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hidePivotFieldList="1"/>
  <bookViews>
    <workbookView xWindow="-130" yWindow="190" windowWidth="19320" windowHeight="11750" activeTab="1"/>
  </bookViews>
  <sheets>
    <sheet name="TEIK_2000_Simple" sheetId="30" r:id="rId1"/>
    <sheet name="TEIK_2000_Modifie" sheetId="31" r:id="rId2"/>
    <sheet name="TEIK_2000" sheetId="1" r:id="rId3"/>
    <sheet name="TEIK_2001_Simple" sheetId="28" r:id="rId4"/>
    <sheet name="TEIK_2001_Modifie" sheetId="29" r:id="rId5"/>
    <sheet name="TEIK_2001" sheetId="2" r:id="rId6"/>
    <sheet name="TEIK_2002_Simple" sheetId="26" r:id="rId7"/>
    <sheet name="TEIK_2002_Modifie" sheetId="27" r:id="rId8"/>
    <sheet name="TEIK_2002" sheetId="3" r:id="rId9"/>
    <sheet name="TEIK_2003_Simple" sheetId="24" r:id="rId10"/>
    <sheet name="TEIK_2003_Modifie" sheetId="25" r:id="rId11"/>
    <sheet name="TEIK_2003" sheetId="23" r:id="rId12"/>
    <sheet name="TEIK_2004_Simple" sheetId="21" r:id="rId13"/>
    <sheet name="TEIK_2004_Modifie" sheetId="22" r:id="rId14"/>
    <sheet name="TEIK_2004" sheetId="5" r:id="rId15"/>
    <sheet name="TEIK_2005_Simple" sheetId="8" r:id="rId16"/>
    <sheet name="TEIK_2005_Modifie" sheetId="9" r:id="rId17"/>
    <sheet name="TEIK_2005" sheetId="6" r:id="rId18"/>
    <sheet name="Part_Moy_Graphiques" sheetId="20" r:id="rId19"/>
  </sheets>
  <externalReferences>
    <externalReference r:id="rId20"/>
    <externalReference r:id="rId21"/>
    <externalReference r:id="rId22"/>
    <externalReference r:id="rId23"/>
    <externalReference r:id="rId24"/>
    <externalReference r:id="rId25"/>
    <externalReference r:id="rId26"/>
  </externalReferences>
  <definedNames>
    <definedName name="COMPTE_D_EXPLOITATION_PAR_BRANCHE">#REF!</definedName>
    <definedName name="K_1_0121">[1]series!$D$904:$D$924</definedName>
    <definedName name="K_2301_2308">[1]series!$E$930:$E$937</definedName>
    <definedName name="K_2401_2406">[1]series!$E$938:$E$943</definedName>
    <definedName name="PI_BUIL">[1]prices!$E$1378</definedName>
    <definedName name="PI_HOUS_eff">[1]prices!$E$1379</definedName>
    <definedName name="solver_adj" localSheetId="0" hidden="1">TEIK_2000_Simple!$AF$59</definedName>
    <definedName name="solver_adj" localSheetId="3" hidden="1">TEIK_2001_Simple!$AF$59</definedName>
    <definedName name="solver_adj" localSheetId="6" hidden="1">TEIK_2002_Simple!$AF$59</definedName>
    <definedName name="solver_adj" localSheetId="9" hidden="1">TEIK_2003_Simple!$AF$59</definedName>
    <definedName name="solver_adj" localSheetId="12" hidden="1">TEIK_2004_Simple!$AF$59</definedName>
    <definedName name="solver_adj" localSheetId="15" hidden="1">TEIK_2005_Simple!$AF$59</definedName>
    <definedName name="solver_cvg" localSheetId="0" hidden="1">0.0001</definedName>
    <definedName name="solver_cvg" localSheetId="3" hidden="1">0.0001</definedName>
    <definedName name="solver_cvg" localSheetId="6" hidden="1">0.0001</definedName>
    <definedName name="solver_cvg" localSheetId="9" hidden="1">0.0001</definedName>
    <definedName name="solver_cvg" localSheetId="12" hidden="1">0.0001</definedName>
    <definedName name="solver_cvg" localSheetId="15" hidden="1">0.0001</definedName>
    <definedName name="solver_drv" localSheetId="0" hidden="1">1</definedName>
    <definedName name="solver_drv" localSheetId="3" hidden="1">1</definedName>
    <definedName name="solver_drv" localSheetId="6" hidden="1">1</definedName>
    <definedName name="solver_drv" localSheetId="9" hidden="1">1</definedName>
    <definedName name="solver_drv" localSheetId="12" hidden="1">1</definedName>
    <definedName name="solver_drv" localSheetId="15" hidden="1">1</definedName>
    <definedName name="solver_est" localSheetId="0" hidden="1">1</definedName>
    <definedName name="solver_est" localSheetId="3" hidden="1">1</definedName>
    <definedName name="solver_est" localSheetId="6" hidden="1">1</definedName>
    <definedName name="solver_est" localSheetId="9" hidden="1">1</definedName>
    <definedName name="solver_est" localSheetId="12" hidden="1">1</definedName>
    <definedName name="solver_est" localSheetId="15" hidden="1">1</definedName>
    <definedName name="solver_itr" localSheetId="0" hidden="1">100</definedName>
    <definedName name="solver_itr" localSheetId="3" hidden="1">100</definedName>
    <definedName name="solver_itr" localSheetId="6" hidden="1">100</definedName>
    <definedName name="solver_itr" localSheetId="9" hidden="1">100</definedName>
    <definedName name="solver_itr" localSheetId="12" hidden="1">100</definedName>
    <definedName name="solver_itr" localSheetId="15" hidden="1">100</definedName>
    <definedName name="solver_lin" localSheetId="0" hidden="1">2</definedName>
    <definedName name="solver_lin" localSheetId="3" hidden="1">2</definedName>
    <definedName name="solver_lin" localSheetId="6" hidden="1">2</definedName>
    <definedName name="solver_lin" localSheetId="9" hidden="1">2</definedName>
    <definedName name="solver_lin" localSheetId="12" hidden="1">2</definedName>
    <definedName name="solver_lin" localSheetId="15" hidden="1">2</definedName>
    <definedName name="solver_neg" localSheetId="0" hidden="1">2</definedName>
    <definedName name="solver_neg" localSheetId="3" hidden="1">2</definedName>
    <definedName name="solver_neg" localSheetId="6" hidden="1">2</definedName>
    <definedName name="solver_neg" localSheetId="9" hidden="1">2</definedName>
    <definedName name="solver_neg" localSheetId="12" hidden="1">2</definedName>
    <definedName name="solver_neg" localSheetId="15" hidden="1">2</definedName>
    <definedName name="solver_num" localSheetId="0" hidden="1">0</definedName>
    <definedName name="solver_num" localSheetId="3" hidden="1">0</definedName>
    <definedName name="solver_num" localSheetId="6" hidden="1">0</definedName>
    <definedName name="solver_num" localSheetId="9" hidden="1">0</definedName>
    <definedName name="solver_num" localSheetId="12" hidden="1">0</definedName>
    <definedName name="solver_num" localSheetId="15" hidden="1">0</definedName>
    <definedName name="solver_nwt" localSheetId="0" hidden="1">1</definedName>
    <definedName name="solver_nwt" localSheetId="3" hidden="1">1</definedName>
    <definedName name="solver_nwt" localSheetId="6" hidden="1">1</definedName>
    <definedName name="solver_nwt" localSheetId="9" hidden="1">1</definedName>
    <definedName name="solver_nwt" localSheetId="12" hidden="1">1</definedName>
    <definedName name="solver_nwt" localSheetId="15" hidden="1">1</definedName>
    <definedName name="solver_opt" localSheetId="0" hidden="1">TEIK_2000_Simple!$AG$59</definedName>
    <definedName name="solver_opt" localSheetId="3" hidden="1">TEIK_2001_Simple!$AG$59</definedName>
    <definedName name="solver_opt" localSheetId="6" hidden="1">TEIK_2002_Simple!$AG$59</definedName>
    <definedName name="solver_opt" localSheetId="9" hidden="1">TEIK_2003_Simple!$AG$59</definedName>
    <definedName name="solver_opt" localSheetId="12" hidden="1">TEIK_2004_Simple!$AG$59</definedName>
    <definedName name="solver_opt" localSheetId="15" hidden="1">TEIK_2005_Simple!$AG$59</definedName>
    <definedName name="solver_pre" localSheetId="0" hidden="1">0.000001</definedName>
    <definedName name="solver_pre" localSheetId="3" hidden="1">0.000001</definedName>
    <definedName name="solver_pre" localSheetId="6" hidden="1">0.000001</definedName>
    <definedName name="solver_pre" localSheetId="9" hidden="1">0.000001</definedName>
    <definedName name="solver_pre" localSheetId="12" hidden="1">0.000001</definedName>
    <definedName name="solver_pre" localSheetId="15" hidden="1">0.00000001</definedName>
    <definedName name="solver_scl" localSheetId="0" hidden="1">2</definedName>
    <definedName name="solver_scl" localSheetId="3" hidden="1">2</definedName>
    <definedName name="solver_scl" localSheetId="6" hidden="1">2</definedName>
    <definedName name="solver_scl" localSheetId="9" hidden="1">2</definedName>
    <definedName name="solver_scl" localSheetId="12" hidden="1">2</definedName>
    <definedName name="solver_scl" localSheetId="15" hidden="1">2</definedName>
    <definedName name="solver_sho" localSheetId="0" hidden="1">2</definedName>
    <definedName name="solver_sho" localSheetId="3" hidden="1">2</definedName>
    <definedName name="solver_sho" localSheetId="6" hidden="1">2</definedName>
    <definedName name="solver_sho" localSheetId="9" hidden="1">2</definedName>
    <definedName name="solver_sho" localSheetId="12" hidden="1">2</definedName>
    <definedName name="solver_sho" localSheetId="15" hidden="1">2</definedName>
    <definedName name="solver_tim" localSheetId="0" hidden="1">100</definedName>
    <definedName name="solver_tim" localSheetId="3" hidden="1">100</definedName>
    <definedName name="solver_tim" localSheetId="6" hidden="1">100</definedName>
    <definedName name="solver_tim" localSheetId="9" hidden="1">100</definedName>
    <definedName name="solver_tim" localSheetId="12" hidden="1">100</definedName>
    <definedName name="solver_tim" localSheetId="15" hidden="1">100</definedName>
    <definedName name="solver_tol" localSheetId="0" hidden="1">0.05</definedName>
    <definedName name="solver_tol" localSheetId="3" hidden="1">0.05</definedName>
    <definedName name="solver_tol" localSheetId="6" hidden="1">0.05</definedName>
    <definedName name="solver_tol" localSheetId="9" hidden="1">0.05</definedName>
    <definedName name="solver_tol" localSheetId="12" hidden="1">0.05</definedName>
    <definedName name="solver_tol" localSheetId="15" hidden="1">0.05</definedName>
    <definedName name="solver_typ" localSheetId="0" hidden="1">3</definedName>
    <definedName name="solver_typ" localSheetId="3" hidden="1">3</definedName>
    <definedName name="solver_typ" localSheetId="6" hidden="1">3</definedName>
    <definedName name="solver_typ" localSheetId="9" hidden="1">3</definedName>
    <definedName name="solver_typ" localSheetId="12" hidden="1">3</definedName>
    <definedName name="solver_typ" localSheetId="15" hidden="1">3</definedName>
    <definedName name="solver_val" localSheetId="0" hidden="1">0</definedName>
    <definedName name="solver_val" localSheetId="3" hidden="1">0</definedName>
    <definedName name="solver_val" localSheetId="6" hidden="1">0</definedName>
    <definedName name="solver_val" localSheetId="9" hidden="1">0</definedName>
    <definedName name="solver_val" localSheetId="12" hidden="1">0</definedName>
    <definedName name="solver_val" localSheetId="15" hidden="1">0</definedName>
    <definedName name="Tdecl_1_0121">[1]parameters!$E$346:$E$366</definedName>
    <definedName name="Tdecl_23">[1]parameters!$E$378:$E$385</definedName>
    <definedName name="Tdecl_24">[1]parameters!$E$370:$E$375</definedName>
  </definedNames>
  <calcPr calcId="145621"/>
  <pivotCaches>
    <pivotCache cacheId="0" r:id="rId27"/>
    <pivotCache cacheId="1" r:id="rId28"/>
    <pivotCache cacheId="2" r:id="rId29"/>
    <pivotCache cacheId="3" r:id="rId30"/>
    <pivotCache cacheId="4" r:id="rId31"/>
    <pivotCache cacheId="5" r:id="rId32"/>
  </pivotCaches>
</workbook>
</file>

<file path=xl/calcChain.xml><?xml version="1.0" encoding="utf-8"?>
<calcChain xmlns="http://schemas.openxmlformats.org/spreadsheetml/2006/main">
  <c r="B208" i="20" l="1" a="1"/>
  <c r="C208" i="20" s="1"/>
  <c r="B200" i="20" a="1"/>
  <c r="E200" i="20" s="1"/>
  <c r="E205" i="20" s="1"/>
  <c r="AE59" i="8"/>
  <c r="AE59" i="21"/>
  <c r="AE59" i="24"/>
  <c r="AE59" i="26"/>
  <c r="AE59" i="28"/>
  <c r="AE59" i="30"/>
  <c r="AF36" i="30"/>
  <c r="AD36" i="30"/>
  <c r="AE36" i="30" s="1"/>
  <c r="U36" i="30" s="1"/>
  <c r="A36" i="30"/>
  <c r="Z36" i="30"/>
  <c r="AF37" i="30"/>
  <c r="AD37" i="30"/>
  <c r="AE37" i="30" s="1"/>
  <c r="AG37" i="30" s="1"/>
  <c r="AF38" i="30"/>
  <c r="AD38" i="30"/>
  <c r="AE38" i="30"/>
  <c r="AF39" i="30"/>
  <c r="AD39" i="30"/>
  <c r="AE39" i="30" s="1"/>
  <c r="AG39" i="30" s="1"/>
  <c r="A40" i="30"/>
  <c r="Z40" i="30"/>
  <c r="AF40" i="30"/>
  <c r="AD40" i="30"/>
  <c r="AE40" i="30" s="1"/>
  <c r="U40" i="30" s="1"/>
  <c r="T40" i="30" s="1"/>
  <c r="AA40" i="30" s="1"/>
  <c r="AB40" i="30" s="1"/>
  <c r="V40" i="30"/>
  <c r="W40" i="30"/>
  <c r="X40" i="30"/>
  <c r="Y40" i="30"/>
  <c r="B40" i="30"/>
  <c r="C40" i="30"/>
  <c r="D40" i="30"/>
  <c r="E40" i="30"/>
  <c r="F40" i="30"/>
  <c r="G40" i="30"/>
  <c r="H40" i="30"/>
  <c r="I40" i="30"/>
  <c r="J40" i="30"/>
  <c r="K40" i="30"/>
  <c r="L40" i="30"/>
  <c r="M40" i="30"/>
  <c r="N40" i="30"/>
  <c r="O40" i="30"/>
  <c r="P40" i="30"/>
  <c r="Q40" i="30"/>
  <c r="R40" i="30"/>
  <c r="S40" i="30"/>
  <c r="AF41" i="30"/>
  <c r="AD41" i="30"/>
  <c r="AE41" i="30" s="1"/>
  <c r="AF42" i="30"/>
  <c r="AD42" i="30"/>
  <c r="AE42" i="30" s="1"/>
  <c r="A42" i="30"/>
  <c r="Z42" i="30"/>
  <c r="V42" i="30"/>
  <c r="W42" i="30"/>
  <c r="X42" i="30"/>
  <c r="Y42" i="30"/>
  <c r="B42" i="30"/>
  <c r="C42" i="30"/>
  <c r="D42" i="30"/>
  <c r="E42" i="30"/>
  <c r="F42" i="30"/>
  <c r="G42" i="30"/>
  <c r="H42" i="30"/>
  <c r="I42" i="30"/>
  <c r="J42" i="30"/>
  <c r="K42" i="30"/>
  <c r="L42" i="30"/>
  <c r="M42" i="30"/>
  <c r="N42" i="30"/>
  <c r="O42" i="30"/>
  <c r="P42" i="30"/>
  <c r="Q42" i="30"/>
  <c r="R42" i="30"/>
  <c r="S42" i="30"/>
  <c r="AF43" i="30"/>
  <c r="AD43" i="30"/>
  <c r="AE43" i="30" s="1"/>
  <c r="U43" i="30" s="1"/>
  <c r="T43" i="30" s="1"/>
  <c r="AA43" i="30" s="1"/>
  <c r="AB43" i="30" s="1"/>
  <c r="AF44" i="30"/>
  <c r="AD44" i="30"/>
  <c r="AE44" i="30" s="1"/>
  <c r="A44" i="30"/>
  <c r="Z44" i="30"/>
  <c r="V44" i="30"/>
  <c r="W44" i="30"/>
  <c r="X44" i="30"/>
  <c r="Y44" i="30"/>
  <c r="B44" i="30"/>
  <c r="C44" i="30"/>
  <c r="D44" i="30"/>
  <c r="E44" i="30"/>
  <c r="F44" i="30"/>
  <c r="G44" i="30"/>
  <c r="H44" i="30"/>
  <c r="I44" i="30"/>
  <c r="J44" i="30"/>
  <c r="K44" i="30"/>
  <c r="L44" i="30"/>
  <c r="M44" i="30"/>
  <c r="N44" i="30"/>
  <c r="O44" i="30"/>
  <c r="P44" i="30"/>
  <c r="Q44" i="30"/>
  <c r="R44" i="30"/>
  <c r="S44" i="30"/>
  <c r="AF45" i="30"/>
  <c r="AD45" i="30"/>
  <c r="AE45" i="30" s="1"/>
  <c r="AF46" i="30"/>
  <c r="AD46" i="30"/>
  <c r="AE46" i="30" s="1"/>
  <c r="U46" i="30" s="1"/>
  <c r="A46" i="30"/>
  <c r="Z46" i="30"/>
  <c r="V46" i="30"/>
  <c r="W46" i="30"/>
  <c r="X46" i="30"/>
  <c r="Y46" i="30"/>
  <c r="B46" i="30"/>
  <c r="C46" i="30"/>
  <c r="D46" i="30"/>
  <c r="E46" i="30"/>
  <c r="F46" i="30"/>
  <c r="G46" i="30"/>
  <c r="H46" i="30"/>
  <c r="I46" i="30"/>
  <c r="J46" i="30"/>
  <c r="K46" i="30"/>
  <c r="L46" i="30"/>
  <c r="M46" i="30"/>
  <c r="N46" i="30"/>
  <c r="O46" i="30"/>
  <c r="P46" i="30"/>
  <c r="Q46" i="30"/>
  <c r="R46" i="30"/>
  <c r="S46" i="30"/>
  <c r="AF47" i="30"/>
  <c r="AD47" i="30"/>
  <c r="AE47" i="30" s="1"/>
  <c r="U47" i="30" s="1"/>
  <c r="T47" i="30" s="1"/>
  <c r="AF48" i="30"/>
  <c r="AD48" i="30"/>
  <c r="AE48" i="30" s="1"/>
  <c r="U48" i="30" s="1"/>
  <c r="T48" i="30" s="1"/>
  <c r="A48" i="30"/>
  <c r="Z48" i="30"/>
  <c r="V48" i="30"/>
  <c r="W48" i="30"/>
  <c r="X48" i="30"/>
  <c r="Y48" i="30"/>
  <c r="B48" i="30"/>
  <c r="C48" i="30"/>
  <c r="D48" i="30"/>
  <c r="E48" i="30"/>
  <c r="F48" i="30"/>
  <c r="G48" i="30"/>
  <c r="H48" i="30"/>
  <c r="I48" i="30"/>
  <c r="J48" i="30"/>
  <c r="K48" i="30"/>
  <c r="L48" i="30"/>
  <c r="M48" i="30"/>
  <c r="N48" i="30"/>
  <c r="O48" i="30"/>
  <c r="P48" i="30"/>
  <c r="Q48" i="30"/>
  <c r="R48" i="30"/>
  <c r="S48" i="30"/>
  <c r="AF49" i="30"/>
  <c r="AD49" i="30"/>
  <c r="AE49" i="30" s="1"/>
  <c r="AG49" i="30" s="1"/>
  <c r="AF50" i="30"/>
  <c r="AD50" i="30"/>
  <c r="AE50" i="30" s="1"/>
  <c r="U50" i="30" s="1"/>
  <c r="T50" i="30" s="1"/>
  <c r="AA50" i="30" s="1"/>
  <c r="AB50" i="30" s="1"/>
  <c r="A50" i="30"/>
  <c r="Z50" i="30"/>
  <c r="V50" i="30"/>
  <c r="W50" i="30"/>
  <c r="X50" i="30"/>
  <c r="Y50" i="30"/>
  <c r="B50" i="30"/>
  <c r="C50" i="30"/>
  <c r="D50" i="30"/>
  <c r="E50" i="30"/>
  <c r="F50" i="30"/>
  <c r="G50" i="30"/>
  <c r="H50" i="30"/>
  <c r="I50" i="30"/>
  <c r="J50" i="30"/>
  <c r="K50" i="30"/>
  <c r="L50" i="30"/>
  <c r="M50" i="30"/>
  <c r="N50" i="30"/>
  <c r="O50" i="30"/>
  <c r="P50" i="30"/>
  <c r="Q50" i="30"/>
  <c r="R50" i="30"/>
  <c r="S50" i="30"/>
  <c r="AF51" i="30"/>
  <c r="AD51" i="30"/>
  <c r="AE51" i="30" s="1"/>
  <c r="AF52" i="30"/>
  <c r="AD52" i="30"/>
  <c r="AE52" i="30" s="1"/>
  <c r="A52" i="30"/>
  <c r="Z52" i="30"/>
  <c r="V52" i="30"/>
  <c r="W52" i="30"/>
  <c r="X52" i="30"/>
  <c r="Y52" i="30"/>
  <c r="B52" i="30"/>
  <c r="C52" i="30"/>
  <c r="D52" i="30"/>
  <c r="E52" i="30"/>
  <c r="F52" i="30"/>
  <c r="G52" i="30"/>
  <c r="H52" i="30"/>
  <c r="I52" i="30"/>
  <c r="J52" i="30"/>
  <c r="K52" i="30"/>
  <c r="L52" i="30"/>
  <c r="M52" i="30"/>
  <c r="N52" i="30"/>
  <c r="O52" i="30"/>
  <c r="P52" i="30"/>
  <c r="Q52" i="30"/>
  <c r="R52" i="30"/>
  <c r="S52" i="30"/>
  <c r="AF53" i="30"/>
  <c r="AD53" i="30"/>
  <c r="AE53" i="30" s="1"/>
  <c r="AF54" i="30"/>
  <c r="AD54" i="30"/>
  <c r="AE54" i="30" s="1"/>
  <c r="U54" i="30" s="1"/>
  <c r="T54" i="30" s="1"/>
  <c r="A54" i="30"/>
  <c r="Z54" i="30"/>
  <c r="V54" i="30"/>
  <c r="W54" i="30"/>
  <c r="X54" i="30"/>
  <c r="Y54" i="30"/>
  <c r="B54" i="30"/>
  <c r="C54" i="30"/>
  <c r="D54" i="30"/>
  <c r="E54" i="30"/>
  <c r="F54" i="30"/>
  <c r="G54" i="30"/>
  <c r="H54" i="30"/>
  <c r="I54" i="30"/>
  <c r="J54" i="30"/>
  <c r="K54" i="30"/>
  <c r="L54" i="30"/>
  <c r="M54" i="30"/>
  <c r="N54" i="30"/>
  <c r="O54" i="30"/>
  <c r="P54" i="30"/>
  <c r="Q54" i="30"/>
  <c r="R54" i="30"/>
  <c r="S54" i="30"/>
  <c r="AF55" i="30"/>
  <c r="AD55" i="30"/>
  <c r="AE55" i="30" s="1"/>
  <c r="AF56" i="30"/>
  <c r="AD56" i="30"/>
  <c r="AE56" i="30" s="1"/>
  <c r="AF57" i="30"/>
  <c r="AD57" i="30"/>
  <c r="AE57" i="30" s="1"/>
  <c r="AG57" i="30" s="1"/>
  <c r="AF58" i="30"/>
  <c r="AD58" i="30"/>
  <c r="AE58" i="30" s="1"/>
  <c r="U58" i="30" s="1"/>
  <c r="T58" i="30" s="1"/>
  <c r="AA58" i="30" s="1"/>
  <c r="AB58" i="30" s="1"/>
  <c r="A58" i="30"/>
  <c r="Z58" i="30"/>
  <c r="V58" i="30"/>
  <c r="W58" i="30"/>
  <c r="X58" i="30"/>
  <c r="Y58" i="30"/>
  <c r="B58" i="30"/>
  <c r="C58" i="30"/>
  <c r="D58" i="30"/>
  <c r="E58" i="30"/>
  <c r="F58" i="30"/>
  <c r="G58" i="30"/>
  <c r="H58" i="30"/>
  <c r="I58" i="30"/>
  <c r="J58" i="30"/>
  <c r="K58" i="30"/>
  <c r="L58" i="30"/>
  <c r="M58" i="30"/>
  <c r="N58" i="30"/>
  <c r="O58" i="30"/>
  <c r="P58" i="30"/>
  <c r="Q58" i="30"/>
  <c r="R58" i="30"/>
  <c r="S58" i="30"/>
  <c r="V36" i="30"/>
  <c r="W36" i="30"/>
  <c r="X36" i="30"/>
  <c r="Y36" i="30"/>
  <c r="B36" i="30"/>
  <c r="C36" i="30"/>
  <c r="D36" i="30"/>
  <c r="E36" i="30"/>
  <c r="F36" i="30"/>
  <c r="G36" i="30"/>
  <c r="H36" i="30"/>
  <c r="I36" i="30"/>
  <c r="J36" i="30"/>
  <c r="K36" i="30"/>
  <c r="L36" i="30"/>
  <c r="M36" i="30"/>
  <c r="N36" i="30"/>
  <c r="O36" i="30"/>
  <c r="P36" i="30"/>
  <c r="Q36" i="30"/>
  <c r="R36" i="30"/>
  <c r="S36" i="30"/>
  <c r="AF36" i="28"/>
  <c r="AD36" i="28"/>
  <c r="AE36" i="28" s="1"/>
  <c r="A36" i="28"/>
  <c r="Z36" i="28"/>
  <c r="AF37" i="28"/>
  <c r="AD37" i="28"/>
  <c r="AE37" i="28" s="1"/>
  <c r="AF38" i="28"/>
  <c r="AD38" i="28"/>
  <c r="AE38" i="28" s="1"/>
  <c r="AG38" i="28" s="1"/>
  <c r="AF39" i="28"/>
  <c r="AD39" i="28"/>
  <c r="AE39" i="28" s="1"/>
  <c r="A40" i="28"/>
  <c r="Z40" i="28"/>
  <c r="AF40" i="28"/>
  <c r="AD40" i="28"/>
  <c r="AE40" i="28" s="1"/>
  <c r="U40" i="28" s="1"/>
  <c r="AF41" i="28"/>
  <c r="AD41" i="28"/>
  <c r="AE41" i="28" s="1"/>
  <c r="AF42" i="28"/>
  <c r="AD42" i="28"/>
  <c r="AE42" i="28" s="1"/>
  <c r="AF43" i="28"/>
  <c r="AD43" i="28"/>
  <c r="AE43" i="28" s="1"/>
  <c r="AF44" i="28"/>
  <c r="AD44" i="28"/>
  <c r="AE44" i="28" s="1"/>
  <c r="AF45" i="28"/>
  <c r="AD45" i="28"/>
  <c r="AE45" i="28" s="1"/>
  <c r="AF46" i="28"/>
  <c r="AD46" i="28"/>
  <c r="AE46" i="28" s="1"/>
  <c r="AF47" i="28"/>
  <c r="AD47" i="28"/>
  <c r="AE47" i="28" s="1"/>
  <c r="U47" i="28" s="1"/>
  <c r="AF48" i="28"/>
  <c r="AD48" i="28"/>
  <c r="AE48" i="28" s="1"/>
  <c r="AF49" i="28"/>
  <c r="AD49" i="28"/>
  <c r="AE49" i="28" s="1"/>
  <c r="AF50" i="28"/>
  <c r="AD50" i="28"/>
  <c r="AE50" i="28" s="1"/>
  <c r="AF51" i="28"/>
  <c r="AD51" i="28"/>
  <c r="AE51" i="28" s="1"/>
  <c r="AF52" i="28"/>
  <c r="AD52" i="28"/>
  <c r="AE52" i="28" s="1"/>
  <c r="U52" i="28" s="1"/>
  <c r="T52" i="28" s="1"/>
  <c r="AA52" i="28" s="1"/>
  <c r="AB52" i="28" s="1"/>
  <c r="AF53" i="28"/>
  <c r="AD53" i="28"/>
  <c r="AE53" i="28" s="1"/>
  <c r="AF54" i="28"/>
  <c r="AD54" i="28"/>
  <c r="AE54" i="28" s="1"/>
  <c r="U54" i="28" s="1"/>
  <c r="T54" i="28" s="1"/>
  <c r="AA54" i="28" s="1"/>
  <c r="AB54" i="28" s="1"/>
  <c r="AF55" i="28"/>
  <c r="AD55" i="28"/>
  <c r="AE55" i="28" s="1"/>
  <c r="AF56" i="28"/>
  <c r="AD56" i="28"/>
  <c r="AE56" i="28" s="1"/>
  <c r="AF57" i="28"/>
  <c r="AD57" i="28"/>
  <c r="AE57" i="28" s="1"/>
  <c r="AF58" i="28"/>
  <c r="AD58" i="28"/>
  <c r="AE58" i="28" s="1"/>
  <c r="V36" i="28"/>
  <c r="W36" i="28"/>
  <c r="X36" i="28"/>
  <c r="Y36" i="28"/>
  <c r="B36" i="28"/>
  <c r="C36" i="28"/>
  <c r="D36" i="28"/>
  <c r="E36" i="28"/>
  <c r="F36" i="28"/>
  <c r="G36" i="28"/>
  <c r="H36" i="28"/>
  <c r="I36" i="28"/>
  <c r="J36" i="28"/>
  <c r="K36" i="28"/>
  <c r="L36" i="28"/>
  <c r="M36" i="28"/>
  <c r="N36" i="28"/>
  <c r="O36" i="28"/>
  <c r="P36" i="28"/>
  <c r="Q36" i="28"/>
  <c r="R36" i="28"/>
  <c r="S36" i="28"/>
  <c r="V40" i="28"/>
  <c r="W40" i="28"/>
  <c r="X40" i="28"/>
  <c r="Y40" i="28"/>
  <c r="B40" i="28"/>
  <c r="C40" i="28"/>
  <c r="D40" i="28"/>
  <c r="E40" i="28"/>
  <c r="F40" i="28"/>
  <c r="G40" i="28"/>
  <c r="H40" i="28"/>
  <c r="I40" i="28"/>
  <c r="J40" i="28"/>
  <c r="K40" i="28"/>
  <c r="L40" i="28"/>
  <c r="M40" i="28"/>
  <c r="N40" i="28"/>
  <c r="O40" i="28"/>
  <c r="P40" i="28"/>
  <c r="Q40" i="28"/>
  <c r="R40" i="28"/>
  <c r="S40" i="28"/>
  <c r="AF36" i="26"/>
  <c r="AD36" i="26"/>
  <c r="AE36" i="26" s="1"/>
  <c r="U36" i="26" s="1"/>
  <c r="T36" i="26" s="1"/>
  <c r="AA36" i="26" s="1"/>
  <c r="AB36" i="26" s="1"/>
  <c r="A36" i="26"/>
  <c r="Z36" i="26"/>
  <c r="AF37" i="26"/>
  <c r="AD37" i="26"/>
  <c r="AE37" i="26" s="1"/>
  <c r="AG37" i="26" s="1"/>
  <c r="AF38" i="26"/>
  <c r="AD38" i="26"/>
  <c r="AE38" i="26" s="1"/>
  <c r="AF39" i="26"/>
  <c r="AD39" i="26"/>
  <c r="AE39" i="26" s="1"/>
  <c r="A40" i="26"/>
  <c r="Z40" i="26"/>
  <c r="AF40" i="26"/>
  <c r="AD40" i="26"/>
  <c r="AE40" i="26" s="1"/>
  <c r="U40" i="26" s="1"/>
  <c r="T40" i="26" s="1"/>
  <c r="AA40" i="26" s="1"/>
  <c r="AB40" i="26" s="1"/>
  <c r="V40" i="26"/>
  <c r="W40" i="26"/>
  <c r="X40" i="26"/>
  <c r="Y40" i="26"/>
  <c r="B40" i="26"/>
  <c r="C40" i="26"/>
  <c r="D40" i="26"/>
  <c r="E40" i="26"/>
  <c r="F40" i="26"/>
  <c r="G40" i="26"/>
  <c r="H40" i="26"/>
  <c r="I40" i="26"/>
  <c r="J40" i="26"/>
  <c r="K40" i="26"/>
  <c r="L40" i="26"/>
  <c r="M40" i="26"/>
  <c r="N40" i="26"/>
  <c r="O40" i="26"/>
  <c r="P40" i="26"/>
  <c r="Q40" i="26"/>
  <c r="R40" i="26"/>
  <c r="S40" i="26"/>
  <c r="AF41" i="26"/>
  <c r="AD41" i="26"/>
  <c r="AE41" i="26" s="1"/>
  <c r="AG41" i="26" s="1"/>
  <c r="AF42" i="26"/>
  <c r="AD42" i="26"/>
  <c r="AE42" i="26" s="1"/>
  <c r="U42" i="26" s="1"/>
  <c r="T42" i="26" s="1"/>
  <c r="AA42" i="26" s="1"/>
  <c r="AB42" i="26" s="1"/>
  <c r="A42" i="26"/>
  <c r="Z42" i="26"/>
  <c r="V42" i="26"/>
  <c r="W42" i="26"/>
  <c r="X42" i="26"/>
  <c r="Y42" i="26"/>
  <c r="B42" i="26"/>
  <c r="C42" i="26"/>
  <c r="D42" i="26"/>
  <c r="E42" i="26"/>
  <c r="F42" i="26"/>
  <c r="G42" i="26"/>
  <c r="H42" i="26"/>
  <c r="I42" i="26"/>
  <c r="J42" i="26"/>
  <c r="K42" i="26"/>
  <c r="L42" i="26"/>
  <c r="M42" i="26"/>
  <c r="N42" i="26"/>
  <c r="O42" i="26"/>
  <c r="P42" i="26"/>
  <c r="Q42" i="26"/>
  <c r="R42" i="26"/>
  <c r="S42" i="26"/>
  <c r="AF43" i="26"/>
  <c r="AD43" i="26"/>
  <c r="AE43" i="26" s="1"/>
  <c r="AG43" i="26" s="1"/>
  <c r="AF44" i="26"/>
  <c r="AD44" i="26"/>
  <c r="AE44" i="26" s="1"/>
  <c r="A44" i="26"/>
  <c r="Z44" i="26"/>
  <c r="V44" i="26"/>
  <c r="W44" i="26"/>
  <c r="X44" i="26"/>
  <c r="Y44" i="26"/>
  <c r="B44" i="26"/>
  <c r="C44" i="26"/>
  <c r="D44" i="26"/>
  <c r="E44" i="26"/>
  <c r="F44" i="26"/>
  <c r="G44" i="26"/>
  <c r="H44" i="26"/>
  <c r="I44" i="26"/>
  <c r="J44" i="26"/>
  <c r="K44" i="26"/>
  <c r="L44" i="26"/>
  <c r="M44" i="26"/>
  <c r="N44" i="26"/>
  <c r="O44" i="26"/>
  <c r="P44" i="26"/>
  <c r="Q44" i="26"/>
  <c r="R44" i="26"/>
  <c r="S44" i="26"/>
  <c r="AF45" i="26"/>
  <c r="AD45" i="26"/>
  <c r="AE45" i="26" s="1"/>
  <c r="AF46" i="26"/>
  <c r="AD46" i="26"/>
  <c r="AE46" i="26" s="1"/>
  <c r="U46" i="26" s="1"/>
  <c r="A46" i="26"/>
  <c r="Z46" i="26"/>
  <c r="V46" i="26"/>
  <c r="W46" i="26"/>
  <c r="X46" i="26"/>
  <c r="Y46" i="26"/>
  <c r="B46" i="26"/>
  <c r="C46" i="26"/>
  <c r="D46" i="26"/>
  <c r="E46" i="26"/>
  <c r="F46" i="26"/>
  <c r="G46" i="26"/>
  <c r="H46" i="26"/>
  <c r="I46" i="26"/>
  <c r="J46" i="26"/>
  <c r="K46" i="26"/>
  <c r="L46" i="26"/>
  <c r="M46" i="26"/>
  <c r="N46" i="26"/>
  <c r="O46" i="26"/>
  <c r="P46" i="26"/>
  <c r="Q46" i="26"/>
  <c r="R46" i="26"/>
  <c r="S46" i="26"/>
  <c r="AF47" i="26"/>
  <c r="AD47" i="26"/>
  <c r="AE47" i="26" s="1"/>
  <c r="U47" i="26" s="1"/>
  <c r="AF48" i="26"/>
  <c r="AD48" i="26"/>
  <c r="AE48" i="26" s="1"/>
  <c r="U48" i="26" s="1"/>
  <c r="T48" i="26" s="1"/>
  <c r="A48" i="26"/>
  <c r="Z48" i="26"/>
  <c r="V48" i="26"/>
  <c r="W48" i="26"/>
  <c r="X48" i="26"/>
  <c r="Y48" i="26"/>
  <c r="B48" i="26"/>
  <c r="C48" i="26"/>
  <c r="D48" i="26"/>
  <c r="E48" i="26"/>
  <c r="F48" i="26"/>
  <c r="G48" i="26"/>
  <c r="H48" i="26"/>
  <c r="I48" i="26"/>
  <c r="J48" i="26"/>
  <c r="K48" i="26"/>
  <c r="L48" i="26"/>
  <c r="M48" i="26"/>
  <c r="N48" i="26"/>
  <c r="O48" i="26"/>
  <c r="P48" i="26"/>
  <c r="Q48" i="26"/>
  <c r="R48" i="26"/>
  <c r="S48" i="26"/>
  <c r="AF49" i="26"/>
  <c r="AD49" i="26"/>
  <c r="AE49" i="26" s="1"/>
  <c r="AF50" i="26"/>
  <c r="AD50" i="26"/>
  <c r="AE50" i="26" s="1"/>
  <c r="A50" i="26"/>
  <c r="Z50" i="26"/>
  <c r="V50" i="26"/>
  <c r="W50" i="26"/>
  <c r="X50" i="26"/>
  <c r="Y50" i="26"/>
  <c r="B50" i="26"/>
  <c r="C50" i="26"/>
  <c r="D50" i="26"/>
  <c r="E50" i="26"/>
  <c r="F50" i="26"/>
  <c r="G50" i="26"/>
  <c r="H50" i="26"/>
  <c r="I50" i="26"/>
  <c r="J50" i="26"/>
  <c r="K50" i="26"/>
  <c r="L50" i="26"/>
  <c r="M50" i="26"/>
  <c r="N50" i="26"/>
  <c r="O50" i="26"/>
  <c r="P50" i="26"/>
  <c r="Q50" i="26"/>
  <c r="R50" i="26"/>
  <c r="S50" i="26"/>
  <c r="AF51" i="26"/>
  <c r="AD51" i="26"/>
  <c r="AE51" i="26" s="1"/>
  <c r="AG51" i="26" s="1"/>
  <c r="AF52" i="26"/>
  <c r="AD52" i="26"/>
  <c r="AE52" i="26" s="1"/>
  <c r="A52" i="26"/>
  <c r="Z52" i="26"/>
  <c r="V52" i="26"/>
  <c r="W52" i="26"/>
  <c r="X52" i="26"/>
  <c r="Y52" i="26"/>
  <c r="B52" i="26"/>
  <c r="C52" i="26"/>
  <c r="D52" i="26"/>
  <c r="E52" i="26"/>
  <c r="F52" i="26"/>
  <c r="G52" i="26"/>
  <c r="H52" i="26"/>
  <c r="I52" i="26"/>
  <c r="J52" i="26"/>
  <c r="K52" i="26"/>
  <c r="L52" i="26"/>
  <c r="M52" i="26"/>
  <c r="N52" i="26"/>
  <c r="O52" i="26"/>
  <c r="P52" i="26"/>
  <c r="Q52" i="26"/>
  <c r="R52" i="26"/>
  <c r="S52" i="26"/>
  <c r="AF53" i="26"/>
  <c r="AD53" i="26"/>
  <c r="AE53" i="26" s="1"/>
  <c r="AF54" i="26"/>
  <c r="AD54" i="26"/>
  <c r="AE54" i="26" s="1"/>
  <c r="U54" i="26" s="1"/>
  <c r="T54" i="26" s="1"/>
  <c r="AA54" i="26" s="1"/>
  <c r="AB54" i="26" s="1"/>
  <c r="A54" i="26"/>
  <c r="Z54" i="26"/>
  <c r="V54" i="26"/>
  <c r="W54" i="26"/>
  <c r="X54" i="26"/>
  <c r="Y54" i="26"/>
  <c r="B54" i="26"/>
  <c r="C54" i="26"/>
  <c r="D54" i="26"/>
  <c r="E54" i="26"/>
  <c r="F54" i="26"/>
  <c r="G54" i="26"/>
  <c r="H54" i="26"/>
  <c r="I54" i="26"/>
  <c r="J54" i="26"/>
  <c r="K54" i="26"/>
  <c r="L54" i="26"/>
  <c r="M54" i="26"/>
  <c r="N54" i="26"/>
  <c r="O54" i="26"/>
  <c r="P54" i="26"/>
  <c r="Q54" i="26"/>
  <c r="R54" i="26"/>
  <c r="S54" i="26"/>
  <c r="AF55" i="26"/>
  <c r="AD55" i="26"/>
  <c r="AE55" i="26" s="1"/>
  <c r="U55" i="26" s="1"/>
  <c r="T55" i="26" s="1"/>
  <c r="AA55" i="26" s="1"/>
  <c r="AB55" i="26" s="1"/>
  <c r="AF56" i="26"/>
  <c r="AD56" i="26"/>
  <c r="AE56" i="26" s="1"/>
  <c r="AF57" i="26"/>
  <c r="AD57" i="26"/>
  <c r="AE57" i="26" s="1"/>
  <c r="AF58" i="26"/>
  <c r="AD58" i="26"/>
  <c r="AE58" i="26" s="1"/>
  <c r="U58" i="26" s="1"/>
  <c r="T58" i="26" s="1"/>
  <c r="AA58" i="26" s="1"/>
  <c r="AB58" i="26" s="1"/>
  <c r="A58" i="26"/>
  <c r="Z58" i="26"/>
  <c r="V58" i="26"/>
  <c r="W58" i="26"/>
  <c r="X58" i="26"/>
  <c r="Y58" i="26"/>
  <c r="B58" i="26"/>
  <c r="C58" i="26"/>
  <c r="D58" i="26"/>
  <c r="E58" i="26"/>
  <c r="F58" i="26"/>
  <c r="G58" i="26"/>
  <c r="H58" i="26"/>
  <c r="I58" i="26"/>
  <c r="J58" i="26"/>
  <c r="K58" i="26"/>
  <c r="L58" i="26"/>
  <c r="M58" i="26"/>
  <c r="N58" i="26"/>
  <c r="O58" i="26"/>
  <c r="P58" i="26"/>
  <c r="Q58" i="26"/>
  <c r="R58" i="26"/>
  <c r="S58" i="26"/>
  <c r="V36" i="26"/>
  <c r="W36" i="26"/>
  <c r="X36" i="26"/>
  <c r="Y36" i="26"/>
  <c r="B36" i="26"/>
  <c r="C36" i="26"/>
  <c r="D36" i="26"/>
  <c r="E36" i="26"/>
  <c r="F36" i="26"/>
  <c r="G36" i="26"/>
  <c r="H36" i="26"/>
  <c r="I36" i="26"/>
  <c r="J36" i="26"/>
  <c r="K36" i="26"/>
  <c r="L36" i="26"/>
  <c r="M36" i="26"/>
  <c r="N36" i="26"/>
  <c r="O36" i="26"/>
  <c r="P36" i="26"/>
  <c r="Q36" i="26"/>
  <c r="R36" i="26"/>
  <c r="S36" i="26"/>
  <c r="AF36" i="24"/>
  <c r="AD36" i="24"/>
  <c r="AE36" i="24" s="1"/>
  <c r="A36" i="24"/>
  <c r="Z36" i="24"/>
  <c r="AF37" i="24"/>
  <c r="AD37" i="24"/>
  <c r="AE37" i="24" s="1"/>
  <c r="AF38" i="24"/>
  <c r="AD38" i="24"/>
  <c r="AE38" i="24" s="1"/>
  <c r="AF39" i="24"/>
  <c r="AD39" i="24"/>
  <c r="AE39" i="24" s="1"/>
  <c r="A40" i="24"/>
  <c r="Z40" i="24"/>
  <c r="AF40" i="24"/>
  <c r="AD40" i="24"/>
  <c r="AE40" i="24" s="1"/>
  <c r="AF41" i="24"/>
  <c r="AD41" i="24"/>
  <c r="AE41" i="24" s="1"/>
  <c r="AG41" i="24" s="1"/>
  <c r="AF42" i="24"/>
  <c r="AD42" i="24"/>
  <c r="AE42" i="24" s="1"/>
  <c r="AF43" i="24"/>
  <c r="AD43" i="24"/>
  <c r="AE43" i="24" s="1"/>
  <c r="AG43" i="24" s="1"/>
  <c r="AF44" i="24"/>
  <c r="AD44" i="24"/>
  <c r="AE44" i="24" s="1"/>
  <c r="AF45" i="24"/>
  <c r="AD45" i="24"/>
  <c r="AE45" i="24" s="1"/>
  <c r="AF46" i="24"/>
  <c r="AD46" i="24"/>
  <c r="AE46" i="24" s="1"/>
  <c r="U46" i="24" s="1"/>
  <c r="AF47" i="24"/>
  <c r="AD47" i="24"/>
  <c r="AE47" i="24" s="1"/>
  <c r="AF48" i="24"/>
  <c r="AD48" i="24"/>
  <c r="AE48" i="24" s="1"/>
  <c r="U48" i="24" s="1"/>
  <c r="T48" i="24" s="1"/>
  <c r="AA48" i="24" s="1"/>
  <c r="AB48" i="24" s="1"/>
  <c r="AF49" i="24"/>
  <c r="AD49" i="24"/>
  <c r="AE49" i="24" s="1"/>
  <c r="AF50" i="24"/>
  <c r="AD50" i="24"/>
  <c r="AE50" i="24" s="1"/>
  <c r="U50" i="24" s="1"/>
  <c r="T50" i="24" s="1"/>
  <c r="AA50" i="24" s="1"/>
  <c r="AB50" i="24" s="1"/>
  <c r="AF51" i="24"/>
  <c r="AD51" i="24"/>
  <c r="AE51" i="24" s="1"/>
  <c r="U51" i="24" s="1"/>
  <c r="T51" i="24" s="1"/>
  <c r="AA51" i="24" s="1"/>
  <c r="AB51" i="24" s="1"/>
  <c r="AF52" i="24"/>
  <c r="AD52" i="24"/>
  <c r="AE52" i="24" s="1"/>
  <c r="AF53" i="24"/>
  <c r="AD53" i="24"/>
  <c r="AE53" i="24" s="1"/>
  <c r="AG53" i="24" s="1"/>
  <c r="AF54" i="24"/>
  <c r="AD54" i="24"/>
  <c r="AE54" i="24" s="1"/>
  <c r="AF55" i="24"/>
  <c r="AD55" i="24"/>
  <c r="AE55" i="24" s="1"/>
  <c r="AG55" i="24" s="1"/>
  <c r="AF56" i="24"/>
  <c r="AD56" i="24"/>
  <c r="AE56" i="24" s="1"/>
  <c r="AF57" i="24"/>
  <c r="AD57" i="24"/>
  <c r="AE57" i="24" s="1"/>
  <c r="AF58" i="24"/>
  <c r="AD58" i="24"/>
  <c r="AE58" i="24" s="1"/>
  <c r="V36" i="24"/>
  <c r="W36" i="24"/>
  <c r="X36" i="24"/>
  <c r="Y36" i="24"/>
  <c r="B36" i="24"/>
  <c r="C36" i="24"/>
  <c r="D36" i="24"/>
  <c r="E36" i="24"/>
  <c r="F36" i="24"/>
  <c r="G36" i="24"/>
  <c r="H36" i="24"/>
  <c r="I36" i="24"/>
  <c r="J36" i="24"/>
  <c r="K36" i="24"/>
  <c r="L36" i="24"/>
  <c r="M36" i="24"/>
  <c r="N36" i="24"/>
  <c r="O36" i="24"/>
  <c r="P36" i="24"/>
  <c r="Q36" i="24"/>
  <c r="R36" i="24"/>
  <c r="S36" i="24"/>
  <c r="V40" i="24"/>
  <c r="W40" i="24"/>
  <c r="X40" i="24"/>
  <c r="Y40" i="24"/>
  <c r="B40" i="24"/>
  <c r="C40" i="24"/>
  <c r="D40" i="24"/>
  <c r="E40" i="24"/>
  <c r="F40" i="24"/>
  <c r="G40" i="24"/>
  <c r="H40" i="24"/>
  <c r="I40" i="24"/>
  <c r="J40" i="24"/>
  <c r="K40" i="24"/>
  <c r="L40" i="24"/>
  <c r="M40" i="24"/>
  <c r="N40" i="24"/>
  <c r="O40" i="24"/>
  <c r="P40" i="24"/>
  <c r="Q40" i="24"/>
  <c r="R40" i="24"/>
  <c r="S40" i="24"/>
  <c r="AF36" i="21"/>
  <c r="AD36" i="21"/>
  <c r="AE36" i="21" s="1"/>
  <c r="U36" i="21" s="1"/>
  <c r="A36" i="21"/>
  <c r="Z36" i="21"/>
  <c r="AF37" i="21"/>
  <c r="AD37" i="21"/>
  <c r="AE37" i="21" s="1"/>
  <c r="AG37" i="21" s="1"/>
  <c r="AF38" i="21"/>
  <c r="AD38" i="21"/>
  <c r="AE38" i="21" s="1"/>
  <c r="U38" i="21" s="1"/>
  <c r="T38" i="21" s="1"/>
  <c r="AA38" i="21" s="1"/>
  <c r="AB38" i="21" s="1"/>
  <c r="AF39" i="21"/>
  <c r="AD39" i="21"/>
  <c r="AE39" i="21" s="1"/>
  <c r="A40" i="21"/>
  <c r="Z40" i="21"/>
  <c r="AF40" i="21"/>
  <c r="AD40" i="21"/>
  <c r="AE40" i="21" s="1"/>
  <c r="U40" i="21" s="1"/>
  <c r="T40" i="21" s="1"/>
  <c r="V40" i="21"/>
  <c r="W40" i="21"/>
  <c r="X40" i="21"/>
  <c r="Y40" i="21"/>
  <c r="B40" i="21"/>
  <c r="C40" i="21"/>
  <c r="D40" i="21"/>
  <c r="E40" i="21"/>
  <c r="F40" i="21"/>
  <c r="G40" i="21"/>
  <c r="H40" i="21"/>
  <c r="I40" i="21"/>
  <c r="J40" i="21"/>
  <c r="K40" i="21"/>
  <c r="L40" i="21"/>
  <c r="M40" i="21"/>
  <c r="N40" i="21"/>
  <c r="O40" i="21"/>
  <c r="P40" i="21"/>
  <c r="Q40" i="21"/>
  <c r="R40" i="21"/>
  <c r="S40" i="21"/>
  <c r="AF41" i="21"/>
  <c r="AD41" i="21"/>
  <c r="AE41" i="21" s="1"/>
  <c r="AG41" i="21" s="1"/>
  <c r="AF42" i="21"/>
  <c r="AD42" i="21"/>
  <c r="AE42" i="21" s="1"/>
  <c r="U42" i="21" s="1"/>
  <c r="T42" i="21" s="1"/>
  <c r="A42" i="21"/>
  <c r="Z42" i="21"/>
  <c r="V42" i="21"/>
  <c r="W42" i="21"/>
  <c r="X42" i="21"/>
  <c r="Y42" i="21"/>
  <c r="B42" i="21"/>
  <c r="C42" i="21"/>
  <c r="D42" i="21"/>
  <c r="E42" i="21"/>
  <c r="F42" i="21"/>
  <c r="G42" i="21"/>
  <c r="H42" i="21"/>
  <c r="I42" i="21"/>
  <c r="J42" i="21"/>
  <c r="K42" i="21"/>
  <c r="L42" i="21"/>
  <c r="M42" i="21"/>
  <c r="N42" i="21"/>
  <c r="O42" i="21"/>
  <c r="P42" i="21"/>
  <c r="Q42" i="21"/>
  <c r="R42" i="21"/>
  <c r="S42" i="21"/>
  <c r="AF43" i="21"/>
  <c r="AD43" i="21"/>
  <c r="AE43" i="21" s="1"/>
  <c r="AF44" i="21"/>
  <c r="AD44" i="21"/>
  <c r="AE44" i="21" s="1"/>
  <c r="U44" i="21" s="1"/>
  <c r="T44" i="21" s="1"/>
  <c r="A44" i="21"/>
  <c r="Z44" i="21"/>
  <c r="V44" i="21"/>
  <c r="W44" i="21"/>
  <c r="X44" i="21"/>
  <c r="Y44" i="21"/>
  <c r="B44" i="21"/>
  <c r="C44" i="21"/>
  <c r="D44" i="21"/>
  <c r="E44" i="21"/>
  <c r="F44" i="21"/>
  <c r="G44" i="21"/>
  <c r="H44" i="21"/>
  <c r="I44" i="21"/>
  <c r="J44" i="21"/>
  <c r="K44" i="21"/>
  <c r="L44" i="21"/>
  <c r="M44" i="21"/>
  <c r="N44" i="21"/>
  <c r="O44" i="21"/>
  <c r="P44" i="21"/>
  <c r="Q44" i="21"/>
  <c r="R44" i="21"/>
  <c r="S44" i="21"/>
  <c r="AF45" i="21"/>
  <c r="AD45" i="21"/>
  <c r="AE45" i="21" s="1"/>
  <c r="AF46" i="21"/>
  <c r="AD46" i="21"/>
  <c r="AE46" i="21" s="1"/>
  <c r="U46" i="21" s="1"/>
  <c r="T46" i="21" s="1"/>
  <c r="A46" i="21"/>
  <c r="Z46" i="21"/>
  <c r="V46" i="21"/>
  <c r="W46" i="21"/>
  <c r="X46" i="21"/>
  <c r="Y46" i="21"/>
  <c r="B46" i="21"/>
  <c r="C46" i="21"/>
  <c r="D46" i="21"/>
  <c r="E46" i="21"/>
  <c r="F46" i="21"/>
  <c r="G46" i="21"/>
  <c r="H46" i="21"/>
  <c r="I46" i="21"/>
  <c r="J46" i="21"/>
  <c r="K46" i="21"/>
  <c r="L46" i="21"/>
  <c r="M46" i="21"/>
  <c r="N46" i="21"/>
  <c r="O46" i="21"/>
  <c r="P46" i="21"/>
  <c r="Q46" i="21"/>
  <c r="R46" i="21"/>
  <c r="S46" i="21"/>
  <c r="AF47" i="21"/>
  <c r="AD47" i="21"/>
  <c r="AE47" i="21" s="1"/>
  <c r="AF48" i="21"/>
  <c r="AD48" i="21"/>
  <c r="AE48" i="21" s="1"/>
  <c r="U48" i="21" s="1"/>
  <c r="T48" i="21" s="1"/>
  <c r="A48" i="21"/>
  <c r="Z48" i="21"/>
  <c r="V48" i="21"/>
  <c r="W48" i="21"/>
  <c r="X48" i="21"/>
  <c r="Y48" i="21"/>
  <c r="B48" i="21"/>
  <c r="C48" i="21"/>
  <c r="D48" i="21"/>
  <c r="E48" i="21"/>
  <c r="F48" i="21"/>
  <c r="G48" i="21"/>
  <c r="H48" i="21"/>
  <c r="I48" i="21"/>
  <c r="J48" i="21"/>
  <c r="K48" i="21"/>
  <c r="L48" i="21"/>
  <c r="M48" i="21"/>
  <c r="N48" i="21"/>
  <c r="O48" i="21"/>
  <c r="P48" i="21"/>
  <c r="Q48" i="21"/>
  <c r="R48" i="21"/>
  <c r="S48" i="21"/>
  <c r="AF49" i="21"/>
  <c r="AD49" i="21"/>
  <c r="AE49" i="21" s="1"/>
  <c r="AG49" i="21" s="1"/>
  <c r="AF50" i="21"/>
  <c r="AD50" i="21"/>
  <c r="AE50" i="21" s="1"/>
  <c r="U50" i="21" s="1"/>
  <c r="T50" i="21" s="1"/>
  <c r="AA50" i="21" s="1"/>
  <c r="AB50" i="21" s="1"/>
  <c r="A50" i="21"/>
  <c r="Z50" i="21"/>
  <c r="V50" i="21"/>
  <c r="W50" i="21"/>
  <c r="X50" i="21"/>
  <c r="Y50" i="21"/>
  <c r="B50" i="21"/>
  <c r="C50" i="21"/>
  <c r="D50" i="21"/>
  <c r="E50" i="21"/>
  <c r="F50" i="21"/>
  <c r="G50" i="21"/>
  <c r="H50" i="21"/>
  <c r="I50" i="21"/>
  <c r="J50" i="21"/>
  <c r="K50" i="21"/>
  <c r="L50" i="21"/>
  <c r="M50" i="21"/>
  <c r="N50" i="21"/>
  <c r="O50" i="21"/>
  <c r="P50" i="21"/>
  <c r="Q50" i="21"/>
  <c r="R50" i="21"/>
  <c r="S50" i="21"/>
  <c r="AF51" i="21"/>
  <c r="AD51" i="21"/>
  <c r="AE51" i="21" s="1"/>
  <c r="AF52" i="21"/>
  <c r="AD52" i="21"/>
  <c r="AE52" i="21" s="1"/>
  <c r="U52" i="21" s="1"/>
  <c r="T52" i="21" s="1"/>
  <c r="A52" i="21"/>
  <c r="Z52" i="21"/>
  <c r="V52" i="21"/>
  <c r="W52" i="21"/>
  <c r="X52" i="21"/>
  <c r="Y52" i="21"/>
  <c r="B52" i="21"/>
  <c r="C52" i="21"/>
  <c r="D52" i="21"/>
  <c r="E52" i="21"/>
  <c r="F52" i="21"/>
  <c r="G52" i="21"/>
  <c r="H52" i="21"/>
  <c r="I52" i="21"/>
  <c r="J52" i="21"/>
  <c r="K52" i="21"/>
  <c r="L52" i="21"/>
  <c r="M52" i="21"/>
  <c r="N52" i="21"/>
  <c r="O52" i="21"/>
  <c r="P52" i="21"/>
  <c r="Q52" i="21"/>
  <c r="R52" i="21"/>
  <c r="S52" i="21"/>
  <c r="AF53" i="21"/>
  <c r="AD53" i="21"/>
  <c r="AE53" i="21" s="1"/>
  <c r="AF54" i="21"/>
  <c r="AD54" i="21"/>
  <c r="AE54" i="21" s="1"/>
  <c r="U54" i="21" s="1"/>
  <c r="T54" i="21" s="1"/>
  <c r="AA54" i="21" s="1"/>
  <c r="AB54" i="21" s="1"/>
  <c r="A54" i="21"/>
  <c r="Z54" i="21"/>
  <c r="V54" i="21"/>
  <c r="W54" i="21"/>
  <c r="X54" i="21"/>
  <c r="Y54" i="21"/>
  <c r="B54" i="21"/>
  <c r="C54" i="21"/>
  <c r="D54" i="21"/>
  <c r="E54" i="21"/>
  <c r="F54" i="21"/>
  <c r="G54" i="21"/>
  <c r="H54" i="21"/>
  <c r="I54" i="21"/>
  <c r="J54" i="21"/>
  <c r="K54" i="21"/>
  <c r="L54" i="21"/>
  <c r="M54" i="21"/>
  <c r="N54" i="21"/>
  <c r="O54" i="21"/>
  <c r="P54" i="21"/>
  <c r="Q54" i="21"/>
  <c r="R54" i="21"/>
  <c r="S54" i="21"/>
  <c r="AF55" i="21"/>
  <c r="AD55" i="21"/>
  <c r="AE55" i="21" s="1"/>
  <c r="AF56" i="21"/>
  <c r="AD56" i="21"/>
  <c r="AE56" i="21" s="1"/>
  <c r="AF57" i="21"/>
  <c r="AD57" i="21"/>
  <c r="AE57" i="21" s="1"/>
  <c r="AG57" i="21" s="1"/>
  <c r="AF58" i="21"/>
  <c r="AD58" i="21"/>
  <c r="AE58" i="21" s="1"/>
  <c r="U58" i="21" s="1"/>
  <c r="T58" i="21" s="1"/>
  <c r="A58" i="21"/>
  <c r="Z58" i="21"/>
  <c r="V58" i="21"/>
  <c r="W58" i="21"/>
  <c r="X58" i="21"/>
  <c r="Y58" i="21"/>
  <c r="B58" i="21"/>
  <c r="C58" i="21"/>
  <c r="D58" i="21"/>
  <c r="E58" i="21"/>
  <c r="F58" i="21"/>
  <c r="G58" i="21"/>
  <c r="H58" i="21"/>
  <c r="I58" i="21"/>
  <c r="J58" i="21"/>
  <c r="K58" i="21"/>
  <c r="L58" i="21"/>
  <c r="M58" i="21"/>
  <c r="N58" i="21"/>
  <c r="O58" i="21"/>
  <c r="P58" i="21"/>
  <c r="Q58" i="21"/>
  <c r="R58" i="21"/>
  <c r="S58" i="21"/>
  <c r="V36" i="21"/>
  <c r="W36" i="21"/>
  <c r="X36" i="21"/>
  <c r="Y36" i="21"/>
  <c r="B36" i="21"/>
  <c r="C36" i="21"/>
  <c r="D36" i="21"/>
  <c r="E36" i="21"/>
  <c r="F36" i="21"/>
  <c r="G36" i="21"/>
  <c r="H36" i="21"/>
  <c r="I36" i="21"/>
  <c r="J36" i="21"/>
  <c r="K36" i="21"/>
  <c r="L36" i="21"/>
  <c r="M36" i="21"/>
  <c r="N36" i="21"/>
  <c r="O36" i="21"/>
  <c r="P36" i="21"/>
  <c r="Q36" i="21"/>
  <c r="R36" i="21"/>
  <c r="S36" i="21"/>
  <c r="A40" i="8"/>
  <c r="Z40" i="8"/>
  <c r="AF40" i="8"/>
  <c r="AD40" i="8"/>
  <c r="AE40" i="8" s="1"/>
  <c r="V40" i="8"/>
  <c r="W40" i="8"/>
  <c r="X40" i="8"/>
  <c r="Y40" i="8"/>
  <c r="B40" i="8"/>
  <c r="C40" i="8"/>
  <c r="D40" i="8"/>
  <c r="E40" i="8"/>
  <c r="F40" i="8"/>
  <c r="G40" i="8"/>
  <c r="H40" i="8"/>
  <c r="I40" i="8"/>
  <c r="J40" i="8"/>
  <c r="K40" i="8"/>
  <c r="L40" i="8"/>
  <c r="M40" i="8"/>
  <c r="N40" i="8"/>
  <c r="O40" i="8"/>
  <c r="P40" i="8"/>
  <c r="Q40" i="8"/>
  <c r="R40" i="8"/>
  <c r="S40" i="8"/>
  <c r="AF36" i="8"/>
  <c r="AD36" i="8"/>
  <c r="AE36" i="8" s="1"/>
  <c r="A36" i="8"/>
  <c r="Z36" i="8"/>
  <c r="V36" i="8"/>
  <c r="W36" i="8"/>
  <c r="X36" i="8"/>
  <c r="Y36" i="8"/>
  <c r="B36" i="8"/>
  <c r="C36" i="8"/>
  <c r="D36" i="8"/>
  <c r="E36" i="8"/>
  <c r="F36" i="8"/>
  <c r="G36" i="8"/>
  <c r="H36" i="8"/>
  <c r="I36" i="8"/>
  <c r="J36" i="8"/>
  <c r="K36" i="8"/>
  <c r="L36" i="8"/>
  <c r="M36" i="8"/>
  <c r="N36" i="8"/>
  <c r="O36" i="8"/>
  <c r="P36" i="8"/>
  <c r="Q36" i="8"/>
  <c r="R36" i="8"/>
  <c r="S36" i="8"/>
  <c r="AF37" i="8"/>
  <c r="AD37" i="8"/>
  <c r="AE37" i="8" s="1"/>
  <c r="AF38" i="8"/>
  <c r="AD38" i="8"/>
  <c r="AE38" i="8" s="1"/>
  <c r="AF39" i="8"/>
  <c r="AD39" i="8"/>
  <c r="AE39" i="8" s="1"/>
  <c r="U39" i="8" s="1"/>
  <c r="T39" i="8" s="1"/>
  <c r="A39" i="8"/>
  <c r="Z39" i="8"/>
  <c r="V39" i="8"/>
  <c r="W39" i="8"/>
  <c r="X39" i="8"/>
  <c r="Y39" i="8"/>
  <c r="B39" i="8"/>
  <c r="C39" i="8"/>
  <c r="D39" i="8"/>
  <c r="E39" i="8"/>
  <c r="F39" i="8"/>
  <c r="G39" i="8"/>
  <c r="H39" i="8"/>
  <c r="I39" i="8"/>
  <c r="J39" i="8"/>
  <c r="K39" i="8"/>
  <c r="L39" i="8"/>
  <c r="M39" i="8"/>
  <c r="N39" i="8"/>
  <c r="O39" i="8"/>
  <c r="P39" i="8"/>
  <c r="Q39" i="8"/>
  <c r="R39" i="8"/>
  <c r="S39" i="8"/>
  <c r="AF41" i="8"/>
  <c r="AD41" i="8"/>
  <c r="AE41" i="8" s="1"/>
  <c r="U41" i="8" s="1"/>
  <c r="T41" i="8" s="1"/>
  <c r="AA41" i="8" s="1"/>
  <c r="AB41" i="8" s="1"/>
  <c r="AF42" i="8"/>
  <c r="AD42" i="8"/>
  <c r="AE42" i="8" s="1"/>
  <c r="AF43" i="8"/>
  <c r="AD43" i="8"/>
  <c r="AE43" i="8" s="1"/>
  <c r="U43" i="8" s="1"/>
  <c r="T43" i="8" s="1"/>
  <c r="AA43" i="8" s="1"/>
  <c r="AB43" i="8" s="1"/>
  <c r="AF44" i="8"/>
  <c r="AD44" i="8"/>
  <c r="AE44" i="8" s="1"/>
  <c r="U44" i="8" s="1"/>
  <c r="T44" i="8" s="1"/>
  <c r="AA44" i="8" s="1"/>
  <c r="AB44" i="8" s="1"/>
  <c r="AF45" i="8"/>
  <c r="AD45" i="8"/>
  <c r="AE45" i="8" s="1"/>
  <c r="AF46" i="8"/>
  <c r="AD46" i="8"/>
  <c r="AE46" i="8" s="1"/>
  <c r="AF47" i="8"/>
  <c r="AD47" i="8"/>
  <c r="AE47" i="8" s="1"/>
  <c r="AF48" i="8"/>
  <c r="AD48" i="8"/>
  <c r="AE48" i="8" s="1"/>
  <c r="AF49" i="8"/>
  <c r="AD49" i="8"/>
  <c r="AE49" i="8" s="1"/>
  <c r="AF50" i="8"/>
  <c r="AD50" i="8"/>
  <c r="AE50" i="8" s="1"/>
  <c r="AF51" i="8"/>
  <c r="AD51" i="8"/>
  <c r="AE51" i="8" s="1"/>
  <c r="AF52" i="8"/>
  <c r="AD52" i="8"/>
  <c r="AE52" i="8" s="1"/>
  <c r="AG52" i="8" s="1"/>
  <c r="AF53" i="8"/>
  <c r="AD53" i="8"/>
  <c r="AE53" i="8" s="1"/>
  <c r="AF54" i="8"/>
  <c r="AD54" i="8"/>
  <c r="AE54" i="8" s="1"/>
  <c r="A54" i="8"/>
  <c r="Z54" i="8"/>
  <c r="V54" i="8"/>
  <c r="W54" i="8"/>
  <c r="X54" i="8"/>
  <c r="Y54" i="8"/>
  <c r="B54" i="8"/>
  <c r="C54" i="8"/>
  <c r="D54" i="8"/>
  <c r="E54" i="8"/>
  <c r="F54" i="8"/>
  <c r="G54" i="8"/>
  <c r="H54" i="8"/>
  <c r="I54" i="8"/>
  <c r="J54" i="8"/>
  <c r="K54" i="8"/>
  <c r="L54" i="8"/>
  <c r="M54" i="8"/>
  <c r="N54" i="8"/>
  <c r="O54" i="8"/>
  <c r="P54" i="8"/>
  <c r="Q54" i="8"/>
  <c r="R54" i="8"/>
  <c r="S54" i="8"/>
  <c r="AF55" i="8"/>
  <c r="AD55" i="8"/>
  <c r="AE55" i="8" s="1"/>
  <c r="AF56" i="8"/>
  <c r="AD56" i="8"/>
  <c r="AE56" i="8" s="1"/>
  <c r="AF57" i="8"/>
  <c r="AD57" i="8"/>
  <c r="AE57" i="8" s="1"/>
  <c r="AF58" i="8"/>
  <c r="AD58" i="8"/>
  <c r="AE58" i="8" s="1"/>
  <c r="U58" i="8" s="1"/>
  <c r="T58" i="8" s="1"/>
  <c r="AA58" i="8" s="1"/>
  <c r="AB58" i="8" s="1"/>
  <c r="A58" i="8"/>
  <c r="Z58" i="8"/>
  <c r="V58" i="8"/>
  <c r="W58" i="8"/>
  <c r="X58" i="8"/>
  <c r="Y58" i="8"/>
  <c r="B58" i="8"/>
  <c r="C58" i="8"/>
  <c r="D58" i="8"/>
  <c r="E58" i="8"/>
  <c r="F58" i="8"/>
  <c r="G58" i="8"/>
  <c r="H58" i="8"/>
  <c r="I58" i="8"/>
  <c r="J58" i="8"/>
  <c r="K58" i="8"/>
  <c r="L58" i="8"/>
  <c r="M58" i="8"/>
  <c r="N58" i="8"/>
  <c r="O58" i="8"/>
  <c r="P58" i="8"/>
  <c r="Q58" i="8"/>
  <c r="R58" i="8"/>
  <c r="S58" i="8"/>
  <c r="A35" i="8"/>
  <c r="U35" i="8"/>
  <c r="T35" i="8"/>
  <c r="A182" i="20"/>
  <c r="A183" i="20"/>
  <c r="A184" i="20"/>
  <c r="A185" i="20"/>
  <c r="A186" i="20"/>
  <c r="A187" i="20"/>
  <c r="A188" i="20"/>
  <c r="A189" i="20"/>
  <c r="A190" i="20"/>
  <c r="A191" i="20"/>
  <c r="A192" i="20"/>
  <c r="A193" i="20"/>
  <c r="A194" i="20"/>
  <c r="A195" i="20"/>
  <c r="A196" i="20"/>
  <c r="A197" i="20"/>
  <c r="A198" i="20"/>
  <c r="A199" i="20"/>
  <c r="A200" i="20"/>
  <c r="A201" i="20"/>
  <c r="A202" i="20"/>
  <c r="A203" i="20"/>
  <c r="A204" i="20"/>
  <c r="AR5" i="1"/>
  <c r="AR6" i="1"/>
  <c r="AR7" i="1"/>
  <c r="AR8" i="1"/>
  <c r="AR9" i="1"/>
  <c r="AR10" i="1"/>
  <c r="AR11" i="1"/>
  <c r="AR12" i="1"/>
  <c r="AR13" i="1"/>
  <c r="AR14" i="1"/>
  <c r="AR15" i="1"/>
  <c r="AR16" i="1"/>
  <c r="AR17" i="1"/>
  <c r="AR18" i="1"/>
  <c r="AR19" i="1"/>
  <c r="AR20" i="1"/>
  <c r="AR21" i="1"/>
  <c r="AR22" i="1"/>
  <c r="AR23" i="1"/>
  <c r="AR24" i="1"/>
  <c r="AR25" i="1"/>
  <c r="AR26" i="1"/>
  <c r="AR27" i="1"/>
  <c r="AR28" i="1"/>
  <c r="AR29" i="1"/>
  <c r="AR30" i="1"/>
  <c r="AR31" i="1"/>
  <c r="AR32" i="1"/>
  <c r="AR33" i="1"/>
  <c r="AR34" i="1"/>
  <c r="AR35" i="1"/>
  <c r="AR36" i="1"/>
  <c r="AR37" i="1"/>
  <c r="AR38" i="1"/>
  <c r="AR39" i="1"/>
  <c r="AR40" i="1"/>
  <c r="AR41" i="1"/>
  <c r="AR42" i="1"/>
  <c r="AR43" i="1"/>
  <c r="AR44" i="1"/>
  <c r="AR45" i="1"/>
  <c r="AR46" i="1"/>
  <c r="AR47" i="1"/>
  <c r="AR48" i="1"/>
  <c r="AS48" i="31"/>
  <c r="AQ48" i="1"/>
  <c r="AR48" i="31"/>
  <c r="AP48" i="1"/>
  <c r="AQ48" i="31"/>
  <c r="AO48" i="1"/>
  <c r="AP48" i="31"/>
  <c r="AN48" i="1"/>
  <c r="AO48" i="31"/>
  <c r="AM48" i="1"/>
  <c r="AN48" i="31"/>
  <c r="AL48" i="1"/>
  <c r="AM48" i="31"/>
  <c r="AK48" i="1"/>
  <c r="AL48" i="31"/>
  <c r="AJ48" i="1"/>
  <c r="AK48" i="31"/>
  <c r="AI48" i="1"/>
  <c r="AJ48" i="31"/>
  <c r="AH48" i="1"/>
  <c r="AI48" i="31"/>
  <c r="AG48" i="1"/>
  <c r="AH48" i="31"/>
  <c r="AF48" i="1"/>
  <c r="AG48" i="31"/>
  <c r="AE48" i="1"/>
  <c r="AF48" i="31"/>
  <c r="AD48" i="1"/>
  <c r="AE48" i="31"/>
  <c r="AC48" i="1"/>
  <c r="AD48" i="31"/>
  <c r="AB48" i="1"/>
  <c r="AC48" i="31"/>
  <c r="AA48" i="1"/>
  <c r="AB48" i="31"/>
  <c r="Z48" i="1"/>
  <c r="AA48" i="31"/>
  <c r="Y48" i="1"/>
  <c r="Z48" i="31"/>
  <c r="X48" i="1"/>
  <c r="Y48" i="31"/>
  <c r="W48" i="1"/>
  <c r="X48" i="31"/>
  <c r="V48" i="1"/>
  <c r="W48" i="31"/>
  <c r="U48" i="1"/>
  <c r="V48" i="31"/>
  <c r="T48" i="1"/>
  <c r="U48" i="31"/>
  <c r="S48" i="1"/>
  <c r="T48" i="31"/>
  <c r="R48" i="1"/>
  <c r="S48" i="31"/>
  <c r="Q48" i="1"/>
  <c r="R48" i="31"/>
  <c r="P48" i="1"/>
  <c r="Q48" i="31"/>
  <c r="O48" i="1"/>
  <c r="P48" i="31"/>
  <c r="N48" i="1"/>
  <c r="O48" i="31"/>
  <c r="M48" i="1"/>
  <c r="N48" i="31"/>
  <c r="L48" i="1"/>
  <c r="M48" i="31"/>
  <c r="K48" i="1"/>
  <c r="L48" i="31"/>
  <c r="J48" i="1"/>
  <c r="K48" i="31"/>
  <c r="I48" i="1"/>
  <c r="J48" i="31"/>
  <c r="H48" i="1"/>
  <c r="I48" i="31"/>
  <c r="G48" i="1"/>
  <c r="H48" i="31"/>
  <c r="F48" i="1"/>
  <c r="G48" i="31"/>
  <c r="E48" i="1"/>
  <c r="F48" i="31"/>
  <c r="D48" i="1"/>
  <c r="E48" i="31"/>
  <c r="C48" i="1"/>
  <c r="D48" i="31"/>
  <c r="AS47" i="31"/>
  <c r="AR47" i="31"/>
  <c r="AQ47" i="31"/>
  <c r="AP47" i="31"/>
  <c r="AO47" i="31"/>
  <c r="AN47" i="31"/>
  <c r="AM47" i="31"/>
  <c r="AL47" i="31"/>
  <c r="AK47" i="31"/>
  <c r="AJ47" i="31"/>
  <c r="AI47" i="31"/>
  <c r="AH47" i="31"/>
  <c r="AG47" i="31"/>
  <c r="AF47" i="31"/>
  <c r="AE47" i="31"/>
  <c r="AD47" i="31"/>
  <c r="AC47" i="31"/>
  <c r="AB47" i="31"/>
  <c r="AA47" i="31"/>
  <c r="Z47" i="31"/>
  <c r="Y47" i="31"/>
  <c r="X47" i="31"/>
  <c r="W47" i="31"/>
  <c r="V47" i="31"/>
  <c r="U47" i="31"/>
  <c r="T47" i="31"/>
  <c r="S47" i="31"/>
  <c r="R47" i="31"/>
  <c r="Q47" i="31"/>
  <c r="P47" i="31"/>
  <c r="O47" i="31"/>
  <c r="N47" i="31"/>
  <c r="M47" i="31"/>
  <c r="L47" i="31"/>
  <c r="K47" i="31"/>
  <c r="J47" i="31"/>
  <c r="I47" i="31"/>
  <c r="H47" i="31"/>
  <c r="G47" i="31"/>
  <c r="F47" i="31"/>
  <c r="E47" i="31"/>
  <c r="D47" i="31"/>
  <c r="AS46" i="31"/>
  <c r="AR46" i="31"/>
  <c r="AQ46" i="31"/>
  <c r="AP46" i="31"/>
  <c r="AO46" i="31"/>
  <c r="AN46" i="31"/>
  <c r="AM46" i="31"/>
  <c r="AL46" i="31"/>
  <c r="AK46" i="31"/>
  <c r="AJ46" i="31"/>
  <c r="AI46" i="31"/>
  <c r="AH46" i="31"/>
  <c r="AG46" i="31"/>
  <c r="AF46" i="31"/>
  <c r="AE46" i="31"/>
  <c r="AD46" i="31"/>
  <c r="AC46" i="31"/>
  <c r="AB46" i="31"/>
  <c r="AA46" i="31"/>
  <c r="Z46" i="31"/>
  <c r="Y46" i="31"/>
  <c r="X46" i="31"/>
  <c r="W46" i="31"/>
  <c r="V46" i="31"/>
  <c r="U46" i="31"/>
  <c r="T46" i="31"/>
  <c r="S46" i="31"/>
  <c r="R46" i="31"/>
  <c r="Q46" i="31"/>
  <c r="P46" i="31"/>
  <c r="O46" i="31"/>
  <c r="N46" i="31"/>
  <c r="M46" i="31"/>
  <c r="L46" i="31"/>
  <c r="K46" i="31"/>
  <c r="J46" i="31"/>
  <c r="I46" i="31"/>
  <c r="H46" i="31"/>
  <c r="G46" i="31"/>
  <c r="F46" i="31"/>
  <c r="E46" i="31"/>
  <c r="D46" i="31"/>
  <c r="AS45" i="31"/>
  <c r="AR45" i="31"/>
  <c r="AQ45" i="31"/>
  <c r="AP45" i="31"/>
  <c r="AO45" i="31"/>
  <c r="AN45" i="31"/>
  <c r="AM45" i="31"/>
  <c r="AL45" i="31"/>
  <c r="AK45" i="31"/>
  <c r="AJ45" i="31"/>
  <c r="AI45" i="31"/>
  <c r="AH45" i="31"/>
  <c r="AG45" i="31"/>
  <c r="AF45" i="31"/>
  <c r="AE45" i="31"/>
  <c r="AD45" i="31"/>
  <c r="AC45" i="31"/>
  <c r="AB45" i="31"/>
  <c r="AA45" i="31"/>
  <c r="Z45" i="31"/>
  <c r="Y45" i="31"/>
  <c r="X45" i="31"/>
  <c r="W45" i="31"/>
  <c r="V45" i="31"/>
  <c r="U45" i="31"/>
  <c r="T45" i="31"/>
  <c r="S45" i="31"/>
  <c r="R45" i="31"/>
  <c r="Q45" i="31"/>
  <c r="P45" i="31"/>
  <c r="O45" i="31"/>
  <c r="N45" i="31"/>
  <c r="M45" i="31"/>
  <c r="L45" i="31"/>
  <c r="K45" i="31"/>
  <c r="J45" i="31"/>
  <c r="I45" i="31"/>
  <c r="H45" i="31"/>
  <c r="G45" i="31"/>
  <c r="F45" i="31"/>
  <c r="E45" i="31"/>
  <c r="D45" i="31"/>
  <c r="AS44" i="31"/>
  <c r="AR44" i="31"/>
  <c r="AQ44" i="31"/>
  <c r="AP44" i="31"/>
  <c r="AO44" i="31"/>
  <c r="AN44" i="31"/>
  <c r="AM44" i="31"/>
  <c r="AL44" i="31"/>
  <c r="AK44" i="31"/>
  <c r="AJ44" i="31"/>
  <c r="AI44" i="31"/>
  <c r="AH44" i="31"/>
  <c r="AG44" i="31"/>
  <c r="AF44" i="31"/>
  <c r="AE44" i="31"/>
  <c r="AD44" i="31"/>
  <c r="AC44" i="31"/>
  <c r="AB44" i="31"/>
  <c r="AA44" i="31"/>
  <c r="Z44" i="31"/>
  <c r="Y44" i="31"/>
  <c r="X44" i="31"/>
  <c r="W44" i="31"/>
  <c r="V44" i="31"/>
  <c r="U44" i="31"/>
  <c r="T44" i="31"/>
  <c r="S44" i="31"/>
  <c r="R44" i="31"/>
  <c r="Q44" i="31"/>
  <c r="P44" i="31"/>
  <c r="O44" i="31"/>
  <c r="N44" i="31"/>
  <c r="M44" i="31"/>
  <c r="L44" i="31"/>
  <c r="K44" i="31"/>
  <c r="J44" i="31"/>
  <c r="I44" i="31"/>
  <c r="H44" i="31"/>
  <c r="G44" i="31"/>
  <c r="F44" i="31"/>
  <c r="E44" i="31"/>
  <c r="D44" i="31"/>
  <c r="AS43" i="31"/>
  <c r="AR43" i="31"/>
  <c r="AQ43" i="31"/>
  <c r="AP43" i="31"/>
  <c r="AO43" i="31"/>
  <c r="AN43" i="31"/>
  <c r="AM43" i="31"/>
  <c r="AL43" i="31"/>
  <c r="AK43" i="31"/>
  <c r="AJ43" i="31"/>
  <c r="AI43" i="31"/>
  <c r="AH43" i="31"/>
  <c r="AG43" i="31"/>
  <c r="AF43" i="31"/>
  <c r="AE43" i="31"/>
  <c r="AD43" i="31"/>
  <c r="AC43" i="31"/>
  <c r="AB43" i="31"/>
  <c r="AA43" i="31"/>
  <c r="Z43" i="31"/>
  <c r="Y43" i="31"/>
  <c r="X43" i="31"/>
  <c r="W43" i="31"/>
  <c r="V43" i="31"/>
  <c r="U43" i="31"/>
  <c r="T43" i="31"/>
  <c r="S43" i="31"/>
  <c r="R43" i="31"/>
  <c r="Q43" i="31"/>
  <c r="P43" i="31"/>
  <c r="O43" i="31"/>
  <c r="N43" i="31"/>
  <c r="M43" i="31"/>
  <c r="L43" i="31"/>
  <c r="K43" i="31"/>
  <c r="J43" i="31"/>
  <c r="I43" i="31"/>
  <c r="H43" i="31"/>
  <c r="G43" i="31"/>
  <c r="F43" i="31"/>
  <c r="E43" i="31"/>
  <c r="D43" i="31"/>
  <c r="AS42" i="31"/>
  <c r="AR42" i="31"/>
  <c r="AQ42" i="31"/>
  <c r="AP42" i="31"/>
  <c r="AO42" i="31"/>
  <c r="AN42" i="31"/>
  <c r="AM42" i="31"/>
  <c r="AL42" i="31"/>
  <c r="AK42" i="31"/>
  <c r="AJ42" i="31"/>
  <c r="AI42" i="31"/>
  <c r="AH42" i="31"/>
  <c r="AG42" i="31"/>
  <c r="AF42" i="31"/>
  <c r="AE42" i="31"/>
  <c r="AD42" i="31"/>
  <c r="AC42" i="31"/>
  <c r="AB42" i="31"/>
  <c r="AA42" i="31"/>
  <c r="Z42" i="31"/>
  <c r="Y42" i="31"/>
  <c r="X42" i="31"/>
  <c r="W42" i="31"/>
  <c r="V42" i="31"/>
  <c r="U42" i="31"/>
  <c r="T42" i="31"/>
  <c r="S42" i="31"/>
  <c r="R42" i="31"/>
  <c r="Q42" i="31"/>
  <c r="P42" i="31"/>
  <c r="O42" i="31"/>
  <c r="N42" i="31"/>
  <c r="M42" i="31"/>
  <c r="L42" i="31"/>
  <c r="K42" i="31"/>
  <c r="J42" i="31"/>
  <c r="I42" i="31"/>
  <c r="H42" i="31"/>
  <c r="G42" i="31"/>
  <c r="F42" i="31"/>
  <c r="E42" i="31"/>
  <c r="D42" i="31"/>
  <c r="AS41" i="31"/>
  <c r="AR41" i="31"/>
  <c r="AQ41" i="31"/>
  <c r="AP41" i="31"/>
  <c r="AO41" i="31"/>
  <c r="AN41" i="31"/>
  <c r="AM41" i="31"/>
  <c r="AL41" i="31"/>
  <c r="AK41" i="31"/>
  <c r="AJ41" i="31"/>
  <c r="AI41" i="31"/>
  <c r="AH41" i="31"/>
  <c r="AG41" i="31"/>
  <c r="AF41" i="31"/>
  <c r="AE41" i="31"/>
  <c r="AD41" i="31"/>
  <c r="AC41" i="31"/>
  <c r="AB41" i="31"/>
  <c r="AA41" i="31"/>
  <c r="Z41" i="31"/>
  <c r="Y41" i="31"/>
  <c r="X41" i="31"/>
  <c r="W41" i="31"/>
  <c r="V41" i="31"/>
  <c r="U41" i="31"/>
  <c r="T41" i="31"/>
  <c r="S41" i="31"/>
  <c r="R41" i="31"/>
  <c r="Q41" i="31"/>
  <c r="P41" i="31"/>
  <c r="O41" i="31"/>
  <c r="N41" i="31"/>
  <c r="M41" i="31"/>
  <c r="L41" i="31"/>
  <c r="K41" i="31"/>
  <c r="J41" i="31"/>
  <c r="I41" i="31"/>
  <c r="H41" i="31"/>
  <c r="G41" i="31"/>
  <c r="F41" i="31"/>
  <c r="E41" i="31"/>
  <c r="D41" i="31"/>
  <c r="AS40" i="31"/>
  <c r="AR40" i="31"/>
  <c r="AQ40" i="31"/>
  <c r="AP40" i="31"/>
  <c r="AO40" i="31"/>
  <c r="AN40" i="31"/>
  <c r="AM40" i="31"/>
  <c r="AL40" i="31"/>
  <c r="AK40" i="31"/>
  <c r="AJ40" i="31"/>
  <c r="AI40" i="31"/>
  <c r="AH40" i="31"/>
  <c r="AG40" i="31"/>
  <c r="AF40" i="31"/>
  <c r="AE40" i="31"/>
  <c r="AD40" i="31"/>
  <c r="AC40" i="31"/>
  <c r="AB40" i="31"/>
  <c r="AA40" i="31"/>
  <c r="Z40" i="31"/>
  <c r="Y40" i="31"/>
  <c r="X40" i="31"/>
  <c r="W40" i="31"/>
  <c r="V40" i="31"/>
  <c r="U40" i="31"/>
  <c r="T40" i="31"/>
  <c r="S40" i="31"/>
  <c r="R40" i="31"/>
  <c r="Q40" i="31"/>
  <c r="P40" i="31"/>
  <c r="O40" i="31"/>
  <c r="N40" i="31"/>
  <c r="M40" i="31"/>
  <c r="L40" i="31"/>
  <c r="K40" i="31"/>
  <c r="J40" i="31"/>
  <c r="I40" i="31"/>
  <c r="H40" i="31"/>
  <c r="G40" i="31"/>
  <c r="F40" i="31"/>
  <c r="E40" i="31"/>
  <c r="D40" i="31"/>
  <c r="AS39" i="31"/>
  <c r="AR39" i="31"/>
  <c r="AQ39" i="31"/>
  <c r="AP39" i="31"/>
  <c r="AO39" i="31"/>
  <c r="AN39" i="31"/>
  <c r="AM39" i="31"/>
  <c r="AL39" i="31"/>
  <c r="AK39" i="31"/>
  <c r="AJ39" i="31"/>
  <c r="AI39" i="31"/>
  <c r="AH39" i="31"/>
  <c r="AG39" i="31"/>
  <c r="AF39" i="31"/>
  <c r="AE39" i="31"/>
  <c r="AD39" i="31"/>
  <c r="AC39" i="31"/>
  <c r="AB39" i="31"/>
  <c r="AA39" i="31"/>
  <c r="Z39" i="31"/>
  <c r="Y39" i="31"/>
  <c r="X39" i="31"/>
  <c r="W39" i="31"/>
  <c r="V39" i="31"/>
  <c r="U39" i="31"/>
  <c r="T39" i="31"/>
  <c r="S39" i="31"/>
  <c r="R39" i="31"/>
  <c r="Q39" i="31"/>
  <c r="P39" i="31"/>
  <c r="O39" i="31"/>
  <c r="N39" i="31"/>
  <c r="M39" i="31"/>
  <c r="L39" i="31"/>
  <c r="K39" i="31"/>
  <c r="J39" i="31"/>
  <c r="I39" i="31"/>
  <c r="H39" i="31"/>
  <c r="G39" i="31"/>
  <c r="F39" i="31"/>
  <c r="E39" i="31"/>
  <c r="D39" i="31"/>
  <c r="AS38" i="31"/>
  <c r="AR38" i="31"/>
  <c r="AQ38" i="31"/>
  <c r="AP38" i="31"/>
  <c r="AO38" i="31"/>
  <c r="AN38" i="31"/>
  <c r="AM38" i="31"/>
  <c r="AL38" i="31"/>
  <c r="AK38" i="31"/>
  <c r="AJ38" i="31"/>
  <c r="AI38" i="31"/>
  <c r="AH38" i="31"/>
  <c r="AG38" i="31"/>
  <c r="AF38" i="31"/>
  <c r="AE38" i="31"/>
  <c r="AD38" i="31"/>
  <c r="AC38" i="31"/>
  <c r="AB38" i="31"/>
  <c r="AA38" i="31"/>
  <c r="Z38" i="31"/>
  <c r="Y38" i="31"/>
  <c r="X38" i="31"/>
  <c r="W38" i="31"/>
  <c r="V38" i="31"/>
  <c r="U38" i="31"/>
  <c r="T38" i="31"/>
  <c r="S38" i="31"/>
  <c r="R38" i="31"/>
  <c r="Q38" i="31"/>
  <c r="P38" i="31"/>
  <c r="O38" i="31"/>
  <c r="N38" i="31"/>
  <c r="M38" i="31"/>
  <c r="L38" i="31"/>
  <c r="K38" i="31"/>
  <c r="J38" i="31"/>
  <c r="I38" i="31"/>
  <c r="H38" i="31"/>
  <c r="G38" i="31"/>
  <c r="F38" i="31"/>
  <c r="E38" i="31"/>
  <c r="D38" i="31"/>
  <c r="AS37" i="31"/>
  <c r="AR37" i="31"/>
  <c r="AQ37" i="31"/>
  <c r="AP37" i="31"/>
  <c r="AO37" i="31"/>
  <c r="AN37" i="31"/>
  <c r="AM37" i="31"/>
  <c r="AL37" i="31"/>
  <c r="AK37" i="31"/>
  <c r="AJ37" i="31"/>
  <c r="AI37" i="31"/>
  <c r="AH37" i="31"/>
  <c r="AG37" i="31"/>
  <c r="AF37" i="31"/>
  <c r="AE37" i="31"/>
  <c r="AD37" i="31"/>
  <c r="AC37" i="31"/>
  <c r="AB37" i="31"/>
  <c r="AA37" i="31"/>
  <c r="Z37" i="31"/>
  <c r="Y37" i="31"/>
  <c r="X37" i="31"/>
  <c r="W37" i="31"/>
  <c r="V37" i="31"/>
  <c r="U37" i="31"/>
  <c r="T37" i="31"/>
  <c r="S37" i="31"/>
  <c r="R37" i="31"/>
  <c r="Q37" i="31"/>
  <c r="P37" i="31"/>
  <c r="O37" i="31"/>
  <c r="N37" i="31"/>
  <c r="M37" i="31"/>
  <c r="L37" i="31"/>
  <c r="K37" i="31"/>
  <c r="J37" i="31"/>
  <c r="I37" i="31"/>
  <c r="H37" i="31"/>
  <c r="G37" i="31"/>
  <c r="F37" i="31"/>
  <c r="E37" i="31"/>
  <c r="D37" i="31"/>
  <c r="AS36" i="31"/>
  <c r="AR36" i="31"/>
  <c r="AQ36" i="31"/>
  <c r="AP36" i="31"/>
  <c r="AO36" i="31"/>
  <c r="AN36" i="31"/>
  <c r="AM36" i="31"/>
  <c r="AL36" i="31"/>
  <c r="AK36" i="31"/>
  <c r="AJ36" i="31"/>
  <c r="AI36" i="31"/>
  <c r="AH36" i="31"/>
  <c r="AG36" i="31"/>
  <c r="AF36" i="31"/>
  <c r="AE36" i="31"/>
  <c r="AD36" i="31"/>
  <c r="AC36" i="31"/>
  <c r="AB36" i="31"/>
  <c r="AA36" i="31"/>
  <c r="Z36" i="31"/>
  <c r="Y36" i="31"/>
  <c r="X36" i="31"/>
  <c r="W36" i="31"/>
  <c r="V36" i="31"/>
  <c r="U36" i="31"/>
  <c r="T36" i="31"/>
  <c r="S36" i="31"/>
  <c r="R36" i="31"/>
  <c r="Q36" i="31"/>
  <c r="P36" i="31"/>
  <c r="O36" i="31"/>
  <c r="N36" i="31"/>
  <c r="M36" i="31"/>
  <c r="L36" i="31"/>
  <c r="K36" i="31"/>
  <c r="J36" i="31"/>
  <c r="I36" i="31"/>
  <c r="H36" i="31"/>
  <c r="G36" i="31"/>
  <c r="F36" i="31"/>
  <c r="E36" i="31"/>
  <c r="D36" i="31"/>
  <c r="AS35" i="31"/>
  <c r="AR35" i="31"/>
  <c r="AQ35" i="31"/>
  <c r="AP35" i="31"/>
  <c r="AO35" i="31"/>
  <c r="AN35" i="31"/>
  <c r="AM35" i="31"/>
  <c r="AL35" i="31"/>
  <c r="AK35" i="31"/>
  <c r="AJ35" i="31"/>
  <c r="AI35" i="31"/>
  <c r="AH35" i="31"/>
  <c r="AG35" i="31"/>
  <c r="AF35" i="31"/>
  <c r="AE35" i="31"/>
  <c r="AD35" i="31"/>
  <c r="AC35" i="31"/>
  <c r="AB35" i="31"/>
  <c r="AA35" i="31"/>
  <c r="Z35" i="31"/>
  <c r="Y35" i="31"/>
  <c r="X35" i="31"/>
  <c r="W35" i="31"/>
  <c r="V35" i="31"/>
  <c r="U35" i="31"/>
  <c r="T35" i="31"/>
  <c r="S35" i="31"/>
  <c r="R35" i="31"/>
  <c r="Q35" i="31"/>
  <c r="P35" i="31"/>
  <c r="O35" i="31"/>
  <c r="N35" i="31"/>
  <c r="M35" i="31"/>
  <c r="L35" i="31"/>
  <c r="K35" i="31"/>
  <c r="J35" i="31"/>
  <c r="I35" i="31"/>
  <c r="H35" i="31"/>
  <c r="G35" i="31"/>
  <c r="F35" i="31"/>
  <c r="E35" i="31"/>
  <c r="D35" i="31"/>
  <c r="AS34" i="31"/>
  <c r="AR34" i="31"/>
  <c r="AQ34" i="31"/>
  <c r="AP34" i="31"/>
  <c r="AO34" i="31"/>
  <c r="AN34" i="31"/>
  <c r="AM34" i="31"/>
  <c r="AL34" i="31"/>
  <c r="AK34" i="31"/>
  <c r="AJ34" i="31"/>
  <c r="AI34" i="31"/>
  <c r="AH34" i="31"/>
  <c r="AG34" i="31"/>
  <c r="AF34" i="31"/>
  <c r="AE34" i="31"/>
  <c r="AD34" i="31"/>
  <c r="AC34" i="31"/>
  <c r="AB34" i="31"/>
  <c r="AA34" i="31"/>
  <c r="Z34" i="31"/>
  <c r="Y34" i="31"/>
  <c r="X34" i="31"/>
  <c r="W34" i="31"/>
  <c r="V34" i="31"/>
  <c r="U34" i="31"/>
  <c r="T34" i="31"/>
  <c r="S34" i="31"/>
  <c r="R34" i="31"/>
  <c r="Q34" i="31"/>
  <c r="P34" i="31"/>
  <c r="O34" i="31"/>
  <c r="N34" i="31"/>
  <c r="M34" i="31"/>
  <c r="L34" i="31"/>
  <c r="K34" i="31"/>
  <c r="J34" i="31"/>
  <c r="I34" i="31"/>
  <c r="H34" i="31"/>
  <c r="G34" i="31"/>
  <c r="F34" i="31"/>
  <c r="E34" i="31"/>
  <c r="D34" i="31"/>
  <c r="AS33" i="31"/>
  <c r="AR33" i="31"/>
  <c r="AQ33" i="31"/>
  <c r="AP33" i="31"/>
  <c r="AO33" i="31"/>
  <c r="AN33" i="31"/>
  <c r="AM33" i="31"/>
  <c r="AL33" i="31"/>
  <c r="AK33" i="31"/>
  <c r="AJ33" i="31"/>
  <c r="AI33" i="31"/>
  <c r="AH33" i="31"/>
  <c r="AG33" i="31"/>
  <c r="AF33" i="31"/>
  <c r="AE33" i="31"/>
  <c r="AD33" i="31"/>
  <c r="AC33" i="31"/>
  <c r="AB33" i="31"/>
  <c r="AA33" i="31"/>
  <c r="Z33" i="31"/>
  <c r="Y33" i="31"/>
  <c r="X33" i="31"/>
  <c r="W33" i="31"/>
  <c r="V33" i="31"/>
  <c r="U33" i="31"/>
  <c r="T33" i="31"/>
  <c r="S33" i="31"/>
  <c r="R33" i="31"/>
  <c r="Q33" i="31"/>
  <c r="P33" i="31"/>
  <c r="O33" i="31"/>
  <c r="N33" i="31"/>
  <c r="M33" i="31"/>
  <c r="L33" i="31"/>
  <c r="K33" i="31"/>
  <c r="J33" i="31"/>
  <c r="I33" i="31"/>
  <c r="H33" i="31"/>
  <c r="G33" i="31"/>
  <c r="F33" i="31"/>
  <c r="E33" i="31"/>
  <c r="D33" i="31"/>
  <c r="AS32" i="31"/>
  <c r="AR32" i="31"/>
  <c r="AQ32" i="31"/>
  <c r="AP32" i="31"/>
  <c r="AO32" i="31"/>
  <c r="AN32" i="31"/>
  <c r="AM32" i="31"/>
  <c r="AL32" i="31"/>
  <c r="AK32" i="31"/>
  <c r="AJ32" i="31"/>
  <c r="AI32" i="31"/>
  <c r="AH32" i="31"/>
  <c r="AG32" i="31"/>
  <c r="AF32" i="31"/>
  <c r="AE32" i="31"/>
  <c r="AD32" i="31"/>
  <c r="AC32" i="31"/>
  <c r="AB32" i="31"/>
  <c r="AA32" i="31"/>
  <c r="Z32" i="31"/>
  <c r="Y32" i="31"/>
  <c r="X32" i="31"/>
  <c r="W32" i="31"/>
  <c r="V32" i="31"/>
  <c r="U32" i="31"/>
  <c r="T32" i="31"/>
  <c r="S32" i="31"/>
  <c r="R32" i="31"/>
  <c r="Q32" i="31"/>
  <c r="P32" i="31"/>
  <c r="O32" i="31"/>
  <c r="N32" i="31"/>
  <c r="M32" i="31"/>
  <c r="L32" i="31"/>
  <c r="K32" i="31"/>
  <c r="J32" i="31"/>
  <c r="I32" i="31"/>
  <c r="H32" i="31"/>
  <c r="G32" i="31"/>
  <c r="F32" i="31"/>
  <c r="E32" i="31"/>
  <c r="D32" i="31"/>
  <c r="AS31" i="31"/>
  <c r="AR31" i="31"/>
  <c r="AQ31" i="31"/>
  <c r="AP31" i="31"/>
  <c r="AO31" i="31"/>
  <c r="AN31" i="31"/>
  <c r="AM31" i="31"/>
  <c r="AL31" i="31"/>
  <c r="AK31" i="31"/>
  <c r="AJ31" i="31"/>
  <c r="AI31" i="31"/>
  <c r="AH31" i="31"/>
  <c r="AG31" i="31"/>
  <c r="AF31" i="31"/>
  <c r="AE31" i="31"/>
  <c r="AD31" i="31"/>
  <c r="AC31" i="31"/>
  <c r="AB31" i="31"/>
  <c r="AA31" i="31"/>
  <c r="Z31" i="31"/>
  <c r="Y31" i="31"/>
  <c r="X31" i="31"/>
  <c r="W31" i="31"/>
  <c r="V31" i="31"/>
  <c r="U31" i="31"/>
  <c r="T31" i="31"/>
  <c r="S31" i="31"/>
  <c r="R31" i="31"/>
  <c r="Q31" i="31"/>
  <c r="P31" i="31"/>
  <c r="O31" i="31"/>
  <c r="N31" i="31"/>
  <c r="M31" i="31"/>
  <c r="L31" i="31"/>
  <c r="K31" i="31"/>
  <c r="J31" i="31"/>
  <c r="I31" i="31"/>
  <c r="H31" i="31"/>
  <c r="G31" i="31"/>
  <c r="F31" i="31"/>
  <c r="E31" i="31"/>
  <c r="D31" i="31"/>
  <c r="AS30" i="31"/>
  <c r="AR30" i="31"/>
  <c r="AQ30" i="31"/>
  <c r="AP30" i="31"/>
  <c r="AO30" i="31"/>
  <c r="AN30" i="31"/>
  <c r="AM30" i="31"/>
  <c r="AL30" i="31"/>
  <c r="AK30" i="31"/>
  <c r="AJ30" i="31"/>
  <c r="AI30" i="31"/>
  <c r="AH30" i="31"/>
  <c r="AG30" i="31"/>
  <c r="AF30" i="31"/>
  <c r="AE30" i="31"/>
  <c r="AD30" i="31"/>
  <c r="AC30" i="31"/>
  <c r="AB30" i="31"/>
  <c r="AA30" i="31"/>
  <c r="Z30" i="31"/>
  <c r="Y30" i="31"/>
  <c r="X30" i="31"/>
  <c r="W30" i="31"/>
  <c r="V30" i="31"/>
  <c r="U30" i="31"/>
  <c r="T30" i="31"/>
  <c r="S30" i="31"/>
  <c r="R30" i="31"/>
  <c r="Q30" i="31"/>
  <c r="P30" i="31"/>
  <c r="O30" i="31"/>
  <c r="N30" i="31"/>
  <c r="M30" i="31"/>
  <c r="L30" i="31"/>
  <c r="K30" i="31"/>
  <c r="J30" i="31"/>
  <c r="I30" i="31"/>
  <c r="H30" i="31"/>
  <c r="G30" i="31"/>
  <c r="F30" i="31"/>
  <c r="E30" i="31"/>
  <c r="D30" i="31"/>
  <c r="AS29" i="31"/>
  <c r="AR29" i="31"/>
  <c r="AQ29" i="31"/>
  <c r="AP29" i="31"/>
  <c r="AO29" i="31"/>
  <c r="AN29" i="31"/>
  <c r="AM29" i="31"/>
  <c r="AL29" i="31"/>
  <c r="AK29" i="31"/>
  <c r="AJ29" i="31"/>
  <c r="AI29" i="31"/>
  <c r="AH29" i="31"/>
  <c r="AG29" i="31"/>
  <c r="AF29" i="31"/>
  <c r="AE29" i="31"/>
  <c r="AD29" i="31"/>
  <c r="AC29" i="31"/>
  <c r="AB29" i="31"/>
  <c r="AA29" i="31"/>
  <c r="Z29" i="31"/>
  <c r="Y29" i="31"/>
  <c r="X29" i="31"/>
  <c r="W29" i="31"/>
  <c r="V29" i="31"/>
  <c r="U29" i="31"/>
  <c r="T29" i="31"/>
  <c r="S29" i="31"/>
  <c r="R29" i="31"/>
  <c r="Q29" i="31"/>
  <c r="P29" i="31"/>
  <c r="O29" i="31"/>
  <c r="N29" i="31"/>
  <c r="M29" i="31"/>
  <c r="L29" i="31"/>
  <c r="K29" i="31"/>
  <c r="J29" i="31"/>
  <c r="I29" i="31"/>
  <c r="H29" i="31"/>
  <c r="G29" i="31"/>
  <c r="F29" i="31"/>
  <c r="E29" i="31"/>
  <c r="D29" i="31"/>
  <c r="AS28" i="31"/>
  <c r="AR28" i="31"/>
  <c r="AQ28" i="31"/>
  <c r="AP28" i="31"/>
  <c r="AO28" i="31"/>
  <c r="AN28" i="31"/>
  <c r="AM28" i="31"/>
  <c r="AL28" i="31"/>
  <c r="AK28" i="31"/>
  <c r="AJ28" i="31"/>
  <c r="AI28" i="31"/>
  <c r="AH28" i="31"/>
  <c r="AG28" i="31"/>
  <c r="AF28" i="31"/>
  <c r="AE28" i="31"/>
  <c r="AD28" i="31"/>
  <c r="AC28" i="31"/>
  <c r="AB28" i="31"/>
  <c r="AA28" i="31"/>
  <c r="Z28" i="31"/>
  <c r="Y28" i="31"/>
  <c r="X28" i="31"/>
  <c r="W28" i="31"/>
  <c r="V28" i="31"/>
  <c r="U28" i="31"/>
  <c r="T28" i="31"/>
  <c r="S28" i="31"/>
  <c r="R28" i="31"/>
  <c r="Q28" i="31"/>
  <c r="P28" i="31"/>
  <c r="O28" i="31"/>
  <c r="N28" i="31"/>
  <c r="M28" i="31"/>
  <c r="L28" i="31"/>
  <c r="K28" i="31"/>
  <c r="J28" i="31"/>
  <c r="I28" i="31"/>
  <c r="H28" i="31"/>
  <c r="G28" i="31"/>
  <c r="F28" i="31"/>
  <c r="E28" i="31"/>
  <c r="D28" i="31"/>
  <c r="AS27" i="31"/>
  <c r="AR27" i="31"/>
  <c r="AQ27" i="31"/>
  <c r="AP27" i="31"/>
  <c r="AO27" i="31"/>
  <c r="AN27" i="31"/>
  <c r="AM27" i="31"/>
  <c r="AL27" i="31"/>
  <c r="AK27" i="31"/>
  <c r="AJ27" i="31"/>
  <c r="AI27" i="31"/>
  <c r="AH27" i="31"/>
  <c r="AG27" i="31"/>
  <c r="AF27" i="31"/>
  <c r="AE27" i="31"/>
  <c r="AD27" i="31"/>
  <c r="AC27" i="31"/>
  <c r="AB27" i="31"/>
  <c r="AA27" i="31"/>
  <c r="Z27" i="31"/>
  <c r="Y27" i="31"/>
  <c r="X27" i="31"/>
  <c r="W27" i="31"/>
  <c r="V27" i="31"/>
  <c r="U27" i="31"/>
  <c r="T27" i="31"/>
  <c r="S27" i="31"/>
  <c r="R27" i="31"/>
  <c r="Q27" i="31"/>
  <c r="P27" i="31"/>
  <c r="O27" i="31"/>
  <c r="N27" i="31"/>
  <c r="M27" i="31"/>
  <c r="L27" i="31"/>
  <c r="K27" i="31"/>
  <c r="J27" i="31"/>
  <c r="I27" i="31"/>
  <c r="H27" i="31"/>
  <c r="G27" i="31"/>
  <c r="F27" i="31"/>
  <c r="E27" i="31"/>
  <c r="D27" i="31"/>
  <c r="AS26" i="31"/>
  <c r="AR26" i="31"/>
  <c r="AQ26" i="31"/>
  <c r="AP26" i="31"/>
  <c r="AO26" i="31"/>
  <c r="AN26" i="31"/>
  <c r="AM26" i="31"/>
  <c r="AL26" i="31"/>
  <c r="AK26" i="31"/>
  <c r="AJ26" i="31"/>
  <c r="AI26" i="31"/>
  <c r="AH26" i="31"/>
  <c r="AG26" i="31"/>
  <c r="AF26" i="31"/>
  <c r="AE26" i="31"/>
  <c r="AD26" i="31"/>
  <c r="AC26" i="31"/>
  <c r="AB26" i="31"/>
  <c r="AA26" i="31"/>
  <c r="Z26" i="31"/>
  <c r="Y26" i="31"/>
  <c r="X26" i="31"/>
  <c r="W26" i="31"/>
  <c r="V26" i="31"/>
  <c r="U26" i="31"/>
  <c r="T26" i="31"/>
  <c r="S26" i="31"/>
  <c r="R26" i="31"/>
  <c r="Q26" i="31"/>
  <c r="P26" i="31"/>
  <c r="O26" i="31"/>
  <c r="N26" i="31"/>
  <c r="M26" i="31"/>
  <c r="L26" i="31"/>
  <c r="K26" i="31"/>
  <c r="J26" i="31"/>
  <c r="I26" i="31"/>
  <c r="H26" i="31"/>
  <c r="G26" i="31"/>
  <c r="F26" i="31"/>
  <c r="E26" i="31"/>
  <c r="D26" i="31"/>
  <c r="AS25" i="31"/>
  <c r="AR25" i="31"/>
  <c r="AQ25" i="31"/>
  <c r="AP25" i="31"/>
  <c r="AO25" i="31"/>
  <c r="AN25" i="31"/>
  <c r="AM25" i="31"/>
  <c r="AL25" i="31"/>
  <c r="AK25" i="31"/>
  <c r="AJ25" i="31"/>
  <c r="AI25" i="31"/>
  <c r="AH25" i="31"/>
  <c r="AG25" i="31"/>
  <c r="AF25" i="31"/>
  <c r="AE25" i="31"/>
  <c r="AD25" i="31"/>
  <c r="AC25" i="31"/>
  <c r="AB25" i="31"/>
  <c r="AA25" i="31"/>
  <c r="Z25" i="31"/>
  <c r="Y25" i="31"/>
  <c r="X25" i="31"/>
  <c r="W25" i="31"/>
  <c r="V25" i="31"/>
  <c r="U25" i="31"/>
  <c r="T25" i="31"/>
  <c r="S25" i="31"/>
  <c r="R25" i="31"/>
  <c r="Q25" i="31"/>
  <c r="P25" i="31"/>
  <c r="O25" i="31"/>
  <c r="N25" i="31"/>
  <c r="M25" i="31"/>
  <c r="L25" i="31"/>
  <c r="K25" i="31"/>
  <c r="J25" i="31"/>
  <c r="I25" i="31"/>
  <c r="H25" i="31"/>
  <c r="G25" i="31"/>
  <c r="F25" i="31"/>
  <c r="E25" i="31"/>
  <c r="D25" i="31"/>
  <c r="AS24" i="31"/>
  <c r="AR24" i="31"/>
  <c r="AQ24" i="31"/>
  <c r="AP24" i="31"/>
  <c r="AO24" i="31"/>
  <c r="AN24" i="31"/>
  <c r="AM24" i="31"/>
  <c r="AL24" i="31"/>
  <c r="AK24" i="31"/>
  <c r="AJ24" i="31"/>
  <c r="AI24" i="31"/>
  <c r="AH24" i="31"/>
  <c r="AG24" i="31"/>
  <c r="AF24" i="31"/>
  <c r="AE24" i="31"/>
  <c r="AD24" i="31"/>
  <c r="AC24" i="31"/>
  <c r="AB24" i="31"/>
  <c r="AA24" i="31"/>
  <c r="Z24" i="31"/>
  <c r="Y24" i="31"/>
  <c r="X24" i="31"/>
  <c r="W24" i="31"/>
  <c r="V24" i="31"/>
  <c r="U24" i="31"/>
  <c r="T24" i="31"/>
  <c r="S24" i="31"/>
  <c r="R24" i="31"/>
  <c r="Q24" i="31"/>
  <c r="P24" i="31"/>
  <c r="O24" i="31"/>
  <c r="N24" i="31"/>
  <c r="M24" i="31"/>
  <c r="L24" i="31"/>
  <c r="K24" i="31"/>
  <c r="J24" i="31"/>
  <c r="I24" i="31"/>
  <c r="H24" i="31"/>
  <c r="G24" i="31"/>
  <c r="F24" i="31"/>
  <c r="E24" i="31"/>
  <c r="D24" i="31"/>
  <c r="AS23" i="31"/>
  <c r="AR23" i="31"/>
  <c r="AQ23" i="31"/>
  <c r="AP23" i="31"/>
  <c r="AO23" i="31"/>
  <c r="AN23" i="31"/>
  <c r="AM23" i="31"/>
  <c r="AL23" i="31"/>
  <c r="AK23" i="31"/>
  <c r="AJ23" i="31"/>
  <c r="AI23" i="31"/>
  <c r="AH23" i="31"/>
  <c r="AG23" i="31"/>
  <c r="AF23" i="31"/>
  <c r="AE23" i="31"/>
  <c r="AD23" i="31"/>
  <c r="AC23" i="31"/>
  <c r="AB23" i="31"/>
  <c r="AA23" i="31"/>
  <c r="Z23" i="31"/>
  <c r="Y23" i="31"/>
  <c r="X23" i="31"/>
  <c r="W23" i="31"/>
  <c r="V23" i="31"/>
  <c r="U23" i="31"/>
  <c r="T23" i="31"/>
  <c r="S23" i="31"/>
  <c r="R23" i="31"/>
  <c r="Q23" i="31"/>
  <c r="P23" i="31"/>
  <c r="O23" i="31"/>
  <c r="N23" i="31"/>
  <c r="M23" i="31"/>
  <c r="L23" i="31"/>
  <c r="K23" i="31"/>
  <c r="J23" i="31"/>
  <c r="I23" i="31"/>
  <c r="H23" i="31"/>
  <c r="G23" i="31"/>
  <c r="F23" i="31"/>
  <c r="E23" i="31"/>
  <c r="D23" i="31"/>
  <c r="AS22" i="31"/>
  <c r="AR22" i="31"/>
  <c r="AQ22" i="31"/>
  <c r="AP22" i="31"/>
  <c r="AO22" i="31"/>
  <c r="AN22" i="31"/>
  <c r="AM22" i="31"/>
  <c r="AL22" i="31"/>
  <c r="AK22" i="31"/>
  <c r="AJ22" i="31"/>
  <c r="AI22" i="31"/>
  <c r="AH22" i="31"/>
  <c r="AG22" i="31"/>
  <c r="AF22" i="31"/>
  <c r="AE22" i="31"/>
  <c r="AD22" i="31"/>
  <c r="AC22" i="31"/>
  <c r="AB22" i="31"/>
  <c r="AA22" i="31"/>
  <c r="Z22" i="31"/>
  <c r="Y22" i="31"/>
  <c r="X22" i="31"/>
  <c r="W22" i="31"/>
  <c r="V22" i="31"/>
  <c r="U22" i="31"/>
  <c r="T22" i="31"/>
  <c r="S22" i="31"/>
  <c r="R22" i="31"/>
  <c r="Q22" i="31"/>
  <c r="P22" i="31"/>
  <c r="O22" i="31"/>
  <c r="N22" i="31"/>
  <c r="M22" i="31"/>
  <c r="L22" i="31"/>
  <c r="K22" i="31"/>
  <c r="J22" i="31"/>
  <c r="I22" i="31"/>
  <c r="H22" i="31"/>
  <c r="G22" i="31"/>
  <c r="F22" i="31"/>
  <c r="E22" i="31"/>
  <c r="D22" i="31"/>
  <c r="AS21" i="31"/>
  <c r="AR21" i="31"/>
  <c r="AQ21" i="31"/>
  <c r="AP21" i="31"/>
  <c r="AO21" i="31"/>
  <c r="AN21" i="31"/>
  <c r="AM21" i="31"/>
  <c r="AL21" i="31"/>
  <c r="AK21" i="31"/>
  <c r="AJ21" i="31"/>
  <c r="AI21" i="31"/>
  <c r="AH21" i="31"/>
  <c r="AG21" i="31"/>
  <c r="AF21" i="31"/>
  <c r="AE21" i="31"/>
  <c r="AD21" i="31"/>
  <c r="AC21" i="31"/>
  <c r="AB21" i="31"/>
  <c r="AA21" i="31"/>
  <c r="Z21" i="31"/>
  <c r="Y21" i="31"/>
  <c r="X21" i="31"/>
  <c r="W21" i="31"/>
  <c r="V21" i="31"/>
  <c r="U21" i="31"/>
  <c r="T21" i="31"/>
  <c r="S21" i="31"/>
  <c r="R21" i="31"/>
  <c r="Q21" i="31"/>
  <c r="P21" i="31"/>
  <c r="O21" i="31"/>
  <c r="N21" i="31"/>
  <c r="M21" i="31"/>
  <c r="L21" i="31"/>
  <c r="K21" i="31"/>
  <c r="J21" i="31"/>
  <c r="I21" i="31"/>
  <c r="H21" i="31"/>
  <c r="G21" i="31"/>
  <c r="F21" i="31"/>
  <c r="E21" i="31"/>
  <c r="D21" i="31"/>
  <c r="AS20" i="31"/>
  <c r="AR20" i="31"/>
  <c r="AQ20" i="31"/>
  <c r="AP20" i="31"/>
  <c r="AO20" i="31"/>
  <c r="AN20" i="31"/>
  <c r="AM20" i="31"/>
  <c r="AL20" i="31"/>
  <c r="AK20" i="31"/>
  <c r="AJ20" i="31"/>
  <c r="AI20" i="31"/>
  <c r="AH20" i="31"/>
  <c r="AG20" i="31"/>
  <c r="AF20" i="31"/>
  <c r="AE20" i="31"/>
  <c r="AD20" i="31"/>
  <c r="AC20" i="31"/>
  <c r="AB20" i="31"/>
  <c r="AA20" i="31"/>
  <c r="Z20" i="31"/>
  <c r="Y20" i="31"/>
  <c r="X20" i="31"/>
  <c r="W20" i="31"/>
  <c r="V20" i="31"/>
  <c r="U20" i="31"/>
  <c r="T20" i="31"/>
  <c r="S20" i="31"/>
  <c r="R20" i="31"/>
  <c r="Q20" i="31"/>
  <c r="P20" i="31"/>
  <c r="O20" i="31"/>
  <c r="N20" i="31"/>
  <c r="M20" i="31"/>
  <c r="L20" i="31"/>
  <c r="K20" i="31"/>
  <c r="J20" i="31"/>
  <c r="I20" i="31"/>
  <c r="H20" i="31"/>
  <c r="G20" i="31"/>
  <c r="F20" i="31"/>
  <c r="E20" i="31"/>
  <c r="D20" i="31"/>
  <c r="AS19" i="31"/>
  <c r="AR19" i="31"/>
  <c r="AQ19" i="31"/>
  <c r="AP19" i="31"/>
  <c r="AO19" i="31"/>
  <c r="AN19" i="31"/>
  <c r="AM19" i="31"/>
  <c r="AL19" i="31"/>
  <c r="AK19" i="31"/>
  <c r="AJ19" i="31"/>
  <c r="AI19" i="31"/>
  <c r="AH19" i="31"/>
  <c r="AG19" i="31"/>
  <c r="AF19" i="31"/>
  <c r="AE19" i="31"/>
  <c r="AD19" i="31"/>
  <c r="AC19" i="31"/>
  <c r="AB19" i="31"/>
  <c r="AA19" i="31"/>
  <c r="Z19" i="31"/>
  <c r="Y19" i="31"/>
  <c r="X19" i="31"/>
  <c r="W19" i="31"/>
  <c r="V19" i="31"/>
  <c r="U19" i="31"/>
  <c r="T19" i="31"/>
  <c r="S19" i="31"/>
  <c r="R19" i="31"/>
  <c r="Q19" i="31"/>
  <c r="P19" i="31"/>
  <c r="O19" i="31"/>
  <c r="N19" i="31"/>
  <c r="M19" i="31"/>
  <c r="L19" i="31"/>
  <c r="K19" i="31"/>
  <c r="J19" i="31"/>
  <c r="I19" i="31"/>
  <c r="H19" i="31"/>
  <c r="G19" i="31"/>
  <c r="F19" i="31"/>
  <c r="E19" i="31"/>
  <c r="D19" i="31"/>
  <c r="AS18" i="31"/>
  <c r="AR18" i="31"/>
  <c r="AQ18" i="31"/>
  <c r="AP18" i="31"/>
  <c r="AO18" i="31"/>
  <c r="AN18" i="31"/>
  <c r="AM18" i="31"/>
  <c r="AL18" i="31"/>
  <c r="AK18" i="31"/>
  <c r="AJ18" i="31"/>
  <c r="AI18" i="31"/>
  <c r="AH18" i="31"/>
  <c r="AG18" i="31"/>
  <c r="AF18" i="31"/>
  <c r="AE18" i="31"/>
  <c r="AD18" i="31"/>
  <c r="AC18" i="31"/>
  <c r="AB18" i="31"/>
  <c r="AA18" i="31"/>
  <c r="Z18" i="31"/>
  <c r="Y18" i="31"/>
  <c r="X18" i="31"/>
  <c r="W18" i="31"/>
  <c r="V18" i="31"/>
  <c r="U18" i="31"/>
  <c r="T18" i="31"/>
  <c r="S18" i="31"/>
  <c r="R18" i="31"/>
  <c r="Q18" i="31"/>
  <c r="P18" i="31"/>
  <c r="O18" i="31"/>
  <c r="N18" i="31"/>
  <c r="M18" i="31"/>
  <c r="L18" i="31"/>
  <c r="K18" i="31"/>
  <c r="J18" i="31"/>
  <c r="I18" i="31"/>
  <c r="H18" i="31"/>
  <c r="G18" i="31"/>
  <c r="F18" i="31"/>
  <c r="E18" i="31"/>
  <c r="D18" i="31"/>
  <c r="AS17" i="31"/>
  <c r="AR17" i="31"/>
  <c r="AQ17" i="31"/>
  <c r="AP17" i="31"/>
  <c r="AO17" i="31"/>
  <c r="AN17" i="31"/>
  <c r="AM17" i="31"/>
  <c r="AL17" i="31"/>
  <c r="AK17" i="31"/>
  <c r="AJ17" i="31"/>
  <c r="AI17" i="31"/>
  <c r="AH17" i="31"/>
  <c r="AG17" i="31"/>
  <c r="AF17" i="31"/>
  <c r="AE17" i="31"/>
  <c r="AD17" i="31"/>
  <c r="AC17" i="31"/>
  <c r="AB17" i="31"/>
  <c r="AA17" i="31"/>
  <c r="Z17" i="31"/>
  <c r="Y17" i="31"/>
  <c r="X17" i="31"/>
  <c r="W17" i="31"/>
  <c r="V17" i="31"/>
  <c r="U17" i="31"/>
  <c r="T17" i="31"/>
  <c r="S17" i="31"/>
  <c r="R17" i="31"/>
  <c r="Q17" i="31"/>
  <c r="P17" i="31"/>
  <c r="O17" i="31"/>
  <c r="N17" i="31"/>
  <c r="M17" i="31"/>
  <c r="L17" i="31"/>
  <c r="K17" i="31"/>
  <c r="J17" i="31"/>
  <c r="I17" i="31"/>
  <c r="H17" i="31"/>
  <c r="G17" i="31"/>
  <c r="F17" i="31"/>
  <c r="E17" i="31"/>
  <c r="D17" i="31"/>
  <c r="AS16" i="31"/>
  <c r="AR16" i="31"/>
  <c r="AQ16" i="31"/>
  <c r="AP16" i="31"/>
  <c r="AO16" i="31"/>
  <c r="AN16" i="31"/>
  <c r="AM16" i="31"/>
  <c r="AL16" i="31"/>
  <c r="AK16" i="31"/>
  <c r="AJ16" i="31"/>
  <c r="AI16" i="31"/>
  <c r="AH16" i="31"/>
  <c r="AG16" i="31"/>
  <c r="AF16" i="31"/>
  <c r="AE16" i="31"/>
  <c r="AD16" i="31"/>
  <c r="AC16" i="31"/>
  <c r="AB16" i="31"/>
  <c r="AA16" i="31"/>
  <c r="Z16" i="31"/>
  <c r="Y16" i="31"/>
  <c r="X16" i="31"/>
  <c r="W16" i="31"/>
  <c r="V16" i="31"/>
  <c r="U16" i="31"/>
  <c r="T16" i="31"/>
  <c r="S16" i="31"/>
  <c r="R16" i="31"/>
  <c r="Q16" i="31"/>
  <c r="P16" i="31"/>
  <c r="O16" i="31"/>
  <c r="N16" i="31"/>
  <c r="M16" i="31"/>
  <c r="L16" i="31"/>
  <c r="K16" i="31"/>
  <c r="J16" i="31"/>
  <c r="I16" i="31"/>
  <c r="H16" i="31"/>
  <c r="G16" i="31"/>
  <c r="F16" i="31"/>
  <c r="E16" i="31"/>
  <c r="D16" i="31"/>
  <c r="AS15" i="31"/>
  <c r="AR15" i="31"/>
  <c r="AQ15" i="31"/>
  <c r="AP15" i="31"/>
  <c r="AO15" i="31"/>
  <c r="AN15" i="31"/>
  <c r="AM15" i="31"/>
  <c r="AL15" i="31"/>
  <c r="AK15" i="31"/>
  <c r="AJ15" i="31"/>
  <c r="AI15" i="31"/>
  <c r="AH15" i="31"/>
  <c r="AG15" i="31"/>
  <c r="AF15" i="31"/>
  <c r="AE15" i="31"/>
  <c r="AD15" i="31"/>
  <c r="AC15" i="31"/>
  <c r="AB15" i="31"/>
  <c r="AA15" i="31"/>
  <c r="Z15" i="31"/>
  <c r="Y15" i="31"/>
  <c r="X15" i="31"/>
  <c r="W15" i="31"/>
  <c r="V15" i="31"/>
  <c r="U15" i="31"/>
  <c r="T15" i="31"/>
  <c r="S15" i="31"/>
  <c r="R15" i="31"/>
  <c r="Q15" i="31"/>
  <c r="P15" i="31"/>
  <c r="O15" i="31"/>
  <c r="N15" i="31"/>
  <c r="M15" i="31"/>
  <c r="L15" i="31"/>
  <c r="K15" i="31"/>
  <c r="J15" i="31"/>
  <c r="I15" i="31"/>
  <c r="H15" i="31"/>
  <c r="G15" i="31"/>
  <c r="F15" i="31"/>
  <c r="E15" i="31"/>
  <c r="D15" i="31"/>
  <c r="AS14" i="31"/>
  <c r="AR14" i="31"/>
  <c r="AQ14" i="31"/>
  <c r="AP14" i="31"/>
  <c r="AO14" i="31"/>
  <c r="AN14" i="31"/>
  <c r="AM14" i="31"/>
  <c r="AL14" i="31"/>
  <c r="AK14" i="31"/>
  <c r="AJ14" i="31"/>
  <c r="AI14" i="31"/>
  <c r="AH14" i="31"/>
  <c r="AG14" i="31"/>
  <c r="AF14" i="31"/>
  <c r="AE14" i="31"/>
  <c r="AD14" i="31"/>
  <c r="AC14" i="31"/>
  <c r="AB14" i="31"/>
  <c r="AA14" i="31"/>
  <c r="Z14" i="31"/>
  <c r="Y14" i="31"/>
  <c r="X14" i="31"/>
  <c r="W14" i="31"/>
  <c r="V14" i="31"/>
  <c r="U14" i="31"/>
  <c r="T14" i="31"/>
  <c r="S14" i="31"/>
  <c r="R14" i="31"/>
  <c r="Q14" i="31"/>
  <c r="P14" i="31"/>
  <c r="O14" i="31"/>
  <c r="N14" i="31"/>
  <c r="M14" i="31"/>
  <c r="L14" i="31"/>
  <c r="K14" i="31"/>
  <c r="J14" i="31"/>
  <c r="I14" i="31"/>
  <c r="H14" i="31"/>
  <c r="G14" i="31"/>
  <c r="F14" i="31"/>
  <c r="E14" i="31"/>
  <c r="D14" i="31"/>
  <c r="AS13" i="31"/>
  <c r="AR13" i="31"/>
  <c r="AQ13" i="31"/>
  <c r="AP13" i="31"/>
  <c r="AO13" i="31"/>
  <c r="AN13" i="31"/>
  <c r="AM13" i="31"/>
  <c r="AL13" i="31"/>
  <c r="AK13" i="31"/>
  <c r="AJ13" i="31"/>
  <c r="AI13" i="31"/>
  <c r="AH13" i="31"/>
  <c r="AG13" i="31"/>
  <c r="AF13" i="31"/>
  <c r="AE13" i="31"/>
  <c r="AD13" i="31"/>
  <c r="AC13" i="31"/>
  <c r="AB13" i="31"/>
  <c r="AA13" i="31"/>
  <c r="Z13" i="31"/>
  <c r="Y13" i="31"/>
  <c r="X13" i="31"/>
  <c r="W13" i="31"/>
  <c r="V13" i="31"/>
  <c r="U13" i="31"/>
  <c r="T13" i="31"/>
  <c r="S13" i="31"/>
  <c r="R13" i="31"/>
  <c r="Q13" i="31"/>
  <c r="P13" i="31"/>
  <c r="O13" i="31"/>
  <c r="N13" i="31"/>
  <c r="M13" i="31"/>
  <c r="L13" i="31"/>
  <c r="K13" i="31"/>
  <c r="J13" i="31"/>
  <c r="I13" i="31"/>
  <c r="H13" i="31"/>
  <c r="G13" i="31"/>
  <c r="F13" i="31"/>
  <c r="E13" i="31"/>
  <c r="D13" i="31"/>
  <c r="AS12" i="31"/>
  <c r="AR12" i="31"/>
  <c r="AQ12" i="31"/>
  <c r="AP12" i="31"/>
  <c r="AO12" i="31"/>
  <c r="AN12" i="31"/>
  <c r="AM12" i="31"/>
  <c r="AL12" i="31"/>
  <c r="AK12" i="31"/>
  <c r="AJ12" i="31"/>
  <c r="AI12" i="31"/>
  <c r="AH12" i="31"/>
  <c r="AG12" i="31"/>
  <c r="AF12" i="31"/>
  <c r="AE12" i="31"/>
  <c r="AD12" i="31"/>
  <c r="AC12" i="31"/>
  <c r="AB12" i="31"/>
  <c r="AA12" i="31"/>
  <c r="Z12" i="31"/>
  <c r="Y12" i="31"/>
  <c r="X12" i="31"/>
  <c r="W12" i="31"/>
  <c r="V12" i="31"/>
  <c r="U12" i="31"/>
  <c r="T12" i="31"/>
  <c r="S12" i="31"/>
  <c r="R12" i="31"/>
  <c r="Q12" i="31"/>
  <c r="P12" i="31"/>
  <c r="O12" i="31"/>
  <c r="N12" i="31"/>
  <c r="M12" i="31"/>
  <c r="L12" i="31"/>
  <c r="K12" i="31"/>
  <c r="J12" i="31"/>
  <c r="I12" i="31"/>
  <c r="H12" i="31"/>
  <c r="G12" i="31"/>
  <c r="F12" i="31"/>
  <c r="E12" i="31"/>
  <c r="D12" i="31"/>
  <c r="AS11" i="31"/>
  <c r="AR11" i="31"/>
  <c r="AQ11" i="31"/>
  <c r="AP11" i="31"/>
  <c r="AO11" i="31"/>
  <c r="AN11" i="31"/>
  <c r="AM11" i="31"/>
  <c r="AL11" i="31"/>
  <c r="AK11" i="31"/>
  <c r="AJ11" i="31"/>
  <c r="AI11" i="31"/>
  <c r="AH11" i="31"/>
  <c r="AG11" i="31"/>
  <c r="AF11" i="31"/>
  <c r="AE11" i="31"/>
  <c r="AD11" i="31"/>
  <c r="AC11" i="31"/>
  <c r="AB11" i="31"/>
  <c r="AA11" i="31"/>
  <c r="Z11" i="31"/>
  <c r="Y11" i="31"/>
  <c r="X11" i="31"/>
  <c r="W11" i="31"/>
  <c r="V11" i="31"/>
  <c r="U11" i="31"/>
  <c r="T11" i="31"/>
  <c r="S11" i="31"/>
  <c r="R11" i="31"/>
  <c r="Q11" i="31"/>
  <c r="P11" i="31"/>
  <c r="O11" i="31"/>
  <c r="N11" i="31"/>
  <c r="M11" i="31"/>
  <c r="L11" i="31"/>
  <c r="K11" i="31"/>
  <c r="J11" i="31"/>
  <c r="I11" i="31"/>
  <c r="H11" i="31"/>
  <c r="G11" i="31"/>
  <c r="F11" i="31"/>
  <c r="E11" i="31"/>
  <c r="D11" i="31"/>
  <c r="AS10" i="31"/>
  <c r="AR10" i="31"/>
  <c r="AQ10" i="31"/>
  <c r="AP10" i="31"/>
  <c r="AO10" i="31"/>
  <c r="AN10" i="31"/>
  <c r="AM10" i="31"/>
  <c r="AL10" i="31"/>
  <c r="AK10" i="31"/>
  <c r="AJ10" i="31"/>
  <c r="AI10" i="31"/>
  <c r="AH10" i="31"/>
  <c r="AG10" i="31"/>
  <c r="AF10" i="31"/>
  <c r="AE10" i="31"/>
  <c r="AD10" i="31"/>
  <c r="AC10" i="31"/>
  <c r="AB10" i="31"/>
  <c r="AA10" i="31"/>
  <c r="Z10" i="31"/>
  <c r="Y10" i="31"/>
  <c r="X10" i="31"/>
  <c r="W10" i="31"/>
  <c r="V10" i="31"/>
  <c r="U10" i="31"/>
  <c r="T10" i="31"/>
  <c r="S10" i="31"/>
  <c r="R10" i="31"/>
  <c r="Q10" i="31"/>
  <c r="P10" i="31"/>
  <c r="O10" i="31"/>
  <c r="N10" i="31"/>
  <c r="M10" i="31"/>
  <c r="L10" i="31"/>
  <c r="K10" i="31"/>
  <c r="J10" i="31"/>
  <c r="I10" i="31"/>
  <c r="H10" i="31"/>
  <c r="G10" i="31"/>
  <c r="F10" i="31"/>
  <c r="E10" i="31"/>
  <c r="D10" i="31"/>
  <c r="AS9" i="31"/>
  <c r="AR9" i="31"/>
  <c r="AQ9" i="31"/>
  <c r="AP9" i="31"/>
  <c r="AO9" i="31"/>
  <c r="AN9" i="31"/>
  <c r="AM9" i="31"/>
  <c r="AL9" i="31"/>
  <c r="AK9" i="31"/>
  <c r="AJ9" i="31"/>
  <c r="AI9" i="31"/>
  <c r="AH9" i="31"/>
  <c r="AG9" i="31"/>
  <c r="AF9" i="31"/>
  <c r="AE9" i="31"/>
  <c r="AD9" i="31"/>
  <c r="AC9" i="31"/>
  <c r="AB9" i="31"/>
  <c r="AA9" i="31"/>
  <c r="Z9" i="31"/>
  <c r="Y9" i="31"/>
  <c r="X9" i="31"/>
  <c r="W9" i="31"/>
  <c r="V9" i="31"/>
  <c r="U9" i="31"/>
  <c r="T9" i="31"/>
  <c r="S9" i="31"/>
  <c r="R9" i="31"/>
  <c r="Q9" i="31"/>
  <c r="P9" i="31"/>
  <c r="O9" i="31"/>
  <c r="N9" i="31"/>
  <c r="M9" i="31"/>
  <c r="L9" i="31"/>
  <c r="K9" i="31"/>
  <c r="J9" i="31"/>
  <c r="I9" i="31"/>
  <c r="H9" i="31"/>
  <c r="G9" i="31"/>
  <c r="F9" i="31"/>
  <c r="E9" i="31"/>
  <c r="D9" i="31"/>
  <c r="AS8" i="31"/>
  <c r="AR8" i="31"/>
  <c r="AQ8" i="31"/>
  <c r="AP8" i="31"/>
  <c r="AO8" i="31"/>
  <c r="AN8" i="31"/>
  <c r="AM8" i="31"/>
  <c r="AL8" i="31"/>
  <c r="AK8" i="31"/>
  <c r="AJ8" i="31"/>
  <c r="AI8" i="31"/>
  <c r="AH8" i="31"/>
  <c r="AG8" i="31"/>
  <c r="AF8" i="31"/>
  <c r="AE8" i="31"/>
  <c r="AD8" i="31"/>
  <c r="AC8" i="31"/>
  <c r="AB8" i="31"/>
  <c r="AA8" i="31"/>
  <c r="Z8" i="31"/>
  <c r="Y8" i="31"/>
  <c r="X8" i="31"/>
  <c r="W8" i="31"/>
  <c r="V8" i="31"/>
  <c r="U8" i="31"/>
  <c r="T8" i="31"/>
  <c r="S8" i="31"/>
  <c r="R8" i="31"/>
  <c r="Q8" i="31"/>
  <c r="P8" i="31"/>
  <c r="O8" i="31"/>
  <c r="N8" i="31"/>
  <c r="M8" i="31"/>
  <c r="L8" i="31"/>
  <c r="K8" i="31"/>
  <c r="J8" i="31"/>
  <c r="I8" i="31"/>
  <c r="H8" i="31"/>
  <c r="G8" i="31"/>
  <c r="F8" i="31"/>
  <c r="E8" i="31"/>
  <c r="D8" i="31"/>
  <c r="AS7" i="31"/>
  <c r="AR7" i="31"/>
  <c r="AQ7" i="31"/>
  <c r="AP7" i="31"/>
  <c r="AO7" i="31"/>
  <c r="AN7" i="31"/>
  <c r="AM7" i="31"/>
  <c r="AL7" i="31"/>
  <c r="AK7" i="31"/>
  <c r="AJ7" i="31"/>
  <c r="AI7" i="31"/>
  <c r="AH7" i="31"/>
  <c r="AG7" i="31"/>
  <c r="AF7" i="31"/>
  <c r="AE7" i="31"/>
  <c r="AD7" i="31"/>
  <c r="AC7" i="31"/>
  <c r="AB7" i="31"/>
  <c r="AA7" i="31"/>
  <c r="Z7" i="31"/>
  <c r="Y7" i="31"/>
  <c r="X7" i="31"/>
  <c r="W7" i="31"/>
  <c r="V7" i="31"/>
  <c r="U7" i="31"/>
  <c r="T7" i="31"/>
  <c r="S7" i="31"/>
  <c r="R7" i="31"/>
  <c r="Q7" i="31"/>
  <c r="P7" i="31"/>
  <c r="O7" i="31"/>
  <c r="N7" i="31"/>
  <c r="M7" i="31"/>
  <c r="L7" i="31"/>
  <c r="K7" i="31"/>
  <c r="J7" i="31"/>
  <c r="I7" i="31"/>
  <c r="H7" i="31"/>
  <c r="G7" i="31"/>
  <c r="F7" i="31"/>
  <c r="E7" i="31"/>
  <c r="D7" i="31"/>
  <c r="AS6" i="31"/>
  <c r="AR6" i="31"/>
  <c r="AQ6" i="31"/>
  <c r="AP6" i="31"/>
  <c r="AO6" i="31"/>
  <c r="AN6" i="31"/>
  <c r="AM6" i="31"/>
  <c r="AL6" i="31"/>
  <c r="AK6" i="31"/>
  <c r="AJ6" i="31"/>
  <c r="AI6" i="31"/>
  <c r="AH6" i="31"/>
  <c r="AG6" i="31"/>
  <c r="AF6" i="31"/>
  <c r="AE6" i="31"/>
  <c r="AD6" i="31"/>
  <c r="AC6" i="31"/>
  <c r="AB6" i="31"/>
  <c r="AA6" i="31"/>
  <c r="Z6" i="31"/>
  <c r="Y6" i="31"/>
  <c r="X6" i="31"/>
  <c r="W6" i="31"/>
  <c r="V6" i="31"/>
  <c r="U6" i="31"/>
  <c r="T6" i="31"/>
  <c r="S6" i="31"/>
  <c r="R6" i="31"/>
  <c r="Q6" i="31"/>
  <c r="P6" i="31"/>
  <c r="O6" i="31"/>
  <c r="N6" i="31"/>
  <c r="M6" i="31"/>
  <c r="L6" i="31"/>
  <c r="K6" i="31"/>
  <c r="J6" i="31"/>
  <c r="I6" i="31"/>
  <c r="H6" i="31"/>
  <c r="G6" i="31"/>
  <c r="F6" i="31"/>
  <c r="E6" i="31"/>
  <c r="D6" i="31"/>
  <c r="AS5" i="31"/>
  <c r="AR5" i="31"/>
  <c r="AQ5" i="31"/>
  <c r="AP5" i="31"/>
  <c r="AO5" i="31"/>
  <c r="AN5" i="31"/>
  <c r="AM5" i="31"/>
  <c r="AL5" i="31"/>
  <c r="AK5" i="31"/>
  <c r="AJ5" i="31"/>
  <c r="AI5" i="31"/>
  <c r="AH5" i="31"/>
  <c r="AG5" i="31"/>
  <c r="AF5" i="31"/>
  <c r="AE5" i="31"/>
  <c r="AD5" i="31"/>
  <c r="AC5" i="31"/>
  <c r="AB5" i="31"/>
  <c r="AA5" i="31"/>
  <c r="Z5" i="31"/>
  <c r="Y5" i="31"/>
  <c r="X5" i="31"/>
  <c r="W5" i="31"/>
  <c r="V5" i="31"/>
  <c r="U5" i="31"/>
  <c r="T5" i="31"/>
  <c r="S5" i="31"/>
  <c r="R5" i="31"/>
  <c r="Q5" i="31"/>
  <c r="P5" i="31"/>
  <c r="O5" i="31"/>
  <c r="N5" i="31"/>
  <c r="M5" i="31"/>
  <c r="L5" i="31"/>
  <c r="K5" i="31"/>
  <c r="J5" i="31"/>
  <c r="I5" i="31"/>
  <c r="H5" i="31"/>
  <c r="G5" i="31"/>
  <c r="F5" i="31"/>
  <c r="E5" i="31"/>
  <c r="D5" i="31"/>
  <c r="AS136" i="31"/>
  <c r="AS135" i="31"/>
  <c r="AS134" i="31"/>
  <c r="AS133" i="31"/>
  <c r="AS132" i="31"/>
  <c r="AS131" i="31"/>
  <c r="AS130" i="31"/>
  <c r="AS129" i="31"/>
  <c r="AS128" i="31"/>
  <c r="AS127" i="31"/>
  <c r="AS126" i="31"/>
  <c r="AS125" i="31"/>
  <c r="AS124" i="31"/>
  <c r="AS123" i="31"/>
  <c r="AS122" i="31"/>
  <c r="AS121" i="31"/>
  <c r="AS120" i="31"/>
  <c r="C97" i="31"/>
  <c r="C98" i="31"/>
  <c r="C99" i="31"/>
  <c r="C100" i="31"/>
  <c r="C101" i="31"/>
  <c r="C102" i="31"/>
  <c r="C103" i="31"/>
  <c r="C104" i="31"/>
  <c r="C105" i="31"/>
  <c r="C106" i="31"/>
  <c r="C107" i="31"/>
  <c r="C108" i="31"/>
  <c r="C109" i="31"/>
  <c r="C110" i="31"/>
  <c r="C111" i="31"/>
  <c r="C112" i="31"/>
  <c r="C113" i="31"/>
  <c r="C114" i="31"/>
  <c r="C115" i="31"/>
  <c r="C116" i="31"/>
  <c r="C117" i="31"/>
  <c r="C118" i="31"/>
  <c r="C119" i="31"/>
  <c r="C120" i="31"/>
  <c r="AS119" i="31"/>
  <c r="AS118" i="31"/>
  <c r="AS117" i="31"/>
  <c r="AS116" i="31"/>
  <c r="AS115" i="31"/>
  <c r="AS114" i="31"/>
  <c r="AS113" i="31"/>
  <c r="AS112" i="31"/>
  <c r="AS111" i="31"/>
  <c r="AS110" i="31"/>
  <c r="AS109" i="31"/>
  <c r="AS108" i="31"/>
  <c r="AS107" i="31"/>
  <c r="AS106" i="31"/>
  <c r="AS105" i="31"/>
  <c r="AS104" i="31"/>
  <c r="AS103" i="31"/>
  <c r="AS102" i="31"/>
  <c r="AS101" i="31"/>
  <c r="AS100" i="31"/>
  <c r="AS99" i="31"/>
  <c r="AS98" i="31"/>
  <c r="AS97" i="31"/>
  <c r="AS96" i="31"/>
  <c r="D53" i="31"/>
  <c r="CI53" i="31"/>
  <c r="E53" i="31"/>
  <c r="F53" i="31"/>
  <c r="CJ53" i="31"/>
  <c r="K53" i="31"/>
  <c r="CK53" i="31"/>
  <c r="O53" i="31"/>
  <c r="AU53" i="31"/>
  <c r="CL53" i="31" s="1"/>
  <c r="AV53" i="31"/>
  <c r="CM53" i="31" s="1"/>
  <c r="Q53" i="31"/>
  <c r="AX53" i="31"/>
  <c r="CN53" i="31" s="1"/>
  <c r="R53" i="31"/>
  <c r="AY53" i="31"/>
  <c r="CO53" i="31" s="1"/>
  <c r="AZ53" i="31"/>
  <c r="CP53" i="31" s="1"/>
  <c r="BB53" i="31"/>
  <c r="CQ53" i="31" s="1"/>
  <c r="S53" i="31"/>
  <c r="BC53" i="31"/>
  <c r="CR53" i="31" s="1"/>
  <c r="BD53" i="31"/>
  <c r="CS53" i="31" s="1"/>
  <c r="G53" i="31"/>
  <c r="H53" i="31"/>
  <c r="I53" i="31"/>
  <c r="J53" i="31"/>
  <c r="L53" i="31"/>
  <c r="M53" i="31"/>
  <c r="N53" i="31"/>
  <c r="P53" i="31"/>
  <c r="T53" i="31"/>
  <c r="AT53" i="31"/>
  <c r="AW53" i="31"/>
  <c r="BA53" i="31"/>
  <c r="BE53" i="31"/>
  <c r="U53" i="31"/>
  <c r="BI53" i="31"/>
  <c r="V53" i="31"/>
  <c r="BM53" i="31"/>
  <c r="W53" i="31"/>
  <c r="X53" i="31"/>
  <c r="CU53" i="31"/>
  <c r="AB53" i="31"/>
  <c r="BN53" i="31"/>
  <c r="BT53" i="31"/>
  <c r="BO53" i="31"/>
  <c r="CW53" i="31" s="1"/>
  <c r="BP53" i="31"/>
  <c r="CX53" i="31" s="1"/>
  <c r="BU53" i="31"/>
  <c r="BQ53" i="31"/>
  <c r="BV53" i="31"/>
  <c r="BR53" i="31"/>
  <c r="BW53" i="31"/>
  <c r="Y53" i="31"/>
  <c r="Z53" i="31"/>
  <c r="AA53" i="31"/>
  <c r="AC53" i="31"/>
  <c r="AD53" i="31"/>
  <c r="AE53" i="31"/>
  <c r="AF53" i="31"/>
  <c r="AG53" i="31"/>
  <c r="AH53" i="31"/>
  <c r="AI53" i="31"/>
  <c r="AK53" i="31"/>
  <c r="AL53" i="31"/>
  <c r="AM53" i="31"/>
  <c r="BS53" i="31"/>
  <c r="AJ53" i="31"/>
  <c r="BX53" i="31"/>
  <c r="AN53" i="31"/>
  <c r="BZ53" i="31"/>
  <c r="AO53" i="31"/>
  <c r="CB53" i="31"/>
  <c r="AP53" i="31"/>
  <c r="CD53" i="31"/>
  <c r="AQ53" i="31"/>
  <c r="AR53" i="31"/>
  <c r="BY53" i="31"/>
  <c r="CA53" i="31"/>
  <c r="CC53" i="31"/>
  <c r="CE53" i="31"/>
  <c r="BF53" i="31"/>
  <c r="DC53" i="31" s="1"/>
  <c r="BG53" i="31"/>
  <c r="BJ53" i="31"/>
  <c r="BK53" i="31"/>
  <c r="DE53" i="31" s="1"/>
  <c r="BH53" i="31"/>
  <c r="BL53" i="31"/>
  <c r="D54" i="31"/>
  <c r="CI54" i="31"/>
  <c r="E54" i="31"/>
  <c r="F54" i="31"/>
  <c r="CJ54" i="31"/>
  <c r="K54" i="31"/>
  <c r="CK54" i="31"/>
  <c r="O54" i="31"/>
  <c r="AU54" i="31"/>
  <c r="CL54" i="31" s="1"/>
  <c r="AV54" i="31"/>
  <c r="CM54" i="31" s="1"/>
  <c r="Q54" i="31"/>
  <c r="AX54" i="31"/>
  <c r="CN54" i="31" s="1"/>
  <c r="R54" i="31"/>
  <c r="AY54" i="31"/>
  <c r="CO54" i="31" s="1"/>
  <c r="AZ54" i="31"/>
  <c r="CP54" i="31" s="1"/>
  <c r="BB54" i="31"/>
  <c r="CQ54" i="31" s="1"/>
  <c r="S54" i="31"/>
  <c r="BC54" i="31"/>
  <c r="CR54" i="31" s="1"/>
  <c r="BD54" i="31"/>
  <c r="CS54" i="31" s="1"/>
  <c r="G54" i="31"/>
  <c r="H54" i="31"/>
  <c r="I54" i="31"/>
  <c r="J54" i="31"/>
  <c r="L54" i="31"/>
  <c r="M54" i="31"/>
  <c r="N54" i="31"/>
  <c r="P54" i="31"/>
  <c r="T54" i="31"/>
  <c r="AT54" i="31"/>
  <c r="AW54" i="31"/>
  <c r="BA54" i="31"/>
  <c r="BE54" i="31"/>
  <c r="U54" i="31"/>
  <c r="BI54" i="31"/>
  <c r="V54" i="31"/>
  <c r="BM54" i="31"/>
  <c r="W54" i="31"/>
  <c r="X54" i="31"/>
  <c r="CU54" i="31"/>
  <c r="AB54" i="31"/>
  <c r="BN54" i="31"/>
  <c r="BT54" i="31"/>
  <c r="BO54" i="31"/>
  <c r="CW54" i="31" s="1"/>
  <c r="BP54" i="31"/>
  <c r="BU54" i="31"/>
  <c r="BQ54" i="31"/>
  <c r="BV54" i="31"/>
  <c r="BR54" i="31"/>
  <c r="BW54" i="31"/>
  <c r="Y54" i="31"/>
  <c r="Z54" i="31"/>
  <c r="AA54" i="31"/>
  <c r="AC54" i="31"/>
  <c r="AD54" i="31"/>
  <c r="AE54" i="31"/>
  <c r="AF54" i="31"/>
  <c r="AG54" i="31"/>
  <c r="AH54" i="31"/>
  <c r="AI54" i="31"/>
  <c r="AK54" i="31"/>
  <c r="AL54" i="31"/>
  <c r="AM54" i="31"/>
  <c r="BS54" i="31"/>
  <c r="AJ54" i="31"/>
  <c r="BX54" i="31"/>
  <c r="AN54" i="31"/>
  <c r="BZ54" i="31"/>
  <c r="AO54" i="31"/>
  <c r="CB54" i="31"/>
  <c r="AP54" i="31"/>
  <c r="CD54" i="31"/>
  <c r="AQ54" i="31"/>
  <c r="AR54" i="31"/>
  <c r="BY54" i="31"/>
  <c r="CA54" i="31"/>
  <c r="CC54" i="31"/>
  <c r="CE54" i="31"/>
  <c r="BF54" i="31"/>
  <c r="BG54" i="31"/>
  <c r="BJ54" i="31"/>
  <c r="BK54" i="31"/>
  <c r="DE54" i="31" s="1"/>
  <c r="BH54" i="31"/>
  <c r="BL54" i="31"/>
  <c r="D55" i="31"/>
  <c r="CI55" i="31"/>
  <c r="E55" i="31"/>
  <c r="F55" i="31"/>
  <c r="CJ55" i="31"/>
  <c r="K55" i="31"/>
  <c r="CK55" i="31"/>
  <c r="O55" i="31"/>
  <c r="AU55" i="31"/>
  <c r="CL55" i="31" s="1"/>
  <c r="AV55" i="31"/>
  <c r="CM55" i="31" s="1"/>
  <c r="Q55" i="31"/>
  <c r="AX55" i="31"/>
  <c r="CN55" i="31" s="1"/>
  <c r="R55" i="31"/>
  <c r="AY55" i="31"/>
  <c r="CO55" i="31" s="1"/>
  <c r="AZ55" i="31"/>
  <c r="CP55" i="31" s="1"/>
  <c r="BB55" i="31"/>
  <c r="CQ55" i="31" s="1"/>
  <c r="S55" i="31"/>
  <c r="BC55" i="31"/>
  <c r="CR55" i="31" s="1"/>
  <c r="BD55" i="31"/>
  <c r="CS55" i="31" s="1"/>
  <c r="G55" i="31"/>
  <c r="H55" i="31"/>
  <c r="I55" i="31"/>
  <c r="J55" i="31"/>
  <c r="L55" i="31"/>
  <c r="M55" i="31"/>
  <c r="N55" i="31"/>
  <c r="P55" i="31"/>
  <c r="T55" i="31"/>
  <c r="AT55" i="31"/>
  <c r="AW55" i="31"/>
  <c r="BA55" i="31"/>
  <c r="BE55" i="31"/>
  <c r="U55" i="31"/>
  <c r="BI55" i="31"/>
  <c r="V55" i="31"/>
  <c r="BM55" i="31"/>
  <c r="W55" i="31"/>
  <c r="X55" i="31"/>
  <c r="CU55" i="31"/>
  <c r="AB55" i="31"/>
  <c r="BN55" i="31"/>
  <c r="BT55" i="31"/>
  <c r="BO55" i="31"/>
  <c r="CW55" i="31" s="1"/>
  <c r="BP55" i="31"/>
  <c r="BU55" i="31"/>
  <c r="BQ55" i="31"/>
  <c r="BV55" i="31"/>
  <c r="BR55" i="31"/>
  <c r="BW55" i="31"/>
  <c r="Y55" i="31"/>
  <c r="Z55" i="31"/>
  <c r="AA55" i="31"/>
  <c r="AC55" i="31"/>
  <c r="AD55" i="31"/>
  <c r="AE55" i="31"/>
  <c r="AF55" i="31"/>
  <c r="AG55" i="31"/>
  <c r="AH55" i="31"/>
  <c r="AI55" i="31"/>
  <c r="AK55" i="31"/>
  <c r="AL55" i="31"/>
  <c r="AM55" i="31"/>
  <c r="BS55" i="31"/>
  <c r="AJ55" i="31"/>
  <c r="BX55" i="31"/>
  <c r="AN55" i="31"/>
  <c r="BZ55" i="31"/>
  <c r="AO55" i="31"/>
  <c r="CB55" i="31"/>
  <c r="AP55" i="31"/>
  <c r="CD55" i="31"/>
  <c r="AQ55" i="31"/>
  <c r="AR55" i="31"/>
  <c r="BY55" i="31"/>
  <c r="CA55" i="31"/>
  <c r="CC55" i="31"/>
  <c r="CE55" i="31"/>
  <c r="BF55" i="31"/>
  <c r="DC55" i="31" s="1"/>
  <c r="BG55" i="31"/>
  <c r="BJ55" i="31"/>
  <c r="BK55" i="31"/>
  <c r="DE55" i="31" s="1"/>
  <c r="BH55" i="31"/>
  <c r="BL55" i="31"/>
  <c r="D56" i="31"/>
  <c r="CI56" i="31"/>
  <c r="E56" i="31"/>
  <c r="F56" i="31"/>
  <c r="CJ56" i="31"/>
  <c r="K56" i="31"/>
  <c r="CK56" i="31"/>
  <c r="O56" i="31"/>
  <c r="AU56" i="31"/>
  <c r="CL56" i="31" s="1"/>
  <c r="AV56" i="31"/>
  <c r="CM56" i="31" s="1"/>
  <c r="Q56" i="31"/>
  <c r="AX56" i="31"/>
  <c r="CN56" i="31" s="1"/>
  <c r="R56" i="31"/>
  <c r="AY56" i="31"/>
  <c r="CO56" i="31" s="1"/>
  <c r="AZ56" i="31"/>
  <c r="CP56" i="31" s="1"/>
  <c r="BB56" i="31"/>
  <c r="CQ56" i="31" s="1"/>
  <c r="S56" i="31"/>
  <c r="BC56" i="31"/>
  <c r="CR56" i="31" s="1"/>
  <c r="BD56" i="31"/>
  <c r="CS56" i="31" s="1"/>
  <c r="G56" i="31"/>
  <c r="H56" i="31"/>
  <c r="I56" i="31"/>
  <c r="J56" i="31"/>
  <c r="L56" i="31"/>
  <c r="M56" i="31"/>
  <c r="N56" i="31"/>
  <c r="P56" i="31"/>
  <c r="T56" i="31"/>
  <c r="AT56" i="31"/>
  <c r="AW56" i="31"/>
  <c r="BA56" i="31"/>
  <c r="BE56" i="31"/>
  <c r="U56" i="31"/>
  <c r="BI56" i="31"/>
  <c r="V56" i="31"/>
  <c r="BM56" i="31"/>
  <c r="W56" i="31"/>
  <c r="X56" i="31"/>
  <c r="CU56" i="31"/>
  <c r="AB56" i="31"/>
  <c r="BN56" i="31"/>
  <c r="BT56" i="31"/>
  <c r="BO56" i="31"/>
  <c r="CW56" i="31" s="1"/>
  <c r="BP56" i="31"/>
  <c r="BU56" i="31"/>
  <c r="BQ56" i="31"/>
  <c r="BV56" i="31"/>
  <c r="BR56" i="31"/>
  <c r="BW56" i="31"/>
  <c r="Y56" i="31"/>
  <c r="Z56" i="31"/>
  <c r="AA56" i="31"/>
  <c r="AC56" i="31"/>
  <c r="AD56" i="31"/>
  <c r="AE56" i="31"/>
  <c r="AF56" i="31"/>
  <c r="AG56" i="31"/>
  <c r="AH56" i="31"/>
  <c r="AI56" i="31"/>
  <c r="AK56" i="31"/>
  <c r="AL56" i="31"/>
  <c r="AM56" i="31"/>
  <c r="BS56" i="31"/>
  <c r="AJ56" i="31"/>
  <c r="BX56" i="31"/>
  <c r="AN56" i="31"/>
  <c r="BZ56" i="31"/>
  <c r="AO56" i="31"/>
  <c r="CB56" i="31"/>
  <c r="AP56" i="31"/>
  <c r="CD56" i="31"/>
  <c r="AQ56" i="31"/>
  <c r="AR56" i="31"/>
  <c r="BY56" i="31"/>
  <c r="CA56" i="31"/>
  <c r="CC56" i="31"/>
  <c r="CE56" i="31"/>
  <c r="BF56" i="31"/>
  <c r="DC56" i="31" s="1"/>
  <c r="BG56" i="31"/>
  <c r="BJ56" i="31"/>
  <c r="BK56" i="31"/>
  <c r="DE56" i="31" s="1"/>
  <c r="BH56" i="31"/>
  <c r="BL56" i="31"/>
  <c r="D57" i="31"/>
  <c r="CI57" i="31"/>
  <c r="E57" i="31"/>
  <c r="F57" i="31"/>
  <c r="CJ57" i="31"/>
  <c r="K57" i="31"/>
  <c r="CK57" i="31"/>
  <c r="O57" i="31"/>
  <c r="AU57" i="31"/>
  <c r="CL57" i="31" s="1"/>
  <c r="AV57" i="31"/>
  <c r="CM57" i="31" s="1"/>
  <c r="Q57" i="31"/>
  <c r="AX57" i="31"/>
  <c r="CN57" i="31" s="1"/>
  <c r="R57" i="31"/>
  <c r="AY57" i="31"/>
  <c r="CO57" i="31" s="1"/>
  <c r="AZ57" i="31"/>
  <c r="CP57" i="31" s="1"/>
  <c r="BB57" i="31"/>
  <c r="CQ57" i="31" s="1"/>
  <c r="S57" i="31"/>
  <c r="BC57" i="31"/>
  <c r="CR57" i="31" s="1"/>
  <c r="BD57" i="31"/>
  <c r="CS57" i="31" s="1"/>
  <c r="G57" i="31"/>
  <c r="H57" i="31"/>
  <c r="I57" i="31"/>
  <c r="J57" i="31"/>
  <c r="L57" i="31"/>
  <c r="M57" i="31"/>
  <c r="N57" i="31"/>
  <c r="P57" i="31"/>
  <c r="T57" i="31"/>
  <c r="AT57" i="31"/>
  <c r="AW57" i="31"/>
  <c r="BA57" i="31"/>
  <c r="BE57" i="31"/>
  <c r="U57" i="31"/>
  <c r="BI57" i="31"/>
  <c r="V57" i="31"/>
  <c r="BM57" i="31"/>
  <c r="W57" i="31"/>
  <c r="X57" i="31"/>
  <c r="CU57" i="31"/>
  <c r="AB57" i="31"/>
  <c r="BN57" i="31"/>
  <c r="BT57" i="31"/>
  <c r="BO57" i="31"/>
  <c r="CW57" i="31" s="1"/>
  <c r="BP57" i="31"/>
  <c r="BU57" i="31"/>
  <c r="CX57" i="31"/>
  <c r="BQ57" i="31"/>
  <c r="BV57" i="31"/>
  <c r="BR57" i="31"/>
  <c r="BW57" i="31"/>
  <c r="Y57" i="31"/>
  <c r="Z57" i="31"/>
  <c r="AA57" i="31"/>
  <c r="AC57" i="31"/>
  <c r="AD57" i="31"/>
  <c r="AE57" i="31"/>
  <c r="AF57" i="31"/>
  <c r="AG57" i="31"/>
  <c r="AH57" i="31"/>
  <c r="AI57" i="31"/>
  <c r="AK57" i="31"/>
  <c r="AL57" i="31"/>
  <c r="AM57" i="31"/>
  <c r="BS57" i="31"/>
  <c r="AJ57" i="31"/>
  <c r="BX57" i="31"/>
  <c r="AN57" i="31"/>
  <c r="BZ57" i="31"/>
  <c r="AO57" i="31"/>
  <c r="CB57" i="31"/>
  <c r="AP57" i="31"/>
  <c r="CD57" i="31"/>
  <c r="AQ57" i="31"/>
  <c r="AR57" i="31"/>
  <c r="BY57" i="31"/>
  <c r="CA57" i="31"/>
  <c r="CC57" i="31"/>
  <c r="CE57" i="31"/>
  <c r="BF57" i="31"/>
  <c r="DC57" i="31" s="1"/>
  <c r="BG57" i="31"/>
  <c r="BJ57" i="31"/>
  <c r="BK57" i="31"/>
  <c r="DE57" i="31" s="1"/>
  <c r="BH57" i="31"/>
  <c r="BL57" i="31"/>
  <c r="D58" i="31"/>
  <c r="CI58" i="31"/>
  <c r="E58" i="31"/>
  <c r="F58" i="31"/>
  <c r="CJ58" i="31"/>
  <c r="K58" i="31"/>
  <c r="CK58" i="31"/>
  <c r="O58" i="31"/>
  <c r="AU58" i="31"/>
  <c r="CL58" i="31" s="1"/>
  <c r="AV58" i="31"/>
  <c r="CM58" i="31" s="1"/>
  <c r="Q58" i="31"/>
  <c r="AX58" i="31"/>
  <c r="CN58" i="31" s="1"/>
  <c r="R58" i="31"/>
  <c r="AY58" i="31"/>
  <c r="CO58" i="31" s="1"/>
  <c r="AZ58" i="31"/>
  <c r="CP58" i="31" s="1"/>
  <c r="BB58" i="31"/>
  <c r="CQ58" i="31" s="1"/>
  <c r="S58" i="31"/>
  <c r="BC58" i="31"/>
  <c r="CR58" i="31" s="1"/>
  <c r="BD58" i="31"/>
  <c r="CS58" i="31" s="1"/>
  <c r="G58" i="31"/>
  <c r="H58" i="31"/>
  <c r="I58" i="31"/>
  <c r="J58" i="31"/>
  <c r="L58" i="31"/>
  <c r="M58" i="31"/>
  <c r="N58" i="31"/>
  <c r="P58" i="31"/>
  <c r="T58" i="31"/>
  <c r="AT58" i="31"/>
  <c r="AW58" i="31"/>
  <c r="BA58" i="31"/>
  <c r="BE58" i="31"/>
  <c r="U58" i="31"/>
  <c r="BI58" i="31"/>
  <c r="V58" i="31"/>
  <c r="BM58" i="31"/>
  <c r="W58" i="31"/>
  <c r="X58" i="31"/>
  <c r="CU58" i="31"/>
  <c r="AB58" i="31"/>
  <c r="BN58" i="31"/>
  <c r="BT58" i="31"/>
  <c r="BO58" i="31"/>
  <c r="CW58" i="31" s="1"/>
  <c r="BP58" i="31"/>
  <c r="BU58" i="31"/>
  <c r="BQ58" i="31"/>
  <c r="BV58" i="31"/>
  <c r="BR58" i="31"/>
  <c r="BW58" i="31"/>
  <c r="Y58" i="31"/>
  <c r="Z58" i="31"/>
  <c r="AA58" i="31"/>
  <c r="AC58" i="31"/>
  <c r="AD58" i="31"/>
  <c r="AE58" i="31"/>
  <c r="AF58" i="31"/>
  <c r="AG58" i="31"/>
  <c r="AH58" i="31"/>
  <c r="AI58" i="31"/>
  <c r="AK58" i="31"/>
  <c r="AL58" i="31"/>
  <c r="AM58" i="31"/>
  <c r="BS58" i="31"/>
  <c r="AJ58" i="31"/>
  <c r="BX58" i="31"/>
  <c r="AN58" i="31"/>
  <c r="BZ58" i="31"/>
  <c r="AO58" i="31"/>
  <c r="CB58" i="31"/>
  <c r="AP58" i="31"/>
  <c r="CD58" i="31"/>
  <c r="AQ58" i="31"/>
  <c r="AR58" i="31"/>
  <c r="BY58" i="31"/>
  <c r="CA58" i="31"/>
  <c r="CC58" i="31"/>
  <c r="CE58" i="31"/>
  <c r="BF58" i="31"/>
  <c r="DC58" i="31" s="1"/>
  <c r="BG58" i="31"/>
  <c r="BJ58" i="31"/>
  <c r="BK58" i="31"/>
  <c r="DE58" i="31" s="1"/>
  <c r="BH58" i="31"/>
  <c r="BL58" i="31"/>
  <c r="D59" i="31"/>
  <c r="CI59" i="31"/>
  <c r="E59" i="31"/>
  <c r="F59" i="31"/>
  <c r="CJ59" i="31"/>
  <c r="K59" i="31"/>
  <c r="CK59" i="31"/>
  <c r="O59" i="31"/>
  <c r="AU59" i="31"/>
  <c r="CL59" i="31" s="1"/>
  <c r="AV59" i="31"/>
  <c r="CM59" i="31" s="1"/>
  <c r="Q59" i="31"/>
  <c r="AX59" i="31"/>
  <c r="CN59" i="31" s="1"/>
  <c r="R59" i="31"/>
  <c r="AY59" i="31"/>
  <c r="CO59" i="31" s="1"/>
  <c r="AZ59" i="31"/>
  <c r="CP59" i="31" s="1"/>
  <c r="BB59" i="31"/>
  <c r="CQ59" i="31" s="1"/>
  <c r="S59" i="31"/>
  <c r="BC59" i="31"/>
  <c r="CR59" i="31" s="1"/>
  <c r="BD59" i="31"/>
  <c r="CS59" i="31" s="1"/>
  <c r="G59" i="31"/>
  <c r="H59" i="31"/>
  <c r="I59" i="31"/>
  <c r="J59" i="31"/>
  <c r="L59" i="31"/>
  <c r="M59" i="31"/>
  <c r="N59" i="31"/>
  <c r="P59" i="31"/>
  <c r="T59" i="31"/>
  <c r="AT59" i="31"/>
  <c r="AW59" i="31"/>
  <c r="BA59" i="31"/>
  <c r="BE59" i="31"/>
  <c r="U59" i="31"/>
  <c r="BI59" i="31"/>
  <c r="V59" i="31"/>
  <c r="BM59" i="31"/>
  <c r="W59" i="31"/>
  <c r="X59" i="31"/>
  <c r="CU59" i="31"/>
  <c r="AB59" i="31"/>
  <c r="BN59" i="31"/>
  <c r="BT59" i="31"/>
  <c r="BO59" i="31"/>
  <c r="CW59" i="31" s="1"/>
  <c r="BP59" i="31"/>
  <c r="BU59" i="31"/>
  <c r="BQ59" i="31"/>
  <c r="BV59" i="31"/>
  <c r="BR59" i="31"/>
  <c r="BW59" i="31"/>
  <c r="Y59" i="31"/>
  <c r="Z59" i="31"/>
  <c r="AA59" i="31"/>
  <c r="AC59" i="31"/>
  <c r="AD59" i="31"/>
  <c r="AE59" i="31"/>
  <c r="AF59" i="31"/>
  <c r="AG59" i="31"/>
  <c r="AH59" i="31"/>
  <c r="AI59" i="31"/>
  <c r="AK59" i="31"/>
  <c r="AL59" i="31"/>
  <c r="AM59" i="31"/>
  <c r="BS59" i="31"/>
  <c r="AJ59" i="31"/>
  <c r="BX59" i="31"/>
  <c r="AN59" i="31"/>
  <c r="BZ59" i="31"/>
  <c r="AO59" i="31"/>
  <c r="CB59" i="31"/>
  <c r="AP59" i="31"/>
  <c r="CD59" i="31"/>
  <c r="AQ59" i="31"/>
  <c r="AR59" i="31"/>
  <c r="BY59" i="31"/>
  <c r="CA59" i="31"/>
  <c r="CC59" i="31"/>
  <c r="CE59" i="31"/>
  <c r="BF59" i="31"/>
  <c r="DC59" i="31" s="1"/>
  <c r="BG59" i="31"/>
  <c r="BJ59" i="31"/>
  <c r="BK59" i="31"/>
  <c r="DE59" i="31" s="1"/>
  <c r="BH59" i="31"/>
  <c r="BL59" i="31"/>
  <c r="D60" i="31"/>
  <c r="CI60" i="31"/>
  <c r="E60" i="31"/>
  <c r="F60" i="31"/>
  <c r="CJ60" i="31"/>
  <c r="K60" i="31"/>
  <c r="CK60" i="31"/>
  <c r="O60" i="31"/>
  <c r="AU60" i="31"/>
  <c r="CL60" i="31" s="1"/>
  <c r="AV60" i="31"/>
  <c r="CM60" i="31" s="1"/>
  <c r="Q60" i="31"/>
  <c r="AX60" i="31"/>
  <c r="CN60" i="31" s="1"/>
  <c r="R60" i="31"/>
  <c r="AY60" i="31"/>
  <c r="CO60" i="31" s="1"/>
  <c r="AZ60" i="31"/>
  <c r="BB60" i="31"/>
  <c r="CQ60" i="31" s="1"/>
  <c r="S60" i="31"/>
  <c r="BC60" i="31"/>
  <c r="CR60" i="31" s="1"/>
  <c r="BD60" i="31"/>
  <c r="CS60" i="31" s="1"/>
  <c r="G60" i="31"/>
  <c r="H60" i="31"/>
  <c r="I60" i="31"/>
  <c r="J60" i="31"/>
  <c r="L60" i="31"/>
  <c r="M60" i="31"/>
  <c r="N60" i="31"/>
  <c r="P60" i="31"/>
  <c r="T60" i="31"/>
  <c r="AT60" i="31"/>
  <c r="AW60" i="31"/>
  <c r="BA60" i="31"/>
  <c r="BE60" i="31"/>
  <c r="U60" i="31"/>
  <c r="BI60" i="31"/>
  <c r="V60" i="31"/>
  <c r="BM60" i="31"/>
  <c r="W60" i="31"/>
  <c r="X60" i="31"/>
  <c r="CU60" i="31"/>
  <c r="AB60" i="31"/>
  <c r="BN60" i="31"/>
  <c r="BT60" i="31"/>
  <c r="BO60" i="31"/>
  <c r="CW60" i="31" s="1"/>
  <c r="BP60" i="31"/>
  <c r="BU60" i="31"/>
  <c r="BQ60" i="31"/>
  <c r="BV60" i="31"/>
  <c r="BR60" i="31"/>
  <c r="BW60" i="31"/>
  <c r="Y60" i="31"/>
  <c r="Z60" i="31"/>
  <c r="AA60" i="31"/>
  <c r="AC60" i="31"/>
  <c r="AD60" i="31"/>
  <c r="AE60" i="31"/>
  <c r="AF60" i="31"/>
  <c r="AG60" i="31"/>
  <c r="AH60" i="31"/>
  <c r="AI60" i="31"/>
  <c r="AK60" i="31"/>
  <c r="AL60" i="31"/>
  <c r="AM60" i="31"/>
  <c r="BS60" i="31"/>
  <c r="AJ60" i="31"/>
  <c r="BX60" i="31"/>
  <c r="AN60" i="31"/>
  <c r="BZ60" i="31"/>
  <c r="AO60" i="31"/>
  <c r="CB60" i="31"/>
  <c r="AP60" i="31"/>
  <c r="CD60" i="31"/>
  <c r="AQ60" i="31"/>
  <c r="AR60" i="31"/>
  <c r="BY60" i="31"/>
  <c r="CA60" i="31"/>
  <c r="CC60" i="31"/>
  <c r="CE60" i="31"/>
  <c r="BF60" i="31"/>
  <c r="DC60" i="31" s="1"/>
  <c r="BG60" i="31"/>
  <c r="BJ60" i="31"/>
  <c r="BK60" i="31"/>
  <c r="DE60" i="31" s="1"/>
  <c r="BH60" i="31"/>
  <c r="BL60" i="31"/>
  <c r="D61" i="31"/>
  <c r="CI61" i="31"/>
  <c r="E61" i="31"/>
  <c r="F61" i="31"/>
  <c r="CJ61" i="31"/>
  <c r="K61" i="31"/>
  <c r="CK61" i="31"/>
  <c r="O61" i="31"/>
  <c r="AU61" i="31"/>
  <c r="CL61" i="31" s="1"/>
  <c r="AV61" i="31"/>
  <c r="CM61" i="31" s="1"/>
  <c r="Q61" i="31"/>
  <c r="AX61" i="31"/>
  <c r="CN61" i="31" s="1"/>
  <c r="R61" i="31"/>
  <c r="AY61" i="31"/>
  <c r="CO61" i="31" s="1"/>
  <c r="AZ61" i="31"/>
  <c r="CP61" i="31" s="1"/>
  <c r="BB61" i="31"/>
  <c r="CQ61" i="31" s="1"/>
  <c r="S61" i="31"/>
  <c r="BC61" i="31"/>
  <c r="CR61" i="31" s="1"/>
  <c r="BD61" i="31"/>
  <c r="CS61" i="31" s="1"/>
  <c r="G61" i="31"/>
  <c r="H61" i="31"/>
  <c r="I61" i="31"/>
  <c r="J61" i="31"/>
  <c r="L61" i="31"/>
  <c r="M61" i="31"/>
  <c r="N61" i="31"/>
  <c r="P61" i="31"/>
  <c r="T61" i="31"/>
  <c r="AT61" i="31"/>
  <c r="AW61" i="31"/>
  <c r="BA61" i="31"/>
  <c r="BE61" i="31"/>
  <c r="U61" i="31"/>
  <c r="BI61" i="31"/>
  <c r="V61" i="31"/>
  <c r="BM61" i="31"/>
  <c r="W61" i="31"/>
  <c r="X61" i="31"/>
  <c r="CU61" i="31"/>
  <c r="AB61" i="31"/>
  <c r="BN61" i="31"/>
  <c r="BT61" i="31"/>
  <c r="BO61" i="31"/>
  <c r="CW61" i="31" s="1"/>
  <c r="BP61" i="31"/>
  <c r="BU61" i="31"/>
  <c r="BQ61" i="31"/>
  <c r="BV61" i="31"/>
  <c r="BR61" i="31"/>
  <c r="BW61" i="31"/>
  <c r="Y61" i="31"/>
  <c r="Z61" i="31"/>
  <c r="AA61" i="31"/>
  <c r="AC61" i="31"/>
  <c r="AD61" i="31"/>
  <c r="AE61" i="31"/>
  <c r="AF61" i="31"/>
  <c r="AG61" i="31"/>
  <c r="AH61" i="31"/>
  <c r="AI61" i="31"/>
  <c r="AK61" i="31"/>
  <c r="AL61" i="31"/>
  <c r="AM61" i="31"/>
  <c r="BS61" i="31"/>
  <c r="AJ61" i="31"/>
  <c r="BX61" i="31"/>
  <c r="AN61" i="31"/>
  <c r="BZ61" i="31"/>
  <c r="AO61" i="31"/>
  <c r="CB61" i="31"/>
  <c r="AP61" i="31"/>
  <c r="CD61" i="31"/>
  <c r="AQ61" i="31"/>
  <c r="AR61" i="31"/>
  <c r="BY61" i="31"/>
  <c r="CA61" i="31"/>
  <c r="CC61" i="31"/>
  <c r="CE61" i="31"/>
  <c r="BF61" i="31"/>
  <c r="DC61" i="31" s="1"/>
  <c r="BG61" i="31"/>
  <c r="BJ61" i="31"/>
  <c r="BK61" i="31"/>
  <c r="DE61" i="31" s="1"/>
  <c r="BH61" i="31"/>
  <c r="BL61" i="31"/>
  <c r="D62" i="31"/>
  <c r="CI62" i="31"/>
  <c r="E62" i="31"/>
  <c r="F62" i="31"/>
  <c r="CJ62" i="31"/>
  <c r="K62" i="31"/>
  <c r="CK62" i="31"/>
  <c r="O62" i="31"/>
  <c r="AU62" i="31"/>
  <c r="CL62" i="31" s="1"/>
  <c r="AV62" i="31"/>
  <c r="CM62" i="31" s="1"/>
  <c r="Q62" i="31"/>
  <c r="AX62" i="31"/>
  <c r="CN62" i="31" s="1"/>
  <c r="R62" i="31"/>
  <c r="AY62" i="31"/>
  <c r="CO62" i="31" s="1"/>
  <c r="AZ62" i="31"/>
  <c r="CP62" i="31"/>
  <c r="BB62" i="31"/>
  <c r="CQ62" i="31" s="1"/>
  <c r="S62" i="31"/>
  <c r="BC62" i="31"/>
  <c r="CR62" i="31" s="1"/>
  <c r="BD62" i="31"/>
  <c r="CS62" i="31" s="1"/>
  <c r="G62" i="31"/>
  <c r="H62" i="31"/>
  <c r="I62" i="31"/>
  <c r="J62" i="31"/>
  <c r="L62" i="31"/>
  <c r="M62" i="31"/>
  <c r="N62" i="31"/>
  <c r="P62" i="31"/>
  <c r="T62" i="31"/>
  <c r="AT62" i="31"/>
  <c r="AW62" i="31"/>
  <c r="BA62" i="31"/>
  <c r="BE62" i="31"/>
  <c r="U62" i="31"/>
  <c r="BI62" i="31"/>
  <c r="V62" i="31"/>
  <c r="BM62" i="31"/>
  <c r="W62" i="31"/>
  <c r="X62" i="31"/>
  <c r="CU62" i="31"/>
  <c r="AB62" i="31"/>
  <c r="BN62" i="31"/>
  <c r="BT62" i="31"/>
  <c r="CV62" i="31"/>
  <c r="BO62" i="31"/>
  <c r="CW62" i="31" s="1"/>
  <c r="BP62" i="31"/>
  <c r="BU62" i="31"/>
  <c r="BQ62" i="31"/>
  <c r="BV62" i="31"/>
  <c r="BR62" i="31"/>
  <c r="BW62" i="31"/>
  <c r="Y62" i="31"/>
  <c r="Z62" i="31"/>
  <c r="AA62" i="31"/>
  <c r="AC62" i="31"/>
  <c r="AD62" i="31"/>
  <c r="AE62" i="31"/>
  <c r="AF62" i="31"/>
  <c r="AG62" i="31"/>
  <c r="AH62" i="31"/>
  <c r="AI62" i="31"/>
  <c r="AK62" i="31"/>
  <c r="AL62" i="31"/>
  <c r="AM62" i="31"/>
  <c r="BS62" i="31"/>
  <c r="AJ62" i="31"/>
  <c r="BX62" i="31"/>
  <c r="AN62" i="31"/>
  <c r="BZ62" i="31"/>
  <c r="AO62" i="31"/>
  <c r="CB62" i="31"/>
  <c r="AP62" i="31"/>
  <c r="CD62" i="31"/>
  <c r="AQ62" i="31"/>
  <c r="AR62" i="31"/>
  <c r="BY62" i="31"/>
  <c r="CA62" i="31"/>
  <c r="CC62" i="31"/>
  <c r="CE62" i="31"/>
  <c r="BF62" i="31"/>
  <c r="DC62" i="31" s="1"/>
  <c r="BG62" i="31"/>
  <c r="BJ62" i="31"/>
  <c r="BK62" i="31"/>
  <c r="DE62" i="31" s="1"/>
  <c r="BH62" i="31"/>
  <c r="BL62" i="31"/>
  <c r="D63" i="31"/>
  <c r="CI63" i="31"/>
  <c r="E63" i="31"/>
  <c r="F63" i="31"/>
  <c r="CJ63" i="31"/>
  <c r="K63" i="31"/>
  <c r="CK63" i="31"/>
  <c r="O63" i="31"/>
  <c r="AU63" i="31"/>
  <c r="CL63" i="31" s="1"/>
  <c r="AV63" i="31"/>
  <c r="CM63" i="31" s="1"/>
  <c r="Q63" i="31"/>
  <c r="AX63" i="31"/>
  <c r="CN63" i="31" s="1"/>
  <c r="R63" i="31"/>
  <c r="AY63" i="31"/>
  <c r="CO63" i="31" s="1"/>
  <c r="AZ63" i="31"/>
  <c r="CP63" i="31" s="1"/>
  <c r="BB63" i="31"/>
  <c r="CQ63" i="31" s="1"/>
  <c r="S63" i="31"/>
  <c r="BC63" i="31"/>
  <c r="CR63" i="31" s="1"/>
  <c r="BD63" i="31"/>
  <c r="CS63" i="31" s="1"/>
  <c r="G63" i="31"/>
  <c r="H63" i="31"/>
  <c r="I63" i="31"/>
  <c r="J63" i="31"/>
  <c r="L63" i="31"/>
  <c r="M63" i="31"/>
  <c r="N63" i="31"/>
  <c r="P63" i="31"/>
  <c r="T63" i="31"/>
  <c r="AT63" i="31"/>
  <c r="AW63" i="31"/>
  <c r="BA63" i="31"/>
  <c r="BE63" i="31"/>
  <c r="U63" i="31"/>
  <c r="BI63" i="31"/>
  <c r="V63" i="31"/>
  <c r="BM63" i="31"/>
  <c r="W63" i="31"/>
  <c r="X63" i="31"/>
  <c r="CU63" i="31"/>
  <c r="AB63" i="31"/>
  <c r="BN63" i="31"/>
  <c r="BT63" i="31"/>
  <c r="BO63" i="31"/>
  <c r="CW63" i="31" s="1"/>
  <c r="BP63" i="31"/>
  <c r="BU63" i="31"/>
  <c r="BQ63" i="31"/>
  <c r="BV63" i="31"/>
  <c r="BR63" i="31"/>
  <c r="BW63" i="31"/>
  <c r="Y63" i="31"/>
  <c r="Z63" i="31"/>
  <c r="AA63" i="31"/>
  <c r="AC63" i="31"/>
  <c r="AD63" i="31"/>
  <c r="AE63" i="31"/>
  <c r="AF63" i="31"/>
  <c r="AG63" i="31"/>
  <c r="AH63" i="31"/>
  <c r="AI63" i="31"/>
  <c r="AK63" i="31"/>
  <c r="AL63" i="31"/>
  <c r="AM63" i="31"/>
  <c r="BS63" i="31"/>
  <c r="AJ63" i="31"/>
  <c r="BX63" i="31"/>
  <c r="AN63" i="31"/>
  <c r="BZ63" i="31"/>
  <c r="AO63" i="31"/>
  <c r="CB63" i="31"/>
  <c r="AP63" i="31"/>
  <c r="CD63" i="31"/>
  <c r="AQ63" i="31"/>
  <c r="AR63" i="31"/>
  <c r="BY63" i="31"/>
  <c r="CA63" i="31"/>
  <c r="CC63" i="31"/>
  <c r="CE63" i="31"/>
  <c r="BF63" i="31"/>
  <c r="DC63" i="31" s="1"/>
  <c r="BG63" i="31"/>
  <c r="BJ63" i="31"/>
  <c r="BK63" i="31"/>
  <c r="DE63" i="31" s="1"/>
  <c r="BH63" i="31"/>
  <c r="BL63" i="31"/>
  <c r="D64" i="31"/>
  <c r="CI64" i="31"/>
  <c r="E64" i="31"/>
  <c r="F64" i="31"/>
  <c r="CJ64" i="31"/>
  <c r="K64" i="31"/>
  <c r="CK64" i="31"/>
  <c r="O64" i="31"/>
  <c r="AU64" i="31"/>
  <c r="CL64" i="31" s="1"/>
  <c r="AV64" i="31"/>
  <c r="CM64" i="31" s="1"/>
  <c r="Q64" i="31"/>
  <c r="AX64" i="31"/>
  <c r="CN64" i="31" s="1"/>
  <c r="R64" i="31"/>
  <c r="AY64" i="31"/>
  <c r="CO64" i="31" s="1"/>
  <c r="AZ64" i="31"/>
  <c r="CP64" i="31" s="1"/>
  <c r="BB64" i="31"/>
  <c r="CQ64" i="31" s="1"/>
  <c r="S64" i="31"/>
  <c r="BC64" i="31"/>
  <c r="CR64" i="31" s="1"/>
  <c r="BD64" i="31"/>
  <c r="CS64" i="31" s="1"/>
  <c r="G64" i="31"/>
  <c r="H64" i="31"/>
  <c r="I64" i="31"/>
  <c r="J64" i="31"/>
  <c r="L64" i="31"/>
  <c r="M64" i="31"/>
  <c r="N64" i="31"/>
  <c r="P64" i="31"/>
  <c r="T64" i="31"/>
  <c r="AT64" i="31"/>
  <c r="AW64" i="31"/>
  <c r="BA64" i="31"/>
  <c r="BE64" i="31"/>
  <c r="U64" i="31"/>
  <c r="BI64" i="31"/>
  <c r="V64" i="31"/>
  <c r="BM64" i="31"/>
  <c r="W64" i="31"/>
  <c r="X64" i="31"/>
  <c r="CU64" i="31"/>
  <c r="AB64" i="31"/>
  <c r="BN64" i="31"/>
  <c r="BT64" i="31"/>
  <c r="BO64" i="31"/>
  <c r="CW64" i="31" s="1"/>
  <c r="BP64" i="31"/>
  <c r="CX64" i="31" s="1"/>
  <c r="BU64" i="31"/>
  <c r="BQ64" i="31"/>
  <c r="BV64" i="31"/>
  <c r="BR64" i="31"/>
  <c r="BW64" i="31"/>
  <c r="Y64" i="31"/>
  <c r="Z64" i="31"/>
  <c r="AA64" i="31"/>
  <c r="AC64" i="31"/>
  <c r="AD64" i="31"/>
  <c r="AE64" i="31"/>
  <c r="AF64" i="31"/>
  <c r="AG64" i="31"/>
  <c r="AH64" i="31"/>
  <c r="AI64" i="31"/>
  <c r="AK64" i="31"/>
  <c r="AL64" i="31"/>
  <c r="AM64" i="31"/>
  <c r="BS64" i="31"/>
  <c r="AJ64" i="31"/>
  <c r="BX64" i="31"/>
  <c r="AN64" i="31"/>
  <c r="BZ64" i="31"/>
  <c r="AO64" i="31"/>
  <c r="CB64" i="31"/>
  <c r="AP64" i="31"/>
  <c r="CD64" i="31"/>
  <c r="AQ64" i="31"/>
  <c r="AR64" i="31"/>
  <c r="BY64" i="31"/>
  <c r="CA64" i="31"/>
  <c r="CC64" i="31"/>
  <c r="CE64" i="31"/>
  <c r="BF64" i="31"/>
  <c r="DC64" i="31" s="1"/>
  <c r="BG64" i="31"/>
  <c r="BJ64" i="31"/>
  <c r="BK64" i="31"/>
  <c r="DE64" i="31" s="1"/>
  <c r="BH64" i="31"/>
  <c r="BL64" i="31"/>
  <c r="D65" i="31"/>
  <c r="CI65" i="31"/>
  <c r="E65" i="31"/>
  <c r="F65" i="31"/>
  <c r="CJ65" i="31"/>
  <c r="K65" i="31"/>
  <c r="CK65" i="31"/>
  <c r="O65" i="31"/>
  <c r="AU65" i="31"/>
  <c r="CL65" i="31" s="1"/>
  <c r="AV65" i="31"/>
  <c r="CM65" i="31" s="1"/>
  <c r="Q65" i="31"/>
  <c r="AX65" i="31"/>
  <c r="CN65" i="31" s="1"/>
  <c r="R65" i="31"/>
  <c r="AY65" i="31"/>
  <c r="CO65" i="31" s="1"/>
  <c r="AZ65" i="31"/>
  <c r="CP65" i="31" s="1"/>
  <c r="BB65" i="31"/>
  <c r="CQ65" i="31" s="1"/>
  <c r="S65" i="31"/>
  <c r="BC65" i="31"/>
  <c r="CR65" i="31" s="1"/>
  <c r="BD65" i="31"/>
  <c r="CS65" i="31" s="1"/>
  <c r="G65" i="31"/>
  <c r="H65" i="31"/>
  <c r="I65" i="31"/>
  <c r="J65" i="31"/>
  <c r="L65" i="31"/>
  <c r="M65" i="31"/>
  <c r="N65" i="31"/>
  <c r="P65" i="31"/>
  <c r="T65" i="31"/>
  <c r="AT65" i="31"/>
  <c r="AW65" i="31"/>
  <c r="BA65" i="31"/>
  <c r="BE65" i="31"/>
  <c r="U65" i="31"/>
  <c r="BI65" i="31"/>
  <c r="V65" i="31"/>
  <c r="BM65" i="31"/>
  <c r="W65" i="31"/>
  <c r="X65" i="31"/>
  <c r="CU65" i="31"/>
  <c r="AB65" i="31"/>
  <c r="BN65" i="31"/>
  <c r="BT65" i="31"/>
  <c r="BO65" i="31"/>
  <c r="CW65" i="31" s="1"/>
  <c r="BP65" i="31"/>
  <c r="BU65" i="31"/>
  <c r="BQ65" i="31"/>
  <c r="BV65" i="31"/>
  <c r="BR65" i="31"/>
  <c r="BW65" i="31"/>
  <c r="Y65" i="31"/>
  <c r="Z65" i="31"/>
  <c r="AA65" i="31"/>
  <c r="AC65" i="31"/>
  <c r="AD65" i="31"/>
  <c r="AE65" i="31"/>
  <c r="AF65" i="31"/>
  <c r="AG65" i="31"/>
  <c r="AH65" i="31"/>
  <c r="AI65" i="31"/>
  <c r="AK65" i="31"/>
  <c r="AL65" i="31"/>
  <c r="AM65" i="31"/>
  <c r="BS65" i="31"/>
  <c r="AJ65" i="31"/>
  <c r="BX65" i="31"/>
  <c r="AN65" i="31"/>
  <c r="BZ65" i="31"/>
  <c r="AO65" i="31"/>
  <c r="CB65" i="31"/>
  <c r="AP65" i="31"/>
  <c r="CD65" i="31"/>
  <c r="AQ65" i="31"/>
  <c r="AR65" i="31"/>
  <c r="BY65" i="31"/>
  <c r="CA65" i="31"/>
  <c r="CC65" i="31"/>
  <c r="CE65" i="31"/>
  <c r="BF65" i="31"/>
  <c r="DC65" i="31" s="1"/>
  <c r="BG65" i="31"/>
  <c r="BJ65" i="31"/>
  <c r="BK65" i="31"/>
  <c r="DE65" i="31" s="1"/>
  <c r="BH65" i="31"/>
  <c r="BL65" i="31"/>
  <c r="D66" i="31"/>
  <c r="CI66" i="31"/>
  <c r="E66" i="31"/>
  <c r="F66" i="31"/>
  <c r="CJ66" i="31"/>
  <c r="K66" i="31"/>
  <c r="CK66" i="31"/>
  <c r="O66" i="31"/>
  <c r="AU66" i="31"/>
  <c r="CL66" i="31" s="1"/>
  <c r="AV66" i="31"/>
  <c r="CM66" i="31" s="1"/>
  <c r="Q66" i="31"/>
  <c r="AX66" i="31"/>
  <c r="CN66" i="31" s="1"/>
  <c r="R66" i="31"/>
  <c r="AY66" i="31"/>
  <c r="CO66" i="31" s="1"/>
  <c r="AZ66" i="31"/>
  <c r="CP66" i="31" s="1"/>
  <c r="BB66" i="31"/>
  <c r="CQ66" i="31" s="1"/>
  <c r="S66" i="31"/>
  <c r="BC66" i="31"/>
  <c r="CR66" i="31" s="1"/>
  <c r="BD66" i="31"/>
  <c r="CS66" i="31" s="1"/>
  <c r="G66" i="31"/>
  <c r="H66" i="31"/>
  <c r="I66" i="31"/>
  <c r="J66" i="31"/>
  <c r="L66" i="31"/>
  <c r="M66" i="31"/>
  <c r="N66" i="31"/>
  <c r="P66" i="31"/>
  <c r="T66" i="31"/>
  <c r="AT66" i="31"/>
  <c r="AW66" i="31"/>
  <c r="BA66" i="31"/>
  <c r="BE66" i="31"/>
  <c r="U66" i="31"/>
  <c r="BI66" i="31"/>
  <c r="V66" i="31"/>
  <c r="BM66" i="31"/>
  <c r="W66" i="31"/>
  <c r="X66" i="31"/>
  <c r="CU66" i="31"/>
  <c r="AB66" i="31"/>
  <c r="BN66" i="31"/>
  <c r="BT66" i="31"/>
  <c r="BO66" i="31"/>
  <c r="CW66" i="31" s="1"/>
  <c r="BP66" i="31"/>
  <c r="BU66" i="31"/>
  <c r="BQ66" i="31"/>
  <c r="BV66" i="31"/>
  <c r="BR66" i="31"/>
  <c r="BW66" i="31"/>
  <c r="Y66" i="31"/>
  <c r="Z66" i="31"/>
  <c r="AA66" i="31"/>
  <c r="AC66" i="31"/>
  <c r="AD66" i="31"/>
  <c r="AE66" i="31"/>
  <c r="AF66" i="31"/>
  <c r="AG66" i="31"/>
  <c r="AH66" i="31"/>
  <c r="AI66" i="31"/>
  <c r="AK66" i="31"/>
  <c r="AL66" i="31"/>
  <c r="AM66" i="31"/>
  <c r="BS66" i="31"/>
  <c r="AJ66" i="31"/>
  <c r="BX66" i="31"/>
  <c r="AN66" i="31"/>
  <c r="BZ66" i="31"/>
  <c r="AO66" i="31"/>
  <c r="CB66" i="31"/>
  <c r="AP66" i="31"/>
  <c r="CD66" i="31"/>
  <c r="AQ66" i="31"/>
  <c r="AR66" i="31"/>
  <c r="BY66" i="31"/>
  <c r="CA66" i="31"/>
  <c r="CC66" i="31"/>
  <c r="CE66" i="31"/>
  <c r="BF66" i="31"/>
  <c r="DC66" i="31" s="1"/>
  <c r="BG66" i="31"/>
  <c r="BJ66" i="31"/>
  <c r="BK66" i="31"/>
  <c r="DE66" i="31" s="1"/>
  <c r="BH66" i="31"/>
  <c r="BL66" i="31"/>
  <c r="D67" i="31"/>
  <c r="CI67" i="31"/>
  <c r="E67" i="31"/>
  <c r="F67" i="31"/>
  <c r="CJ67" i="31"/>
  <c r="K67" i="31"/>
  <c r="CK67" i="31"/>
  <c r="O67" i="31"/>
  <c r="AU67" i="31"/>
  <c r="CL67" i="31" s="1"/>
  <c r="AV67" i="31"/>
  <c r="CM67" i="31" s="1"/>
  <c r="Q67" i="31"/>
  <c r="AX67" i="31"/>
  <c r="CN67" i="31" s="1"/>
  <c r="R67" i="31"/>
  <c r="AY67" i="31"/>
  <c r="CO67" i="31" s="1"/>
  <c r="AZ67" i="31"/>
  <c r="CP67" i="31" s="1"/>
  <c r="BB67" i="31"/>
  <c r="CQ67" i="31" s="1"/>
  <c r="S67" i="31"/>
  <c r="BC67" i="31"/>
  <c r="CR67" i="31" s="1"/>
  <c r="BD67" i="31"/>
  <c r="CS67" i="31" s="1"/>
  <c r="G67" i="31"/>
  <c r="H67" i="31"/>
  <c r="I67" i="31"/>
  <c r="J67" i="31"/>
  <c r="L67" i="31"/>
  <c r="M67" i="31"/>
  <c r="N67" i="31"/>
  <c r="P67" i="31"/>
  <c r="T67" i="31"/>
  <c r="AT67" i="31"/>
  <c r="AW67" i="31"/>
  <c r="BA67" i="31"/>
  <c r="BE67" i="31"/>
  <c r="U67" i="31"/>
  <c r="BI67" i="31"/>
  <c r="V67" i="31"/>
  <c r="BM67" i="31"/>
  <c r="W67" i="31"/>
  <c r="X67" i="31"/>
  <c r="CU67" i="31"/>
  <c r="AB67" i="31"/>
  <c r="BN67" i="31"/>
  <c r="BT67" i="31"/>
  <c r="BO67" i="31"/>
  <c r="CW67" i="31" s="1"/>
  <c r="BP67" i="31"/>
  <c r="BU67" i="31"/>
  <c r="BQ67" i="31"/>
  <c r="BV67" i="31"/>
  <c r="BR67" i="31"/>
  <c r="BW67" i="31"/>
  <c r="Y67" i="31"/>
  <c r="Z67" i="31"/>
  <c r="AA67" i="31"/>
  <c r="AC67" i="31"/>
  <c r="AD67" i="31"/>
  <c r="AE67" i="31"/>
  <c r="AF67" i="31"/>
  <c r="AG67" i="31"/>
  <c r="AH67" i="31"/>
  <c r="AI67" i="31"/>
  <c r="AK67" i="31"/>
  <c r="AL67" i="31"/>
  <c r="AM67" i="31"/>
  <c r="BS67" i="31"/>
  <c r="AJ67" i="31"/>
  <c r="BX67" i="31"/>
  <c r="AN67" i="31"/>
  <c r="BZ67" i="31"/>
  <c r="AO67" i="31"/>
  <c r="CB67" i="31"/>
  <c r="AP67" i="31"/>
  <c r="CD67" i="31"/>
  <c r="AQ67" i="31"/>
  <c r="AR67" i="31"/>
  <c r="BY67" i="31"/>
  <c r="CA67" i="31"/>
  <c r="CC67" i="31"/>
  <c r="CE67" i="31"/>
  <c r="BF67" i="31"/>
  <c r="DC67" i="31" s="1"/>
  <c r="BG67" i="31"/>
  <c r="BJ67" i="31"/>
  <c r="BK67" i="31"/>
  <c r="DE67" i="31" s="1"/>
  <c r="BH67" i="31"/>
  <c r="BL67" i="31"/>
  <c r="D68" i="31"/>
  <c r="CI68" i="31"/>
  <c r="E68" i="31"/>
  <c r="F68" i="31"/>
  <c r="CJ68" i="31"/>
  <c r="K68" i="31"/>
  <c r="CK68" i="31"/>
  <c r="O68" i="31"/>
  <c r="AU68" i="31"/>
  <c r="CL68" i="31" s="1"/>
  <c r="AV68" i="31"/>
  <c r="CM68" i="31" s="1"/>
  <c r="Q68" i="31"/>
  <c r="AX68" i="31"/>
  <c r="CN68" i="31" s="1"/>
  <c r="R68" i="31"/>
  <c r="AY68" i="31"/>
  <c r="CO68" i="31" s="1"/>
  <c r="AZ68" i="31"/>
  <c r="CP68" i="31" s="1"/>
  <c r="BB68" i="31"/>
  <c r="CQ68" i="31" s="1"/>
  <c r="S68" i="31"/>
  <c r="BC68" i="31"/>
  <c r="CR68" i="31" s="1"/>
  <c r="BD68" i="31"/>
  <c r="CS68" i="31" s="1"/>
  <c r="G68" i="31"/>
  <c r="H68" i="31"/>
  <c r="I68" i="31"/>
  <c r="J68" i="31"/>
  <c r="L68" i="31"/>
  <c r="M68" i="31"/>
  <c r="N68" i="31"/>
  <c r="P68" i="31"/>
  <c r="T68" i="31"/>
  <c r="AT68" i="31"/>
  <c r="AW68" i="31"/>
  <c r="BA68" i="31"/>
  <c r="BE68" i="31"/>
  <c r="U68" i="31"/>
  <c r="BI68" i="31"/>
  <c r="V68" i="31"/>
  <c r="BM68" i="31"/>
  <c r="W68" i="31"/>
  <c r="X68" i="31"/>
  <c r="CU68" i="31"/>
  <c r="AB68" i="31"/>
  <c r="BN68" i="31"/>
  <c r="BT68" i="31"/>
  <c r="BO68" i="31"/>
  <c r="CW68" i="31" s="1"/>
  <c r="BP68" i="31"/>
  <c r="BU68" i="31"/>
  <c r="BQ68" i="31"/>
  <c r="BV68" i="31"/>
  <c r="BR68" i="31"/>
  <c r="BW68" i="31"/>
  <c r="Y68" i="31"/>
  <c r="Z68" i="31"/>
  <c r="AA68" i="31"/>
  <c r="AC68" i="31"/>
  <c r="AD68" i="31"/>
  <c r="AE68" i="31"/>
  <c r="AF68" i="31"/>
  <c r="AG68" i="31"/>
  <c r="AH68" i="31"/>
  <c r="AI68" i="31"/>
  <c r="AK68" i="31"/>
  <c r="AL68" i="31"/>
  <c r="AM68" i="31"/>
  <c r="BS68" i="31"/>
  <c r="AJ68" i="31"/>
  <c r="BX68" i="31"/>
  <c r="AN68" i="31"/>
  <c r="BZ68" i="31"/>
  <c r="AO68" i="31"/>
  <c r="CB68" i="31"/>
  <c r="AP68" i="31"/>
  <c r="CD68" i="31"/>
  <c r="AQ68" i="31"/>
  <c r="AR68" i="31"/>
  <c r="BY68" i="31"/>
  <c r="CA68" i="31"/>
  <c r="CC68" i="31"/>
  <c r="CE68" i="31"/>
  <c r="BF68" i="31"/>
  <c r="DC68" i="31" s="1"/>
  <c r="BG68" i="31"/>
  <c r="BJ68" i="31"/>
  <c r="BK68" i="31"/>
  <c r="DE68" i="31" s="1"/>
  <c r="BH68" i="31"/>
  <c r="BL68" i="31"/>
  <c r="D69" i="31"/>
  <c r="CI69" i="31"/>
  <c r="E69" i="31"/>
  <c r="F69" i="31"/>
  <c r="CJ69" i="31"/>
  <c r="K69" i="31"/>
  <c r="CK69" i="31"/>
  <c r="O69" i="31"/>
  <c r="AU69" i="31"/>
  <c r="CL69" i="31" s="1"/>
  <c r="AV69" i="31"/>
  <c r="CM69" i="31" s="1"/>
  <c r="Q69" i="31"/>
  <c r="AX69" i="31"/>
  <c r="CN69" i="31" s="1"/>
  <c r="R69" i="31"/>
  <c r="AY69" i="31"/>
  <c r="CO69" i="31" s="1"/>
  <c r="AZ69" i="31"/>
  <c r="CP69" i="31" s="1"/>
  <c r="BB69" i="31"/>
  <c r="CQ69" i="31" s="1"/>
  <c r="S69" i="31"/>
  <c r="BC69" i="31"/>
  <c r="CR69" i="31" s="1"/>
  <c r="BD69" i="31"/>
  <c r="CS69" i="31" s="1"/>
  <c r="G69" i="31"/>
  <c r="H69" i="31"/>
  <c r="I69" i="31"/>
  <c r="J69" i="31"/>
  <c r="L69" i="31"/>
  <c r="M69" i="31"/>
  <c r="N69" i="31"/>
  <c r="P69" i="31"/>
  <c r="T69" i="31"/>
  <c r="AT69" i="31"/>
  <c r="AW69" i="31"/>
  <c r="BA69" i="31"/>
  <c r="BE69" i="31"/>
  <c r="U69" i="31"/>
  <c r="BI69" i="31"/>
  <c r="V69" i="31"/>
  <c r="BM69" i="31"/>
  <c r="W69" i="31"/>
  <c r="X69" i="31"/>
  <c r="CU69" i="31"/>
  <c r="AB69" i="31"/>
  <c r="BN69" i="31"/>
  <c r="BT69" i="31"/>
  <c r="BO69" i="31"/>
  <c r="CW69" i="31" s="1"/>
  <c r="BP69" i="31"/>
  <c r="BU69" i="31"/>
  <c r="BQ69" i="31"/>
  <c r="BV69" i="31"/>
  <c r="BR69" i="31"/>
  <c r="BW69" i="31"/>
  <c r="Y69" i="31"/>
  <c r="Z69" i="31"/>
  <c r="AA69" i="31"/>
  <c r="AC69" i="31"/>
  <c r="AD69" i="31"/>
  <c r="AE69" i="31"/>
  <c r="AF69" i="31"/>
  <c r="AG69" i="31"/>
  <c r="AH69" i="31"/>
  <c r="AI69" i="31"/>
  <c r="AK69" i="31"/>
  <c r="AL69" i="31"/>
  <c r="AM69" i="31"/>
  <c r="BS69" i="31"/>
  <c r="AJ69" i="31"/>
  <c r="BX69" i="31"/>
  <c r="AN69" i="31"/>
  <c r="BZ69" i="31"/>
  <c r="AO69" i="31"/>
  <c r="CB69" i="31"/>
  <c r="AP69" i="31"/>
  <c r="CD69" i="31"/>
  <c r="AQ69" i="31"/>
  <c r="AR69" i="31"/>
  <c r="BY69" i="31"/>
  <c r="CA69" i="31"/>
  <c r="CC69" i="31"/>
  <c r="CE69" i="31"/>
  <c r="BF69" i="31"/>
  <c r="DC69" i="31" s="1"/>
  <c r="BG69" i="31"/>
  <c r="BJ69" i="31"/>
  <c r="BK69" i="31"/>
  <c r="DE69" i="31" s="1"/>
  <c r="BH69" i="31"/>
  <c r="BL69" i="31"/>
  <c r="D70" i="31"/>
  <c r="CI70" i="31"/>
  <c r="E70" i="31"/>
  <c r="F70" i="31"/>
  <c r="CJ70" i="31"/>
  <c r="K70" i="31"/>
  <c r="CK70" i="31"/>
  <c r="O70" i="31"/>
  <c r="AU70" i="31"/>
  <c r="CL70" i="31" s="1"/>
  <c r="AV70" i="31"/>
  <c r="CM70" i="31" s="1"/>
  <c r="Q70" i="31"/>
  <c r="AX70" i="31"/>
  <c r="CN70" i="31" s="1"/>
  <c r="R70" i="31"/>
  <c r="AY70" i="31"/>
  <c r="CO70" i="31" s="1"/>
  <c r="AZ70" i="31"/>
  <c r="CP70" i="31" s="1"/>
  <c r="BB70" i="31"/>
  <c r="CQ70" i="31" s="1"/>
  <c r="S70" i="31"/>
  <c r="BC70" i="31"/>
  <c r="CR70" i="31" s="1"/>
  <c r="BD70" i="31"/>
  <c r="CS70" i="31" s="1"/>
  <c r="G70" i="31"/>
  <c r="H70" i="31"/>
  <c r="I70" i="31"/>
  <c r="J70" i="31"/>
  <c r="L70" i="31"/>
  <c r="M70" i="31"/>
  <c r="N70" i="31"/>
  <c r="P70" i="31"/>
  <c r="T70" i="31"/>
  <c r="AT70" i="31"/>
  <c r="AW70" i="31"/>
  <c r="BA70" i="31"/>
  <c r="BE70" i="31"/>
  <c r="U70" i="31"/>
  <c r="BI70" i="31"/>
  <c r="V70" i="31"/>
  <c r="BM70" i="31"/>
  <c r="W70" i="31"/>
  <c r="X70" i="31"/>
  <c r="CU70" i="31"/>
  <c r="AB70" i="31"/>
  <c r="BN70" i="31"/>
  <c r="BT70" i="31"/>
  <c r="BO70" i="31"/>
  <c r="CW70" i="31" s="1"/>
  <c r="BP70" i="31"/>
  <c r="BU70" i="31"/>
  <c r="BQ70" i="31"/>
  <c r="BV70" i="31"/>
  <c r="BR70" i="31"/>
  <c r="BW70" i="31"/>
  <c r="Y70" i="31"/>
  <c r="Z70" i="31"/>
  <c r="AA70" i="31"/>
  <c r="AC70" i="31"/>
  <c r="AD70" i="31"/>
  <c r="AE70" i="31"/>
  <c r="AF70" i="31"/>
  <c r="AG70" i="31"/>
  <c r="AH70" i="31"/>
  <c r="AI70" i="31"/>
  <c r="AK70" i="31"/>
  <c r="AL70" i="31"/>
  <c r="AM70" i="31"/>
  <c r="BS70" i="31"/>
  <c r="AJ70" i="31"/>
  <c r="BX70" i="31"/>
  <c r="AN70" i="31"/>
  <c r="BZ70" i="31"/>
  <c r="AO70" i="31"/>
  <c r="CB70" i="31"/>
  <c r="AP70" i="31"/>
  <c r="CD70" i="31"/>
  <c r="AQ70" i="31"/>
  <c r="AR70" i="31"/>
  <c r="BY70" i="31"/>
  <c r="CA70" i="31"/>
  <c r="CC70" i="31"/>
  <c r="CE70" i="31"/>
  <c r="BF70" i="31"/>
  <c r="DC70" i="31" s="1"/>
  <c r="BG70" i="31"/>
  <c r="BJ70" i="31"/>
  <c r="BK70" i="31"/>
  <c r="DE70" i="31" s="1"/>
  <c r="BH70" i="31"/>
  <c r="BL70" i="31"/>
  <c r="D71" i="31"/>
  <c r="CI71" i="31"/>
  <c r="E71" i="31"/>
  <c r="F71" i="31"/>
  <c r="CJ71" i="31"/>
  <c r="K71" i="31"/>
  <c r="CK71" i="31"/>
  <c r="O71" i="31"/>
  <c r="AU71" i="31"/>
  <c r="CL71" i="31" s="1"/>
  <c r="AV71" i="31"/>
  <c r="CM71" i="31" s="1"/>
  <c r="Q71" i="31"/>
  <c r="AX71" i="31"/>
  <c r="CN71" i="31" s="1"/>
  <c r="R71" i="31"/>
  <c r="AY71" i="31"/>
  <c r="CO71" i="31" s="1"/>
  <c r="AZ71" i="31"/>
  <c r="CP71" i="31" s="1"/>
  <c r="BB71" i="31"/>
  <c r="CQ71" i="31" s="1"/>
  <c r="S71" i="31"/>
  <c r="BC71" i="31"/>
  <c r="CR71" i="31" s="1"/>
  <c r="BD71" i="31"/>
  <c r="CS71" i="31" s="1"/>
  <c r="G71" i="31"/>
  <c r="H71" i="31"/>
  <c r="I71" i="31"/>
  <c r="J71" i="31"/>
  <c r="L71" i="31"/>
  <c r="M71" i="31"/>
  <c r="N71" i="31"/>
  <c r="P71" i="31"/>
  <c r="T71" i="31"/>
  <c r="AT71" i="31"/>
  <c r="AW71" i="31"/>
  <c r="BA71" i="31"/>
  <c r="BE71" i="31"/>
  <c r="U71" i="31"/>
  <c r="BI71" i="31"/>
  <c r="V71" i="31"/>
  <c r="BM71" i="31"/>
  <c r="W71" i="31"/>
  <c r="X71" i="31"/>
  <c r="CU71" i="31"/>
  <c r="AB71" i="31"/>
  <c r="BN71" i="31"/>
  <c r="BT71" i="31"/>
  <c r="BO71" i="31"/>
  <c r="CW71" i="31" s="1"/>
  <c r="BP71" i="31"/>
  <c r="BU71" i="31"/>
  <c r="BQ71" i="31"/>
  <c r="BV71" i="31"/>
  <c r="BR71" i="31"/>
  <c r="BW71" i="31"/>
  <c r="Y71" i="31"/>
  <c r="Z71" i="31"/>
  <c r="AA71" i="31"/>
  <c r="AC71" i="31"/>
  <c r="AD71" i="31"/>
  <c r="AE71" i="31"/>
  <c r="AF71" i="31"/>
  <c r="AG71" i="31"/>
  <c r="AH71" i="31"/>
  <c r="AI71" i="31"/>
  <c r="AK71" i="31"/>
  <c r="AL71" i="31"/>
  <c r="AM71" i="31"/>
  <c r="BS71" i="31"/>
  <c r="AJ71" i="31"/>
  <c r="BX71" i="31"/>
  <c r="AN71" i="31"/>
  <c r="BZ71" i="31"/>
  <c r="AO71" i="31"/>
  <c r="CB71" i="31"/>
  <c r="AP71" i="31"/>
  <c r="CD71" i="31"/>
  <c r="AQ71" i="31"/>
  <c r="AR71" i="31"/>
  <c r="BY71" i="31"/>
  <c r="CA71" i="31"/>
  <c r="CC71" i="31"/>
  <c r="CE71" i="31"/>
  <c r="BF71" i="31"/>
  <c r="DC71" i="31" s="1"/>
  <c r="BG71" i="31"/>
  <c r="BJ71" i="31"/>
  <c r="BK71" i="31"/>
  <c r="BH71" i="31"/>
  <c r="BL71" i="31"/>
  <c r="D72" i="31"/>
  <c r="CI72" i="31"/>
  <c r="E72" i="31"/>
  <c r="F72" i="31"/>
  <c r="CJ72" i="31"/>
  <c r="K72" i="31"/>
  <c r="CK72" i="31"/>
  <c r="O72" i="31"/>
  <c r="AU72" i="31"/>
  <c r="CL72" i="31" s="1"/>
  <c r="AV72" i="31"/>
  <c r="CM72" i="31" s="1"/>
  <c r="Q72" i="31"/>
  <c r="AX72" i="31"/>
  <c r="CN72" i="31" s="1"/>
  <c r="R72" i="31"/>
  <c r="AY72" i="31"/>
  <c r="CO72" i="31" s="1"/>
  <c r="AZ72" i="31"/>
  <c r="CP72" i="31" s="1"/>
  <c r="BB72" i="31"/>
  <c r="CQ72" i="31" s="1"/>
  <c r="S72" i="31"/>
  <c r="BC72" i="31"/>
  <c r="CR72" i="31" s="1"/>
  <c r="BD72" i="31"/>
  <c r="CS72" i="31" s="1"/>
  <c r="G72" i="31"/>
  <c r="H72" i="31"/>
  <c r="I72" i="31"/>
  <c r="J72" i="31"/>
  <c r="L72" i="31"/>
  <c r="M72" i="31"/>
  <c r="N72" i="31"/>
  <c r="P72" i="31"/>
  <c r="T72" i="31"/>
  <c r="AT72" i="31"/>
  <c r="AW72" i="31"/>
  <c r="BA72" i="31"/>
  <c r="BE72" i="31"/>
  <c r="U72" i="31"/>
  <c r="BI72" i="31"/>
  <c r="V72" i="31"/>
  <c r="BM72" i="31"/>
  <c r="W72" i="31"/>
  <c r="X72" i="31"/>
  <c r="CU72" i="31"/>
  <c r="AB72" i="31"/>
  <c r="BN72" i="31"/>
  <c r="BT72" i="31"/>
  <c r="BO72" i="31"/>
  <c r="CW72" i="31" s="1"/>
  <c r="BP72" i="31"/>
  <c r="BU72" i="31"/>
  <c r="BQ72" i="31"/>
  <c r="BV72" i="31"/>
  <c r="BR72" i="31"/>
  <c r="BW72" i="31"/>
  <c r="Y72" i="31"/>
  <c r="Z72" i="31"/>
  <c r="AA72" i="31"/>
  <c r="AC72" i="31"/>
  <c r="AD72" i="31"/>
  <c r="AE72" i="31"/>
  <c r="AF72" i="31"/>
  <c r="AG72" i="31"/>
  <c r="AH72" i="31"/>
  <c r="AI72" i="31"/>
  <c r="AK72" i="31"/>
  <c r="AL72" i="31"/>
  <c r="AM72" i="31"/>
  <c r="BS72" i="31"/>
  <c r="AJ72" i="31"/>
  <c r="BX72" i="31"/>
  <c r="AN72" i="31"/>
  <c r="BZ72" i="31"/>
  <c r="AO72" i="31"/>
  <c r="CB72" i="31"/>
  <c r="AP72" i="31"/>
  <c r="CD72" i="31"/>
  <c r="AQ72" i="31"/>
  <c r="AR72" i="31"/>
  <c r="BY72" i="31"/>
  <c r="CA72" i="31"/>
  <c r="CC72" i="31"/>
  <c r="CE72" i="31"/>
  <c r="BF72" i="31"/>
  <c r="DC72" i="31" s="1"/>
  <c r="BG72" i="31"/>
  <c r="BJ72" i="31"/>
  <c r="BK72" i="31"/>
  <c r="DE72" i="31" s="1"/>
  <c r="BH72" i="31"/>
  <c r="BL72" i="31"/>
  <c r="D73" i="31"/>
  <c r="CI73" i="31"/>
  <c r="E73" i="31"/>
  <c r="F73" i="31"/>
  <c r="CJ73" i="31"/>
  <c r="K73" i="31"/>
  <c r="CK73" i="31"/>
  <c r="O73" i="31"/>
  <c r="AU73" i="31"/>
  <c r="CL73" i="31" s="1"/>
  <c r="AV73" i="31"/>
  <c r="CM73" i="31" s="1"/>
  <c r="Q73" i="31"/>
  <c r="AX73" i="31"/>
  <c r="CN73" i="31" s="1"/>
  <c r="R73" i="31"/>
  <c r="AY73" i="31"/>
  <c r="CO73" i="31" s="1"/>
  <c r="AZ73" i="31"/>
  <c r="CP73" i="31" s="1"/>
  <c r="BB73" i="31"/>
  <c r="CQ73" i="31" s="1"/>
  <c r="S73" i="31"/>
  <c r="BC73" i="31"/>
  <c r="CR73" i="31" s="1"/>
  <c r="BD73" i="31"/>
  <c r="CS73" i="31" s="1"/>
  <c r="G73" i="31"/>
  <c r="H73" i="31"/>
  <c r="I73" i="31"/>
  <c r="J73" i="31"/>
  <c r="L73" i="31"/>
  <c r="M73" i="31"/>
  <c r="N73" i="31"/>
  <c r="P73" i="31"/>
  <c r="T73" i="31"/>
  <c r="AT73" i="31"/>
  <c r="AW73" i="31"/>
  <c r="BA73" i="31"/>
  <c r="BE73" i="31"/>
  <c r="U73" i="31"/>
  <c r="BI73" i="31"/>
  <c r="V73" i="31"/>
  <c r="BM73" i="31"/>
  <c r="W73" i="31"/>
  <c r="X73" i="31"/>
  <c r="CU73" i="31"/>
  <c r="AB73" i="31"/>
  <c r="BN73" i="31"/>
  <c r="BT73" i="31"/>
  <c r="BO73" i="31"/>
  <c r="CW73" i="31" s="1"/>
  <c r="BP73" i="31"/>
  <c r="BU73" i="31"/>
  <c r="BQ73" i="31"/>
  <c r="BV73" i="31"/>
  <c r="BR73" i="31"/>
  <c r="BW73" i="31"/>
  <c r="Y73" i="31"/>
  <c r="Z73" i="31"/>
  <c r="AA73" i="31"/>
  <c r="AC73" i="31"/>
  <c r="AD73" i="31"/>
  <c r="AE73" i="31"/>
  <c r="AF73" i="31"/>
  <c r="AG73" i="31"/>
  <c r="AH73" i="31"/>
  <c r="AI73" i="31"/>
  <c r="AK73" i="31"/>
  <c r="AL73" i="31"/>
  <c r="AM73" i="31"/>
  <c r="BS73" i="31"/>
  <c r="AJ73" i="31"/>
  <c r="BX73" i="31"/>
  <c r="AN73" i="31"/>
  <c r="BZ73" i="31"/>
  <c r="AO73" i="31"/>
  <c r="CB73" i="31"/>
  <c r="AP73" i="31"/>
  <c r="CD73" i="31"/>
  <c r="AQ73" i="31"/>
  <c r="AR73" i="31"/>
  <c r="BY73" i="31"/>
  <c r="CA73" i="31"/>
  <c r="CC73" i="31"/>
  <c r="CE73" i="31"/>
  <c r="BF73" i="31"/>
  <c r="DC73" i="31" s="1"/>
  <c r="BG73" i="31"/>
  <c r="BJ73" i="31"/>
  <c r="BK73" i="31"/>
  <c r="DE73" i="31" s="1"/>
  <c r="BH73" i="31"/>
  <c r="BL73" i="31"/>
  <c r="D74" i="31"/>
  <c r="CI74" i="31"/>
  <c r="E74" i="31"/>
  <c r="F74" i="31"/>
  <c r="CJ74" i="31"/>
  <c r="K74" i="31"/>
  <c r="CK74" i="31"/>
  <c r="O74" i="31"/>
  <c r="AU74" i="31"/>
  <c r="CL74" i="31" s="1"/>
  <c r="AV74" i="31"/>
  <c r="CM74" i="31" s="1"/>
  <c r="Q74" i="31"/>
  <c r="AX74" i="31"/>
  <c r="CN74" i="31" s="1"/>
  <c r="R74" i="31"/>
  <c r="AY74" i="31"/>
  <c r="CO74" i="31" s="1"/>
  <c r="AZ74" i="31"/>
  <c r="CP74" i="31" s="1"/>
  <c r="BB74" i="31"/>
  <c r="CQ74" i="31" s="1"/>
  <c r="S74" i="31"/>
  <c r="BC74" i="31"/>
  <c r="CR74" i="31" s="1"/>
  <c r="BD74" i="31"/>
  <c r="CS74" i="31" s="1"/>
  <c r="G74" i="31"/>
  <c r="H74" i="31"/>
  <c r="I74" i="31"/>
  <c r="J74" i="31"/>
  <c r="L74" i="31"/>
  <c r="M74" i="31"/>
  <c r="N74" i="31"/>
  <c r="P74" i="31"/>
  <c r="T74" i="31"/>
  <c r="AT74" i="31"/>
  <c r="AW74" i="31"/>
  <c r="BA74" i="31"/>
  <c r="BE74" i="31"/>
  <c r="U74" i="31"/>
  <c r="BI74" i="31"/>
  <c r="V74" i="31"/>
  <c r="BM74" i="31"/>
  <c r="W74" i="31"/>
  <c r="X74" i="31"/>
  <c r="CU74" i="31"/>
  <c r="AB74" i="31"/>
  <c r="BN74" i="31"/>
  <c r="BT74" i="31"/>
  <c r="BO74" i="31"/>
  <c r="CW74" i="31" s="1"/>
  <c r="BP74" i="31"/>
  <c r="BU74" i="31"/>
  <c r="BQ74" i="31"/>
  <c r="BV74" i="31"/>
  <c r="BR74" i="31"/>
  <c r="BW74" i="31"/>
  <c r="Y74" i="31"/>
  <c r="Z74" i="31"/>
  <c r="AA74" i="31"/>
  <c r="AC74" i="31"/>
  <c r="AD74" i="31"/>
  <c r="AE74" i="31"/>
  <c r="AF74" i="31"/>
  <c r="AG74" i="31"/>
  <c r="AH74" i="31"/>
  <c r="AI74" i="31"/>
  <c r="AK74" i="31"/>
  <c r="AL74" i="31"/>
  <c r="AM74" i="31"/>
  <c r="BS74" i="31"/>
  <c r="AJ74" i="31"/>
  <c r="BX74" i="31"/>
  <c r="AN74" i="31"/>
  <c r="BZ74" i="31"/>
  <c r="AO74" i="31"/>
  <c r="CB74" i="31"/>
  <c r="AP74" i="31"/>
  <c r="CD74" i="31"/>
  <c r="AQ74" i="31"/>
  <c r="AR74" i="31"/>
  <c r="BY74" i="31"/>
  <c r="CA74" i="31"/>
  <c r="CC74" i="31"/>
  <c r="CE74" i="31"/>
  <c r="BF74" i="31"/>
  <c r="DC74" i="31"/>
  <c r="BG74" i="31"/>
  <c r="BJ74" i="31"/>
  <c r="BK74" i="31"/>
  <c r="DE74" i="31"/>
  <c r="BH74" i="31"/>
  <c r="BL74" i="31"/>
  <c r="D75" i="31"/>
  <c r="CI75" i="31"/>
  <c r="E75" i="31"/>
  <c r="F75" i="31"/>
  <c r="CJ75" i="31"/>
  <c r="K75" i="31"/>
  <c r="CK75" i="31"/>
  <c r="O75" i="31"/>
  <c r="AU75" i="31"/>
  <c r="CL75" i="31" s="1"/>
  <c r="AV75" i="31"/>
  <c r="CM75" i="31" s="1"/>
  <c r="Q75" i="31"/>
  <c r="AX75" i="31"/>
  <c r="CN75" i="31" s="1"/>
  <c r="R75" i="31"/>
  <c r="AY75" i="31"/>
  <c r="CO75" i="31" s="1"/>
  <c r="AZ75" i="31"/>
  <c r="CP75" i="31" s="1"/>
  <c r="BB75" i="31"/>
  <c r="CQ75" i="31" s="1"/>
  <c r="S75" i="31"/>
  <c r="BC75" i="31"/>
  <c r="CR75" i="31" s="1"/>
  <c r="BD75" i="31"/>
  <c r="CS75" i="31" s="1"/>
  <c r="G75" i="31"/>
  <c r="H75" i="31"/>
  <c r="I75" i="31"/>
  <c r="J75" i="31"/>
  <c r="L75" i="31"/>
  <c r="M75" i="31"/>
  <c r="N75" i="31"/>
  <c r="P75" i="31"/>
  <c r="T75" i="31"/>
  <c r="AT75" i="31"/>
  <c r="AW75" i="31"/>
  <c r="BA75" i="31"/>
  <c r="BE75" i="31"/>
  <c r="U75" i="31"/>
  <c r="BI75" i="31"/>
  <c r="V75" i="31"/>
  <c r="BM75" i="31"/>
  <c r="W75" i="31"/>
  <c r="X75" i="31"/>
  <c r="CU75" i="31"/>
  <c r="AB75" i="31"/>
  <c r="BN75" i="31"/>
  <c r="BT75" i="31"/>
  <c r="BO75" i="31"/>
  <c r="CW75" i="31" s="1"/>
  <c r="BP75" i="31"/>
  <c r="BU75" i="31"/>
  <c r="CX75" i="31"/>
  <c r="BQ75" i="31"/>
  <c r="BV75" i="31"/>
  <c r="BR75" i="31"/>
  <c r="BW75" i="31"/>
  <c r="Y75" i="31"/>
  <c r="Z75" i="31"/>
  <c r="AA75" i="31"/>
  <c r="AC75" i="31"/>
  <c r="AD75" i="31"/>
  <c r="AE75" i="31"/>
  <c r="AF75" i="31"/>
  <c r="AG75" i="31"/>
  <c r="AH75" i="31"/>
  <c r="AI75" i="31"/>
  <c r="AK75" i="31"/>
  <c r="AL75" i="31"/>
  <c r="AM75" i="31"/>
  <c r="BS75" i="31"/>
  <c r="AJ75" i="31"/>
  <c r="BX75" i="31"/>
  <c r="AN75" i="31"/>
  <c r="BZ75" i="31"/>
  <c r="AO75" i="31"/>
  <c r="CB75" i="31"/>
  <c r="AP75" i="31"/>
  <c r="CD75" i="31"/>
  <c r="AQ75" i="31"/>
  <c r="AR75" i="31"/>
  <c r="BY75" i="31"/>
  <c r="CA75" i="31"/>
  <c r="CC75" i="31"/>
  <c r="CE75" i="31"/>
  <c r="BF75" i="31"/>
  <c r="DC75" i="31" s="1"/>
  <c r="BG75" i="31"/>
  <c r="BJ75" i="31"/>
  <c r="BK75" i="31"/>
  <c r="DE75" i="31" s="1"/>
  <c r="BH75" i="31"/>
  <c r="BL75" i="31"/>
  <c r="D76" i="31"/>
  <c r="CI76" i="31"/>
  <c r="E76" i="31"/>
  <c r="F76" i="31"/>
  <c r="CJ76" i="31"/>
  <c r="K76" i="31"/>
  <c r="CK76" i="31"/>
  <c r="O76" i="31"/>
  <c r="AU76" i="31"/>
  <c r="CL76" i="31" s="1"/>
  <c r="AV76" i="31"/>
  <c r="CM76" i="31" s="1"/>
  <c r="Q76" i="31"/>
  <c r="AX76" i="31"/>
  <c r="CN76" i="31" s="1"/>
  <c r="R76" i="31"/>
  <c r="AY76" i="31"/>
  <c r="CO76" i="31" s="1"/>
  <c r="AZ76" i="31"/>
  <c r="CP76" i="31" s="1"/>
  <c r="BB76" i="31"/>
  <c r="CQ76" i="31" s="1"/>
  <c r="S76" i="31"/>
  <c r="BC76" i="31"/>
  <c r="CR76" i="31" s="1"/>
  <c r="BD76" i="31"/>
  <c r="CS76" i="31" s="1"/>
  <c r="G76" i="31"/>
  <c r="H76" i="31"/>
  <c r="I76" i="31"/>
  <c r="J76" i="31"/>
  <c r="L76" i="31"/>
  <c r="M76" i="31"/>
  <c r="N76" i="31"/>
  <c r="P76" i="31"/>
  <c r="T76" i="31"/>
  <c r="AT76" i="31"/>
  <c r="AW76" i="31"/>
  <c r="BA76" i="31"/>
  <c r="BE76" i="31"/>
  <c r="U76" i="31"/>
  <c r="BI76" i="31"/>
  <c r="V76" i="31"/>
  <c r="BM76" i="31"/>
  <c r="W76" i="31"/>
  <c r="X76" i="31"/>
  <c r="CU76" i="31"/>
  <c r="AB76" i="31"/>
  <c r="BN76" i="31"/>
  <c r="BT76" i="31"/>
  <c r="BO76" i="31"/>
  <c r="CW76" i="31" s="1"/>
  <c r="BP76" i="31"/>
  <c r="BU76" i="31"/>
  <c r="BQ76" i="31"/>
  <c r="BV76" i="31"/>
  <c r="BR76" i="31"/>
  <c r="BW76" i="31"/>
  <c r="Y76" i="31"/>
  <c r="Z76" i="31"/>
  <c r="AA76" i="31"/>
  <c r="AC76" i="31"/>
  <c r="AD76" i="31"/>
  <c r="AE76" i="31"/>
  <c r="AF76" i="31"/>
  <c r="AG76" i="31"/>
  <c r="AH76" i="31"/>
  <c r="AI76" i="31"/>
  <c r="AK76" i="31"/>
  <c r="AL76" i="31"/>
  <c r="AM76" i="31"/>
  <c r="BS76" i="31"/>
  <c r="AJ76" i="31"/>
  <c r="BX76" i="31"/>
  <c r="AN76" i="31"/>
  <c r="BZ76" i="31"/>
  <c r="AO76" i="31"/>
  <c r="CB76" i="31"/>
  <c r="AP76" i="31"/>
  <c r="CD76" i="31"/>
  <c r="AQ76" i="31"/>
  <c r="AR76" i="31"/>
  <c r="BY76" i="31"/>
  <c r="CA76" i="31"/>
  <c r="CC76" i="31"/>
  <c r="CE76" i="31"/>
  <c r="BF76" i="31"/>
  <c r="DC76" i="31" s="1"/>
  <c r="BG76" i="31"/>
  <c r="BJ76" i="31"/>
  <c r="BK76" i="31"/>
  <c r="DE76" i="31" s="1"/>
  <c r="BH76" i="31"/>
  <c r="BL76" i="31"/>
  <c r="D77" i="31"/>
  <c r="CI77" i="31"/>
  <c r="E77" i="31"/>
  <c r="F77" i="31"/>
  <c r="CJ77" i="31"/>
  <c r="K77" i="31"/>
  <c r="CK77" i="31"/>
  <c r="O77" i="31"/>
  <c r="AU77" i="31"/>
  <c r="CL77" i="31" s="1"/>
  <c r="AV77" i="31"/>
  <c r="CM77" i="31" s="1"/>
  <c r="Q77" i="31"/>
  <c r="AX77" i="31"/>
  <c r="CN77" i="31" s="1"/>
  <c r="R77" i="31"/>
  <c r="AY77" i="31"/>
  <c r="CO77" i="31" s="1"/>
  <c r="AZ77" i="31"/>
  <c r="CP77" i="31" s="1"/>
  <c r="BB77" i="31"/>
  <c r="CQ77" i="31" s="1"/>
  <c r="S77" i="31"/>
  <c r="BC77" i="31"/>
  <c r="CR77" i="31" s="1"/>
  <c r="BD77" i="31"/>
  <c r="CS77" i="31" s="1"/>
  <c r="G77" i="31"/>
  <c r="H77" i="31"/>
  <c r="I77" i="31"/>
  <c r="J77" i="31"/>
  <c r="L77" i="31"/>
  <c r="M77" i="31"/>
  <c r="N77" i="31"/>
  <c r="P77" i="31"/>
  <c r="T77" i="31"/>
  <c r="AT77" i="31"/>
  <c r="AW77" i="31"/>
  <c r="BA77" i="31"/>
  <c r="BE77" i="31"/>
  <c r="U77" i="31"/>
  <c r="BI77" i="31"/>
  <c r="V77" i="31"/>
  <c r="BM77" i="31"/>
  <c r="W77" i="31"/>
  <c r="X77" i="31"/>
  <c r="CU77" i="31"/>
  <c r="AB77" i="31"/>
  <c r="BN77" i="31"/>
  <c r="BT77" i="31"/>
  <c r="BO77" i="31"/>
  <c r="CW77" i="31" s="1"/>
  <c r="BP77" i="31"/>
  <c r="BU77" i="31"/>
  <c r="BQ77" i="31"/>
  <c r="BV77" i="31"/>
  <c r="BR77" i="31"/>
  <c r="BW77" i="31"/>
  <c r="Y77" i="31"/>
  <c r="Z77" i="31"/>
  <c r="AA77" i="31"/>
  <c r="AC77" i="31"/>
  <c r="AD77" i="31"/>
  <c r="AE77" i="31"/>
  <c r="AF77" i="31"/>
  <c r="AG77" i="31"/>
  <c r="AH77" i="31"/>
  <c r="AI77" i="31"/>
  <c r="AK77" i="31"/>
  <c r="AL77" i="31"/>
  <c r="AM77" i="31"/>
  <c r="BS77" i="31"/>
  <c r="AJ77" i="31"/>
  <c r="BX77" i="31"/>
  <c r="AN77" i="31"/>
  <c r="BZ77" i="31"/>
  <c r="AO77" i="31"/>
  <c r="CB77" i="31"/>
  <c r="AP77" i="31"/>
  <c r="CD77" i="31"/>
  <c r="AQ77" i="31"/>
  <c r="AR77" i="31"/>
  <c r="BY77" i="31"/>
  <c r="CA77" i="31"/>
  <c r="CC77" i="31"/>
  <c r="CE77" i="31"/>
  <c r="BF77" i="31"/>
  <c r="DC77" i="31" s="1"/>
  <c r="BG77" i="31"/>
  <c r="BJ77" i="31"/>
  <c r="BK77" i="31"/>
  <c r="DE77" i="31" s="1"/>
  <c r="BH77" i="31"/>
  <c r="BL77" i="31"/>
  <c r="D78" i="31"/>
  <c r="CI78" i="31"/>
  <c r="E78" i="31"/>
  <c r="F78" i="31"/>
  <c r="CJ78" i="31"/>
  <c r="K78" i="31"/>
  <c r="CK78" i="31"/>
  <c r="O78" i="31"/>
  <c r="AU78" i="31"/>
  <c r="CL78" i="31" s="1"/>
  <c r="AV78" i="31"/>
  <c r="CM78" i="31" s="1"/>
  <c r="Q78" i="31"/>
  <c r="AX78" i="31"/>
  <c r="CN78" i="31" s="1"/>
  <c r="R78" i="31"/>
  <c r="AY78" i="31"/>
  <c r="CO78" i="31" s="1"/>
  <c r="AZ78" i="31"/>
  <c r="CP78" i="31" s="1"/>
  <c r="BB78" i="31"/>
  <c r="CQ78" i="31" s="1"/>
  <c r="S78" i="31"/>
  <c r="BC78" i="31"/>
  <c r="CR78" i="31" s="1"/>
  <c r="BD78" i="31"/>
  <c r="CS78" i="31" s="1"/>
  <c r="G78" i="31"/>
  <c r="H78" i="31"/>
  <c r="I78" i="31"/>
  <c r="J78" i="31"/>
  <c r="L78" i="31"/>
  <c r="M78" i="31"/>
  <c r="N78" i="31"/>
  <c r="P78" i="31"/>
  <c r="T78" i="31"/>
  <c r="AT78" i="31"/>
  <c r="AW78" i="31"/>
  <c r="BA78" i="31"/>
  <c r="BE78" i="31"/>
  <c r="U78" i="31"/>
  <c r="BI78" i="31"/>
  <c r="V78" i="31"/>
  <c r="BM78" i="31"/>
  <c r="W78" i="31"/>
  <c r="X78" i="31"/>
  <c r="CU78" i="31"/>
  <c r="AB78" i="31"/>
  <c r="BN78" i="31"/>
  <c r="BT78" i="31"/>
  <c r="CV78" i="31" s="1"/>
  <c r="BO78" i="31"/>
  <c r="CW78" i="31" s="1"/>
  <c r="BP78" i="31"/>
  <c r="BU78" i="31"/>
  <c r="BQ78" i="31"/>
  <c r="CY78" i="31" s="1"/>
  <c r="BV78" i="31"/>
  <c r="BR78" i="31"/>
  <c r="BW78" i="31"/>
  <c r="Y78" i="31"/>
  <c r="Z78" i="31"/>
  <c r="AA78" i="31"/>
  <c r="AC78" i="31"/>
  <c r="AD78" i="31"/>
  <c r="AE78" i="31"/>
  <c r="AF78" i="31"/>
  <c r="AG78" i="31"/>
  <c r="AH78" i="31"/>
  <c r="AI78" i="31"/>
  <c r="AK78" i="31"/>
  <c r="AL78" i="31"/>
  <c r="AM78" i="31"/>
  <c r="BS78" i="31"/>
  <c r="AJ78" i="31"/>
  <c r="BX78" i="31"/>
  <c r="AN78" i="31"/>
  <c r="BZ78" i="31"/>
  <c r="AO78" i="31"/>
  <c r="CB78" i="31"/>
  <c r="AP78" i="31"/>
  <c r="CD78" i="31"/>
  <c r="AQ78" i="31"/>
  <c r="AR78" i="31"/>
  <c r="BY78" i="31"/>
  <c r="CA78" i="31"/>
  <c r="CC78" i="31"/>
  <c r="CE78" i="31"/>
  <c r="BF78" i="31"/>
  <c r="DC78" i="31" s="1"/>
  <c r="BG78" i="31"/>
  <c r="BJ78" i="31"/>
  <c r="BK78" i="31"/>
  <c r="DE78" i="31" s="1"/>
  <c r="BH78" i="31"/>
  <c r="BL78" i="31"/>
  <c r="D79" i="31"/>
  <c r="CI79" i="31"/>
  <c r="E79" i="31"/>
  <c r="F79" i="31"/>
  <c r="CJ79" i="31"/>
  <c r="K79" i="31"/>
  <c r="CK79" i="31"/>
  <c r="O79" i="31"/>
  <c r="AU79" i="31"/>
  <c r="CL79" i="31" s="1"/>
  <c r="AV79" i="31"/>
  <c r="CM79" i="31"/>
  <c r="Q79" i="31"/>
  <c r="AX79" i="31"/>
  <c r="CN79" i="31" s="1"/>
  <c r="R79" i="31"/>
  <c r="AY79" i="31"/>
  <c r="CO79" i="31" s="1"/>
  <c r="AZ79" i="31"/>
  <c r="CP79" i="31" s="1"/>
  <c r="BB79" i="31"/>
  <c r="CQ79" i="31" s="1"/>
  <c r="S79" i="31"/>
  <c r="BC79" i="31"/>
  <c r="CR79" i="31" s="1"/>
  <c r="BD79" i="31"/>
  <c r="CS79" i="31" s="1"/>
  <c r="G79" i="31"/>
  <c r="H79" i="31"/>
  <c r="I79" i="31"/>
  <c r="J79" i="31"/>
  <c r="L79" i="31"/>
  <c r="M79" i="31"/>
  <c r="N79" i="31"/>
  <c r="P79" i="31"/>
  <c r="T79" i="31"/>
  <c r="AT79" i="31"/>
  <c r="AW79" i="31"/>
  <c r="BA79" i="31"/>
  <c r="BE79" i="31"/>
  <c r="U79" i="31"/>
  <c r="BI79" i="31"/>
  <c r="V79" i="31"/>
  <c r="BM79" i="31"/>
  <c r="W79" i="31"/>
  <c r="X79" i="31"/>
  <c r="CU79" i="31"/>
  <c r="AB79" i="31"/>
  <c r="BN79" i="31"/>
  <c r="BT79" i="31"/>
  <c r="BO79" i="31"/>
  <c r="CW79" i="31" s="1"/>
  <c r="BP79" i="31"/>
  <c r="BU79" i="31"/>
  <c r="BQ79" i="31"/>
  <c r="BV79" i="31"/>
  <c r="BR79" i="31"/>
  <c r="BW79" i="31"/>
  <c r="Y79" i="31"/>
  <c r="Z79" i="31"/>
  <c r="AA79" i="31"/>
  <c r="AC79" i="31"/>
  <c r="AD79" i="31"/>
  <c r="AE79" i="31"/>
  <c r="AF79" i="31"/>
  <c r="AG79" i="31"/>
  <c r="AH79" i="31"/>
  <c r="AI79" i="31"/>
  <c r="AK79" i="31"/>
  <c r="AL79" i="31"/>
  <c r="AM79" i="31"/>
  <c r="BS79" i="31"/>
  <c r="AJ79" i="31"/>
  <c r="BX79" i="31"/>
  <c r="AN79" i="31"/>
  <c r="BZ79" i="31"/>
  <c r="AO79" i="31"/>
  <c r="CB79" i="31"/>
  <c r="AP79" i="31"/>
  <c r="CD79" i="31"/>
  <c r="AQ79" i="31"/>
  <c r="AR79" i="31"/>
  <c r="BY79" i="31"/>
  <c r="CA79" i="31"/>
  <c r="CC79" i="31"/>
  <c r="CE79" i="31"/>
  <c r="BF79" i="31"/>
  <c r="DC79" i="31" s="1"/>
  <c r="BG79" i="31"/>
  <c r="BJ79" i="31"/>
  <c r="BK79" i="31"/>
  <c r="DE79" i="31"/>
  <c r="BH79" i="31"/>
  <c r="BL79" i="31"/>
  <c r="D80" i="31"/>
  <c r="CI80" i="31"/>
  <c r="E80" i="31"/>
  <c r="F80" i="31"/>
  <c r="CJ80" i="31"/>
  <c r="K80" i="31"/>
  <c r="CK80" i="31"/>
  <c r="O80" i="31"/>
  <c r="AU80" i="31"/>
  <c r="CL80" i="31"/>
  <c r="AV80" i="31"/>
  <c r="CM80" i="31" s="1"/>
  <c r="Q80" i="31"/>
  <c r="AX80" i="31"/>
  <c r="CN80" i="31" s="1"/>
  <c r="R80" i="31"/>
  <c r="AY80" i="31"/>
  <c r="CO80" i="31" s="1"/>
  <c r="AZ80" i="31"/>
  <c r="CP80" i="31" s="1"/>
  <c r="BB80" i="31"/>
  <c r="CQ80" i="31"/>
  <c r="S80" i="31"/>
  <c r="BC80" i="31"/>
  <c r="CR80" i="31" s="1"/>
  <c r="BD80" i="31"/>
  <c r="CS80" i="31" s="1"/>
  <c r="G80" i="31"/>
  <c r="H80" i="31"/>
  <c r="I80" i="31"/>
  <c r="J80" i="31"/>
  <c r="L80" i="31"/>
  <c r="M80" i="31"/>
  <c r="N80" i="31"/>
  <c r="P80" i="31"/>
  <c r="T80" i="31"/>
  <c r="AT80" i="31"/>
  <c r="AW80" i="31"/>
  <c r="BA80" i="31"/>
  <c r="BE80" i="31"/>
  <c r="U80" i="31"/>
  <c r="BI80" i="31"/>
  <c r="V80" i="31"/>
  <c r="BM80" i="31"/>
  <c r="W80" i="31"/>
  <c r="X80" i="31"/>
  <c r="CU80" i="31"/>
  <c r="AB80" i="31"/>
  <c r="BN80" i="31"/>
  <c r="BT80" i="31"/>
  <c r="BO80" i="31"/>
  <c r="CW80" i="31" s="1"/>
  <c r="BP80" i="31"/>
  <c r="BU80" i="31"/>
  <c r="BQ80" i="31"/>
  <c r="BV80" i="31"/>
  <c r="BR80" i="31"/>
  <c r="BW80" i="31"/>
  <c r="Y80" i="31"/>
  <c r="Z80" i="31"/>
  <c r="AA80" i="31"/>
  <c r="AC80" i="31"/>
  <c r="AD80" i="31"/>
  <c r="AE80" i="31"/>
  <c r="AF80" i="31"/>
  <c r="AG80" i="31"/>
  <c r="AH80" i="31"/>
  <c r="AI80" i="31"/>
  <c r="AK80" i="31"/>
  <c r="AL80" i="31"/>
  <c r="AM80" i="31"/>
  <c r="BS80" i="31"/>
  <c r="AJ80" i="31"/>
  <c r="BX80" i="31"/>
  <c r="AN80" i="31"/>
  <c r="BZ80" i="31"/>
  <c r="AO80" i="31"/>
  <c r="CB80" i="31"/>
  <c r="AP80" i="31"/>
  <c r="CD80" i="31"/>
  <c r="AQ80" i="31"/>
  <c r="AR80" i="31"/>
  <c r="BY80" i="31"/>
  <c r="CA80" i="31"/>
  <c r="CC80" i="31"/>
  <c r="CE80" i="31"/>
  <c r="BF80" i="31"/>
  <c r="DC80" i="31" s="1"/>
  <c r="BG80" i="31"/>
  <c r="BJ80" i="31"/>
  <c r="BK80" i="31"/>
  <c r="DE80" i="31" s="1"/>
  <c r="BH80" i="31"/>
  <c r="BL80" i="31"/>
  <c r="D81" i="31"/>
  <c r="CI81" i="31"/>
  <c r="E81" i="31"/>
  <c r="F81" i="31"/>
  <c r="CJ81" i="31"/>
  <c r="K81" i="31"/>
  <c r="CK81" i="31"/>
  <c r="O81" i="31"/>
  <c r="AU81" i="31"/>
  <c r="CL81" i="31" s="1"/>
  <c r="AV81" i="31"/>
  <c r="CM81" i="31" s="1"/>
  <c r="Q81" i="31"/>
  <c r="AX81" i="31"/>
  <c r="CN81" i="31" s="1"/>
  <c r="R81" i="31"/>
  <c r="AY81" i="31"/>
  <c r="CO81" i="31" s="1"/>
  <c r="AZ81" i="31"/>
  <c r="CP81" i="31" s="1"/>
  <c r="BB81" i="31"/>
  <c r="CQ81" i="31"/>
  <c r="S81" i="31"/>
  <c r="BC81" i="31"/>
  <c r="CR81" i="31" s="1"/>
  <c r="BD81" i="31"/>
  <c r="CS81" i="31"/>
  <c r="G81" i="31"/>
  <c r="H81" i="31"/>
  <c r="I81" i="31"/>
  <c r="J81" i="31"/>
  <c r="L81" i="31"/>
  <c r="M81" i="31"/>
  <c r="N81" i="31"/>
  <c r="P81" i="31"/>
  <c r="T81" i="31"/>
  <c r="AT81" i="31"/>
  <c r="AW81" i="31"/>
  <c r="BA81" i="31"/>
  <c r="BE81" i="31"/>
  <c r="U81" i="31"/>
  <c r="BI81" i="31"/>
  <c r="V81" i="31"/>
  <c r="BM81" i="31"/>
  <c r="W81" i="31"/>
  <c r="X81" i="31"/>
  <c r="CU81" i="31"/>
  <c r="AB81" i="31"/>
  <c r="BN81" i="31"/>
  <c r="BT81" i="31"/>
  <c r="BO81" i="31"/>
  <c r="CW81" i="31" s="1"/>
  <c r="BP81" i="31"/>
  <c r="BU81" i="31"/>
  <c r="BQ81" i="31"/>
  <c r="BV81" i="31"/>
  <c r="BR81" i="31"/>
  <c r="BW81" i="31"/>
  <c r="CZ81" i="31" s="1"/>
  <c r="Y81" i="31"/>
  <c r="Z81" i="31"/>
  <c r="AA81" i="31"/>
  <c r="AC81" i="31"/>
  <c r="AD81" i="31"/>
  <c r="AE81" i="31"/>
  <c r="AF81" i="31"/>
  <c r="AG81" i="31"/>
  <c r="AH81" i="31"/>
  <c r="AI81" i="31"/>
  <c r="AK81" i="31"/>
  <c r="AL81" i="31"/>
  <c r="AM81" i="31"/>
  <c r="BS81" i="31"/>
  <c r="AJ81" i="31"/>
  <c r="BX81" i="31"/>
  <c r="AN81" i="31"/>
  <c r="BZ81" i="31"/>
  <c r="AO81" i="31"/>
  <c r="CB81" i="31"/>
  <c r="AP81" i="31"/>
  <c r="CD81" i="31"/>
  <c r="AQ81" i="31"/>
  <c r="AR81" i="31"/>
  <c r="BY81" i="31"/>
  <c r="CA81" i="31"/>
  <c r="CC81" i="31"/>
  <c r="CE81" i="31"/>
  <c r="BF81" i="31"/>
  <c r="DC81" i="31" s="1"/>
  <c r="BG81" i="31"/>
  <c r="BJ81" i="31"/>
  <c r="BK81" i="31"/>
  <c r="DE81" i="31" s="1"/>
  <c r="BH81" i="31"/>
  <c r="BL81" i="31"/>
  <c r="D82" i="31"/>
  <c r="CI82" i="31"/>
  <c r="E82" i="31"/>
  <c r="F82" i="31"/>
  <c r="CJ82" i="31"/>
  <c r="K82" i="31"/>
  <c r="CK82" i="31"/>
  <c r="O82" i="31"/>
  <c r="AU82" i="31"/>
  <c r="CL82" i="31" s="1"/>
  <c r="AV82" i="31"/>
  <c r="CM82" i="31" s="1"/>
  <c r="Q82" i="31"/>
  <c r="AX82" i="31"/>
  <c r="CN82" i="31" s="1"/>
  <c r="R82" i="31"/>
  <c r="AY82" i="31"/>
  <c r="CO82" i="31" s="1"/>
  <c r="AZ82" i="31"/>
  <c r="CP82" i="31" s="1"/>
  <c r="BB82" i="31"/>
  <c r="CQ82" i="31" s="1"/>
  <c r="S82" i="31"/>
  <c r="BC82" i="31"/>
  <c r="CR82" i="31" s="1"/>
  <c r="BD82" i="31"/>
  <c r="CS82" i="31" s="1"/>
  <c r="G82" i="31"/>
  <c r="H82" i="31"/>
  <c r="I82" i="31"/>
  <c r="J82" i="31"/>
  <c r="L82" i="31"/>
  <c r="M82" i="31"/>
  <c r="N82" i="31"/>
  <c r="P82" i="31"/>
  <c r="T82" i="31"/>
  <c r="AT82" i="31"/>
  <c r="AW82" i="31"/>
  <c r="BA82" i="31"/>
  <c r="BE82" i="31"/>
  <c r="U82" i="31"/>
  <c r="BI82" i="31"/>
  <c r="V82" i="31"/>
  <c r="BM82" i="31"/>
  <c r="W82" i="31"/>
  <c r="X82" i="31"/>
  <c r="CU82" i="31"/>
  <c r="AB82" i="31"/>
  <c r="BN82" i="31"/>
  <c r="BT82" i="31"/>
  <c r="BO82" i="31"/>
  <c r="CW82" i="31" s="1"/>
  <c r="BP82" i="31"/>
  <c r="BU82" i="31"/>
  <c r="BQ82" i="31"/>
  <c r="BV82" i="31"/>
  <c r="BR82" i="31"/>
  <c r="BW82" i="31"/>
  <c r="Y82" i="31"/>
  <c r="Z82" i="31"/>
  <c r="AA82" i="31"/>
  <c r="AC82" i="31"/>
  <c r="AD82" i="31"/>
  <c r="AE82" i="31"/>
  <c r="AF82" i="31"/>
  <c r="AG82" i="31"/>
  <c r="AH82" i="31"/>
  <c r="AI82" i="31"/>
  <c r="AK82" i="31"/>
  <c r="AL82" i="31"/>
  <c r="AM82" i="31"/>
  <c r="BS82" i="31"/>
  <c r="AJ82" i="31"/>
  <c r="BX82" i="31"/>
  <c r="AN82" i="31"/>
  <c r="BZ82" i="31"/>
  <c r="AO82" i="31"/>
  <c r="CB82" i="31"/>
  <c r="AP82" i="31"/>
  <c r="CD82" i="31"/>
  <c r="AQ82" i="31"/>
  <c r="AR82" i="31"/>
  <c r="BY82" i="31"/>
  <c r="CA82" i="31"/>
  <c r="CC82" i="31"/>
  <c r="CE82" i="31"/>
  <c r="BF82" i="31"/>
  <c r="DC82" i="31" s="1"/>
  <c r="BG82" i="31"/>
  <c r="BJ82" i="31"/>
  <c r="BK82" i="31"/>
  <c r="DE82" i="31" s="1"/>
  <c r="BH82" i="31"/>
  <c r="BL82" i="31"/>
  <c r="D83" i="31"/>
  <c r="CI83" i="31"/>
  <c r="E83" i="31"/>
  <c r="F83" i="31"/>
  <c r="CJ83" i="31"/>
  <c r="K83" i="31"/>
  <c r="CK83" i="31"/>
  <c r="O83" i="31"/>
  <c r="AU83" i="31"/>
  <c r="CL83" i="31" s="1"/>
  <c r="AV83" i="31"/>
  <c r="CM83" i="31" s="1"/>
  <c r="Q83" i="31"/>
  <c r="AX83" i="31"/>
  <c r="CN83" i="31" s="1"/>
  <c r="R83" i="31"/>
  <c r="AY83" i="31"/>
  <c r="CO83" i="31" s="1"/>
  <c r="AZ83" i="31"/>
  <c r="CP83" i="31" s="1"/>
  <c r="BB83" i="31"/>
  <c r="CQ83" i="31" s="1"/>
  <c r="S83" i="31"/>
  <c r="BC83" i="31"/>
  <c r="CR83" i="31" s="1"/>
  <c r="BD83" i="31"/>
  <c r="CS83" i="31" s="1"/>
  <c r="G83" i="31"/>
  <c r="H83" i="31"/>
  <c r="I83" i="31"/>
  <c r="J83" i="31"/>
  <c r="L83" i="31"/>
  <c r="M83" i="31"/>
  <c r="N83" i="31"/>
  <c r="P83" i="31"/>
  <c r="T83" i="31"/>
  <c r="AT83" i="31"/>
  <c r="AW83" i="31"/>
  <c r="BA83" i="31"/>
  <c r="BE83" i="31"/>
  <c r="U83" i="31"/>
  <c r="BI83" i="31"/>
  <c r="V83" i="31"/>
  <c r="BM83" i="31"/>
  <c r="W83" i="31"/>
  <c r="X83" i="31"/>
  <c r="CU83" i="31"/>
  <c r="AB83" i="31"/>
  <c r="BN83" i="31"/>
  <c r="BT83" i="31"/>
  <c r="BO83" i="31"/>
  <c r="CW83" i="31" s="1"/>
  <c r="BP83" i="31"/>
  <c r="BU83" i="31"/>
  <c r="BQ83" i="31"/>
  <c r="BV83" i="31"/>
  <c r="BR83" i="31"/>
  <c r="BW83" i="31"/>
  <c r="Y83" i="31"/>
  <c r="Z83" i="31"/>
  <c r="AA83" i="31"/>
  <c r="AC83" i="31"/>
  <c r="AD83" i="31"/>
  <c r="AE83" i="31"/>
  <c r="AF83" i="31"/>
  <c r="AG83" i="31"/>
  <c r="AH83" i="31"/>
  <c r="AI83" i="31"/>
  <c r="AK83" i="31"/>
  <c r="AL83" i="31"/>
  <c r="AM83" i="31"/>
  <c r="BS83" i="31"/>
  <c r="AJ83" i="31"/>
  <c r="BX83" i="31"/>
  <c r="AN83" i="31"/>
  <c r="BZ83" i="31"/>
  <c r="AO83" i="31"/>
  <c r="CB83" i="31"/>
  <c r="AP83" i="31"/>
  <c r="CD83" i="31"/>
  <c r="AQ83" i="31"/>
  <c r="AR83" i="31"/>
  <c r="BY83" i="31"/>
  <c r="CA83" i="31"/>
  <c r="CC83" i="31"/>
  <c r="CE83" i="31"/>
  <c r="BF83" i="31"/>
  <c r="DC83" i="31" s="1"/>
  <c r="BG83" i="31"/>
  <c r="BJ83" i="31"/>
  <c r="BK83" i="31"/>
  <c r="DE83" i="31" s="1"/>
  <c r="BH83" i="31"/>
  <c r="BL83" i="31"/>
  <c r="D84" i="31"/>
  <c r="CI84" i="31"/>
  <c r="E84" i="31"/>
  <c r="F84" i="31"/>
  <c r="CJ84" i="31"/>
  <c r="K84" i="31"/>
  <c r="CK84" i="31"/>
  <c r="O84" i="31"/>
  <c r="AU84" i="31"/>
  <c r="CL84" i="31" s="1"/>
  <c r="AV84" i="31"/>
  <c r="CM84" i="31" s="1"/>
  <c r="Q84" i="31"/>
  <c r="AX84" i="31"/>
  <c r="CN84" i="31" s="1"/>
  <c r="R84" i="31"/>
  <c r="AY84" i="31"/>
  <c r="CO84" i="31" s="1"/>
  <c r="AZ84" i="31"/>
  <c r="CP84" i="31" s="1"/>
  <c r="BB84" i="31"/>
  <c r="CQ84" i="31" s="1"/>
  <c r="S84" i="31"/>
  <c r="BC84" i="31"/>
  <c r="CR84" i="31" s="1"/>
  <c r="BD84" i="31"/>
  <c r="CS84" i="31" s="1"/>
  <c r="G84" i="31"/>
  <c r="H84" i="31"/>
  <c r="I84" i="31"/>
  <c r="J84" i="31"/>
  <c r="L84" i="31"/>
  <c r="M84" i="31"/>
  <c r="N84" i="31"/>
  <c r="P84" i="31"/>
  <c r="T84" i="31"/>
  <c r="AT84" i="31"/>
  <c r="AW84" i="31"/>
  <c r="BA84" i="31"/>
  <c r="BE84" i="31"/>
  <c r="U84" i="31"/>
  <c r="BI84" i="31"/>
  <c r="V84" i="31"/>
  <c r="BM84" i="31"/>
  <c r="W84" i="31"/>
  <c r="X84" i="31"/>
  <c r="CU84" i="31"/>
  <c r="AB84" i="31"/>
  <c r="BN84" i="31"/>
  <c r="BT84" i="31"/>
  <c r="BO84" i="31"/>
  <c r="CW84" i="31" s="1"/>
  <c r="BP84" i="31"/>
  <c r="BU84" i="31"/>
  <c r="BQ84" i="31"/>
  <c r="BV84" i="31"/>
  <c r="BR84" i="31"/>
  <c r="BW84" i="31"/>
  <c r="Y84" i="31"/>
  <c r="Z84" i="31"/>
  <c r="AA84" i="31"/>
  <c r="AC84" i="31"/>
  <c r="AD84" i="31"/>
  <c r="AE84" i="31"/>
  <c r="AF84" i="31"/>
  <c r="AG84" i="31"/>
  <c r="AH84" i="31"/>
  <c r="AI84" i="31"/>
  <c r="AK84" i="31"/>
  <c r="AL84" i="31"/>
  <c r="AM84" i="31"/>
  <c r="BS84" i="31"/>
  <c r="AJ84" i="31"/>
  <c r="BX84" i="31"/>
  <c r="AN84" i="31"/>
  <c r="BZ84" i="31"/>
  <c r="AO84" i="31"/>
  <c r="CB84" i="31"/>
  <c r="AP84" i="31"/>
  <c r="CD84" i="31"/>
  <c r="AQ84" i="31"/>
  <c r="AR84" i="31"/>
  <c r="BY84" i="31"/>
  <c r="CA84" i="31"/>
  <c r="CC84" i="31"/>
  <c r="CE84" i="31"/>
  <c r="BF84" i="31"/>
  <c r="DC84" i="31" s="1"/>
  <c r="BG84" i="31"/>
  <c r="DD84" i="31" s="1"/>
  <c r="BJ84" i="31"/>
  <c r="BK84" i="31"/>
  <c r="DE84" i="31" s="1"/>
  <c r="BH84" i="31"/>
  <c r="BL84" i="31"/>
  <c r="D85" i="31"/>
  <c r="CI85" i="31"/>
  <c r="E85" i="31"/>
  <c r="F85" i="31"/>
  <c r="CJ85" i="31"/>
  <c r="K85" i="31"/>
  <c r="CK85" i="31"/>
  <c r="O85" i="31"/>
  <c r="AU85" i="31"/>
  <c r="CL85" i="31" s="1"/>
  <c r="AV85" i="31"/>
  <c r="CM85" i="31" s="1"/>
  <c r="Q85" i="31"/>
  <c r="AX85" i="31"/>
  <c r="CN85" i="31" s="1"/>
  <c r="R85" i="31"/>
  <c r="AY85" i="31"/>
  <c r="CO85" i="31" s="1"/>
  <c r="AZ85" i="31"/>
  <c r="CP85" i="31" s="1"/>
  <c r="BB85" i="31"/>
  <c r="CQ85" i="31" s="1"/>
  <c r="S85" i="31"/>
  <c r="BC85" i="31"/>
  <c r="CR85" i="31" s="1"/>
  <c r="BD85" i="31"/>
  <c r="CS85" i="31" s="1"/>
  <c r="G85" i="31"/>
  <c r="H85" i="31"/>
  <c r="I85" i="31"/>
  <c r="J85" i="31"/>
  <c r="L85" i="31"/>
  <c r="M85" i="31"/>
  <c r="N85" i="31"/>
  <c r="P85" i="31"/>
  <c r="T85" i="31"/>
  <c r="AT85" i="31"/>
  <c r="AW85" i="31"/>
  <c r="BA85" i="31"/>
  <c r="BE85" i="31"/>
  <c r="U85" i="31"/>
  <c r="BI85" i="31"/>
  <c r="V85" i="31"/>
  <c r="BM85" i="31"/>
  <c r="W85" i="31"/>
  <c r="X85" i="31"/>
  <c r="CU85" i="31"/>
  <c r="AB85" i="31"/>
  <c r="BN85" i="31"/>
  <c r="BT85" i="31"/>
  <c r="BO85" i="31"/>
  <c r="CW85" i="31" s="1"/>
  <c r="BP85" i="31"/>
  <c r="BU85" i="31"/>
  <c r="BQ85" i="31"/>
  <c r="BV85" i="31"/>
  <c r="BR85" i="31"/>
  <c r="BW85" i="31"/>
  <c r="Y85" i="31"/>
  <c r="Z85" i="31"/>
  <c r="AA85" i="31"/>
  <c r="AC85" i="31"/>
  <c r="AD85" i="31"/>
  <c r="AE85" i="31"/>
  <c r="AF85" i="31"/>
  <c r="AG85" i="31"/>
  <c r="AH85" i="31"/>
  <c r="AI85" i="31"/>
  <c r="AK85" i="31"/>
  <c r="AL85" i="31"/>
  <c r="AM85" i="31"/>
  <c r="BS85" i="31"/>
  <c r="AJ85" i="31"/>
  <c r="BX85" i="31"/>
  <c r="AN85" i="31"/>
  <c r="BZ85" i="31"/>
  <c r="AO85" i="31"/>
  <c r="CB85" i="31"/>
  <c r="AP85" i="31"/>
  <c r="CD85" i="31"/>
  <c r="AQ85" i="31"/>
  <c r="AR85" i="31"/>
  <c r="BY85" i="31"/>
  <c r="CA85" i="31"/>
  <c r="CC85" i="31"/>
  <c r="CE85" i="31"/>
  <c r="BF85" i="31"/>
  <c r="DC85" i="31" s="1"/>
  <c r="BG85" i="31"/>
  <c r="BJ85" i="31"/>
  <c r="BK85" i="31"/>
  <c r="DE85" i="31" s="1"/>
  <c r="BH85" i="31"/>
  <c r="DF85" i="31" s="1"/>
  <c r="BL85" i="31"/>
  <c r="D86" i="31"/>
  <c r="CI86" i="31"/>
  <c r="E86" i="31"/>
  <c r="F86" i="31"/>
  <c r="CJ86" i="31"/>
  <c r="K86" i="31"/>
  <c r="CK86" i="31"/>
  <c r="O86" i="31"/>
  <c r="AU86" i="31"/>
  <c r="CL86" i="31" s="1"/>
  <c r="AV86" i="31"/>
  <c r="CM86" i="31" s="1"/>
  <c r="Q86" i="31"/>
  <c r="AX86" i="31"/>
  <c r="CN86" i="31" s="1"/>
  <c r="R86" i="31"/>
  <c r="AY86" i="31"/>
  <c r="CO86" i="31" s="1"/>
  <c r="AZ86" i="31"/>
  <c r="CP86" i="31" s="1"/>
  <c r="BB86" i="31"/>
  <c r="CQ86" i="31" s="1"/>
  <c r="S86" i="31"/>
  <c r="BC86" i="31"/>
  <c r="CR86" i="31" s="1"/>
  <c r="BD86" i="31"/>
  <c r="CS86" i="31" s="1"/>
  <c r="G86" i="31"/>
  <c r="H86" i="31"/>
  <c r="I86" i="31"/>
  <c r="J86" i="31"/>
  <c r="L86" i="31"/>
  <c r="M86" i="31"/>
  <c r="N86" i="31"/>
  <c r="P86" i="31"/>
  <c r="T86" i="31"/>
  <c r="AT86" i="31"/>
  <c r="AW86" i="31"/>
  <c r="BA86" i="31"/>
  <c r="BE86" i="31"/>
  <c r="U86" i="31"/>
  <c r="BI86" i="31"/>
  <c r="V86" i="31"/>
  <c r="BM86" i="31"/>
  <c r="W86" i="31"/>
  <c r="X86" i="31"/>
  <c r="CU86" i="31"/>
  <c r="AB86" i="31"/>
  <c r="BN86" i="31"/>
  <c r="BT86" i="31"/>
  <c r="BO86" i="31"/>
  <c r="CW86" i="31" s="1"/>
  <c r="BP86" i="31"/>
  <c r="BU86" i="31"/>
  <c r="BQ86" i="31"/>
  <c r="BV86" i="31"/>
  <c r="BR86" i="31"/>
  <c r="BW86" i="31"/>
  <c r="Y86" i="31"/>
  <c r="Z86" i="31"/>
  <c r="AA86" i="31"/>
  <c r="AC86" i="31"/>
  <c r="AD86" i="31"/>
  <c r="AE86" i="31"/>
  <c r="AF86" i="31"/>
  <c r="AG86" i="31"/>
  <c r="AH86" i="31"/>
  <c r="AI86" i="31"/>
  <c r="AK86" i="31"/>
  <c r="AL86" i="31"/>
  <c r="AM86" i="31"/>
  <c r="BS86" i="31"/>
  <c r="AJ86" i="31"/>
  <c r="BX86" i="31"/>
  <c r="AN86" i="31"/>
  <c r="BZ86" i="31"/>
  <c r="AO86" i="31"/>
  <c r="CB86" i="31"/>
  <c r="AP86" i="31"/>
  <c r="CD86" i="31"/>
  <c r="AQ86" i="31"/>
  <c r="AR86" i="31"/>
  <c r="BY86" i="31"/>
  <c r="CA86" i="31"/>
  <c r="CC86" i="31"/>
  <c r="CE86" i="31"/>
  <c r="BF86" i="31"/>
  <c r="DC86" i="31" s="1"/>
  <c r="BG86" i="31"/>
  <c r="BJ86" i="31"/>
  <c r="BK86" i="31"/>
  <c r="DE86" i="31" s="1"/>
  <c r="BH86" i="31"/>
  <c r="BL86" i="31"/>
  <c r="D87" i="31"/>
  <c r="CI87" i="31"/>
  <c r="E87" i="31"/>
  <c r="F87" i="31"/>
  <c r="CJ87" i="31"/>
  <c r="K87" i="31"/>
  <c r="CK87" i="31"/>
  <c r="O87" i="31"/>
  <c r="AU87" i="31"/>
  <c r="CL87" i="31" s="1"/>
  <c r="AV87" i="31"/>
  <c r="CM87" i="31" s="1"/>
  <c r="Q87" i="31"/>
  <c r="AX87" i="31"/>
  <c r="CN87" i="31" s="1"/>
  <c r="R87" i="31"/>
  <c r="AY87" i="31"/>
  <c r="CO87" i="31" s="1"/>
  <c r="AZ87" i="31"/>
  <c r="CP87" i="31" s="1"/>
  <c r="BB87" i="31"/>
  <c r="CQ87" i="31" s="1"/>
  <c r="S87" i="31"/>
  <c r="BC87" i="31"/>
  <c r="CR87" i="31" s="1"/>
  <c r="BD87" i="31"/>
  <c r="CS87" i="31" s="1"/>
  <c r="G87" i="31"/>
  <c r="H87" i="31"/>
  <c r="I87" i="31"/>
  <c r="J87" i="31"/>
  <c r="L87" i="31"/>
  <c r="M87" i="31"/>
  <c r="N87" i="31"/>
  <c r="P87" i="31"/>
  <c r="T87" i="31"/>
  <c r="AT87" i="31"/>
  <c r="AW87" i="31"/>
  <c r="BA87" i="31"/>
  <c r="BE87" i="31"/>
  <c r="U87" i="31"/>
  <c r="BI87" i="31"/>
  <c r="V87" i="31"/>
  <c r="BM87" i="31"/>
  <c r="W87" i="31"/>
  <c r="X87" i="31"/>
  <c r="CU87" i="31"/>
  <c r="AB87" i="31"/>
  <c r="BN87" i="31"/>
  <c r="BT87" i="31"/>
  <c r="BO87" i="31"/>
  <c r="CW87" i="31" s="1"/>
  <c r="BP87" i="31"/>
  <c r="CX87" i="31" s="1"/>
  <c r="BU87" i="31"/>
  <c r="BQ87" i="31"/>
  <c r="BV87" i="31"/>
  <c r="BR87" i="31"/>
  <c r="BW87" i="31"/>
  <c r="Y87" i="31"/>
  <c r="Z87" i="31"/>
  <c r="AA87" i="31"/>
  <c r="AC87" i="31"/>
  <c r="AD87" i="31"/>
  <c r="AE87" i="31"/>
  <c r="AF87" i="31"/>
  <c r="AG87" i="31"/>
  <c r="AH87" i="31"/>
  <c r="AI87" i="31"/>
  <c r="AK87" i="31"/>
  <c r="AL87" i="31"/>
  <c r="AM87" i="31"/>
  <c r="BS87" i="31"/>
  <c r="AJ87" i="31"/>
  <c r="BX87" i="31"/>
  <c r="AN87" i="31"/>
  <c r="BZ87" i="31"/>
  <c r="AO87" i="31"/>
  <c r="CB87" i="31"/>
  <c r="AP87" i="31"/>
  <c r="CD87" i="31"/>
  <c r="AQ87" i="31"/>
  <c r="AR87" i="31"/>
  <c r="BY87" i="31"/>
  <c r="CA87" i="31"/>
  <c r="CC87" i="31"/>
  <c r="CE87" i="31"/>
  <c r="BF87" i="31"/>
  <c r="DC87" i="31" s="1"/>
  <c r="BG87" i="31"/>
  <c r="BJ87" i="31"/>
  <c r="BK87" i="31"/>
  <c r="DE87" i="31" s="1"/>
  <c r="BH87" i="31"/>
  <c r="BL87" i="31"/>
  <c r="D88" i="31"/>
  <c r="CI88" i="31"/>
  <c r="E88" i="31"/>
  <c r="F88" i="31"/>
  <c r="CJ88" i="31"/>
  <c r="K88" i="31"/>
  <c r="CK88" i="31"/>
  <c r="O88" i="31"/>
  <c r="AU88" i="31"/>
  <c r="CL88" i="31" s="1"/>
  <c r="AV88" i="31"/>
  <c r="CM88" i="31" s="1"/>
  <c r="Q88" i="31"/>
  <c r="AX88" i="31"/>
  <c r="CN88" i="31" s="1"/>
  <c r="R88" i="31"/>
  <c r="AY88" i="31"/>
  <c r="CO88" i="31" s="1"/>
  <c r="AZ88" i="31"/>
  <c r="CP88" i="31" s="1"/>
  <c r="BB88" i="31"/>
  <c r="CQ88" i="31" s="1"/>
  <c r="S88" i="31"/>
  <c r="BC88" i="31"/>
  <c r="CR88" i="31" s="1"/>
  <c r="BD88" i="31"/>
  <c r="CS88" i="31" s="1"/>
  <c r="G88" i="31"/>
  <c r="H88" i="31"/>
  <c r="I88" i="31"/>
  <c r="J88" i="31"/>
  <c r="L88" i="31"/>
  <c r="M88" i="31"/>
  <c r="N88" i="31"/>
  <c r="P88" i="31"/>
  <c r="T88" i="31"/>
  <c r="AT88" i="31"/>
  <c r="AW88" i="31"/>
  <c r="BA88" i="31"/>
  <c r="BE88" i="31"/>
  <c r="U88" i="31"/>
  <c r="BI88" i="31"/>
  <c r="V88" i="31"/>
  <c r="BM88" i="31"/>
  <c r="W88" i="31"/>
  <c r="X88" i="31"/>
  <c r="CU88" i="31"/>
  <c r="AB88" i="31"/>
  <c r="BN88" i="31"/>
  <c r="BT88" i="31"/>
  <c r="BO88" i="31"/>
  <c r="CW88" i="31" s="1"/>
  <c r="BP88" i="31"/>
  <c r="BU88" i="31"/>
  <c r="BQ88" i="31"/>
  <c r="BV88" i="31"/>
  <c r="BR88" i="31"/>
  <c r="BW88" i="31"/>
  <c r="Y88" i="31"/>
  <c r="Z88" i="31"/>
  <c r="AA88" i="31"/>
  <c r="AC88" i="31"/>
  <c r="AD88" i="31"/>
  <c r="AE88" i="31"/>
  <c r="AF88" i="31"/>
  <c r="AG88" i="31"/>
  <c r="AH88" i="31"/>
  <c r="AI88" i="31"/>
  <c r="AK88" i="31"/>
  <c r="AL88" i="31"/>
  <c r="AM88" i="31"/>
  <c r="BS88" i="31"/>
  <c r="AJ88" i="31"/>
  <c r="BX88" i="31"/>
  <c r="AN88" i="31"/>
  <c r="BZ88" i="31"/>
  <c r="AO88" i="31"/>
  <c r="CB88" i="31"/>
  <c r="AP88" i="31"/>
  <c r="CD88" i="31"/>
  <c r="AQ88" i="31"/>
  <c r="AR88" i="31"/>
  <c r="BY88" i="31"/>
  <c r="CA88" i="31"/>
  <c r="CC88" i="31"/>
  <c r="CE88" i="31"/>
  <c r="BF88" i="31"/>
  <c r="DC88" i="31" s="1"/>
  <c r="BG88" i="31"/>
  <c r="BJ88" i="31"/>
  <c r="BK88" i="31"/>
  <c r="DE88" i="31" s="1"/>
  <c r="BH88" i="31"/>
  <c r="BL88" i="31"/>
  <c r="D89" i="31"/>
  <c r="CI89" i="31"/>
  <c r="E89" i="31"/>
  <c r="F89" i="31"/>
  <c r="CJ89" i="31"/>
  <c r="K89" i="31"/>
  <c r="CK89" i="31"/>
  <c r="O89" i="31"/>
  <c r="AU89" i="31"/>
  <c r="AV89" i="31"/>
  <c r="CM89" i="31" s="1"/>
  <c r="Q89" i="31"/>
  <c r="AX89" i="31"/>
  <c r="CN89" i="31" s="1"/>
  <c r="R89" i="31"/>
  <c r="AY89" i="31"/>
  <c r="CO89" i="31" s="1"/>
  <c r="AZ89" i="31"/>
  <c r="CP89" i="31" s="1"/>
  <c r="BB89" i="31"/>
  <c r="CQ89" i="31" s="1"/>
  <c r="S89" i="31"/>
  <c r="BC89" i="31"/>
  <c r="CR89" i="31" s="1"/>
  <c r="BD89" i="31"/>
  <c r="CS89" i="31" s="1"/>
  <c r="G89" i="31"/>
  <c r="H89" i="31"/>
  <c r="I89" i="31"/>
  <c r="J89" i="31"/>
  <c r="L89" i="31"/>
  <c r="M89" i="31"/>
  <c r="N89" i="31"/>
  <c r="P89" i="31"/>
  <c r="T89" i="31"/>
  <c r="AT89" i="31"/>
  <c r="AW89" i="31"/>
  <c r="BA89" i="31"/>
  <c r="BE89" i="31"/>
  <c r="U89" i="31"/>
  <c r="BI89" i="31"/>
  <c r="V89" i="31"/>
  <c r="BM89" i="31"/>
  <c r="W89" i="31"/>
  <c r="X89" i="31"/>
  <c r="CU89" i="31"/>
  <c r="AB89" i="31"/>
  <c r="BN89" i="31"/>
  <c r="BT89" i="31"/>
  <c r="BO89" i="31"/>
  <c r="CW89" i="31"/>
  <c r="BP89" i="31"/>
  <c r="BU89" i="31"/>
  <c r="BQ89" i="31"/>
  <c r="BV89" i="31"/>
  <c r="BR89" i="31"/>
  <c r="BW89" i="31"/>
  <c r="Y89" i="31"/>
  <c r="Z89" i="31"/>
  <c r="AA89" i="31"/>
  <c r="AC89" i="31"/>
  <c r="AD89" i="31"/>
  <c r="AE89" i="31"/>
  <c r="AF89" i="31"/>
  <c r="AG89" i="31"/>
  <c r="AH89" i="31"/>
  <c r="AI89" i="31"/>
  <c r="AK89" i="31"/>
  <c r="AL89" i="31"/>
  <c r="AM89" i="31"/>
  <c r="BS89" i="31"/>
  <c r="AJ89" i="31"/>
  <c r="BX89" i="31"/>
  <c r="AN89" i="31"/>
  <c r="BZ89" i="31"/>
  <c r="AO89" i="31"/>
  <c r="CB89" i="31"/>
  <c r="AP89" i="31"/>
  <c r="CD89" i="31"/>
  <c r="AQ89" i="31"/>
  <c r="AR89" i="31"/>
  <c r="BY89" i="31"/>
  <c r="CA89" i="31"/>
  <c r="CC89" i="31"/>
  <c r="CE89" i="31"/>
  <c r="BF89" i="31"/>
  <c r="DC89" i="31" s="1"/>
  <c r="BG89" i="31"/>
  <c r="DD89" i="31" s="1"/>
  <c r="BJ89" i="31"/>
  <c r="BK89" i="31"/>
  <c r="DE89" i="31" s="1"/>
  <c r="BH89" i="31"/>
  <c r="BL89" i="31"/>
  <c r="D90" i="31"/>
  <c r="CI90" i="31"/>
  <c r="E90" i="31"/>
  <c r="F90" i="31"/>
  <c r="CJ90" i="31"/>
  <c r="K90" i="31"/>
  <c r="CK90" i="31"/>
  <c r="O90" i="31"/>
  <c r="AU90" i="31"/>
  <c r="CL90" i="31" s="1"/>
  <c r="AV90" i="31"/>
  <c r="CM90" i="31" s="1"/>
  <c r="Q90" i="31"/>
  <c r="AX90" i="31"/>
  <c r="CN90" i="31" s="1"/>
  <c r="R90" i="31"/>
  <c r="AY90" i="31"/>
  <c r="CO90" i="31" s="1"/>
  <c r="AZ90" i="31"/>
  <c r="CP90" i="31" s="1"/>
  <c r="BB90" i="31"/>
  <c r="CQ90" i="31" s="1"/>
  <c r="S90" i="31"/>
  <c r="BC90" i="31"/>
  <c r="CR90" i="31" s="1"/>
  <c r="BD90" i="31"/>
  <c r="CS90" i="31" s="1"/>
  <c r="G90" i="31"/>
  <c r="H90" i="31"/>
  <c r="I90" i="31"/>
  <c r="J90" i="31"/>
  <c r="L90" i="31"/>
  <c r="M90" i="31"/>
  <c r="N90" i="31"/>
  <c r="P90" i="31"/>
  <c r="T90" i="31"/>
  <c r="AT90" i="31"/>
  <c r="AW90" i="31"/>
  <c r="BA90" i="31"/>
  <c r="BE90" i="31"/>
  <c r="U90" i="31"/>
  <c r="BI90" i="31"/>
  <c r="V90" i="31"/>
  <c r="BM90" i="31"/>
  <c r="W90" i="31"/>
  <c r="X90" i="31"/>
  <c r="CU90" i="31"/>
  <c r="AB90" i="31"/>
  <c r="BN90" i="31"/>
  <c r="BT90" i="31"/>
  <c r="BO90" i="31"/>
  <c r="CW90" i="31" s="1"/>
  <c r="BP90" i="31"/>
  <c r="BU90" i="31"/>
  <c r="BQ90" i="31"/>
  <c r="BV90" i="31"/>
  <c r="BR90" i="31"/>
  <c r="BW90" i="31"/>
  <c r="Y90" i="31"/>
  <c r="Z90" i="31"/>
  <c r="AA90" i="31"/>
  <c r="AC90" i="31"/>
  <c r="AD90" i="31"/>
  <c r="AE90" i="31"/>
  <c r="AF90" i="31"/>
  <c r="AG90" i="31"/>
  <c r="AH90" i="31"/>
  <c r="AI90" i="31"/>
  <c r="AK90" i="31"/>
  <c r="AL90" i="31"/>
  <c r="AM90" i="31"/>
  <c r="BS90" i="31"/>
  <c r="AJ90" i="31"/>
  <c r="BX90" i="31"/>
  <c r="AN90" i="31"/>
  <c r="BZ90" i="31"/>
  <c r="AO90" i="31"/>
  <c r="CB90" i="31"/>
  <c r="AP90" i="31"/>
  <c r="CD90" i="31"/>
  <c r="AQ90" i="31"/>
  <c r="AR90" i="31"/>
  <c r="BY90" i="31"/>
  <c r="CA90" i="31"/>
  <c r="CC90" i="31"/>
  <c r="CE90" i="31"/>
  <c r="BF90" i="31"/>
  <c r="DC90" i="31" s="1"/>
  <c r="BG90" i="31"/>
  <c r="BJ90" i="31"/>
  <c r="BK90" i="31"/>
  <c r="DE90" i="31" s="1"/>
  <c r="BH90" i="31"/>
  <c r="BL90" i="31"/>
  <c r="D91" i="31"/>
  <c r="CI91" i="31"/>
  <c r="E91" i="31"/>
  <c r="F91" i="31"/>
  <c r="CJ91" i="31"/>
  <c r="K91" i="31"/>
  <c r="CK91" i="31"/>
  <c r="O91" i="31"/>
  <c r="AU91" i="31"/>
  <c r="CL91" i="31" s="1"/>
  <c r="AV91" i="31"/>
  <c r="CM91" i="31" s="1"/>
  <c r="Q91" i="31"/>
  <c r="AX91" i="31"/>
  <c r="CN91" i="31" s="1"/>
  <c r="R91" i="31"/>
  <c r="AY91" i="31"/>
  <c r="CO91" i="31" s="1"/>
  <c r="AZ91" i="31"/>
  <c r="CP91" i="31" s="1"/>
  <c r="BB91" i="31"/>
  <c r="CQ91" i="31" s="1"/>
  <c r="S91" i="31"/>
  <c r="BC91" i="31"/>
  <c r="CR91" i="31" s="1"/>
  <c r="BD91" i="31"/>
  <c r="CS91" i="31" s="1"/>
  <c r="G91" i="31"/>
  <c r="H91" i="31"/>
  <c r="I91" i="31"/>
  <c r="J91" i="31"/>
  <c r="L91" i="31"/>
  <c r="M91" i="31"/>
  <c r="N91" i="31"/>
  <c r="P91" i="31"/>
  <c r="T91" i="31"/>
  <c r="AT91" i="31"/>
  <c r="AW91" i="31"/>
  <c r="BA91" i="31"/>
  <c r="BE91" i="31"/>
  <c r="U91" i="31"/>
  <c r="BI91" i="31"/>
  <c r="V91" i="31"/>
  <c r="BM91" i="31"/>
  <c r="W91" i="31"/>
  <c r="X91" i="31"/>
  <c r="CU91" i="31"/>
  <c r="AB91" i="31"/>
  <c r="BN91" i="31"/>
  <c r="BT91" i="31"/>
  <c r="BO91" i="31"/>
  <c r="CW91" i="31" s="1"/>
  <c r="BP91" i="31"/>
  <c r="BU91" i="31"/>
  <c r="BQ91" i="31"/>
  <c r="BV91" i="31"/>
  <c r="BR91" i="31"/>
  <c r="BW91" i="31"/>
  <c r="Y91" i="31"/>
  <c r="Z91" i="31"/>
  <c r="AA91" i="31"/>
  <c r="AC91" i="31"/>
  <c r="AD91" i="31"/>
  <c r="AE91" i="31"/>
  <c r="AF91" i="31"/>
  <c r="AG91" i="31"/>
  <c r="AH91" i="31"/>
  <c r="AI91" i="31"/>
  <c r="AK91" i="31"/>
  <c r="AL91" i="31"/>
  <c r="AM91" i="31"/>
  <c r="BS91" i="31"/>
  <c r="AJ91" i="31"/>
  <c r="BX91" i="31"/>
  <c r="AN91" i="31"/>
  <c r="BZ91" i="31"/>
  <c r="AO91" i="31"/>
  <c r="CB91" i="31"/>
  <c r="AP91" i="31"/>
  <c r="CD91" i="31"/>
  <c r="AQ91" i="31"/>
  <c r="AR91" i="31"/>
  <c r="BY91" i="31"/>
  <c r="CA91" i="31"/>
  <c r="CC91" i="31"/>
  <c r="CE91" i="31"/>
  <c r="BF91" i="31"/>
  <c r="DC91" i="31" s="1"/>
  <c r="BG91" i="31"/>
  <c r="BJ91" i="31"/>
  <c r="BK91" i="31"/>
  <c r="DE91" i="31" s="1"/>
  <c r="BH91" i="31"/>
  <c r="BL91" i="31"/>
  <c r="D92" i="31"/>
  <c r="CI92" i="31"/>
  <c r="E92" i="31"/>
  <c r="F92" i="31"/>
  <c r="CJ92" i="31"/>
  <c r="K92" i="31"/>
  <c r="CK92" i="31"/>
  <c r="O92" i="31"/>
  <c r="AU92" i="31"/>
  <c r="CL92" i="31" s="1"/>
  <c r="AV92" i="31"/>
  <c r="CM92" i="31" s="1"/>
  <c r="Q92" i="31"/>
  <c r="AX92" i="31"/>
  <c r="CN92" i="31" s="1"/>
  <c r="R92" i="31"/>
  <c r="AY92" i="31"/>
  <c r="CO92" i="31" s="1"/>
  <c r="AZ92" i="31"/>
  <c r="CP92" i="31" s="1"/>
  <c r="BB92" i="31"/>
  <c r="CQ92" i="31" s="1"/>
  <c r="S92" i="31"/>
  <c r="BC92" i="31"/>
  <c r="CR92" i="31" s="1"/>
  <c r="BD92" i="31"/>
  <c r="CS92" i="31" s="1"/>
  <c r="G92" i="31"/>
  <c r="H92" i="31"/>
  <c r="I92" i="31"/>
  <c r="J92" i="31"/>
  <c r="L92" i="31"/>
  <c r="M92" i="31"/>
  <c r="N92" i="31"/>
  <c r="P92" i="31"/>
  <c r="T92" i="31"/>
  <c r="AT92" i="31"/>
  <c r="AW92" i="31"/>
  <c r="BA92" i="31"/>
  <c r="BE92" i="31"/>
  <c r="U92" i="31"/>
  <c r="BI92" i="31"/>
  <c r="V92" i="31"/>
  <c r="BM92" i="31"/>
  <c r="W92" i="31"/>
  <c r="X92" i="31"/>
  <c r="CU92" i="31"/>
  <c r="AB92" i="31"/>
  <c r="BN92" i="31"/>
  <c r="BT92" i="31"/>
  <c r="BO92" i="31"/>
  <c r="CW92" i="31" s="1"/>
  <c r="BP92" i="31"/>
  <c r="CX92" i="31" s="1"/>
  <c r="BU92" i="31"/>
  <c r="BQ92" i="31"/>
  <c r="BV92" i="31"/>
  <c r="BR92" i="31"/>
  <c r="BW92" i="31"/>
  <c r="Y92" i="31"/>
  <c r="Z92" i="31"/>
  <c r="AA92" i="31"/>
  <c r="AC92" i="31"/>
  <c r="AD92" i="31"/>
  <c r="AE92" i="31"/>
  <c r="AF92" i="31"/>
  <c r="AG92" i="31"/>
  <c r="AH92" i="31"/>
  <c r="AI92" i="31"/>
  <c r="AK92" i="31"/>
  <c r="AL92" i="31"/>
  <c r="AM92" i="31"/>
  <c r="BS92" i="31"/>
  <c r="AJ92" i="31"/>
  <c r="BX92" i="31"/>
  <c r="AN92" i="31"/>
  <c r="BZ92" i="31"/>
  <c r="AO92" i="31"/>
  <c r="CB92" i="31"/>
  <c r="AP92" i="31"/>
  <c r="CD92" i="31"/>
  <c r="AQ92" i="31"/>
  <c r="AR92" i="31"/>
  <c r="BY92" i="31"/>
  <c r="CA92" i="31"/>
  <c r="CC92" i="31"/>
  <c r="CE92" i="31"/>
  <c r="BF92" i="31"/>
  <c r="DC92" i="31" s="1"/>
  <c r="BG92" i="31"/>
  <c r="BJ92" i="31"/>
  <c r="BK92" i="31"/>
  <c r="DE92" i="31" s="1"/>
  <c r="BH92" i="31"/>
  <c r="BL92" i="31"/>
  <c r="D93" i="31"/>
  <c r="CI93" i="31"/>
  <c r="E93" i="31"/>
  <c r="F93" i="31"/>
  <c r="CJ93" i="31"/>
  <c r="K93" i="31"/>
  <c r="CK93" i="31"/>
  <c r="O93" i="31"/>
  <c r="AU93" i="31"/>
  <c r="CL93" i="31" s="1"/>
  <c r="AV93" i="31"/>
  <c r="CM93" i="31" s="1"/>
  <c r="Q93" i="31"/>
  <c r="AX93" i="31"/>
  <c r="CN93" i="31" s="1"/>
  <c r="R93" i="31"/>
  <c r="AY93" i="31"/>
  <c r="CO93" i="31" s="1"/>
  <c r="AZ93" i="31"/>
  <c r="CP93" i="31" s="1"/>
  <c r="BB93" i="31"/>
  <c r="CQ93" i="31" s="1"/>
  <c r="S93" i="31"/>
  <c r="BC93" i="31"/>
  <c r="CR93" i="31" s="1"/>
  <c r="BD93" i="31"/>
  <c r="CS93" i="31" s="1"/>
  <c r="G93" i="31"/>
  <c r="H93" i="31"/>
  <c r="I93" i="31"/>
  <c r="J93" i="31"/>
  <c r="L93" i="31"/>
  <c r="M93" i="31"/>
  <c r="N93" i="31"/>
  <c r="P93" i="31"/>
  <c r="T93" i="31"/>
  <c r="AT93" i="31"/>
  <c r="AW93" i="31"/>
  <c r="BA93" i="31"/>
  <c r="BE93" i="31"/>
  <c r="U93" i="31"/>
  <c r="BI93" i="31"/>
  <c r="V93" i="31"/>
  <c r="BM93" i="31"/>
  <c r="W93" i="31"/>
  <c r="X93" i="31"/>
  <c r="CU93" i="31"/>
  <c r="AB93" i="31"/>
  <c r="BN93" i="31"/>
  <c r="BT93" i="31"/>
  <c r="BO93" i="31"/>
  <c r="CW93" i="31" s="1"/>
  <c r="BP93" i="31"/>
  <c r="BU93" i="31"/>
  <c r="BQ93" i="31"/>
  <c r="BV93" i="31"/>
  <c r="BR93" i="31"/>
  <c r="BW93" i="31"/>
  <c r="Y93" i="31"/>
  <c r="Z93" i="31"/>
  <c r="AA93" i="31"/>
  <c r="AC93" i="31"/>
  <c r="AD93" i="31"/>
  <c r="AE93" i="31"/>
  <c r="AF93" i="31"/>
  <c r="AG93" i="31"/>
  <c r="AH93" i="31"/>
  <c r="AI93" i="31"/>
  <c r="AK93" i="31"/>
  <c r="AL93" i="31"/>
  <c r="AM93" i="31"/>
  <c r="BS93" i="31"/>
  <c r="AJ93" i="31"/>
  <c r="BX93" i="31"/>
  <c r="AN93" i="31"/>
  <c r="BZ93" i="31"/>
  <c r="AO93" i="31"/>
  <c r="CB93" i="31"/>
  <c r="AP93" i="31"/>
  <c r="CD93" i="31"/>
  <c r="AQ93" i="31"/>
  <c r="AR93" i="31"/>
  <c r="BY93" i="31"/>
  <c r="CA93" i="31"/>
  <c r="CC93" i="31"/>
  <c r="CE93" i="31"/>
  <c r="BF93" i="31"/>
  <c r="DC93" i="31" s="1"/>
  <c r="BG93" i="31"/>
  <c r="BJ93" i="31"/>
  <c r="BK93" i="31"/>
  <c r="DE93" i="31" s="1"/>
  <c r="BH93" i="31"/>
  <c r="BL93" i="31"/>
  <c r="D94" i="31"/>
  <c r="CI94" i="31"/>
  <c r="E94" i="31"/>
  <c r="F94" i="31"/>
  <c r="CJ94" i="31"/>
  <c r="K94" i="31"/>
  <c r="CK94" i="31"/>
  <c r="O94" i="31"/>
  <c r="AU94" i="31"/>
  <c r="CL94" i="31" s="1"/>
  <c r="AV94" i="31"/>
  <c r="CM94" i="31" s="1"/>
  <c r="Q94" i="31"/>
  <c r="AX94" i="31"/>
  <c r="CN94" i="31" s="1"/>
  <c r="R94" i="31"/>
  <c r="AY94" i="31"/>
  <c r="CO94" i="31" s="1"/>
  <c r="AZ94" i="31"/>
  <c r="CP94" i="31" s="1"/>
  <c r="BB94" i="31"/>
  <c r="CQ94" i="31" s="1"/>
  <c r="S94" i="31"/>
  <c r="BC94" i="31"/>
  <c r="BD94" i="31"/>
  <c r="G94" i="31"/>
  <c r="H94" i="31"/>
  <c r="I94" i="31"/>
  <c r="J94" i="31"/>
  <c r="L94" i="31"/>
  <c r="M94" i="31"/>
  <c r="N94" i="31"/>
  <c r="P94" i="31"/>
  <c r="T94" i="31"/>
  <c r="AT94" i="31"/>
  <c r="AW94" i="31"/>
  <c r="BA94" i="31"/>
  <c r="BE94" i="31"/>
  <c r="U94" i="31"/>
  <c r="BI94" i="31"/>
  <c r="V94" i="31"/>
  <c r="BM94" i="31"/>
  <c r="W94" i="31"/>
  <c r="X94" i="31"/>
  <c r="CU94" i="31"/>
  <c r="AB94" i="31"/>
  <c r="BN94" i="31"/>
  <c r="BT94" i="31"/>
  <c r="BO94" i="31"/>
  <c r="CW94" i="31" s="1"/>
  <c r="BP94" i="31"/>
  <c r="BU94" i="31"/>
  <c r="BQ94" i="31"/>
  <c r="BV94" i="31"/>
  <c r="BR94" i="31"/>
  <c r="BW94" i="31"/>
  <c r="Y94" i="31"/>
  <c r="Z94" i="31"/>
  <c r="AA94" i="31"/>
  <c r="AC94" i="31"/>
  <c r="AD94" i="31"/>
  <c r="AE94" i="31"/>
  <c r="AF94" i="31"/>
  <c r="AG94" i="31"/>
  <c r="AH94" i="31"/>
  <c r="AI94" i="31"/>
  <c r="AK94" i="31"/>
  <c r="AL94" i="31"/>
  <c r="AM94" i="31"/>
  <c r="BS94" i="31"/>
  <c r="AJ94" i="31"/>
  <c r="BX94" i="31"/>
  <c r="AN94" i="31"/>
  <c r="BZ94" i="31"/>
  <c r="AO94" i="31"/>
  <c r="CB94" i="31"/>
  <c r="AP94" i="31"/>
  <c r="CD94" i="31"/>
  <c r="AQ94" i="31"/>
  <c r="AR94" i="31"/>
  <c r="BY94" i="31"/>
  <c r="CA94" i="31"/>
  <c r="CC94" i="31"/>
  <c r="CE94" i="31"/>
  <c r="BF94" i="31"/>
  <c r="DC94" i="31" s="1"/>
  <c r="BG94" i="31"/>
  <c r="BJ94" i="31"/>
  <c r="BK94" i="31"/>
  <c r="DE94" i="31" s="1"/>
  <c r="BH94" i="31"/>
  <c r="BL94" i="31"/>
  <c r="CU95" i="31"/>
  <c r="CK95" i="31"/>
  <c r="CJ95" i="31"/>
  <c r="CI95" i="31"/>
  <c r="CH95" i="31"/>
  <c r="CG95" i="31"/>
  <c r="CF95" i="31"/>
  <c r="AS53" i="31"/>
  <c r="AS54" i="31"/>
  <c r="AS55" i="31"/>
  <c r="AS56" i="31"/>
  <c r="AS57" i="31"/>
  <c r="AS58" i="31"/>
  <c r="AS59" i="31"/>
  <c r="AS60" i="31"/>
  <c r="AS61" i="31"/>
  <c r="AS62" i="31"/>
  <c r="AS63" i="31"/>
  <c r="AS64" i="31"/>
  <c r="AS65" i="31"/>
  <c r="AS66" i="31"/>
  <c r="AS67" i="31"/>
  <c r="AS68" i="31"/>
  <c r="AS69" i="31"/>
  <c r="AS70" i="31"/>
  <c r="AS71" i="31"/>
  <c r="AS72" i="31"/>
  <c r="AS73" i="31"/>
  <c r="AS74" i="31"/>
  <c r="AS75" i="31"/>
  <c r="AS76" i="31"/>
  <c r="AS77" i="31"/>
  <c r="AS78" i="31"/>
  <c r="AS79" i="31"/>
  <c r="AS80" i="31"/>
  <c r="AS81" i="31"/>
  <c r="AS82" i="31"/>
  <c r="AS83" i="31"/>
  <c r="AS84" i="31"/>
  <c r="AS85" i="31"/>
  <c r="AS86" i="31"/>
  <c r="AS87" i="31"/>
  <c r="AS88" i="31"/>
  <c r="AS89" i="31"/>
  <c r="AS90" i="31"/>
  <c r="AS91" i="31"/>
  <c r="AS92" i="31"/>
  <c r="AS93" i="31"/>
  <c r="AS94" i="31"/>
  <c r="AS95" i="31"/>
  <c r="AR95" i="31"/>
  <c r="AQ95" i="31"/>
  <c r="AP95" i="31"/>
  <c r="AO95" i="31"/>
  <c r="AN95" i="31"/>
  <c r="AM95" i="31"/>
  <c r="AL95" i="31"/>
  <c r="AK95" i="31"/>
  <c r="AJ95" i="31"/>
  <c r="AI95" i="31"/>
  <c r="AH95" i="31"/>
  <c r="AG95" i="31"/>
  <c r="AF95" i="31"/>
  <c r="AE95" i="31"/>
  <c r="AD95" i="31"/>
  <c r="AC95" i="31"/>
  <c r="AB95" i="31"/>
  <c r="AA95" i="31"/>
  <c r="Z95" i="31"/>
  <c r="Y95" i="31"/>
  <c r="X95" i="31"/>
  <c r="W95" i="31"/>
  <c r="V95" i="31"/>
  <c r="U95" i="31"/>
  <c r="T95" i="31"/>
  <c r="S95" i="31"/>
  <c r="R95" i="31"/>
  <c r="Q95" i="31"/>
  <c r="P95" i="31"/>
  <c r="O95" i="31"/>
  <c r="N95" i="31"/>
  <c r="M95" i="31"/>
  <c r="L95" i="31"/>
  <c r="K95" i="31"/>
  <c r="J95" i="31"/>
  <c r="I95" i="31"/>
  <c r="H95" i="31"/>
  <c r="G95" i="31"/>
  <c r="F95" i="31"/>
  <c r="E95" i="31"/>
  <c r="D95" i="31"/>
  <c r="B94" i="31"/>
  <c r="A94" i="31"/>
  <c r="B93" i="31"/>
  <c r="A93" i="31"/>
  <c r="B92" i="31"/>
  <c r="A92" i="31"/>
  <c r="B91" i="31"/>
  <c r="A91" i="31"/>
  <c r="B90" i="31"/>
  <c r="A90" i="31"/>
  <c r="B89" i="31"/>
  <c r="A89" i="31"/>
  <c r="B88" i="31"/>
  <c r="A88" i="31"/>
  <c r="B87" i="31"/>
  <c r="A87" i="31"/>
  <c r="B86" i="31"/>
  <c r="A86" i="31"/>
  <c r="B85" i="31"/>
  <c r="A85" i="31"/>
  <c r="B84" i="31"/>
  <c r="A84" i="31"/>
  <c r="B83" i="31"/>
  <c r="A83" i="31"/>
  <c r="B82" i="31"/>
  <c r="A82" i="31"/>
  <c r="B81" i="31"/>
  <c r="A81" i="31"/>
  <c r="B80" i="31"/>
  <c r="A80" i="31"/>
  <c r="B79" i="31"/>
  <c r="A79" i="31"/>
  <c r="B78" i="31"/>
  <c r="A78" i="31"/>
  <c r="B77" i="31"/>
  <c r="A77" i="31"/>
  <c r="B76" i="31"/>
  <c r="A76" i="31"/>
  <c r="B75" i="31"/>
  <c r="A75" i="31"/>
  <c r="B74" i="31"/>
  <c r="A74" i="31"/>
  <c r="B73" i="31"/>
  <c r="A73" i="31"/>
  <c r="B72" i="31"/>
  <c r="A72" i="31"/>
  <c r="B71" i="31"/>
  <c r="A71" i="31"/>
  <c r="B70" i="31"/>
  <c r="A70" i="31"/>
  <c r="B69" i="31"/>
  <c r="A69" i="31"/>
  <c r="B68" i="31"/>
  <c r="A68" i="31"/>
  <c r="B67" i="31"/>
  <c r="A67" i="31"/>
  <c r="B66" i="31"/>
  <c r="A66" i="31"/>
  <c r="B65" i="31"/>
  <c r="A65" i="31"/>
  <c r="B64" i="31"/>
  <c r="A64" i="31"/>
  <c r="B63" i="31"/>
  <c r="A63" i="31"/>
  <c r="B62" i="31"/>
  <c r="A62" i="31"/>
  <c r="B61" i="31"/>
  <c r="A61" i="31"/>
  <c r="B60" i="31"/>
  <c r="A60" i="31"/>
  <c r="B59" i="31"/>
  <c r="A59" i="31"/>
  <c r="B58" i="31"/>
  <c r="A58" i="31"/>
  <c r="B57" i="31"/>
  <c r="A57" i="31"/>
  <c r="B56" i="31"/>
  <c r="A56" i="31"/>
  <c r="B55" i="31"/>
  <c r="A55" i="31"/>
  <c r="B54" i="31"/>
  <c r="A54" i="31"/>
  <c r="B53" i="31"/>
  <c r="A53" i="31"/>
  <c r="D51" i="31" a="1"/>
  <c r="EF51" i="31"/>
  <c r="EF52" i="31"/>
  <c r="EE51" i="31"/>
  <c r="EE52" i="31"/>
  <c r="ED51" i="31"/>
  <c r="ED52" i="31"/>
  <c r="EC51" i="31"/>
  <c r="EC52" i="31"/>
  <c r="EB51" i="31"/>
  <c r="EB52" i="31"/>
  <c r="EA51" i="31"/>
  <c r="EA52" i="31"/>
  <c r="DZ51" i="31"/>
  <c r="DZ52" i="31"/>
  <c r="DY51" i="31"/>
  <c r="DY52" i="31"/>
  <c r="DX51" i="31"/>
  <c r="DX52" i="31"/>
  <c r="DW51" i="31"/>
  <c r="DW52" i="31"/>
  <c r="DV51" i="31"/>
  <c r="DV52" i="31"/>
  <c r="DU51" i="31"/>
  <c r="DU52" i="31"/>
  <c r="DT51" i="31"/>
  <c r="DT52" i="31"/>
  <c r="DS51" i="31"/>
  <c r="DS52" i="31"/>
  <c r="DR51" i="31"/>
  <c r="DR52" i="31"/>
  <c r="DQ51" i="31"/>
  <c r="DQ52" i="31"/>
  <c r="DP51" i="31"/>
  <c r="DP52" i="31"/>
  <c r="DO51" i="31"/>
  <c r="DO52" i="31"/>
  <c r="DN51" i="31"/>
  <c r="DN52" i="31"/>
  <c r="DM51" i="31"/>
  <c r="DM52" i="31"/>
  <c r="DL51" i="31"/>
  <c r="DL52" i="31"/>
  <c r="DK51" i="31"/>
  <c r="DK52" i="31"/>
  <c r="DJ51" i="31"/>
  <c r="DJ52" i="31"/>
  <c r="DI51" i="31"/>
  <c r="DI52" i="31"/>
  <c r="DH51" i="31"/>
  <c r="DH52" i="31"/>
  <c r="CH51" i="31"/>
  <c r="CH52" i="31"/>
  <c r="CG51" i="31"/>
  <c r="CG52" i="31"/>
  <c r="CF51" i="31"/>
  <c r="CF52" i="31"/>
  <c r="CE51" i="31"/>
  <c r="CE52" i="31"/>
  <c r="CD51" i="31"/>
  <c r="CD52" i="31"/>
  <c r="CC51" i="31"/>
  <c r="CC52" i="31"/>
  <c r="CB51" i="31"/>
  <c r="CB52" i="31"/>
  <c r="CA51" i="31"/>
  <c r="CA52" i="31"/>
  <c r="BZ51" i="31"/>
  <c r="BZ52" i="31"/>
  <c r="BY51" i="31"/>
  <c r="BY52" i="31"/>
  <c r="BX51" i="31"/>
  <c r="BX52" i="31"/>
  <c r="BW51" i="31"/>
  <c r="BW52" i="31"/>
  <c r="BV51" i="31"/>
  <c r="BV52" i="31"/>
  <c r="BU51" i="31"/>
  <c r="BU52" i="31"/>
  <c r="BT51" i="31"/>
  <c r="BT52" i="31"/>
  <c r="BS51" i="31"/>
  <c r="BS52" i="31"/>
  <c r="BR51" i="31"/>
  <c r="BR52" i="31"/>
  <c r="BQ51" i="31"/>
  <c r="BQ52" i="31"/>
  <c r="BP51" i="31"/>
  <c r="BP52" i="31"/>
  <c r="BO51" i="31"/>
  <c r="BO52" i="31"/>
  <c r="BN51" i="31"/>
  <c r="BN52" i="31"/>
  <c r="BM51" i="31"/>
  <c r="BM52" i="31"/>
  <c r="BL51" i="31"/>
  <c r="BL52" i="31"/>
  <c r="BK51" i="31"/>
  <c r="BK52" i="31"/>
  <c r="BJ51" i="31"/>
  <c r="BJ52" i="31"/>
  <c r="BI51" i="31"/>
  <c r="BI52" i="31"/>
  <c r="BH51" i="31"/>
  <c r="BH52" i="31"/>
  <c r="BG51" i="31"/>
  <c r="BG52" i="31"/>
  <c r="BF51" i="31"/>
  <c r="BF52" i="31"/>
  <c r="BE51" i="31"/>
  <c r="BE52" i="31"/>
  <c r="BD51" i="31"/>
  <c r="BD52" i="31"/>
  <c r="BC51" i="31"/>
  <c r="BC52" i="31"/>
  <c r="BB51" i="31"/>
  <c r="BB52" i="31"/>
  <c r="BA51" i="31"/>
  <c r="BA52" i="31"/>
  <c r="AZ51" i="31"/>
  <c r="AZ52" i="31"/>
  <c r="AY51" i="31"/>
  <c r="AY52" i="31"/>
  <c r="AX51" i="31"/>
  <c r="AX52" i="31"/>
  <c r="AW51" i="31"/>
  <c r="AW52" i="31"/>
  <c r="AV51" i="31"/>
  <c r="AV52" i="31"/>
  <c r="AU51" i="31"/>
  <c r="AU52" i="31"/>
  <c r="AT51" i="31"/>
  <c r="AT52" i="31"/>
  <c r="AS51" i="31"/>
  <c r="AS52" i="31"/>
  <c r="AR51" i="31"/>
  <c r="AR52" i="31"/>
  <c r="AQ51" i="31"/>
  <c r="AQ52" i="31"/>
  <c r="AP51" i="31"/>
  <c r="AP52" i="31"/>
  <c r="AO51" i="31"/>
  <c r="AO52" i="31"/>
  <c r="AN51" i="31"/>
  <c r="AN52" i="31"/>
  <c r="AM51" i="31"/>
  <c r="AM52" i="31"/>
  <c r="AL51" i="31"/>
  <c r="AL52" i="31"/>
  <c r="AK51" i="31"/>
  <c r="AK52" i="31"/>
  <c r="AJ51" i="31"/>
  <c r="AJ52" i="31"/>
  <c r="AI51" i="31"/>
  <c r="AI52" i="31"/>
  <c r="AH51" i="31"/>
  <c r="AH52" i="31"/>
  <c r="AG51" i="31"/>
  <c r="AG52" i="31"/>
  <c r="AF51" i="31"/>
  <c r="AF52" i="31"/>
  <c r="AE51" i="31"/>
  <c r="AE52" i="31"/>
  <c r="AD51" i="31"/>
  <c r="AD52" i="31"/>
  <c r="AC51" i="31"/>
  <c r="AC52" i="31"/>
  <c r="AB51" i="31"/>
  <c r="AB52" i="31"/>
  <c r="AA51" i="31"/>
  <c r="AA52" i="31"/>
  <c r="Z51" i="31"/>
  <c r="Z52" i="31"/>
  <c r="Y51" i="31"/>
  <c r="Y52" i="31"/>
  <c r="X51" i="31"/>
  <c r="X52" i="31"/>
  <c r="W51" i="31"/>
  <c r="W52" i="31"/>
  <c r="V51" i="31"/>
  <c r="V52" i="31"/>
  <c r="U51" i="31"/>
  <c r="U52" i="31"/>
  <c r="T51" i="31"/>
  <c r="T52" i="31"/>
  <c r="S51" i="31"/>
  <c r="S52" i="31"/>
  <c r="R51" i="31"/>
  <c r="R52" i="31"/>
  <c r="Q51" i="31"/>
  <c r="Q52" i="31"/>
  <c r="P51" i="31"/>
  <c r="P52" i="31"/>
  <c r="O51" i="31"/>
  <c r="O52" i="31"/>
  <c r="N51" i="31"/>
  <c r="N52" i="31"/>
  <c r="M51" i="31"/>
  <c r="M52" i="31"/>
  <c r="L51" i="31"/>
  <c r="L52" i="31"/>
  <c r="K51" i="31"/>
  <c r="K52" i="31"/>
  <c r="J51" i="31"/>
  <c r="J52" i="31"/>
  <c r="I51" i="31"/>
  <c r="I52" i="31"/>
  <c r="H51" i="31"/>
  <c r="H52" i="31"/>
  <c r="G51" i="31"/>
  <c r="G52" i="31"/>
  <c r="F51" i="31"/>
  <c r="F52" i="31"/>
  <c r="E51" i="31"/>
  <c r="E52" i="31"/>
  <c r="D51" i="31"/>
  <c r="D52" i="31"/>
  <c r="DG51" i="31"/>
  <c r="DF51" i="31"/>
  <c r="DE51" i="31"/>
  <c r="DD51" i="31"/>
  <c r="DC51" i="31"/>
  <c r="DB51" i="31"/>
  <c r="DA51" i="31"/>
  <c r="CZ51" i="31"/>
  <c r="CY51" i="31"/>
  <c r="CX51" i="31"/>
  <c r="CW51" i="31"/>
  <c r="CV51" i="31"/>
  <c r="CU51" i="31"/>
  <c r="CT51" i="31"/>
  <c r="CS51" i="31"/>
  <c r="CR51" i="31"/>
  <c r="CQ51" i="31"/>
  <c r="CP51" i="31"/>
  <c r="CO51" i="31"/>
  <c r="CN51" i="31"/>
  <c r="CM51" i="31"/>
  <c r="CL51" i="31"/>
  <c r="CK51" i="31"/>
  <c r="CJ51" i="31"/>
  <c r="CI51" i="31"/>
  <c r="A59" i="30"/>
  <c r="Z59" i="30"/>
  <c r="Z88" i="30"/>
  <c r="B59" i="30"/>
  <c r="B88" i="30"/>
  <c r="C59" i="30"/>
  <c r="C88" i="30"/>
  <c r="D59" i="30"/>
  <c r="D88" i="30"/>
  <c r="E59" i="30"/>
  <c r="E88" i="30"/>
  <c r="F59" i="30"/>
  <c r="F88" i="30"/>
  <c r="G59" i="30"/>
  <c r="G88" i="30"/>
  <c r="H59" i="30"/>
  <c r="H88" i="30"/>
  <c r="I59" i="30"/>
  <c r="I88" i="30"/>
  <c r="J59" i="30"/>
  <c r="J88" i="30"/>
  <c r="K59" i="30"/>
  <c r="K88" i="30"/>
  <c r="L59" i="30"/>
  <c r="L88" i="30"/>
  <c r="M59" i="30"/>
  <c r="M88" i="30"/>
  <c r="N59" i="30"/>
  <c r="N88" i="30"/>
  <c r="O59" i="30"/>
  <c r="O88" i="30"/>
  <c r="P59" i="30"/>
  <c r="P88" i="30"/>
  <c r="Q59" i="30"/>
  <c r="Q88" i="30"/>
  <c r="R59" i="30"/>
  <c r="R88" i="30"/>
  <c r="S59" i="30"/>
  <c r="S88" i="30"/>
  <c r="V59" i="30"/>
  <c r="V88" i="30"/>
  <c r="W59" i="30"/>
  <c r="W88" i="30"/>
  <c r="X59" i="30"/>
  <c r="X88" i="30"/>
  <c r="Y59" i="30"/>
  <c r="Y88" i="30"/>
  <c r="A88" i="30"/>
  <c r="Z87" i="30"/>
  <c r="B87" i="30"/>
  <c r="C87" i="30"/>
  <c r="D87" i="30"/>
  <c r="E87" i="30"/>
  <c r="F87" i="30"/>
  <c r="G87" i="30"/>
  <c r="H87" i="30"/>
  <c r="I87" i="30"/>
  <c r="J87" i="30"/>
  <c r="K87" i="30"/>
  <c r="L87" i="30"/>
  <c r="M87" i="30"/>
  <c r="N87" i="30"/>
  <c r="O87" i="30"/>
  <c r="P87" i="30"/>
  <c r="Q87" i="30"/>
  <c r="R87" i="30"/>
  <c r="S87" i="30"/>
  <c r="T87" i="30"/>
  <c r="AA87" i="30" s="1"/>
  <c r="AB87" i="30" s="1"/>
  <c r="U87" i="30"/>
  <c r="V87" i="30"/>
  <c r="W87" i="30"/>
  <c r="X87" i="30"/>
  <c r="Y87" i="30"/>
  <c r="A87" i="30"/>
  <c r="A57" i="30"/>
  <c r="Z57" i="30"/>
  <c r="Z86" i="30"/>
  <c r="B86" i="30"/>
  <c r="C86" i="30"/>
  <c r="D86" i="30"/>
  <c r="E86" i="30"/>
  <c r="F86" i="30"/>
  <c r="G86" i="30"/>
  <c r="H86" i="30"/>
  <c r="I86" i="30"/>
  <c r="J86" i="30"/>
  <c r="K86" i="30"/>
  <c r="L86" i="30"/>
  <c r="M86" i="30"/>
  <c r="N86" i="30"/>
  <c r="O86" i="30"/>
  <c r="P86" i="30"/>
  <c r="Q86" i="30"/>
  <c r="R86" i="30"/>
  <c r="S86" i="30"/>
  <c r="T86" i="30"/>
  <c r="U86" i="30"/>
  <c r="V86" i="30"/>
  <c r="W86" i="30"/>
  <c r="X86" i="30"/>
  <c r="Y86" i="30"/>
  <c r="A86" i="30"/>
  <c r="A56" i="30"/>
  <c r="A85" i="30"/>
  <c r="A55" i="30"/>
  <c r="Z55" i="30"/>
  <c r="Z84" i="30"/>
  <c r="B84" i="30"/>
  <c r="C84" i="30"/>
  <c r="D84" i="30"/>
  <c r="E84" i="30"/>
  <c r="F84" i="30"/>
  <c r="G84" i="30"/>
  <c r="H84" i="30"/>
  <c r="I84" i="30"/>
  <c r="J84" i="30"/>
  <c r="K84" i="30"/>
  <c r="L84" i="30"/>
  <c r="M84" i="30"/>
  <c r="N84" i="30"/>
  <c r="O84" i="30"/>
  <c r="P84" i="30"/>
  <c r="Q84" i="30"/>
  <c r="R84" i="30"/>
  <c r="S84" i="30"/>
  <c r="T84" i="30"/>
  <c r="U84" i="30"/>
  <c r="V84" i="30"/>
  <c r="W84" i="30"/>
  <c r="X84" i="30"/>
  <c r="Y84" i="30"/>
  <c r="A84" i="30"/>
  <c r="Z83" i="30"/>
  <c r="B83" i="30"/>
  <c r="C83" i="30"/>
  <c r="D83" i="30"/>
  <c r="E83" i="30"/>
  <c r="F83" i="30"/>
  <c r="G83" i="30"/>
  <c r="H83" i="30"/>
  <c r="I83" i="30"/>
  <c r="J83" i="30"/>
  <c r="K83" i="30"/>
  <c r="L83" i="30"/>
  <c r="M83" i="30"/>
  <c r="N83" i="30"/>
  <c r="O83" i="30"/>
  <c r="P83" i="30"/>
  <c r="Q83" i="30"/>
  <c r="R83" i="30"/>
  <c r="S83" i="30"/>
  <c r="T83" i="30"/>
  <c r="U83" i="30"/>
  <c r="V83" i="30"/>
  <c r="W83" i="30"/>
  <c r="X83" i="30"/>
  <c r="Y83" i="30"/>
  <c r="A83" i="30"/>
  <c r="A53" i="30"/>
  <c r="Z53" i="30"/>
  <c r="Z82" i="30"/>
  <c r="B53" i="30"/>
  <c r="B82" i="30"/>
  <c r="C53" i="30"/>
  <c r="C82" i="30"/>
  <c r="D53" i="30"/>
  <c r="D82" i="30"/>
  <c r="E53" i="30"/>
  <c r="E82" i="30"/>
  <c r="F53" i="30"/>
  <c r="F82" i="30"/>
  <c r="G53" i="30"/>
  <c r="G82" i="30"/>
  <c r="H53" i="30"/>
  <c r="H82" i="30"/>
  <c r="I53" i="30"/>
  <c r="I82" i="30"/>
  <c r="J53" i="30"/>
  <c r="J82" i="30"/>
  <c r="K53" i="30"/>
  <c r="K82" i="30"/>
  <c r="L53" i="30"/>
  <c r="L82" i="30"/>
  <c r="M53" i="30"/>
  <c r="M82" i="30"/>
  <c r="N53" i="30"/>
  <c r="N82" i="30"/>
  <c r="O53" i="30"/>
  <c r="O82" i="30"/>
  <c r="P53" i="30"/>
  <c r="P82" i="30"/>
  <c r="Q53" i="30"/>
  <c r="Q82" i="30"/>
  <c r="R53" i="30"/>
  <c r="R82" i="30"/>
  <c r="S53" i="30"/>
  <c r="S82" i="30"/>
  <c r="V53" i="30"/>
  <c r="V82" i="30"/>
  <c r="W53" i="30"/>
  <c r="W82" i="30"/>
  <c r="X53" i="30"/>
  <c r="X82" i="30"/>
  <c r="Y53" i="30"/>
  <c r="Y82" i="30"/>
  <c r="A82" i="30"/>
  <c r="Z81" i="30"/>
  <c r="B81" i="30"/>
  <c r="C81" i="30"/>
  <c r="D81" i="30"/>
  <c r="E81" i="30"/>
  <c r="F81" i="30"/>
  <c r="G81" i="30"/>
  <c r="H81" i="30"/>
  <c r="I81" i="30"/>
  <c r="J81" i="30"/>
  <c r="K81" i="30"/>
  <c r="L81" i="30"/>
  <c r="M81" i="30"/>
  <c r="N81" i="30"/>
  <c r="O81" i="30"/>
  <c r="P81" i="30"/>
  <c r="Q81" i="30"/>
  <c r="R81" i="30"/>
  <c r="S81" i="30"/>
  <c r="T81" i="30"/>
  <c r="U81" i="30"/>
  <c r="V81" i="30"/>
  <c r="W81" i="30"/>
  <c r="X81" i="30"/>
  <c r="Y81" i="30"/>
  <c r="A81" i="30"/>
  <c r="A51" i="30"/>
  <c r="Z51" i="30"/>
  <c r="Z80" i="30"/>
  <c r="B80" i="30"/>
  <c r="C80" i="30"/>
  <c r="D80" i="30"/>
  <c r="E80" i="30"/>
  <c r="F80" i="30"/>
  <c r="G80" i="30"/>
  <c r="H80" i="30"/>
  <c r="I80" i="30"/>
  <c r="J80" i="30"/>
  <c r="K80" i="30"/>
  <c r="L80" i="30"/>
  <c r="M80" i="30"/>
  <c r="N80" i="30"/>
  <c r="O80" i="30"/>
  <c r="P80" i="30"/>
  <c r="Q80" i="30"/>
  <c r="R80" i="30"/>
  <c r="S80" i="30"/>
  <c r="T80" i="30"/>
  <c r="U80" i="30"/>
  <c r="V80" i="30"/>
  <c r="W80" i="30"/>
  <c r="X80" i="30"/>
  <c r="Y80" i="30"/>
  <c r="A80" i="30"/>
  <c r="Z79" i="30"/>
  <c r="B79" i="30"/>
  <c r="C79" i="30"/>
  <c r="D79" i="30"/>
  <c r="E79" i="30"/>
  <c r="F79" i="30"/>
  <c r="G79" i="30"/>
  <c r="H79" i="30"/>
  <c r="I79" i="30"/>
  <c r="J79" i="30"/>
  <c r="K79" i="30"/>
  <c r="L79" i="30"/>
  <c r="M79" i="30"/>
  <c r="N79" i="30"/>
  <c r="O79" i="30"/>
  <c r="P79" i="30"/>
  <c r="Q79" i="30"/>
  <c r="R79" i="30"/>
  <c r="S79" i="30"/>
  <c r="T79" i="30"/>
  <c r="AA79" i="30" s="1"/>
  <c r="AB79" i="30" s="1"/>
  <c r="U79" i="30"/>
  <c r="V79" i="30"/>
  <c r="W79" i="30"/>
  <c r="X79" i="30"/>
  <c r="Y79" i="30"/>
  <c r="A79" i="30"/>
  <c r="A49" i="30"/>
  <c r="Z49" i="30"/>
  <c r="Z78" i="30"/>
  <c r="B78" i="30"/>
  <c r="C78" i="30"/>
  <c r="D78" i="30"/>
  <c r="E78" i="30"/>
  <c r="F78" i="30"/>
  <c r="G78" i="30"/>
  <c r="H78" i="30"/>
  <c r="I78" i="30"/>
  <c r="J78" i="30"/>
  <c r="K78" i="30"/>
  <c r="L78" i="30"/>
  <c r="M78" i="30"/>
  <c r="N78" i="30"/>
  <c r="O78" i="30"/>
  <c r="P78" i="30"/>
  <c r="Q78" i="30"/>
  <c r="R78" i="30"/>
  <c r="S78" i="30"/>
  <c r="T78" i="30"/>
  <c r="U78" i="30"/>
  <c r="V78" i="30"/>
  <c r="W78" i="30"/>
  <c r="X78" i="30"/>
  <c r="Y78" i="30"/>
  <c r="A78" i="30"/>
  <c r="Z77" i="30"/>
  <c r="B77" i="30"/>
  <c r="C77" i="30"/>
  <c r="D77" i="30"/>
  <c r="E77" i="30"/>
  <c r="F77" i="30"/>
  <c r="G77" i="30"/>
  <c r="H77" i="30"/>
  <c r="I77" i="30"/>
  <c r="J77" i="30"/>
  <c r="K77" i="30"/>
  <c r="L77" i="30"/>
  <c r="M77" i="30"/>
  <c r="N77" i="30"/>
  <c r="O77" i="30"/>
  <c r="P77" i="30"/>
  <c r="Q77" i="30"/>
  <c r="R77" i="30"/>
  <c r="S77" i="30"/>
  <c r="T77" i="30"/>
  <c r="U77" i="30"/>
  <c r="V77" i="30"/>
  <c r="W77" i="30"/>
  <c r="X77" i="30"/>
  <c r="Y77" i="30"/>
  <c r="A77" i="30"/>
  <c r="A47" i="30"/>
  <c r="Z47" i="30"/>
  <c r="Z76" i="30"/>
  <c r="B47" i="30"/>
  <c r="B76" i="30"/>
  <c r="C47" i="30"/>
  <c r="C76" i="30"/>
  <c r="D47" i="30"/>
  <c r="D76" i="30"/>
  <c r="E47" i="30"/>
  <c r="E76" i="30"/>
  <c r="F47" i="30"/>
  <c r="F76" i="30"/>
  <c r="G47" i="30"/>
  <c r="G76" i="30"/>
  <c r="H47" i="30"/>
  <c r="H76" i="30"/>
  <c r="I47" i="30"/>
  <c r="I76" i="30"/>
  <c r="J47" i="30"/>
  <c r="J76" i="30"/>
  <c r="K47" i="30"/>
  <c r="K76" i="30"/>
  <c r="L47" i="30"/>
  <c r="L76" i="30"/>
  <c r="M47" i="30"/>
  <c r="M76" i="30"/>
  <c r="N47" i="30"/>
  <c r="N76" i="30"/>
  <c r="O47" i="30"/>
  <c r="O76" i="30"/>
  <c r="P47" i="30"/>
  <c r="P76" i="30"/>
  <c r="Q47" i="30"/>
  <c r="Q76" i="30"/>
  <c r="R47" i="30"/>
  <c r="R76" i="30"/>
  <c r="S47" i="30"/>
  <c r="S76" i="30"/>
  <c r="V47" i="30"/>
  <c r="V76" i="30"/>
  <c r="W47" i="30"/>
  <c r="W76" i="30"/>
  <c r="X47" i="30"/>
  <c r="X76" i="30"/>
  <c r="Y47" i="30"/>
  <c r="Y76" i="30"/>
  <c r="A76" i="30"/>
  <c r="Z75" i="30"/>
  <c r="B75" i="30"/>
  <c r="C75" i="30"/>
  <c r="D75" i="30"/>
  <c r="E75" i="30"/>
  <c r="F75" i="30"/>
  <c r="G75" i="30"/>
  <c r="H75" i="30"/>
  <c r="I75" i="30"/>
  <c r="J75" i="30"/>
  <c r="K75" i="30"/>
  <c r="L75" i="30"/>
  <c r="M75" i="30"/>
  <c r="N75" i="30"/>
  <c r="O75" i="30"/>
  <c r="P75" i="30"/>
  <c r="Q75" i="30"/>
  <c r="R75" i="30"/>
  <c r="S75" i="30"/>
  <c r="V75" i="30"/>
  <c r="W75" i="30"/>
  <c r="X75" i="30"/>
  <c r="Y75" i="30"/>
  <c r="A75" i="30"/>
  <c r="A45" i="30"/>
  <c r="Z45" i="30"/>
  <c r="Z74" i="30"/>
  <c r="B74" i="30"/>
  <c r="C74" i="30"/>
  <c r="D74" i="30"/>
  <c r="E74" i="30"/>
  <c r="F74" i="30"/>
  <c r="G74" i="30"/>
  <c r="H74" i="30"/>
  <c r="I74" i="30"/>
  <c r="J74" i="30"/>
  <c r="K74" i="30"/>
  <c r="L74" i="30"/>
  <c r="M74" i="30"/>
  <c r="N74" i="30"/>
  <c r="O74" i="30"/>
  <c r="P74" i="30"/>
  <c r="Q74" i="30"/>
  <c r="R74" i="30"/>
  <c r="S74" i="30"/>
  <c r="T74" i="30"/>
  <c r="U74" i="30"/>
  <c r="V74" i="30"/>
  <c r="W74" i="30"/>
  <c r="X74" i="30"/>
  <c r="Y74" i="30"/>
  <c r="A74" i="30"/>
  <c r="Z73" i="30"/>
  <c r="B73" i="30"/>
  <c r="C73" i="30"/>
  <c r="D73" i="30"/>
  <c r="E73" i="30"/>
  <c r="F73" i="30"/>
  <c r="G73" i="30"/>
  <c r="H73" i="30"/>
  <c r="I73" i="30"/>
  <c r="J73" i="30"/>
  <c r="K73" i="30"/>
  <c r="L73" i="30"/>
  <c r="M73" i="30"/>
  <c r="N73" i="30"/>
  <c r="O73" i="30"/>
  <c r="P73" i="30"/>
  <c r="Q73" i="30"/>
  <c r="R73" i="30"/>
  <c r="S73" i="30"/>
  <c r="T73" i="30"/>
  <c r="U73" i="30"/>
  <c r="V73" i="30"/>
  <c r="W73" i="30"/>
  <c r="X73" i="30"/>
  <c r="Y73" i="30"/>
  <c r="A73" i="30"/>
  <c r="A43" i="30"/>
  <c r="Z43" i="30"/>
  <c r="Z72" i="30"/>
  <c r="B72" i="30"/>
  <c r="C72" i="30"/>
  <c r="D72" i="30"/>
  <c r="E72" i="30"/>
  <c r="F72" i="30"/>
  <c r="G72" i="30"/>
  <c r="H72" i="30"/>
  <c r="I72" i="30"/>
  <c r="J72" i="30"/>
  <c r="K72" i="30"/>
  <c r="L72" i="30"/>
  <c r="M72" i="30"/>
  <c r="N72" i="30"/>
  <c r="O72" i="30"/>
  <c r="P72" i="30"/>
  <c r="Q72" i="30"/>
  <c r="R72" i="30"/>
  <c r="S72" i="30"/>
  <c r="T72" i="30"/>
  <c r="U72" i="30"/>
  <c r="V72" i="30"/>
  <c r="W72" i="30"/>
  <c r="X72" i="30"/>
  <c r="Y72" i="30"/>
  <c r="A72" i="30"/>
  <c r="Z71" i="30"/>
  <c r="B71" i="30"/>
  <c r="C71" i="30"/>
  <c r="D71" i="30"/>
  <c r="E71" i="30"/>
  <c r="F71" i="30"/>
  <c r="G71" i="30"/>
  <c r="H71" i="30"/>
  <c r="I71" i="30"/>
  <c r="J71" i="30"/>
  <c r="K71" i="30"/>
  <c r="L71" i="30"/>
  <c r="M71" i="30"/>
  <c r="N71" i="30"/>
  <c r="O71" i="30"/>
  <c r="P71" i="30"/>
  <c r="Q71" i="30"/>
  <c r="R71" i="30"/>
  <c r="S71" i="30"/>
  <c r="T71" i="30"/>
  <c r="U71" i="30"/>
  <c r="V71" i="30"/>
  <c r="W71" i="30"/>
  <c r="X71" i="30"/>
  <c r="Y71" i="30"/>
  <c r="A71" i="30"/>
  <c r="A41" i="30"/>
  <c r="Z41" i="30"/>
  <c r="Z70" i="30"/>
  <c r="B70" i="30"/>
  <c r="C70" i="30"/>
  <c r="D70" i="30"/>
  <c r="E70" i="30"/>
  <c r="F70" i="30"/>
  <c r="G70" i="30"/>
  <c r="H70" i="30"/>
  <c r="I70" i="30"/>
  <c r="J70" i="30"/>
  <c r="K70" i="30"/>
  <c r="L70" i="30"/>
  <c r="M70" i="30"/>
  <c r="N70" i="30"/>
  <c r="O70" i="30"/>
  <c r="P70" i="30"/>
  <c r="Q70" i="30"/>
  <c r="R70" i="30"/>
  <c r="S70" i="30"/>
  <c r="T70" i="30"/>
  <c r="U70" i="30"/>
  <c r="V70" i="30"/>
  <c r="W70" i="30"/>
  <c r="X70" i="30"/>
  <c r="Y70" i="30"/>
  <c r="A70" i="30"/>
  <c r="Z69" i="30"/>
  <c r="B69" i="30"/>
  <c r="C69" i="30"/>
  <c r="D69" i="30"/>
  <c r="E69" i="30"/>
  <c r="F69" i="30"/>
  <c r="G69" i="30"/>
  <c r="H69" i="30"/>
  <c r="I69" i="30"/>
  <c r="J69" i="30"/>
  <c r="K69" i="30"/>
  <c r="L69" i="30"/>
  <c r="M69" i="30"/>
  <c r="N69" i="30"/>
  <c r="O69" i="30"/>
  <c r="P69" i="30"/>
  <c r="Q69" i="30"/>
  <c r="R69" i="30"/>
  <c r="S69" i="30"/>
  <c r="T69" i="30"/>
  <c r="U69" i="30"/>
  <c r="V69" i="30"/>
  <c r="W69" i="30"/>
  <c r="X69" i="30"/>
  <c r="Y69" i="30"/>
  <c r="A69" i="30"/>
  <c r="A39" i="30"/>
  <c r="Z39" i="30"/>
  <c r="Z68" i="30"/>
  <c r="B68" i="30"/>
  <c r="C68" i="30"/>
  <c r="D68" i="30"/>
  <c r="E68" i="30"/>
  <c r="F68" i="30"/>
  <c r="G68" i="30"/>
  <c r="H68" i="30"/>
  <c r="I68" i="30"/>
  <c r="J68" i="30"/>
  <c r="K68" i="30"/>
  <c r="L68" i="30"/>
  <c r="M68" i="30"/>
  <c r="N68" i="30"/>
  <c r="O68" i="30"/>
  <c r="P68" i="30"/>
  <c r="Q68" i="30"/>
  <c r="R68" i="30"/>
  <c r="S68" i="30"/>
  <c r="T68" i="30"/>
  <c r="U68" i="30"/>
  <c r="V68" i="30"/>
  <c r="W68" i="30"/>
  <c r="X68" i="30"/>
  <c r="Y68" i="30"/>
  <c r="A68" i="30"/>
  <c r="A38" i="30"/>
  <c r="A67" i="30"/>
  <c r="A37" i="30"/>
  <c r="A66" i="30"/>
  <c r="Z65" i="30"/>
  <c r="B65" i="30"/>
  <c r="C65" i="30"/>
  <c r="D65" i="30"/>
  <c r="E65" i="30"/>
  <c r="F65" i="30"/>
  <c r="G65" i="30"/>
  <c r="H65" i="30"/>
  <c r="I65" i="30"/>
  <c r="J65" i="30"/>
  <c r="K65" i="30"/>
  <c r="L65" i="30"/>
  <c r="M65" i="30"/>
  <c r="N65" i="30"/>
  <c r="O65" i="30"/>
  <c r="P65" i="30"/>
  <c r="Q65" i="30"/>
  <c r="R65" i="30"/>
  <c r="S65" i="30"/>
  <c r="T65" i="30"/>
  <c r="U65" i="30"/>
  <c r="V65" i="30"/>
  <c r="W65" i="30"/>
  <c r="X65" i="30"/>
  <c r="Y65" i="30"/>
  <c r="A65" i="30"/>
  <c r="A35" i="30"/>
  <c r="Z35" i="30"/>
  <c r="Z64" i="30"/>
  <c r="B35" i="30"/>
  <c r="B64" i="30"/>
  <c r="C35" i="30"/>
  <c r="C64" i="30"/>
  <c r="D35" i="30"/>
  <c r="D64" i="30"/>
  <c r="E35" i="30"/>
  <c r="E64" i="30"/>
  <c r="F35" i="30"/>
  <c r="F64" i="30"/>
  <c r="G35" i="30"/>
  <c r="G64" i="30"/>
  <c r="H35" i="30"/>
  <c r="H64" i="30"/>
  <c r="I35" i="30"/>
  <c r="I64" i="30"/>
  <c r="J35" i="30"/>
  <c r="J64" i="30"/>
  <c r="K35" i="30"/>
  <c r="K64" i="30"/>
  <c r="L35" i="30"/>
  <c r="L64" i="30"/>
  <c r="M35" i="30"/>
  <c r="M64" i="30"/>
  <c r="N35" i="30"/>
  <c r="N64" i="30"/>
  <c r="O35" i="30"/>
  <c r="O64" i="30"/>
  <c r="P35" i="30"/>
  <c r="P64" i="30"/>
  <c r="Q35" i="30"/>
  <c r="Q64" i="30"/>
  <c r="R35" i="30"/>
  <c r="R64" i="30"/>
  <c r="S35" i="30"/>
  <c r="S64" i="30"/>
  <c r="T35" i="30"/>
  <c r="T64" i="30"/>
  <c r="U35" i="30"/>
  <c r="U64" i="30"/>
  <c r="V35" i="30"/>
  <c r="V64" i="30"/>
  <c r="W35" i="30"/>
  <c r="W64" i="30"/>
  <c r="X35" i="30"/>
  <c r="X64" i="30"/>
  <c r="Y35" i="30"/>
  <c r="Y64" i="30"/>
  <c r="AA64" i="30"/>
  <c r="AB64" i="30"/>
  <c r="A64" i="30"/>
  <c r="Y39" i="30"/>
  <c r="Y41" i="30"/>
  <c r="Y43" i="30"/>
  <c r="Y45" i="30"/>
  <c r="Y49" i="30"/>
  <c r="Y51" i="30"/>
  <c r="Y55" i="30"/>
  <c r="Y57" i="30"/>
  <c r="X39" i="30"/>
  <c r="X41" i="30"/>
  <c r="X43" i="30"/>
  <c r="X45" i="30"/>
  <c r="X49" i="30"/>
  <c r="X51" i="30"/>
  <c r="X55" i="30"/>
  <c r="X57" i="30"/>
  <c r="W39" i="30"/>
  <c r="W41" i="30"/>
  <c r="W43" i="30"/>
  <c r="W45" i="30"/>
  <c r="W49" i="30"/>
  <c r="W51" i="30"/>
  <c r="W55" i="30"/>
  <c r="W57" i="30"/>
  <c r="V39" i="30"/>
  <c r="V41" i="30"/>
  <c r="V43" i="30"/>
  <c r="V45" i="30"/>
  <c r="V49" i="30"/>
  <c r="V51" i="30"/>
  <c r="V55" i="30"/>
  <c r="V57" i="30"/>
  <c r="S39" i="30"/>
  <c r="S41" i="30"/>
  <c r="S43" i="30"/>
  <c r="S45" i="30"/>
  <c r="S49" i="30"/>
  <c r="S51" i="30"/>
  <c r="S55" i="30"/>
  <c r="S57" i="30"/>
  <c r="R39" i="30"/>
  <c r="R41" i="30"/>
  <c r="R43" i="30"/>
  <c r="R45" i="30"/>
  <c r="R49" i="30"/>
  <c r="R51" i="30"/>
  <c r="R55" i="30"/>
  <c r="R57" i="30"/>
  <c r="Q39" i="30"/>
  <c r="Q41" i="30"/>
  <c r="Q43" i="30"/>
  <c r="Q45" i="30"/>
  <c r="Q49" i="30"/>
  <c r="Q51" i="30"/>
  <c r="Q55" i="30"/>
  <c r="Q57" i="30"/>
  <c r="P39" i="30"/>
  <c r="P41" i="30"/>
  <c r="P43" i="30"/>
  <c r="P45" i="30"/>
  <c r="P49" i="30"/>
  <c r="P51" i="30"/>
  <c r="P55" i="30"/>
  <c r="P57" i="30"/>
  <c r="O39" i="30"/>
  <c r="O41" i="30"/>
  <c r="O43" i="30"/>
  <c r="O45" i="30"/>
  <c r="O49" i="30"/>
  <c r="O51" i="30"/>
  <c r="O55" i="30"/>
  <c r="O57" i="30"/>
  <c r="N39" i="30"/>
  <c r="N41" i="30"/>
  <c r="N43" i="30"/>
  <c r="N45" i="30"/>
  <c r="N49" i="30"/>
  <c r="N51" i="30"/>
  <c r="N55" i="30"/>
  <c r="N57" i="30"/>
  <c r="M39" i="30"/>
  <c r="M41" i="30"/>
  <c r="M43" i="30"/>
  <c r="M45" i="30"/>
  <c r="M49" i="30"/>
  <c r="M51" i="30"/>
  <c r="M55" i="30"/>
  <c r="M57" i="30"/>
  <c r="L39" i="30"/>
  <c r="L41" i="30"/>
  <c r="L43" i="30"/>
  <c r="L45" i="30"/>
  <c r="L49" i="30"/>
  <c r="L51" i="30"/>
  <c r="L55" i="30"/>
  <c r="L57" i="30"/>
  <c r="K39" i="30"/>
  <c r="K41" i="30"/>
  <c r="K43" i="30"/>
  <c r="K45" i="30"/>
  <c r="K49" i="30"/>
  <c r="K51" i="30"/>
  <c r="K55" i="30"/>
  <c r="K57" i="30"/>
  <c r="J39" i="30"/>
  <c r="J41" i="30"/>
  <c r="J43" i="30"/>
  <c r="J45" i="30"/>
  <c r="J49" i="30"/>
  <c r="J51" i="30"/>
  <c r="J55" i="30"/>
  <c r="J57" i="30"/>
  <c r="I39" i="30"/>
  <c r="I41" i="30"/>
  <c r="I43" i="30"/>
  <c r="I45" i="30"/>
  <c r="I49" i="30"/>
  <c r="I51" i="30"/>
  <c r="I55" i="30"/>
  <c r="I57" i="30"/>
  <c r="H39" i="30"/>
  <c r="H41" i="30"/>
  <c r="H43" i="30"/>
  <c r="H45" i="30"/>
  <c r="H49" i="30"/>
  <c r="H51" i="30"/>
  <c r="H55" i="30"/>
  <c r="H57" i="30"/>
  <c r="G39" i="30"/>
  <c r="G41" i="30"/>
  <c r="G43" i="30"/>
  <c r="G45" i="30"/>
  <c r="G49" i="30"/>
  <c r="G51" i="30"/>
  <c r="G55" i="30"/>
  <c r="G57" i="30"/>
  <c r="F39" i="30"/>
  <c r="F41" i="30"/>
  <c r="F43" i="30"/>
  <c r="F45" i="30"/>
  <c r="F49" i="30"/>
  <c r="F51" i="30"/>
  <c r="F55" i="30"/>
  <c r="F57" i="30"/>
  <c r="E39" i="30"/>
  <c r="E41" i="30"/>
  <c r="E43" i="30"/>
  <c r="E45" i="30"/>
  <c r="E49" i="30"/>
  <c r="E51" i="30"/>
  <c r="E55" i="30"/>
  <c r="E57" i="30"/>
  <c r="D39" i="30"/>
  <c r="D41" i="30"/>
  <c r="D43" i="30"/>
  <c r="D45" i="30"/>
  <c r="D49" i="30"/>
  <c r="D51" i="30"/>
  <c r="D55" i="30"/>
  <c r="D57" i="30"/>
  <c r="C39" i="30"/>
  <c r="C41" i="30"/>
  <c r="C43" i="30"/>
  <c r="C45" i="30"/>
  <c r="C49" i="30"/>
  <c r="C51" i="30"/>
  <c r="C55" i="30"/>
  <c r="C57" i="30"/>
  <c r="B39" i="30"/>
  <c r="B41" i="30"/>
  <c r="B43" i="30"/>
  <c r="B45" i="30"/>
  <c r="B49" i="30"/>
  <c r="B51" i="30"/>
  <c r="B55" i="30"/>
  <c r="B57" i="30"/>
  <c r="AA54" i="30"/>
  <c r="AB54" i="30" s="1"/>
  <c r="AA48" i="30"/>
  <c r="AB48" i="30" s="1"/>
  <c r="AA35" i="30"/>
  <c r="AB35" i="30"/>
  <c r="AR5" i="2"/>
  <c r="AR6" i="2"/>
  <c r="AR7" i="2"/>
  <c r="AR8" i="2"/>
  <c r="AR9" i="2"/>
  <c r="AR10" i="2"/>
  <c r="AR11" i="2"/>
  <c r="AR12" i="2"/>
  <c r="AR13" i="2"/>
  <c r="AR14" i="2"/>
  <c r="AR15" i="2"/>
  <c r="AR16" i="2"/>
  <c r="AR17" i="2"/>
  <c r="AR18" i="2"/>
  <c r="AR19" i="2"/>
  <c r="AR20" i="2"/>
  <c r="AR21" i="2"/>
  <c r="AR22" i="2"/>
  <c r="AR23" i="2"/>
  <c r="AR24" i="2"/>
  <c r="AR25" i="2"/>
  <c r="AR26" i="2"/>
  <c r="AR27" i="2"/>
  <c r="AR28" i="2"/>
  <c r="AR29" i="2"/>
  <c r="AR30" i="2"/>
  <c r="AR31" i="2"/>
  <c r="AR32" i="2"/>
  <c r="AR33" i="2"/>
  <c r="AR34" i="2"/>
  <c r="AR35" i="2"/>
  <c r="AR36" i="2"/>
  <c r="AR37" i="2"/>
  <c r="AR38" i="2"/>
  <c r="AR39" i="2"/>
  <c r="AR40" i="2"/>
  <c r="AR41" i="2"/>
  <c r="AR42" i="2"/>
  <c r="AR43" i="2"/>
  <c r="AR44" i="2"/>
  <c r="AR45" i="2"/>
  <c r="AR46" i="2"/>
  <c r="AR47" i="2"/>
  <c r="AR48" i="2"/>
  <c r="AS48" i="29"/>
  <c r="AQ48" i="2"/>
  <c r="AR48" i="29"/>
  <c r="AP48" i="2"/>
  <c r="AQ48" i="29"/>
  <c r="AO48" i="2"/>
  <c r="AP48" i="29"/>
  <c r="AN48" i="2"/>
  <c r="AO48" i="29"/>
  <c r="AM48" i="2"/>
  <c r="AN48" i="29"/>
  <c r="AL48" i="2"/>
  <c r="AM48" i="29"/>
  <c r="AK48" i="2"/>
  <c r="AL48" i="29"/>
  <c r="AJ48" i="2"/>
  <c r="AK48" i="29"/>
  <c r="AI48" i="2"/>
  <c r="AJ48" i="29"/>
  <c r="AH48" i="2"/>
  <c r="AI48" i="29"/>
  <c r="AG48" i="2"/>
  <c r="AH48" i="29"/>
  <c r="AF48" i="2"/>
  <c r="AG48" i="29"/>
  <c r="AE48" i="2"/>
  <c r="AF48" i="29"/>
  <c r="AD48" i="2"/>
  <c r="AE48" i="29"/>
  <c r="AC48" i="2"/>
  <c r="AD48" i="29"/>
  <c r="AB48" i="2"/>
  <c r="AC48" i="29"/>
  <c r="AA48" i="2"/>
  <c r="AB48" i="29"/>
  <c r="Z48" i="2"/>
  <c r="AA48" i="29"/>
  <c r="Y48" i="2"/>
  <c r="Z48" i="29"/>
  <c r="X48" i="2"/>
  <c r="Y48" i="29"/>
  <c r="W48" i="2"/>
  <c r="X48" i="29"/>
  <c r="V48" i="2"/>
  <c r="W48" i="29"/>
  <c r="U48" i="2"/>
  <c r="V48" i="29"/>
  <c r="T48" i="2"/>
  <c r="U48" i="29"/>
  <c r="S48" i="2"/>
  <c r="T48" i="29"/>
  <c r="R48" i="2"/>
  <c r="S48" i="29"/>
  <c r="Q48" i="2"/>
  <c r="R48" i="29"/>
  <c r="P48" i="2"/>
  <c r="Q48" i="29"/>
  <c r="O48" i="2"/>
  <c r="P48" i="29"/>
  <c r="N48" i="2"/>
  <c r="O48" i="29"/>
  <c r="M48" i="2"/>
  <c r="N48" i="29"/>
  <c r="L48" i="2"/>
  <c r="M48" i="29"/>
  <c r="K48" i="2"/>
  <c r="L48" i="29"/>
  <c r="J48" i="2"/>
  <c r="K48" i="29"/>
  <c r="I48" i="2"/>
  <c r="J48" i="29"/>
  <c r="H48" i="2"/>
  <c r="I48" i="29"/>
  <c r="G48" i="2"/>
  <c r="H48" i="29"/>
  <c r="F48" i="2"/>
  <c r="G48" i="29"/>
  <c r="E48" i="2"/>
  <c r="F48" i="29"/>
  <c r="D48" i="2"/>
  <c r="E48" i="29"/>
  <c r="C48" i="2"/>
  <c r="D48" i="29"/>
  <c r="AS47" i="29"/>
  <c r="AR47" i="29"/>
  <c r="AQ47" i="29"/>
  <c r="AP47" i="29"/>
  <c r="AO47" i="29"/>
  <c r="AN47" i="29"/>
  <c r="AM47" i="29"/>
  <c r="AL47" i="29"/>
  <c r="AK47" i="29"/>
  <c r="AJ47" i="29"/>
  <c r="AI47" i="29"/>
  <c r="AH47" i="29"/>
  <c r="AG47" i="29"/>
  <c r="AF47" i="29"/>
  <c r="AE47" i="29"/>
  <c r="AD47" i="29"/>
  <c r="AC47" i="29"/>
  <c r="AB47" i="29"/>
  <c r="AA47" i="29"/>
  <c r="Z47" i="29"/>
  <c r="Y47" i="29"/>
  <c r="X47" i="29"/>
  <c r="W47" i="29"/>
  <c r="V47" i="29"/>
  <c r="U47" i="29"/>
  <c r="T47" i="29"/>
  <c r="S47" i="29"/>
  <c r="R47" i="29"/>
  <c r="Q47" i="29"/>
  <c r="P47" i="29"/>
  <c r="O47" i="29"/>
  <c r="N47" i="29"/>
  <c r="M47" i="29"/>
  <c r="L47" i="29"/>
  <c r="K47" i="29"/>
  <c r="J47" i="29"/>
  <c r="I47" i="29"/>
  <c r="H47" i="29"/>
  <c r="G47" i="29"/>
  <c r="F47" i="29"/>
  <c r="E47" i="29"/>
  <c r="D47" i="29"/>
  <c r="AS46" i="29"/>
  <c r="AR46" i="29"/>
  <c r="AQ46" i="29"/>
  <c r="AP46" i="29"/>
  <c r="AO46" i="29"/>
  <c r="AN46" i="29"/>
  <c r="AM46" i="29"/>
  <c r="AL46" i="29"/>
  <c r="AK46" i="29"/>
  <c r="AJ46" i="29"/>
  <c r="AI46" i="29"/>
  <c r="AH46" i="29"/>
  <c r="AG46" i="29"/>
  <c r="AF46" i="29"/>
  <c r="AE46" i="29"/>
  <c r="AD46" i="29"/>
  <c r="AC46" i="29"/>
  <c r="AB46" i="29"/>
  <c r="AA46" i="29"/>
  <c r="Z46" i="29"/>
  <c r="Y46" i="29"/>
  <c r="X46" i="29"/>
  <c r="W46" i="29"/>
  <c r="V46" i="29"/>
  <c r="U46" i="29"/>
  <c r="T46" i="29"/>
  <c r="S46" i="29"/>
  <c r="R46" i="29"/>
  <c r="Q46" i="29"/>
  <c r="P46" i="29"/>
  <c r="O46" i="29"/>
  <c r="N46" i="29"/>
  <c r="M46" i="29"/>
  <c r="L46" i="29"/>
  <c r="K46" i="29"/>
  <c r="J46" i="29"/>
  <c r="I46" i="29"/>
  <c r="H46" i="29"/>
  <c r="G46" i="29"/>
  <c r="F46" i="29"/>
  <c r="E46" i="29"/>
  <c r="D46" i="29"/>
  <c r="AS45" i="29"/>
  <c r="AR45" i="29"/>
  <c r="AQ45" i="29"/>
  <c r="AP45" i="29"/>
  <c r="AO45" i="29"/>
  <c r="AN45" i="29"/>
  <c r="AM45" i="29"/>
  <c r="AL45" i="29"/>
  <c r="AK45" i="29"/>
  <c r="AJ45" i="29"/>
  <c r="AI45" i="29"/>
  <c r="AH45" i="29"/>
  <c r="AG45" i="29"/>
  <c r="AF45" i="29"/>
  <c r="AE45" i="29"/>
  <c r="AD45" i="29"/>
  <c r="AC45" i="29"/>
  <c r="AB45" i="29"/>
  <c r="AA45" i="29"/>
  <c r="Z45" i="29"/>
  <c r="Y45" i="29"/>
  <c r="X45" i="29"/>
  <c r="W45" i="29"/>
  <c r="V45" i="29"/>
  <c r="U45" i="29"/>
  <c r="T45" i="29"/>
  <c r="S45" i="29"/>
  <c r="R45" i="29"/>
  <c r="Q45" i="29"/>
  <c r="P45" i="29"/>
  <c r="O45" i="29"/>
  <c r="N45" i="29"/>
  <c r="M45" i="29"/>
  <c r="L45" i="29"/>
  <c r="K45" i="29"/>
  <c r="J45" i="29"/>
  <c r="I45" i="29"/>
  <c r="H45" i="29"/>
  <c r="G45" i="29"/>
  <c r="F45" i="29"/>
  <c r="E45" i="29"/>
  <c r="D45" i="29"/>
  <c r="AS44" i="29"/>
  <c r="AR44" i="29"/>
  <c r="AQ44" i="29"/>
  <c r="AP44" i="29"/>
  <c r="AO44" i="29"/>
  <c r="AN44" i="29"/>
  <c r="AM44" i="29"/>
  <c r="AL44" i="29"/>
  <c r="AK44" i="29"/>
  <c r="AJ44" i="29"/>
  <c r="AI44" i="29"/>
  <c r="AH44" i="29"/>
  <c r="AG44" i="29"/>
  <c r="AF44" i="29"/>
  <c r="AE44" i="29"/>
  <c r="AD44" i="29"/>
  <c r="AC44" i="29"/>
  <c r="AB44" i="29"/>
  <c r="AA44" i="29"/>
  <c r="Z44" i="29"/>
  <c r="Y44" i="29"/>
  <c r="X44" i="29"/>
  <c r="W44" i="29"/>
  <c r="V44" i="29"/>
  <c r="U44" i="29"/>
  <c r="T44" i="29"/>
  <c r="S44" i="29"/>
  <c r="R44" i="29"/>
  <c r="Q44" i="29"/>
  <c r="P44" i="29"/>
  <c r="O44" i="29"/>
  <c r="N44" i="29"/>
  <c r="M44" i="29"/>
  <c r="L44" i="29"/>
  <c r="K44" i="29"/>
  <c r="J44" i="29"/>
  <c r="I44" i="29"/>
  <c r="H44" i="29"/>
  <c r="G44" i="29"/>
  <c r="F44" i="29"/>
  <c r="E44" i="29"/>
  <c r="D44" i="29"/>
  <c r="AS43" i="29"/>
  <c r="AR43" i="29"/>
  <c r="AQ43" i="29"/>
  <c r="AP43" i="29"/>
  <c r="AO43" i="29"/>
  <c r="AN43" i="29"/>
  <c r="AM43" i="29"/>
  <c r="AL43" i="29"/>
  <c r="AK43" i="29"/>
  <c r="AJ43" i="29"/>
  <c r="AI43" i="29"/>
  <c r="AH43" i="29"/>
  <c r="AG43" i="29"/>
  <c r="AF43" i="29"/>
  <c r="AE43" i="29"/>
  <c r="AD43" i="29"/>
  <c r="AC43" i="29"/>
  <c r="AB43" i="29"/>
  <c r="AA43" i="29"/>
  <c r="Z43" i="29"/>
  <c r="Y43" i="29"/>
  <c r="X43" i="29"/>
  <c r="W43" i="29"/>
  <c r="V43" i="29"/>
  <c r="U43" i="29"/>
  <c r="T43" i="29"/>
  <c r="S43" i="29"/>
  <c r="R43" i="29"/>
  <c r="Q43" i="29"/>
  <c r="P43" i="29"/>
  <c r="O43" i="29"/>
  <c r="N43" i="29"/>
  <c r="M43" i="29"/>
  <c r="L43" i="29"/>
  <c r="K43" i="29"/>
  <c r="J43" i="29"/>
  <c r="I43" i="29"/>
  <c r="H43" i="29"/>
  <c r="G43" i="29"/>
  <c r="F43" i="29"/>
  <c r="E43" i="29"/>
  <c r="D43" i="29"/>
  <c r="AS42" i="29"/>
  <c r="AR42" i="29"/>
  <c r="AQ42" i="29"/>
  <c r="AP42" i="29"/>
  <c r="AO42" i="29"/>
  <c r="AN42" i="29"/>
  <c r="AM42" i="29"/>
  <c r="AL42" i="29"/>
  <c r="AK42" i="29"/>
  <c r="AJ42" i="29"/>
  <c r="AI42" i="29"/>
  <c r="AH42" i="29"/>
  <c r="AG42" i="29"/>
  <c r="AF42" i="29"/>
  <c r="AE42" i="29"/>
  <c r="AD42" i="29"/>
  <c r="AC42" i="29"/>
  <c r="AB42" i="29"/>
  <c r="AA42" i="29"/>
  <c r="Z42" i="29"/>
  <c r="Y42" i="29"/>
  <c r="X42" i="29"/>
  <c r="W42" i="29"/>
  <c r="V42" i="29"/>
  <c r="U42" i="29"/>
  <c r="T42" i="29"/>
  <c r="S42" i="29"/>
  <c r="R42" i="29"/>
  <c r="Q42" i="29"/>
  <c r="P42" i="29"/>
  <c r="O42" i="29"/>
  <c r="N42" i="29"/>
  <c r="M42" i="29"/>
  <c r="L42" i="29"/>
  <c r="K42" i="29"/>
  <c r="J42" i="29"/>
  <c r="I42" i="29"/>
  <c r="H42" i="29"/>
  <c r="G42" i="29"/>
  <c r="F42" i="29"/>
  <c r="E42" i="29"/>
  <c r="D42" i="29"/>
  <c r="AS41" i="29"/>
  <c r="AR41" i="29"/>
  <c r="AQ41" i="29"/>
  <c r="AP41" i="29"/>
  <c r="AO41" i="29"/>
  <c r="AN41" i="29"/>
  <c r="AM41" i="29"/>
  <c r="AL41" i="29"/>
  <c r="AK41" i="29"/>
  <c r="AJ41" i="29"/>
  <c r="AI41" i="29"/>
  <c r="AH41" i="29"/>
  <c r="AG41" i="29"/>
  <c r="AF41" i="29"/>
  <c r="AE41" i="29"/>
  <c r="AD41" i="29"/>
  <c r="AC41" i="29"/>
  <c r="AB41" i="29"/>
  <c r="AA41" i="29"/>
  <c r="Z41" i="29"/>
  <c r="Y41" i="29"/>
  <c r="X41" i="29"/>
  <c r="W41" i="29"/>
  <c r="V41" i="29"/>
  <c r="U41" i="29"/>
  <c r="T41" i="29"/>
  <c r="S41" i="29"/>
  <c r="R41" i="29"/>
  <c r="Q41" i="29"/>
  <c r="P41" i="29"/>
  <c r="O41" i="29"/>
  <c r="N41" i="29"/>
  <c r="M41" i="29"/>
  <c r="L41" i="29"/>
  <c r="K41" i="29"/>
  <c r="J41" i="29"/>
  <c r="I41" i="29"/>
  <c r="H41" i="29"/>
  <c r="G41" i="29"/>
  <c r="F41" i="29"/>
  <c r="E41" i="29"/>
  <c r="D41" i="29"/>
  <c r="AS40" i="29"/>
  <c r="AR40" i="29"/>
  <c r="AQ40" i="29"/>
  <c r="AP40" i="29"/>
  <c r="AO40" i="29"/>
  <c r="AN40" i="29"/>
  <c r="AM40" i="29"/>
  <c r="AL40" i="29"/>
  <c r="AK40" i="29"/>
  <c r="AJ40" i="29"/>
  <c r="AI40" i="29"/>
  <c r="AH40" i="29"/>
  <c r="AG40" i="29"/>
  <c r="AF40" i="29"/>
  <c r="AE40" i="29"/>
  <c r="AD40" i="29"/>
  <c r="AC40" i="29"/>
  <c r="AB40" i="29"/>
  <c r="AA40" i="29"/>
  <c r="Z40" i="29"/>
  <c r="Y40" i="29"/>
  <c r="X40" i="29"/>
  <c r="W40" i="29"/>
  <c r="V40" i="29"/>
  <c r="U40" i="29"/>
  <c r="T40" i="29"/>
  <c r="S40" i="29"/>
  <c r="R40" i="29"/>
  <c r="Q40" i="29"/>
  <c r="P40" i="29"/>
  <c r="O40" i="29"/>
  <c r="N40" i="29"/>
  <c r="M40" i="29"/>
  <c r="L40" i="29"/>
  <c r="K40" i="29"/>
  <c r="J40" i="29"/>
  <c r="I40" i="29"/>
  <c r="H40" i="29"/>
  <c r="G40" i="29"/>
  <c r="F40" i="29"/>
  <c r="E40" i="29"/>
  <c r="D40" i="29"/>
  <c r="AS39" i="29"/>
  <c r="AR39" i="29"/>
  <c r="AQ39" i="29"/>
  <c r="AP39" i="29"/>
  <c r="AO39" i="29"/>
  <c r="AN39" i="29"/>
  <c r="AM39" i="29"/>
  <c r="AL39" i="29"/>
  <c r="AK39" i="29"/>
  <c r="AJ39" i="29"/>
  <c r="AI39" i="29"/>
  <c r="AH39" i="29"/>
  <c r="AG39" i="29"/>
  <c r="AF39" i="29"/>
  <c r="AE39" i="29"/>
  <c r="AD39" i="29"/>
  <c r="AC39" i="29"/>
  <c r="AB39" i="29"/>
  <c r="AA39" i="29"/>
  <c r="Z39" i="29"/>
  <c r="Y39" i="29"/>
  <c r="X39" i="29"/>
  <c r="W39" i="29"/>
  <c r="V39" i="29"/>
  <c r="U39" i="29"/>
  <c r="T39" i="29"/>
  <c r="S39" i="29"/>
  <c r="R39" i="29"/>
  <c r="Q39" i="29"/>
  <c r="P39" i="29"/>
  <c r="O39" i="29"/>
  <c r="N39" i="29"/>
  <c r="M39" i="29"/>
  <c r="L39" i="29"/>
  <c r="K39" i="29"/>
  <c r="J39" i="29"/>
  <c r="I39" i="29"/>
  <c r="H39" i="29"/>
  <c r="G39" i="29"/>
  <c r="F39" i="29"/>
  <c r="E39" i="29"/>
  <c r="D39" i="29"/>
  <c r="AS38" i="29"/>
  <c r="AR38" i="29"/>
  <c r="AQ38" i="29"/>
  <c r="AP38" i="29"/>
  <c r="AO38" i="29"/>
  <c r="AN38" i="29"/>
  <c r="AM38" i="29"/>
  <c r="AL38" i="29"/>
  <c r="AK38" i="29"/>
  <c r="AJ38" i="29"/>
  <c r="AI38" i="29"/>
  <c r="AH38" i="29"/>
  <c r="AG38" i="29"/>
  <c r="AF38" i="29"/>
  <c r="AE38" i="29"/>
  <c r="AD38" i="29"/>
  <c r="AC38" i="29"/>
  <c r="AB38" i="29"/>
  <c r="AA38" i="29"/>
  <c r="Z38" i="29"/>
  <c r="Y38" i="29"/>
  <c r="X38" i="29"/>
  <c r="W38" i="29"/>
  <c r="V38" i="29"/>
  <c r="U38" i="29"/>
  <c r="T38" i="29"/>
  <c r="S38" i="29"/>
  <c r="R38" i="29"/>
  <c r="Q38" i="29"/>
  <c r="P38" i="29"/>
  <c r="O38" i="29"/>
  <c r="N38" i="29"/>
  <c r="M38" i="29"/>
  <c r="L38" i="29"/>
  <c r="K38" i="29"/>
  <c r="J38" i="29"/>
  <c r="I38" i="29"/>
  <c r="H38" i="29"/>
  <c r="G38" i="29"/>
  <c r="F38" i="29"/>
  <c r="E38" i="29"/>
  <c r="D38" i="29"/>
  <c r="AS37" i="29"/>
  <c r="AR37" i="29"/>
  <c r="AQ37" i="29"/>
  <c r="AP37" i="29"/>
  <c r="AO37" i="29"/>
  <c r="AN37" i="29"/>
  <c r="AM37" i="29"/>
  <c r="AL37" i="29"/>
  <c r="AK37" i="29"/>
  <c r="AJ37" i="29"/>
  <c r="AI37" i="29"/>
  <c r="AH37" i="29"/>
  <c r="AG37" i="29"/>
  <c r="AF37" i="29"/>
  <c r="AE37" i="29"/>
  <c r="AD37" i="29"/>
  <c r="AC37" i="29"/>
  <c r="AB37" i="29"/>
  <c r="AA37" i="29"/>
  <c r="Z37" i="29"/>
  <c r="Y37" i="29"/>
  <c r="X37" i="29"/>
  <c r="W37" i="29"/>
  <c r="V37" i="29"/>
  <c r="U37" i="29"/>
  <c r="T37" i="29"/>
  <c r="S37" i="29"/>
  <c r="R37" i="29"/>
  <c r="Q37" i="29"/>
  <c r="P37" i="29"/>
  <c r="O37" i="29"/>
  <c r="N37" i="29"/>
  <c r="M37" i="29"/>
  <c r="L37" i="29"/>
  <c r="K37" i="29"/>
  <c r="J37" i="29"/>
  <c r="I37" i="29"/>
  <c r="H37" i="29"/>
  <c r="G37" i="29"/>
  <c r="F37" i="29"/>
  <c r="E37" i="29"/>
  <c r="D37" i="29"/>
  <c r="AS36" i="29"/>
  <c r="AR36" i="29"/>
  <c r="AQ36" i="29"/>
  <c r="AP36" i="29"/>
  <c r="AO36" i="29"/>
  <c r="AN36" i="29"/>
  <c r="AM36" i="29"/>
  <c r="AL36" i="29"/>
  <c r="AK36" i="29"/>
  <c r="AJ36" i="29"/>
  <c r="AI36" i="29"/>
  <c r="AH36" i="29"/>
  <c r="AG36" i="29"/>
  <c r="AF36" i="29"/>
  <c r="AE36" i="29"/>
  <c r="AD36" i="29"/>
  <c r="AC36" i="29"/>
  <c r="AB36" i="29"/>
  <c r="AA36" i="29"/>
  <c r="Z36" i="29"/>
  <c r="Y36" i="29"/>
  <c r="X36" i="29"/>
  <c r="W36" i="29"/>
  <c r="V36" i="29"/>
  <c r="U36" i="29"/>
  <c r="T36" i="29"/>
  <c r="S36" i="29"/>
  <c r="R36" i="29"/>
  <c r="Q36" i="29"/>
  <c r="P36" i="29"/>
  <c r="O36" i="29"/>
  <c r="N36" i="29"/>
  <c r="M36" i="29"/>
  <c r="L36" i="29"/>
  <c r="K36" i="29"/>
  <c r="J36" i="29"/>
  <c r="I36" i="29"/>
  <c r="H36" i="29"/>
  <c r="G36" i="29"/>
  <c r="F36" i="29"/>
  <c r="E36" i="29"/>
  <c r="D36" i="29"/>
  <c r="AS35" i="29"/>
  <c r="AR35" i="29"/>
  <c r="AQ35" i="29"/>
  <c r="AP35" i="29"/>
  <c r="AO35" i="29"/>
  <c r="AN35" i="29"/>
  <c r="AM35" i="29"/>
  <c r="AL35" i="29"/>
  <c r="AK35" i="29"/>
  <c r="AJ35" i="29"/>
  <c r="AI35" i="29"/>
  <c r="AH35" i="29"/>
  <c r="AG35" i="29"/>
  <c r="AF35" i="29"/>
  <c r="AE35" i="29"/>
  <c r="AD35" i="29"/>
  <c r="AC35" i="29"/>
  <c r="AB35" i="29"/>
  <c r="AA35" i="29"/>
  <c r="Z35" i="29"/>
  <c r="Y35" i="29"/>
  <c r="X35" i="29"/>
  <c r="W35" i="29"/>
  <c r="V35" i="29"/>
  <c r="U35" i="29"/>
  <c r="T35" i="29"/>
  <c r="S35" i="29"/>
  <c r="R35" i="29"/>
  <c r="Q35" i="29"/>
  <c r="P35" i="29"/>
  <c r="O35" i="29"/>
  <c r="N35" i="29"/>
  <c r="M35" i="29"/>
  <c r="L35" i="29"/>
  <c r="K35" i="29"/>
  <c r="J35" i="29"/>
  <c r="I35" i="29"/>
  <c r="H35" i="29"/>
  <c r="G35" i="29"/>
  <c r="F35" i="29"/>
  <c r="E35" i="29"/>
  <c r="D35" i="29"/>
  <c r="AS34" i="29"/>
  <c r="AR34" i="29"/>
  <c r="AQ34" i="29"/>
  <c r="AP34" i="29"/>
  <c r="AO34" i="29"/>
  <c r="AN34" i="29"/>
  <c r="AM34" i="29"/>
  <c r="AL34" i="29"/>
  <c r="AK34" i="29"/>
  <c r="AJ34" i="29"/>
  <c r="AI34" i="29"/>
  <c r="AH34" i="29"/>
  <c r="AG34" i="29"/>
  <c r="AF34" i="29"/>
  <c r="AE34" i="29"/>
  <c r="AD34" i="29"/>
  <c r="AC34" i="29"/>
  <c r="AB34" i="29"/>
  <c r="AA34" i="29"/>
  <c r="Z34" i="29"/>
  <c r="Y34" i="29"/>
  <c r="X34" i="29"/>
  <c r="W34" i="29"/>
  <c r="V34" i="29"/>
  <c r="U34" i="29"/>
  <c r="T34" i="29"/>
  <c r="S34" i="29"/>
  <c r="R34" i="29"/>
  <c r="Q34" i="29"/>
  <c r="P34" i="29"/>
  <c r="O34" i="29"/>
  <c r="N34" i="29"/>
  <c r="M34" i="29"/>
  <c r="L34" i="29"/>
  <c r="K34" i="29"/>
  <c r="J34" i="29"/>
  <c r="I34" i="29"/>
  <c r="H34" i="29"/>
  <c r="G34" i="29"/>
  <c r="F34" i="29"/>
  <c r="E34" i="29"/>
  <c r="D34" i="29"/>
  <c r="AS33" i="29"/>
  <c r="AR33" i="29"/>
  <c r="AQ33" i="29"/>
  <c r="AP33" i="29"/>
  <c r="AO33" i="29"/>
  <c r="AN33" i="29"/>
  <c r="AM33" i="29"/>
  <c r="AL33" i="29"/>
  <c r="AK33" i="29"/>
  <c r="AJ33" i="29"/>
  <c r="AI33" i="29"/>
  <c r="AH33" i="29"/>
  <c r="AG33" i="29"/>
  <c r="AF33" i="29"/>
  <c r="AE33" i="29"/>
  <c r="AD33" i="29"/>
  <c r="AC33" i="29"/>
  <c r="AB33" i="29"/>
  <c r="AA33" i="29"/>
  <c r="Z33" i="29"/>
  <c r="Y33" i="29"/>
  <c r="X33" i="29"/>
  <c r="W33" i="29"/>
  <c r="V33" i="29"/>
  <c r="U33" i="29"/>
  <c r="T33" i="29"/>
  <c r="S33" i="29"/>
  <c r="R33" i="29"/>
  <c r="Q33" i="29"/>
  <c r="P33" i="29"/>
  <c r="O33" i="29"/>
  <c r="N33" i="29"/>
  <c r="M33" i="29"/>
  <c r="L33" i="29"/>
  <c r="K33" i="29"/>
  <c r="J33" i="29"/>
  <c r="I33" i="29"/>
  <c r="H33" i="29"/>
  <c r="G33" i="29"/>
  <c r="F33" i="29"/>
  <c r="E33" i="29"/>
  <c r="D33" i="29"/>
  <c r="AS32" i="29"/>
  <c r="AR32" i="29"/>
  <c r="AQ32" i="29"/>
  <c r="AP32" i="29"/>
  <c r="AO32" i="29"/>
  <c r="AN32" i="29"/>
  <c r="AM32" i="29"/>
  <c r="AL32" i="29"/>
  <c r="AK32" i="29"/>
  <c r="AJ32" i="29"/>
  <c r="AI32" i="29"/>
  <c r="AH32" i="29"/>
  <c r="AG32" i="29"/>
  <c r="AF32" i="29"/>
  <c r="AE32" i="29"/>
  <c r="AD32" i="29"/>
  <c r="AC32" i="29"/>
  <c r="AB32" i="29"/>
  <c r="AA32" i="29"/>
  <c r="Z32" i="29"/>
  <c r="Y32" i="29"/>
  <c r="X32" i="29"/>
  <c r="W32" i="29"/>
  <c r="V32" i="29"/>
  <c r="U32" i="29"/>
  <c r="T32" i="29"/>
  <c r="S32" i="29"/>
  <c r="R32" i="29"/>
  <c r="Q32" i="29"/>
  <c r="P32" i="29"/>
  <c r="O32" i="29"/>
  <c r="N32" i="29"/>
  <c r="M32" i="29"/>
  <c r="L32" i="29"/>
  <c r="K32" i="29"/>
  <c r="J32" i="29"/>
  <c r="I32" i="29"/>
  <c r="H32" i="29"/>
  <c r="G32" i="29"/>
  <c r="F32" i="29"/>
  <c r="E32" i="29"/>
  <c r="D32" i="29"/>
  <c r="AS31" i="29"/>
  <c r="AR31" i="29"/>
  <c r="AQ31" i="29"/>
  <c r="AP31" i="29"/>
  <c r="AO31" i="29"/>
  <c r="AN31" i="29"/>
  <c r="AM31" i="29"/>
  <c r="AL31" i="29"/>
  <c r="AK31" i="29"/>
  <c r="AJ31" i="29"/>
  <c r="AI31" i="29"/>
  <c r="AH31" i="29"/>
  <c r="AG31" i="29"/>
  <c r="AF31" i="29"/>
  <c r="AE31" i="29"/>
  <c r="AD31" i="29"/>
  <c r="AC31" i="29"/>
  <c r="AB31" i="29"/>
  <c r="AA31" i="29"/>
  <c r="Z31" i="29"/>
  <c r="Y31" i="29"/>
  <c r="X31" i="29"/>
  <c r="W31" i="29"/>
  <c r="V31" i="29"/>
  <c r="U31" i="29"/>
  <c r="T31" i="29"/>
  <c r="S31" i="29"/>
  <c r="R31" i="29"/>
  <c r="Q31" i="29"/>
  <c r="P31" i="29"/>
  <c r="O31" i="29"/>
  <c r="N31" i="29"/>
  <c r="M31" i="29"/>
  <c r="L31" i="29"/>
  <c r="K31" i="29"/>
  <c r="J31" i="29"/>
  <c r="I31" i="29"/>
  <c r="H31" i="29"/>
  <c r="G31" i="29"/>
  <c r="F31" i="29"/>
  <c r="E31" i="29"/>
  <c r="D31" i="29"/>
  <c r="AS30" i="29"/>
  <c r="AR30" i="29"/>
  <c r="AQ30" i="29"/>
  <c r="AP30" i="29"/>
  <c r="AO30" i="29"/>
  <c r="AN30" i="29"/>
  <c r="AM30" i="29"/>
  <c r="AL30" i="29"/>
  <c r="AK30" i="29"/>
  <c r="AJ30" i="29"/>
  <c r="AI30" i="29"/>
  <c r="AH30" i="29"/>
  <c r="AG30" i="29"/>
  <c r="AF30" i="29"/>
  <c r="AE30" i="29"/>
  <c r="AD30" i="29"/>
  <c r="AC30" i="29"/>
  <c r="AB30" i="29"/>
  <c r="AA30" i="29"/>
  <c r="Z30" i="29"/>
  <c r="Y30" i="29"/>
  <c r="X30" i="29"/>
  <c r="W30" i="29"/>
  <c r="V30" i="29"/>
  <c r="U30" i="29"/>
  <c r="T30" i="29"/>
  <c r="S30" i="29"/>
  <c r="R30" i="29"/>
  <c r="Q30" i="29"/>
  <c r="P30" i="29"/>
  <c r="O30" i="29"/>
  <c r="N30" i="29"/>
  <c r="M30" i="29"/>
  <c r="L30" i="29"/>
  <c r="K30" i="29"/>
  <c r="J30" i="29"/>
  <c r="I30" i="29"/>
  <c r="H30" i="29"/>
  <c r="G30" i="29"/>
  <c r="F30" i="29"/>
  <c r="E30" i="29"/>
  <c r="D30" i="29"/>
  <c r="AS29" i="29"/>
  <c r="AR29" i="29"/>
  <c r="AQ29" i="29"/>
  <c r="AP29" i="29"/>
  <c r="AO29" i="29"/>
  <c r="AN29" i="29"/>
  <c r="AM29" i="29"/>
  <c r="AL29" i="29"/>
  <c r="AK29" i="29"/>
  <c r="AJ29" i="29"/>
  <c r="AI29" i="29"/>
  <c r="AH29" i="29"/>
  <c r="AG29" i="29"/>
  <c r="AF29" i="29"/>
  <c r="AE29" i="29"/>
  <c r="AD29" i="29"/>
  <c r="AC29" i="29"/>
  <c r="AB29" i="29"/>
  <c r="AA29" i="29"/>
  <c r="Z29" i="29"/>
  <c r="Y29" i="29"/>
  <c r="X29" i="29"/>
  <c r="W29" i="29"/>
  <c r="V29" i="29"/>
  <c r="U29" i="29"/>
  <c r="T29" i="29"/>
  <c r="S29" i="29"/>
  <c r="R29" i="29"/>
  <c r="Q29" i="29"/>
  <c r="P29" i="29"/>
  <c r="O29" i="29"/>
  <c r="N29" i="29"/>
  <c r="M29" i="29"/>
  <c r="L29" i="29"/>
  <c r="K29" i="29"/>
  <c r="J29" i="29"/>
  <c r="I29" i="29"/>
  <c r="H29" i="29"/>
  <c r="G29" i="29"/>
  <c r="F29" i="29"/>
  <c r="E29" i="29"/>
  <c r="D29" i="29"/>
  <c r="AS28" i="29"/>
  <c r="AR28" i="29"/>
  <c r="AQ28" i="29"/>
  <c r="AP28" i="29"/>
  <c r="AO28" i="29"/>
  <c r="AN28" i="29"/>
  <c r="AM28" i="29"/>
  <c r="AL28" i="29"/>
  <c r="AK28" i="29"/>
  <c r="AJ28" i="29"/>
  <c r="AI28" i="29"/>
  <c r="AH28" i="29"/>
  <c r="AG28" i="29"/>
  <c r="AF28" i="29"/>
  <c r="AE28" i="29"/>
  <c r="AD28" i="29"/>
  <c r="AC28" i="29"/>
  <c r="AB28" i="29"/>
  <c r="AA28" i="29"/>
  <c r="Z28" i="29"/>
  <c r="Y28" i="29"/>
  <c r="X28" i="29"/>
  <c r="W28" i="29"/>
  <c r="V28" i="29"/>
  <c r="U28" i="29"/>
  <c r="T28" i="29"/>
  <c r="S28" i="29"/>
  <c r="R28" i="29"/>
  <c r="Q28" i="29"/>
  <c r="P28" i="29"/>
  <c r="O28" i="29"/>
  <c r="N28" i="29"/>
  <c r="M28" i="29"/>
  <c r="L28" i="29"/>
  <c r="K28" i="29"/>
  <c r="J28" i="29"/>
  <c r="I28" i="29"/>
  <c r="H28" i="29"/>
  <c r="G28" i="29"/>
  <c r="F28" i="29"/>
  <c r="E28" i="29"/>
  <c r="D28" i="29"/>
  <c r="AS27" i="29"/>
  <c r="AR27" i="29"/>
  <c r="AQ27" i="29"/>
  <c r="AP27" i="29"/>
  <c r="AO27" i="29"/>
  <c r="AN27" i="29"/>
  <c r="AM27" i="29"/>
  <c r="AL27" i="29"/>
  <c r="AK27" i="29"/>
  <c r="AJ27" i="29"/>
  <c r="AI27" i="29"/>
  <c r="AH27" i="29"/>
  <c r="AG27" i="29"/>
  <c r="AF27" i="29"/>
  <c r="AE27" i="29"/>
  <c r="AD27" i="29"/>
  <c r="AC27" i="29"/>
  <c r="AB27" i="29"/>
  <c r="AA27" i="29"/>
  <c r="Z27" i="29"/>
  <c r="Y27" i="29"/>
  <c r="X27" i="29"/>
  <c r="W27" i="29"/>
  <c r="V27" i="29"/>
  <c r="U27" i="29"/>
  <c r="T27" i="29"/>
  <c r="S27" i="29"/>
  <c r="R27" i="29"/>
  <c r="Q27" i="29"/>
  <c r="P27" i="29"/>
  <c r="O27" i="29"/>
  <c r="N27" i="29"/>
  <c r="M27" i="29"/>
  <c r="L27" i="29"/>
  <c r="K27" i="29"/>
  <c r="J27" i="29"/>
  <c r="I27" i="29"/>
  <c r="H27" i="29"/>
  <c r="G27" i="29"/>
  <c r="F27" i="29"/>
  <c r="E27" i="29"/>
  <c r="D27" i="29"/>
  <c r="AS26" i="29"/>
  <c r="AR26" i="29"/>
  <c r="AQ26" i="29"/>
  <c r="AP26" i="29"/>
  <c r="AO26" i="29"/>
  <c r="AN26" i="29"/>
  <c r="AM26" i="29"/>
  <c r="AL26" i="29"/>
  <c r="AK26" i="29"/>
  <c r="AJ26" i="29"/>
  <c r="AI26" i="29"/>
  <c r="AH26" i="29"/>
  <c r="AG26" i="29"/>
  <c r="AF26" i="29"/>
  <c r="AE26" i="29"/>
  <c r="AD26" i="29"/>
  <c r="AC26" i="29"/>
  <c r="AB26" i="29"/>
  <c r="AA26" i="29"/>
  <c r="Z26" i="29"/>
  <c r="Y26" i="29"/>
  <c r="X26" i="29"/>
  <c r="W26" i="29"/>
  <c r="V26" i="29"/>
  <c r="U26" i="29"/>
  <c r="T26" i="29"/>
  <c r="S26" i="29"/>
  <c r="R26" i="29"/>
  <c r="Q26" i="29"/>
  <c r="P26" i="29"/>
  <c r="O26" i="29"/>
  <c r="N26" i="29"/>
  <c r="M26" i="29"/>
  <c r="L26" i="29"/>
  <c r="K26" i="29"/>
  <c r="J26" i="29"/>
  <c r="I26" i="29"/>
  <c r="H26" i="29"/>
  <c r="G26" i="29"/>
  <c r="F26" i="29"/>
  <c r="E26" i="29"/>
  <c r="D26" i="29"/>
  <c r="AS25" i="29"/>
  <c r="AR25" i="29"/>
  <c r="AQ25" i="29"/>
  <c r="AP25" i="29"/>
  <c r="AO25" i="29"/>
  <c r="AN25" i="29"/>
  <c r="AM25" i="29"/>
  <c r="AL25" i="29"/>
  <c r="AK25" i="29"/>
  <c r="AJ25" i="29"/>
  <c r="AI25" i="29"/>
  <c r="AH25" i="29"/>
  <c r="AG25" i="29"/>
  <c r="AF25" i="29"/>
  <c r="AE25" i="29"/>
  <c r="AD25" i="29"/>
  <c r="AC25" i="29"/>
  <c r="AB25" i="29"/>
  <c r="AA25" i="29"/>
  <c r="Z25" i="29"/>
  <c r="Y25" i="29"/>
  <c r="X25" i="29"/>
  <c r="W25" i="29"/>
  <c r="V25" i="29"/>
  <c r="U25" i="29"/>
  <c r="T25" i="29"/>
  <c r="S25" i="29"/>
  <c r="R25" i="29"/>
  <c r="Q25" i="29"/>
  <c r="P25" i="29"/>
  <c r="O25" i="29"/>
  <c r="N25" i="29"/>
  <c r="M25" i="29"/>
  <c r="L25" i="29"/>
  <c r="K25" i="29"/>
  <c r="J25" i="29"/>
  <c r="I25" i="29"/>
  <c r="H25" i="29"/>
  <c r="G25" i="29"/>
  <c r="F25" i="29"/>
  <c r="E25" i="29"/>
  <c r="D25" i="29"/>
  <c r="AS24" i="29"/>
  <c r="AR24" i="29"/>
  <c r="AQ24" i="29"/>
  <c r="AP24" i="29"/>
  <c r="AO24" i="29"/>
  <c r="AN24" i="29"/>
  <c r="AM24" i="29"/>
  <c r="AL24" i="29"/>
  <c r="AK24" i="29"/>
  <c r="AJ24" i="29"/>
  <c r="AI24" i="29"/>
  <c r="AH24" i="29"/>
  <c r="AG24" i="29"/>
  <c r="AF24" i="29"/>
  <c r="AE24" i="29"/>
  <c r="AD24" i="29"/>
  <c r="AC24" i="29"/>
  <c r="AB24" i="29"/>
  <c r="AA24" i="29"/>
  <c r="Z24" i="29"/>
  <c r="Y24" i="29"/>
  <c r="X24" i="29"/>
  <c r="W24" i="29"/>
  <c r="V24" i="29"/>
  <c r="U24" i="29"/>
  <c r="T24" i="29"/>
  <c r="S24" i="29"/>
  <c r="R24" i="29"/>
  <c r="Q24" i="29"/>
  <c r="P24" i="29"/>
  <c r="O24" i="29"/>
  <c r="N24" i="29"/>
  <c r="M24" i="29"/>
  <c r="L24" i="29"/>
  <c r="K24" i="29"/>
  <c r="J24" i="29"/>
  <c r="I24" i="29"/>
  <c r="H24" i="29"/>
  <c r="G24" i="29"/>
  <c r="F24" i="29"/>
  <c r="E24" i="29"/>
  <c r="D24" i="29"/>
  <c r="AS23" i="29"/>
  <c r="AR23" i="29"/>
  <c r="AQ23" i="29"/>
  <c r="AP23" i="29"/>
  <c r="AO23" i="29"/>
  <c r="AN23" i="29"/>
  <c r="AM23" i="29"/>
  <c r="AL23" i="29"/>
  <c r="AK23" i="29"/>
  <c r="AJ23" i="29"/>
  <c r="AI23" i="29"/>
  <c r="AH23" i="29"/>
  <c r="AG23" i="29"/>
  <c r="AF23" i="29"/>
  <c r="AE23" i="29"/>
  <c r="AD23" i="29"/>
  <c r="AC23" i="29"/>
  <c r="AB23" i="29"/>
  <c r="AA23" i="29"/>
  <c r="Z23" i="29"/>
  <c r="Y23" i="29"/>
  <c r="X23" i="29"/>
  <c r="W23" i="29"/>
  <c r="V23" i="29"/>
  <c r="U23" i="29"/>
  <c r="T23" i="29"/>
  <c r="S23" i="29"/>
  <c r="R23" i="29"/>
  <c r="Q23" i="29"/>
  <c r="P23" i="29"/>
  <c r="O23" i="29"/>
  <c r="N23" i="29"/>
  <c r="M23" i="29"/>
  <c r="L23" i="29"/>
  <c r="K23" i="29"/>
  <c r="J23" i="29"/>
  <c r="I23" i="29"/>
  <c r="H23" i="29"/>
  <c r="G23" i="29"/>
  <c r="F23" i="29"/>
  <c r="E23" i="29"/>
  <c r="D23" i="29"/>
  <c r="AS22" i="29"/>
  <c r="AR22" i="29"/>
  <c r="AQ22" i="29"/>
  <c r="AP22" i="29"/>
  <c r="AO22" i="29"/>
  <c r="AN22" i="29"/>
  <c r="AM22" i="29"/>
  <c r="AL22" i="29"/>
  <c r="AK22" i="29"/>
  <c r="AJ22" i="29"/>
  <c r="AI22" i="29"/>
  <c r="AH22" i="29"/>
  <c r="AG22" i="29"/>
  <c r="AF22" i="29"/>
  <c r="AE22" i="29"/>
  <c r="AD22" i="29"/>
  <c r="AC22" i="29"/>
  <c r="AB22" i="29"/>
  <c r="AA22" i="29"/>
  <c r="Z22" i="29"/>
  <c r="Y22" i="29"/>
  <c r="X22" i="29"/>
  <c r="W22" i="29"/>
  <c r="V22" i="29"/>
  <c r="U22" i="29"/>
  <c r="T22" i="29"/>
  <c r="S22" i="29"/>
  <c r="R22" i="29"/>
  <c r="Q22" i="29"/>
  <c r="P22" i="29"/>
  <c r="O22" i="29"/>
  <c r="N22" i="29"/>
  <c r="M22" i="29"/>
  <c r="L22" i="29"/>
  <c r="K22" i="29"/>
  <c r="J22" i="29"/>
  <c r="I22" i="29"/>
  <c r="H22" i="29"/>
  <c r="G22" i="29"/>
  <c r="F22" i="29"/>
  <c r="E22" i="29"/>
  <c r="D22" i="29"/>
  <c r="AS21" i="29"/>
  <c r="AR21" i="29"/>
  <c r="AQ21" i="29"/>
  <c r="AP21" i="29"/>
  <c r="AO21" i="29"/>
  <c r="AN21" i="29"/>
  <c r="AM21" i="29"/>
  <c r="AL21" i="29"/>
  <c r="AK21" i="29"/>
  <c r="AJ21" i="29"/>
  <c r="AI21" i="29"/>
  <c r="AH21" i="29"/>
  <c r="AG21" i="29"/>
  <c r="AF21" i="29"/>
  <c r="AE21" i="29"/>
  <c r="AD21" i="29"/>
  <c r="AC21" i="29"/>
  <c r="AB21" i="29"/>
  <c r="AA21" i="29"/>
  <c r="Z21" i="29"/>
  <c r="Y21" i="29"/>
  <c r="X21" i="29"/>
  <c r="W21" i="29"/>
  <c r="V21" i="29"/>
  <c r="U21" i="29"/>
  <c r="T21" i="29"/>
  <c r="S21" i="29"/>
  <c r="R21" i="29"/>
  <c r="Q21" i="29"/>
  <c r="P21" i="29"/>
  <c r="O21" i="29"/>
  <c r="N21" i="29"/>
  <c r="M21" i="29"/>
  <c r="L21" i="29"/>
  <c r="K21" i="29"/>
  <c r="J21" i="29"/>
  <c r="I21" i="29"/>
  <c r="H21" i="29"/>
  <c r="G21" i="29"/>
  <c r="F21" i="29"/>
  <c r="E21" i="29"/>
  <c r="D21" i="29"/>
  <c r="AS20" i="29"/>
  <c r="AR20" i="29"/>
  <c r="AQ20" i="29"/>
  <c r="AP20" i="29"/>
  <c r="AO20" i="29"/>
  <c r="AN20" i="29"/>
  <c r="AM20" i="29"/>
  <c r="AL20" i="29"/>
  <c r="AK20" i="29"/>
  <c r="AJ20" i="29"/>
  <c r="AI20" i="29"/>
  <c r="AH20" i="29"/>
  <c r="AG20" i="29"/>
  <c r="AF20" i="29"/>
  <c r="AE20" i="29"/>
  <c r="AD20" i="29"/>
  <c r="AC20" i="29"/>
  <c r="AB20" i="29"/>
  <c r="AA20" i="29"/>
  <c r="Z20" i="29"/>
  <c r="Y20" i="29"/>
  <c r="X20" i="29"/>
  <c r="W20" i="29"/>
  <c r="V20" i="29"/>
  <c r="U20" i="29"/>
  <c r="T20" i="29"/>
  <c r="S20" i="29"/>
  <c r="R20" i="29"/>
  <c r="Q20" i="29"/>
  <c r="P20" i="29"/>
  <c r="O20" i="29"/>
  <c r="N20" i="29"/>
  <c r="M20" i="29"/>
  <c r="L20" i="29"/>
  <c r="K20" i="29"/>
  <c r="J20" i="29"/>
  <c r="I20" i="29"/>
  <c r="H20" i="29"/>
  <c r="G20" i="29"/>
  <c r="F20" i="29"/>
  <c r="E20" i="29"/>
  <c r="D20" i="29"/>
  <c r="AS19" i="29"/>
  <c r="AR19" i="29"/>
  <c r="AQ19" i="29"/>
  <c r="AP19" i="29"/>
  <c r="AO19" i="29"/>
  <c r="AN19" i="29"/>
  <c r="AM19" i="29"/>
  <c r="AL19" i="29"/>
  <c r="AK19" i="29"/>
  <c r="AJ19" i="29"/>
  <c r="AI19" i="29"/>
  <c r="AH19" i="29"/>
  <c r="AG19" i="29"/>
  <c r="AF19" i="29"/>
  <c r="AE19" i="29"/>
  <c r="AD19" i="29"/>
  <c r="AC19" i="29"/>
  <c r="AB19" i="29"/>
  <c r="AA19" i="29"/>
  <c r="Z19" i="29"/>
  <c r="Y19" i="29"/>
  <c r="X19" i="29"/>
  <c r="W19" i="29"/>
  <c r="V19" i="29"/>
  <c r="U19" i="29"/>
  <c r="T19" i="29"/>
  <c r="S19" i="29"/>
  <c r="R19" i="29"/>
  <c r="Q19" i="29"/>
  <c r="P19" i="29"/>
  <c r="O19" i="29"/>
  <c r="N19" i="29"/>
  <c r="M19" i="29"/>
  <c r="L19" i="29"/>
  <c r="K19" i="29"/>
  <c r="J19" i="29"/>
  <c r="I19" i="29"/>
  <c r="H19" i="29"/>
  <c r="G19" i="29"/>
  <c r="F19" i="29"/>
  <c r="E19" i="29"/>
  <c r="D19" i="29"/>
  <c r="AS18" i="29"/>
  <c r="AR18" i="29"/>
  <c r="AQ18" i="29"/>
  <c r="AP18" i="29"/>
  <c r="AO18" i="29"/>
  <c r="AN18" i="29"/>
  <c r="AM18" i="29"/>
  <c r="AL18" i="29"/>
  <c r="AK18" i="29"/>
  <c r="AJ18" i="29"/>
  <c r="AI18" i="29"/>
  <c r="AH18" i="29"/>
  <c r="AG18" i="29"/>
  <c r="AF18" i="29"/>
  <c r="AE18" i="29"/>
  <c r="AD18" i="29"/>
  <c r="AC18" i="29"/>
  <c r="AB18" i="29"/>
  <c r="AA18" i="29"/>
  <c r="Z18" i="29"/>
  <c r="Y18" i="29"/>
  <c r="X18" i="29"/>
  <c r="W18" i="29"/>
  <c r="V18" i="29"/>
  <c r="U18" i="29"/>
  <c r="T18" i="29"/>
  <c r="S18" i="29"/>
  <c r="R18" i="29"/>
  <c r="Q18" i="29"/>
  <c r="P18" i="29"/>
  <c r="O18" i="29"/>
  <c r="N18" i="29"/>
  <c r="M18" i="29"/>
  <c r="L18" i="29"/>
  <c r="K18" i="29"/>
  <c r="J18" i="29"/>
  <c r="I18" i="29"/>
  <c r="H18" i="29"/>
  <c r="G18" i="29"/>
  <c r="F18" i="29"/>
  <c r="E18" i="29"/>
  <c r="D18" i="29"/>
  <c r="AS17" i="29"/>
  <c r="AR17" i="29"/>
  <c r="AQ17" i="29"/>
  <c r="AP17" i="29"/>
  <c r="AO17" i="29"/>
  <c r="AN17" i="29"/>
  <c r="AM17" i="29"/>
  <c r="AL17" i="29"/>
  <c r="AK17" i="29"/>
  <c r="AJ17" i="29"/>
  <c r="AI17" i="29"/>
  <c r="AH17" i="29"/>
  <c r="AG17" i="29"/>
  <c r="AF17" i="29"/>
  <c r="AE17" i="29"/>
  <c r="AD17" i="29"/>
  <c r="AC17" i="29"/>
  <c r="AB17" i="29"/>
  <c r="AA17" i="29"/>
  <c r="Z17" i="29"/>
  <c r="Y17" i="29"/>
  <c r="X17" i="29"/>
  <c r="W17" i="29"/>
  <c r="V17" i="29"/>
  <c r="U17" i="29"/>
  <c r="T17" i="29"/>
  <c r="S17" i="29"/>
  <c r="R17" i="29"/>
  <c r="Q17" i="29"/>
  <c r="P17" i="29"/>
  <c r="O17" i="29"/>
  <c r="N17" i="29"/>
  <c r="M17" i="29"/>
  <c r="L17" i="29"/>
  <c r="K17" i="29"/>
  <c r="J17" i="29"/>
  <c r="I17" i="29"/>
  <c r="H17" i="29"/>
  <c r="G17" i="29"/>
  <c r="F17" i="29"/>
  <c r="E17" i="29"/>
  <c r="D17" i="29"/>
  <c r="AS16" i="29"/>
  <c r="AR16" i="29"/>
  <c r="AQ16" i="29"/>
  <c r="AP16" i="29"/>
  <c r="AO16" i="29"/>
  <c r="AN16" i="29"/>
  <c r="AM16" i="29"/>
  <c r="AL16" i="29"/>
  <c r="AK16" i="29"/>
  <c r="AJ16" i="29"/>
  <c r="AI16" i="29"/>
  <c r="AH16" i="29"/>
  <c r="AG16" i="29"/>
  <c r="AF16" i="29"/>
  <c r="AE16" i="29"/>
  <c r="AD16" i="29"/>
  <c r="AC16" i="29"/>
  <c r="AB16" i="29"/>
  <c r="AA16" i="29"/>
  <c r="Z16" i="29"/>
  <c r="Y16" i="29"/>
  <c r="X16" i="29"/>
  <c r="W16" i="29"/>
  <c r="V16" i="29"/>
  <c r="U16" i="29"/>
  <c r="T16" i="29"/>
  <c r="S16" i="29"/>
  <c r="R16" i="29"/>
  <c r="Q16" i="29"/>
  <c r="P16" i="29"/>
  <c r="O16" i="29"/>
  <c r="N16" i="29"/>
  <c r="M16" i="29"/>
  <c r="L16" i="29"/>
  <c r="K16" i="29"/>
  <c r="J16" i="29"/>
  <c r="I16" i="29"/>
  <c r="H16" i="29"/>
  <c r="G16" i="29"/>
  <c r="F16" i="29"/>
  <c r="E16" i="29"/>
  <c r="D16" i="29"/>
  <c r="AS15" i="29"/>
  <c r="AR15" i="29"/>
  <c r="AQ15" i="29"/>
  <c r="AP15" i="29"/>
  <c r="AO15" i="29"/>
  <c r="AN15" i="29"/>
  <c r="AM15" i="29"/>
  <c r="AL15" i="29"/>
  <c r="AK15" i="29"/>
  <c r="AJ15" i="29"/>
  <c r="AI15" i="29"/>
  <c r="AH15" i="29"/>
  <c r="AG15" i="29"/>
  <c r="AF15" i="29"/>
  <c r="AE15" i="29"/>
  <c r="AD15" i="29"/>
  <c r="AC15" i="29"/>
  <c r="AB15" i="29"/>
  <c r="AA15" i="29"/>
  <c r="Z15" i="29"/>
  <c r="Y15" i="29"/>
  <c r="X15" i="29"/>
  <c r="W15" i="29"/>
  <c r="V15" i="29"/>
  <c r="U15" i="29"/>
  <c r="T15" i="29"/>
  <c r="S15" i="29"/>
  <c r="R15" i="29"/>
  <c r="Q15" i="29"/>
  <c r="P15" i="29"/>
  <c r="O15" i="29"/>
  <c r="N15" i="29"/>
  <c r="M15" i="29"/>
  <c r="L15" i="29"/>
  <c r="K15" i="29"/>
  <c r="J15" i="29"/>
  <c r="I15" i="29"/>
  <c r="H15" i="29"/>
  <c r="G15" i="29"/>
  <c r="F15" i="29"/>
  <c r="E15" i="29"/>
  <c r="D15" i="29"/>
  <c r="AS14" i="29"/>
  <c r="AR14" i="29"/>
  <c r="AQ14" i="29"/>
  <c r="AP14" i="29"/>
  <c r="AO14" i="29"/>
  <c r="AN14" i="29"/>
  <c r="AM14" i="29"/>
  <c r="AL14" i="29"/>
  <c r="AK14" i="29"/>
  <c r="AJ14" i="29"/>
  <c r="AI14" i="29"/>
  <c r="AH14" i="29"/>
  <c r="AG14" i="29"/>
  <c r="AF14" i="29"/>
  <c r="AE14" i="29"/>
  <c r="AD14" i="29"/>
  <c r="AC14" i="29"/>
  <c r="AB14" i="29"/>
  <c r="AA14" i="29"/>
  <c r="Z14" i="29"/>
  <c r="Y14" i="29"/>
  <c r="X14" i="29"/>
  <c r="W14" i="29"/>
  <c r="V14" i="29"/>
  <c r="U14" i="29"/>
  <c r="T14" i="29"/>
  <c r="S14" i="29"/>
  <c r="R14" i="29"/>
  <c r="Q14" i="29"/>
  <c r="P14" i="29"/>
  <c r="O14" i="29"/>
  <c r="N14" i="29"/>
  <c r="M14" i="29"/>
  <c r="L14" i="29"/>
  <c r="K14" i="29"/>
  <c r="J14" i="29"/>
  <c r="I14" i="29"/>
  <c r="H14" i="29"/>
  <c r="G14" i="29"/>
  <c r="F14" i="29"/>
  <c r="E14" i="29"/>
  <c r="D14" i="29"/>
  <c r="AS13" i="29"/>
  <c r="AR13" i="29"/>
  <c r="AQ13" i="29"/>
  <c r="AP13" i="29"/>
  <c r="AO13" i="29"/>
  <c r="AN13" i="29"/>
  <c r="AM13" i="29"/>
  <c r="AL13" i="29"/>
  <c r="AK13" i="29"/>
  <c r="AJ13" i="29"/>
  <c r="AI13" i="29"/>
  <c r="AH13" i="29"/>
  <c r="AG13" i="29"/>
  <c r="AF13" i="29"/>
  <c r="AE13" i="29"/>
  <c r="AD13" i="29"/>
  <c r="AC13" i="29"/>
  <c r="AB13" i="29"/>
  <c r="AA13" i="29"/>
  <c r="Z13" i="29"/>
  <c r="Y13" i="29"/>
  <c r="X13" i="29"/>
  <c r="W13" i="29"/>
  <c r="V13" i="29"/>
  <c r="U13" i="29"/>
  <c r="T13" i="29"/>
  <c r="S13" i="29"/>
  <c r="R13" i="29"/>
  <c r="Q13" i="29"/>
  <c r="P13" i="29"/>
  <c r="O13" i="29"/>
  <c r="N13" i="29"/>
  <c r="M13" i="29"/>
  <c r="L13" i="29"/>
  <c r="K13" i="29"/>
  <c r="J13" i="29"/>
  <c r="I13" i="29"/>
  <c r="H13" i="29"/>
  <c r="G13" i="29"/>
  <c r="F13" i="29"/>
  <c r="E13" i="29"/>
  <c r="D13" i="29"/>
  <c r="AS12" i="29"/>
  <c r="AR12" i="29"/>
  <c r="AQ12" i="29"/>
  <c r="AP12" i="29"/>
  <c r="AO12" i="29"/>
  <c r="AN12" i="29"/>
  <c r="AM12" i="29"/>
  <c r="AL12" i="29"/>
  <c r="AK12" i="29"/>
  <c r="AJ12" i="29"/>
  <c r="AI12" i="29"/>
  <c r="AH12" i="29"/>
  <c r="AG12" i="29"/>
  <c r="AF12" i="29"/>
  <c r="AE12" i="29"/>
  <c r="AD12" i="29"/>
  <c r="AC12" i="29"/>
  <c r="AB12" i="29"/>
  <c r="AA12" i="29"/>
  <c r="Z12" i="29"/>
  <c r="Y12" i="29"/>
  <c r="X12" i="29"/>
  <c r="W12" i="29"/>
  <c r="V12" i="29"/>
  <c r="U12" i="29"/>
  <c r="T12" i="29"/>
  <c r="S12" i="29"/>
  <c r="R12" i="29"/>
  <c r="Q12" i="29"/>
  <c r="P12" i="29"/>
  <c r="O12" i="29"/>
  <c r="N12" i="29"/>
  <c r="M12" i="29"/>
  <c r="L12" i="29"/>
  <c r="K12" i="29"/>
  <c r="J12" i="29"/>
  <c r="I12" i="29"/>
  <c r="H12" i="29"/>
  <c r="G12" i="29"/>
  <c r="F12" i="29"/>
  <c r="E12" i="29"/>
  <c r="D12" i="29"/>
  <c r="AS11" i="29"/>
  <c r="AR11" i="29"/>
  <c r="AQ11" i="29"/>
  <c r="AP11" i="29"/>
  <c r="AO11" i="29"/>
  <c r="AN11" i="29"/>
  <c r="AM11" i="29"/>
  <c r="AL11" i="29"/>
  <c r="AK11" i="29"/>
  <c r="AJ11" i="29"/>
  <c r="AI11" i="29"/>
  <c r="AH11" i="29"/>
  <c r="AG11" i="29"/>
  <c r="AF11" i="29"/>
  <c r="AE11" i="29"/>
  <c r="AD11" i="29"/>
  <c r="AC11" i="29"/>
  <c r="AB11" i="29"/>
  <c r="AA11" i="29"/>
  <c r="Z11" i="29"/>
  <c r="Y11" i="29"/>
  <c r="X11" i="29"/>
  <c r="W11" i="29"/>
  <c r="V11" i="29"/>
  <c r="U11" i="29"/>
  <c r="T11" i="29"/>
  <c r="S11" i="29"/>
  <c r="R11" i="29"/>
  <c r="Q11" i="29"/>
  <c r="P11" i="29"/>
  <c r="O11" i="29"/>
  <c r="N11" i="29"/>
  <c r="M11" i="29"/>
  <c r="L11" i="29"/>
  <c r="K11" i="29"/>
  <c r="J11" i="29"/>
  <c r="I11" i="29"/>
  <c r="H11" i="29"/>
  <c r="G11" i="29"/>
  <c r="F11" i="29"/>
  <c r="E11" i="29"/>
  <c r="D11" i="29"/>
  <c r="AS10" i="29"/>
  <c r="AR10" i="29"/>
  <c r="AQ10" i="29"/>
  <c r="AP10" i="29"/>
  <c r="AO10" i="29"/>
  <c r="AN10" i="29"/>
  <c r="AM10" i="29"/>
  <c r="AL10" i="29"/>
  <c r="AK10" i="29"/>
  <c r="AJ10" i="29"/>
  <c r="AI10" i="29"/>
  <c r="AH10" i="29"/>
  <c r="AG10" i="29"/>
  <c r="AF10" i="29"/>
  <c r="AE10" i="29"/>
  <c r="AD10" i="29"/>
  <c r="AC10" i="29"/>
  <c r="AB10" i="29"/>
  <c r="AA10" i="29"/>
  <c r="Z10" i="29"/>
  <c r="Y10" i="29"/>
  <c r="X10" i="29"/>
  <c r="W10" i="29"/>
  <c r="V10" i="29"/>
  <c r="U10" i="29"/>
  <c r="T10" i="29"/>
  <c r="S10" i="29"/>
  <c r="R10" i="29"/>
  <c r="Q10" i="29"/>
  <c r="P10" i="29"/>
  <c r="O10" i="29"/>
  <c r="N10" i="29"/>
  <c r="M10" i="29"/>
  <c r="L10" i="29"/>
  <c r="K10" i="29"/>
  <c r="J10" i="29"/>
  <c r="I10" i="29"/>
  <c r="H10" i="29"/>
  <c r="G10" i="29"/>
  <c r="F10" i="29"/>
  <c r="E10" i="29"/>
  <c r="D10" i="29"/>
  <c r="AS9" i="29"/>
  <c r="AR9" i="29"/>
  <c r="AQ9" i="29"/>
  <c r="AP9" i="29"/>
  <c r="AO9" i="29"/>
  <c r="AN9" i="29"/>
  <c r="AM9" i="29"/>
  <c r="AL9" i="29"/>
  <c r="AK9" i="29"/>
  <c r="AJ9" i="29"/>
  <c r="AI9" i="29"/>
  <c r="AH9" i="29"/>
  <c r="AG9" i="29"/>
  <c r="AF9" i="29"/>
  <c r="AE9" i="29"/>
  <c r="AD9" i="29"/>
  <c r="AC9" i="29"/>
  <c r="AB9" i="29"/>
  <c r="AA9" i="29"/>
  <c r="Z9" i="29"/>
  <c r="Y9" i="29"/>
  <c r="X9" i="29"/>
  <c r="W9" i="29"/>
  <c r="V9" i="29"/>
  <c r="U9" i="29"/>
  <c r="T9" i="29"/>
  <c r="S9" i="29"/>
  <c r="R9" i="29"/>
  <c r="Q9" i="29"/>
  <c r="P9" i="29"/>
  <c r="O9" i="29"/>
  <c r="N9" i="29"/>
  <c r="M9" i="29"/>
  <c r="L9" i="29"/>
  <c r="K9" i="29"/>
  <c r="J9" i="29"/>
  <c r="I9" i="29"/>
  <c r="H9" i="29"/>
  <c r="G9" i="29"/>
  <c r="F9" i="29"/>
  <c r="E9" i="29"/>
  <c r="D9" i="29"/>
  <c r="AS8" i="29"/>
  <c r="AR8" i="29"/>
  <c r="AQ8" i="29"/>
  <c r="AP8" i="29"/>
  <c r="AO8" i="29"/>
  <c r="AN8" i="29"/>
  <c r="AM8" i="29"/>
  <c r="AL8" i="29"/>
  <c r="AK8" i="29"/>
  <c r="AJ8" i="29"/>
  <c r="AI8" i="29"/>
  <c r="AH8" i="29"/>
  <c r="AG8" i="29"/>
  <c r="AF8" i="29"/>
  <c r="AE8" i="29"/>
  <c r="AD8" i="29"/>
  <c r="AC8" i="29"/>
  <c r="AB8" i="29"/>
  <c r="AA8" i="29"/>
  <c r="Z8" i="29"/>
  <c r="Y8" i="29"/>
  <c r="X8" i="29"/>
  <c r="W8" i="29"/>
  <c r="V8" i="29"/>
  <c r="U8" i="29"/>
  <c r="T8" i="29"/>
  <c r="S8" i="29"/>
  <c r="R8" i="29"/>
  <c r="Q8" i="29"/>
  <c r="P8" i="29"/>
  <c r="O8" i="29"/>
  <c r="N8" i="29"/>
  <c r="M8" i="29"/>
  <c r="L8" i="29"/>
  <c r="K8" i="29"/>
  <c r="J8" i="29"/>
  <c r="I8" i="29"/>
  <c r="H8" i="29"/>
  <c r="G8" i="29"/>
  <c r="F8" i="29"/>
  <c r="E8" i="29"/>
  <c r="D8" i="29"/>
  <c r="AS7" i="29"/>
  <c r="AR7" i="29"/>
  <c r="AQ7" i="29"/>
  <c r="AP7" i="29"/>
  <c r="AO7" i="29"/>
  <c r="AN7" i="29"/>
  <c r="AM7" i="29"/>
  <c r="AL7" i="29"/>
  <c r="AK7" i="29"/>
  <c r="AJ7" i="29"/>
  <c r="AI7" i="29"/>
  <c r="AH7" i="29"/>
  <c r="AG7" i="29"/>
  <c r="AF7" i="29"/>
  <c r="AE7" i="29"/>
  <c r="AD7" i="29"/>
  <c r="AC7" i="29"/>
  <c r="AB7" i="29"/>
  <c r="AA7" i="29"/>
  <c r="Z7" i="29"/>
  <c r="Y7" i="29"/>
  <c r="X7" i="29"/>
  <c r="W7" i="29"/>
  <c r="V7" i="29"/>
  <c r="U7" i="29"/>
  <c r="T7" i="29"/>
  <c r="S7" i="29"/>
  <c r="R7" i="29"/>
  <c r="Q7" i="29"/>
  <c r="P7" i="29"/>
  <c r="O7" i="29"/>
  <c r="N7" i="29"/>
  <c r="M7" i="29"/>
  <c r="L7" i="29"/>
  <c r="K7" i="29"/>
  <c r="J7" i="29"/>
  <c r="I7" i="29"/>
  <c r="H7" i="29"/>
  <c r="G7" i="29"/>
  <c r="F7" i="29"/>
  <c r="E7" i="29"/>
  <c r="D7" i="29"/>
  <c r="AS6" i="29"/>
  <c r="AR6" i="29"/>
  <c r="AQ6" i="29"/>
  <c r="AP6" i="29"/>
  <c r="AO6" i="29"/>
  <c r="AN6" i="29"/>
  <c r="AM6" i="29"/>
  <c r="AL6" i="29"/>
  <c r="AK6" i="29"/>
  <c r="AJ6" i="29"/>
  <c r="AI6" i="29"/>
  <c r="AH6" i="29"/>
  <c r="AG6" i="29"/>
  <c r="AF6" i="29"/>
  <c r="AE6" i="29"/>
  <c r="AD6" i="29"/>
  <c r="AC6" i="29"/>
  <c r="AB6" i="29"/>
  <c r="AA6" i="29"/>
  <c r="Z6" i="29"/>
  <c r="Y6" i="29"/>
  <c r="X6" i="29"/>
  <c r="W6" i="29"/>
  <c r="V6" i="29"/>
  <c r="U6" i="29"/>
  <c r="T6" i="29"/>
  <c r="S6" i="29"/>
  <c r="R6" i="29"/>
  <c r="Q6" i="29"/>
  <c r="P6" i="29"/>
  <c r="O6" i="29"/>
  <c r="N6" i="29"/>
  <c r="M6" i="29"/>
  <c r="L6" i="29"/>
  <c r="K6" i="29"/>
  <c r="J6" i="29"/>
  <c r="I6" i="29"/>
  <c r="H6" i="29"/>
  <c r="G6" i="29"/>
  <c r="F6" i="29"/>
  <c r="E6" i="29"/>
  <c r="D6" i="29"/>
  <c r="AS5" i="29"/>
  <c r="AR5" i="29"/>
  <c r="AQ5" i="29"/>
  <c r="AP5" i="29"/>
  <c r="AO5" i="29"/>
  <c r="AN5" i="29"/>
  <c r="AM5" i="29"/>
  <c r="AL5" i="29"/>
  <c r="AK5" i="29"/>
  <c r="AJ5" i="29"/>
  <c r="AI5" i="29"/>
  <c r="AH5" i="29"/>
  <c r="AG5" i="29"/>
  <c r="AF5" i="29"/>
  <c r="AE5" i="29"/>
  <c r="AD5" i="29"/>
  <c r="AC5" i="29"/>
  <c r="AB5" i="29"/>
  <c r="AA5" i="29"/>
  <c r="Z5" i="29"/>
  <c r="Y5" i="29"/>
  <c r="X5" i="29"/>
  <c r="W5" i="29"/>
  <c r="V5" i="29"/>
  <c r="U5" i="29"/>
  <c r="T5" i="29"/>
  <c r="S5" i="29"/>
  <c r="R5" i="29"/>
  <c r="Q5" i="29"/>
  <c r="P5" i="29"/>
  <c r="O5" i="29"/>
  <c r="N5" i="29"/>
  <c r="M5" i="29"/>
  <c r="L5" i="29"/>
  <c r="K5" i="29"/>
  <c r="J5" i="29"/>
  <c r="I5" i="29"/>
  <c r="H5" i="29"/>
  <c r="G5" i="29"/>
  <c r="F5" i="29"/>
  <c r="E5" i="29"/>
  <c r="D5" i="29"/>
  <c r="AS136" i="29"/>
  <c r="AS135" i="29"/>
  <c r="AS134" i="29"/>
  <c r="AS133" i="29"/>
  <c r="AS132" i="29"/>
  <c r="AS131" i="29"/>
  <c r="AS130" i="29"/>
  <c r="AS129" i="29"/>
  <c r="AS128" i="29"/>
  <c r="AS127" i="29"/>
  <c r="AS126" i="29"/>
  <c r="AS125" i="29"/>
  <c r="AS124" i="29"/>
  <c r="AS123" i="29"/>
  <c r="AS122" i="29"/>
  <c r="AS121" i="29"/>
  <c r="AS120" i="29"/>
  <c r="C97" i="29"/>
  <c r="C98" i="29"/>
  <c r="C99" i="29"/>
  <c r="C100" i="29"/>
  <c r="C101" i="29"/>
  <c r="C102" i="29"/>
  <c r="C103" i="29"/>
  <c r="C104" i="29"/>
  <c r="C105" i="29"/>
  <c r="C106" i="29"/>
  <c r="C107" i="29"/>
  <c r="C108" i="29"/>
  <c r="C109" i="29"/>
  <c r="C110" i="29"/>
  <c r="C111" i="29"/>
  <c r="C112" i="29"/>
  <c r="C113" i="29"/>
  <c r="C114" i="29"/>
  <c r="C115" i="29"/>
  <c r="C116" i="29"/>
  <c r="C117" i="29"/>
  <c r="C118" i="29"/>
  <c r="C119" i="29"/>
  <c r="C120" i="29"/>
  <c r="AS119" i="29"/>
  <c r="AS118" i="29"/>
  <c r="AS117" i="29"/>
  <c r="AS116" i="29"/>
  <c r="AS115" i="29"/>
  <c r="AS114" i="29"/>
  <c r="AS113" i="29"/>
  <c r="AS112" i="29"/>
  <c r="AS111" i="29"/>
  <c r="AS110" i="29"/>
  <c r="AS109" i="29"/>
  <c r="AS108" i="29"/>
  <c r="AS107" i="29"/>
  <c r="AS106" i="29"/>
  <c r="AS105" i="29"/>
  <c r="AS104" i="29"/>
  <c r="AS103" i="29"/>
  <c r="AS102" i="29"/>
  <c r="AS101" i="29"/>
  <c r="AS100" i="29"/>
  <c r="AS99" i="29"/>
  <c r="AS98" i="29"/>
  <c r="AS97" i="29"/>
  <c r="AS96" i="29"/>
  <c r="D53" i="29"/>
  <c r="CI53" i="29"/>
  <c r="E53" i="29"/>
  <c r="F53" i="29"/>
  <c r="CJ53" i="29"/>
  <c r="K53" i="29"/>
  <c r="CK53" i="29"/>
  <c r="O53" i="29"/>
  <c r="AU53" i="29"/>
  <c r="CL53" i="29" s="1"/>
  <c r="AV53" i="29"/>
  <c r="CM53" i="29" s="1"/>
  <c r="Q53" i="29"/>
  <c r="AX53" i="29"/>
  <c r="CN53" i="29" s="1"/>
  <c r="R53" i="29"/>
  <c r="AY53" i="29"/>
  <c r="CO53" i="29" s="1"/>
  <c r="AZ53" i="29"/>
  <c r="CP53" i="29" s="1"/>
  <c r="BB53" i="29"/>
  <c r="CQ53" i="29" s="1"/>
  <c r="S53" i="29"/>
  <c r="BC53" i="29"/>
  <c r="CR53" i="29" s="1"/>
  <c r="BD53" i="29"/>
  <c r="CS53" i="29" s="1"/>
  <c r="G53" i="29"/>
  <c r="H53" i="29"/>
  <c r="I53" i="29"/>
  <c r="J53" i="29"/>
  <c r="L53" i="29"/>
  <c r="M53" i="29"/>
  <c r="N53" i="29"/>
  <c r="P53" i="29"/>
  <c r="T53" i="29"/>
  <c r="AT53" i="29"/>
  <c r="AW53" i="29"/>
  <c r="BA53" i="29"/>
  <c r="BE53" i="29"/>
  <c r="U53" i="29"/>
  <c r="BI53" i="29"/>
  <c r="V53" i="29"/>
  <c r="BM53" i="29"/>
  <c r="W53" i="29"/>
  <c r="X53" i="29"/>
  <c r="CU53" i="29"/>
  <c r="AB53" i="29"/>
  <c r="BN53" i="29"/>
  <c r="BT53" i="29"/>
  <c r="BO53" i="29"/>
  <c r="CW53" i="29" s="1"/>
  <c r="BP53" i="29"/>
  <c r="BU53" i="29"/>
  <c r="BQ53" i="29"/>
  <c r="BV53" i="29"/>
  <c r="BR53" i="29"/>
  <c r="BW53" i="29"/>
  <c r="Y53" i="29"/>
  <c r="Z53" i="29"/>
  <c r="AA53" i="29"/>
  <c r="AC53" i="29"/>
  <c r="AD53" i="29"/>
  <c r="AE53" i="29"/>
  <c r="AF53" i="29"/>
  <c r="AG53" i="29"/>
  <c r="AH53" i="29"/>
  <c r="AI53" i="29"/>
  <c r="AK53" i="29"/>
  <c r="AL53" i="29"/>
  <c r="AM53" i="29"/>
  <c r="BS53" i="29"/>
  <c r="AJ53" i="29"/>
  <c r="BX53" i="29"/>
  <c r="AN53" i="29"/>
  <c r="BZ53" i="29"/>
  <c r="AO53" i="29"/>
  <c r="CB53" i="29"/>
  <c r="AP53" i="29"/>
  <c r="CD53" i="29"/>
  <c r="AQ53" i="29"/>
  <c r="AR53" i="29"/>
  <c r="BY53" i="29"/>
  <c r="CA53" i="29"/>
  <c r="CC53" i="29"/>
  <c r="CE53" i="29"/>
  <c r="BF53" i="29"/>
  <c r="DC53" i="29" s="1"/>
  <c r="BG53" i="29"/>
  <c r="BJ53" i="29"/>
  <c r="BK53" i="29"/>
  <c r="DE53" i="29" s="1"/>
  <c r="BH53" i="29"/>
  <c r="BL53" i="29"/>
  <c r="D54" i="29"/>
  <c r="CI54" i="29"/>
  <c r="E54" i="29"/>
  <c r="F54" i="29"/>
  <c r="CJ54" i="29"/>
  <c r="K54" i="29"/>
  <c r="CK54" i="29"/>
  <c r="O54" i="29"/>
  <c r="AU54" i="29"/>
  <c r="CL54" i="29" s="1"/>
  <c r="AV54" i="29"/>
  <c r="CM54" i="29" s="1"/>
  <c r="Q54" i="29"/>
  <c r="AX54" i="29"/>
  <c r="CN54" i="29" s="1"/>
  <c r="R54" i="29"/>
  <c r="AY54" i="29"/>
  <c r="CO54" i="29" s="1"/>
  <c r="AZ54" i="29"/>
  <c r="CP54" i="29" s="1"/>
  <c r="BB54" i="29"/>
  <c r="CQ54" i="29" s="1"/>
  <c r="S54" i="29"/>
  <c r="BC54" i="29"/>
  <c r="CR54" i="29" s="1"/>
  <c r="BD54" i="29"/>
  <c r="CS54" i="29" s="1"/>
  <c r="G54" i="29"/>
  <c r="H54" i="29"/>
  <c r="I54" i="29"/>
  <c r="J54" i="29"/>
  <c r="L54" i="29"/>
  <c r="M54" i="29"/>
  <c r="N54" i="29"/>
  <c r="P54" i="29"/>
  <c r="T54" i="29"/>
  <c r="AT54" i="29"/>
  <c r="AW54" i="29"/>
  <c r="BA54" i="29"/>
  <c r="BE54" i="29"/>
  <c r="U54" i="29"/>
  <c r="BI54" i="29"/>
  <c r="V54" i="29"/>
  <c r="BM54" i="29"/>
  <c r="W54" i="29"/>
  <c r="X54" i="29"/>
  <c r="CU54" i="29"/>
  <c r="AB54" i="29"/>
  <c r="BN54" i="29"/>
  <c r="BT54" i="29"/>
  <c r="BO54" i="29"/>
  <c r="CW54" i="29" s="1"/>
  <c r="BP54" i="29"/>
  <c r="BU54" i="29"/>
  <c r="BQ54" i="29"/>
  <c r="BV54" i="29"/>
  <c r="BR54" i="29"/>
  <c r="BW54" i="29"/>
  <c r="Y54" i="29"/>
  <c r="Z54" i="29"/>
  <c r="AA54" i="29"/>
  <c r="AC54" i="29"/>
  <c r="AD54" i="29"/>
  <c r="AE54" i="29"/>
  <c r="AF54" i="29"/>
  <c r="AG54" i="29"/>
  <c r="AH54" i="29"/>
  <c r="AI54" i="29"/>
  <c r="AK54" i="29"/>
  <c r="AL54" i="29"/>
  <c r="AM54" i="29"/>
  <c r="BS54" i="29"/>
  <c r="AJ54" i="29"/>
  <c r="BX54" i="29"/>
  <c r="AN54" i="29"/>
  <c r="BZ54" i="29"/>
  <c r="AO54" i="29"/>
  <c r="CB54" i="29"/>
  <c r="AP54" i="29"/>
  <c r="CD54" i="29"/>
  <c r="AQ54" i="29"/>
  <c r="AR54" i="29"/>
  <c r="BY54" i="29"/>
  <c r="CA54" i="29"/>
  <c r="CC54" i="29"/>
  <c r="CE54" i="29"/>
  <c r="BF54" i="29"/>
  <c r="DC54" i="29" s="1"/>
  <c r="BG54" i="29"/>
  <c r="BJ54" i="29"/>
  <c r="BK54" i="29"/>
  <c r="DE54" i="29" s="1"/>
  <c r="BH54" i="29"/>
  <c r="BL54" i="29"/>
  <c r="D55" i="29"/>
  <c r="CI55" i="29"/>
  <c r="E55" i="29"/>
  <c r="F55" i="29"/>
  <c r="CJ55" i="29"/>
  <c r="K55" i="29"/>
  <c r="CK55" i="29"/>
  <c r="O55" i="29"/>
  <c r="AU55" i="29"/>
  <c r="CL55" i="29" s="1"/>
  <c r="AV55" i="29"/>
  <c r="CM55" i="29" s="1"/>
  <c r="Q55" i="29"/>
  <c r="AX55" i="29"/>
  <c r="CN55" i="29" s="1"/>
  <c r="R55" i="29"/>
  <c r="AY55" i="29"/>
  <c r="CO55" i="29" s="1"/>
  <c r="AZ55" i="29"/>
  <c r="CP55" i="29" s="1"/>
  <c r="BB55" i="29"/>
  <c r="CQ55" i="29" s="1"/>
  <c r="S55" i="29"/>
  <c r="BC55" i="29"/>
  <c r="BD55" i="29"/>
  <c r="CS55" i="29" s="1"/>
  <c r="G55" i="29"/>
  <c r="H55" i="29"/>
  <c r="I55" i="29"/>
  <c r="J55" i="29"/>
  <c r="L55" i="29"/>
  <c r="M55" i="29"/>
  <c r="N55" i="29"/>
  <c r="P55" i="29"/>
  <c r="T55" i="29"/>
  <c r="AT55" i="29"/>
  <c r="AW55" i="29"/>
  <c r="BA55" i="29"/>
  <c r="BE55" i="29"/>
  <c r="U55" i="29"/>
  <c r="BI55" i="29"/>
  <c r="V55" i="29"/>
  <c r="BM55" i="29"/>
  <c r="W55" i="29"/>
  <c r="X55" i="29"/>
  <c r="CU55" i="29"/>
  <c r="AB55" i="29"/>
  <c r="BN55" i="29"/>
  <c r="BT55" i="29"/>
  <c r="BO55" i="29"/>
  <c r="CW55" i="29" s="1"/>
  <c r="BP55" i="29"/>
  <c r="BU55" i="29"/>
  <c r="BQ55" i="29"/>
  <c r="BV55" i="29"/>
  <c r="BR55" i="29"/>
  <c r="BW55" i="29"/>
  <c r="Y55" i="29"/>
  <c r="Z55" i="29"/>
  <c r="AA55" i="29"/>
  <c r="AC55" i="29"/>
  <c r="AD55" i="29"/>
  <c r="AE55" i="29"/>
  <c r="AF55" i="29"/>
  <c r="AG55" i="29"/>
  <c r="AH55" i="29"/>
  <c r="AI55" i="29"/>
  <c r="AK55" i="29"/>
  <c r="AL55" i="29"/>
  <c r="AM55" i="29"/>
  <c r="BS55" i="29"/>
  <c r="AJ55" i="29"/>
  <c r="BX55" i="29"/>
  <c r="AN55" i="29"/>
  <c r="BZ55" i="29"/>
  <c r="AO55" i="29"/>
  <c r="CB55" i="29"/>
  <c r="AP55" i="29"/>
  <c r="CD55" i="29"/>
  <c r="AQ55" i="29"/>
  <c r="AR55" i="29"/>
  <c r="BY55" i="29"/>
  <c r="CA55" i="29"/>
  <c r="CC55" i="29"/>
  <c r="CE55" i="29"/>
  <c r="BF55" i="29"/>
  <c r="DC55" i="29" s="1"/>
  <c r="BG55" i="29"/>
  <c r="BJ55" i="29"/>
  <c r="BK55" i="29"/>
  <c r="DE55" i="29" s="1"/>
  <c r="BH55" i="29"/>
  <c r="BL55" i="29"/>
  <c r="D56" i="29"/>
  <c r="CI56" i="29"/>
  <c r="E56" i="29"/>
  <c r="F56" i="29"/>
  <c r="CJ56" i="29"/>
  <c r="K56" i="29"/>
  <c r="CK56" i="29"/>
  <c r="O56" i="29"/>
  <c r="AU56" i="29"/>
  <c r="CL56" i="29" s="1"/>
  <c r="AV56" i="29"/>
  <c r="CM56" i="29" s="1"/>
  <c r="Q56" i="29"/>
  <c r="AX56" i="29"/>
  <c r="CN56" i="29" s="1"/>
  <c r="R56" i="29"/>
  <c r="AY56" i="29"/>
  <c r="AZ56" i="29"/>
  <c r="CP56" i="29" s="1"/>
  <c r="BB56" i="29"/>
  <c r="CQ56" i="29" s="1"/>
  <c r="S56" i="29"/>
  <c r="BC56" i="29"/>
  <c r="CR56" i="29" s="1"/>
  <c r="BD56" i="29"/>
  <c r="CS56" i="29" s="1"/>
  <c r="G56" i="29"/>
  <c r="H56" i="29"/>
  <c r="I56" i="29"/>
  <c r="J56" i="29"/>
  <c r="L56" i="29"/>
  <c r="M56" i="29"/>
  <c r="N56" i="29"/>
  <c r="P56" i="29"/>
  <c r="T56" i="29"/>
  <c r="AT56" i="29"/>
  <c r="AW56" i="29"/>
  <c r="BA56" i="29"/>
  <c r="BE56" i="29"/>
  <c r="U56" i="29"/>
  <c r="BI56" i="29"/>
  <c r="V56" i="29"/>
  <c r="BM56" i="29"/>
  <c r="W56" i="29"/>
  <c r="X56" i="29"/>
  <c r="CU56" i="29"/>
  <c r="AB56" i="29"/>
  <c r="BN56" i="29"/>
  <c r="BT56" i="29"/>
  <c r="BO56" i="29"/>
  <c r="CW56" i="29" s="1"/>
  <c r="BP56" i="29"/>
  <c r="CX56" i="29" s="1"/>
  <c r="BU56" i="29"/>
  <c r="BQ56" i="29"/>
  <c r="BV56" i="29"/>
  <c r="BR56" i="29"/>
  <c r="BW56" i="29"/>
  <c r="Y56" i="29"/>
  <c r="Z56" i="29"/>
  <c r="AA56" i="29"/>
  <c r="AC56" i="29"/>
  <c r="AD56" i="29"/>
  <c r="AE56" i="29"/>
  <c r="AF56" i="29"/>
  <c r="AG56" i="29"/>
  <c r="AH56" i="29"/>
  <c r="AI56" i="29"/>
  <c r="AK56" i="29"/>
  <c r="AL56" i="29"/>
  <c r="AM56" i="29"/>
  <c r="BS56" i="29"/>
  <c r="AJ56" i="29"/>
  <c r="BX56" i="29"/>
  <c r="AN56" i="29"/>
  <c r="BZ56" i="29"/>
  <c r="AO56" i="29"/>
  <c r="CB56" i="29"/>
  <c r="AP56" i="29"/>
  <c r="CD56" i="29"/>
  <c r="AQ56" i="29"/>
  <c r="AR56" i="29"/>
  <c r="BY56" i="29"/>
  <c r="CA56" i="29"/>
  <c r="CC56" i="29"/>
  <c r="CE56" i="29"/>
  <c r="BF56" i="29"/>
  <c r="DC56" i="29" s="1"/>
  <c r="BG56" i="29"/>
  <c r="BJ56" i="29"/>
  <c r="BK56" i="29"/>
  <c r="DE56" i="29" s="1"/>
  <c r="BH56" i="29"/>
  <c r="BL56" i="29"/>
  <c r="D57" i="29"/>
  <c r="CI57" i="29"/>
  <c r="E57" i="29"/>
  <c r="F57" i="29"/>
  <c r="CJ57" i="29"/>
  <c r="K57" i="29"/>
  <c r="CK57" i="29"/>
  <c r="O57" i="29"/>
  <c r="AU57" i="29"/>
  <c r="CL57" i="29" s="1"/>
  <c r="AV57" i="29"/>
  <c r="CM57" i="29" s="1"/>
  <c r="Q57" i="29"/>
  <c r="AX57" i="29"/>
  <c r="CN57" i="29" s="1"/>
  <c r="R57" i="29"/>
  <c r="AY57" i="29"/>
  <c r="CO57" i="29" s="1"/>
  <c r="AZ57" i="29"/>
  <c r="CP57" i="29" s="1"/>
  <c r="BB57" i="29"/>
  <c r="CQ57" i="29" s="1"/>
  <c r="S57" i="29"/>
  <c r="BC57" i="29"/>
  <c r="CR57" i="29" s="1"/>
  <c r="BD57" i="29"/>
  <c r="CS57" i="29" s="1"/>
  <c r="G57" i="29"/>
  <c r="H57" i="29"/>
  <c r="I57" i="29"/>
  <c r="J57" i="29"/>
  <c r="L57" i="29"/>
  <c r="M57" i="29"/>
  <c r="N57" i="29"/>
  <c r="P57" i="29"/>
  <c r="T57" i="29"/>
  <c r="AT57" i="29"/>
  <c r="AW57" i="29"/>
  <c r="BA57" i="29"/>
  <c r="BE57" i="29"/>
  <c r="U57" i="29"/>
  <c r="BI57" i="29"/>
  <c r="V57" i="29"/>
  <c r="BM57" i="29"/>
  <c r="W57" i="29"/>
  <c r="X57" i="29"/>
  <c r="CU57" i="29"/>
  <c r="AB57" i="29"/>
  <c r="BN57" i="29"/>
  <c r="BT57" i="29"/>
  <c r="BO57" i="29"/>
  <c r="CW57" i="29" s="1"/>
  <c r="BP57" i="29"/>
  <c r="BU57" i="29"/>
  <c r="BQ57" i="29"/>
  <c r="BV57" i="29"/>
  <c r="BR57" i="29"/>
  <c r="BW57" i="29"/>
  <c r="Y57" i="29"/>
  <c r="Z57" i="29"/>
  <c r="AA57" i="29"/>
  <c r="AC57" i="29"/>
  <c r="AD57" i="29"/>
  <c r="AE57" i="29"/>
  <c r="AF57" i="29"/>
  <c r="AG57" i="29"/>
  <c r="AH57" i="29"/>
  <c r="AI57" i="29"/>
  <c r="AK57" i="29"/>
  <c r="AL57" i="29"/>
  <c r="AM57" i="29"/>
  <c r="BS57" i="29"/>
  <c r="AJ57" i="29"/>
  <c r="BX57" i="29"/>
  <c r="AN57" i="29"/>
  <c r="BZ57" i="29"/>
  <c r="AO57" i="29"/>
  <c r="CB57" i="29"/>
  <c r="AP57" i="29"/>
  <c r="CD57" i="29"/>
  <c r="AQ57" i="29"/>
  <c r="AR57" i="29"/>
  <c r="BY57" i="29"/>
  <c r="CA57" i="29"/>
  <c r="CC57" i="29"/>
  <c r="CE57" i="29"/>
  <c r="BF57" i="29"/>
  <c r="DC57" i="29" s="1"/>
  <c r="BG57" i="29"/>
  <c r="DD57" i="29" s="1"/>
  <c r="BJ57" i="29"/>
  <c r="BK57" i="29"/>
  <c r="DE57" i="29" s="1"/>
  <c r="BH57" i="29"/>
  <c r="BL57" i="29"/>
  <c r="D58" i="29"/>
  <c r="CI58" i="29"/>
  <c r="E58" i="29"/>
  <c r="F58" i="29"/>
  <c r="CJ58" i="29"/>
  <c r="K58" i="29"/>
  <c r="CK58" i="29"/>
  <c r="O58" i="29"/>
  <c r="AU58" i="29"/>
  <c r="CL58" i="29" s="1"/>
  <c r="AV58" i="29"/>
  <c r="CM58" i="29" s="1"/>
  <c r="Q58" i="29"/>
  <c r="AX58" i="29"/>
  <c r="CN58" i="29" s="1"/>
  <c r="R58" i="29"/>
  <c r="AY58" i="29"/>
  <c r="CO58" i="29" s="1"/>
  <c r="AZ58" i="29"/>
  <c r="CP58" i="29" s="1"/>
  <c r="BB58" i="29"/>
  <c r="CQ58" i="29" s="1"/>
  <c r="S58" i="29"/>
  <c r="BC58" i="29"/>
  <c r="CR58" i="29" s="1"/>
  <c r="BD58" i="29"/>
  <c r="CS58" i="29" s="1"/>
  <c r="G58" i="29"/>
  <c r="H58" i="29"/>
  <c r="I58" i="29"/>
  <c r="J58" i="29"/>
  <c r="L58" i="29"/>
  <c r="M58" i="29"/>
  <c r="N58" i="29"/>
  <c r="P58" i="29"/>
  <c r="T58" i="29"/>
  <c r="AT58" i="29"/>
  <c r="AW58" i="29"/>
  <c r="BA58" i="29"/>
  <c r="BE58" i="29"/>
  <c r="U58" i="29"/>
  <c r="BI58" i="29"/>
  <c r="V58" i="29"/>
  <c r="BM58" i="29"/>
  <c r="W58" i="29"/>
  <c r="X58" i="29"/>
  <c r="CU58" i="29"/>
  <c r="AB58" i="29"/>
  <c r="BN58" i="29"/>
  <c r="BT58" i="29"/>
  <c r="BO58" i="29"/>
  <c r="CW58" i="29" s="1"/>
  <c r="BP58" i="29"/>
  <c r="BU58" i="29"/>
  <c r="BQ58" i="29"/>
  <c r="BV58" i="29"/>
  <c r="BR58" i="29"/>
  <c r="BW58" i="29"/>
  <c r="Y58" i="29"/>
  <c r="Z58" i="29"/>
  <c r="AA58" i="29"/>
  <c r="AC58" i="29"/>
  <c r="AD58" i="29"/>
  <c r="AE58" i="29"/>
  <c r="AF58" i="29"/>
  <c r="AG58" i="29"/>
  <c r="AH58" i="29"/>
  <c r="AI58" i="29"/>
  <c r="AK58" i="29"/>
  <c r="AL58" i="29"/>
  <c r="AM58" i="29"/>
  <c r="BS58" i="29"/>
  <c r="AJ58" i="29"/>
  <c r="BX58" i="29"/>
  <c r="AN58" i="29"/>
  <c r="BZ58" i="29"/>
  <c r="AO58" i="29"/>
  <c r="CB58" i="29"/>
  <c r="AP58" i="29"/>
  <c r="CD58" i="29"/>
  <c r="AQ58" i="29"/>
  <c r="AR58" i="29"/>
  <c r="BY58" i="29"/>
  <c r="CA58" i="29"/>
  <c r="CC58" i="29"/>
  <c r="CE58" i="29"/>
  <c r="BF58" i="29"/>
  <c r="DC58" i="29" s="1"/>
  <c r="BG58" i="29"/>
  <c r="BJ58" i="29"/>
  <c r="DD58" i="29" s="1"/>
  <c r="BK58" i="29"/>
  <c r="DE58" i="29" s="1"/>
  <c r="BH58" i="29"/>
  <c r="BL58" i="29"/>
  <c r="D59" i="29"/>
  <c r="CI59" i="29"/>
  <c r="E59" i="29"/>
  <c r="F59" i="29"/>
  <c r="CJ59" i="29"/>
  <c r="K59" i="29"/>
  <c r="CK59" i="29"/>
  <c r="O59" i="29"/>
  <c r="AU59" i="29"/>
  <c r="CL59" i="29" s="1"/>
  <c r="AV59" i="29"/>
  <c r="CM59" i="29" s="1"/>
  <c r="Q59" i="29"/>
  <c r="AX59" i="29"/>
  <c r="CN59" i="29" s="1"/>
  <c r="R59" i="29"/>
  <c r="AY59" i="29"/>
  <c r="CO59" i="29" s="1"/>
  <c r="AZ59" i="29"/>
  <c r="CP59" i="29" s="1"/>
  <c r="BB59" i="29"/>
  <c r="CQ59" i="29" s="1"/>
  <c r="S59" i="29"/>
  <c r="BC59" i="29"/>
  <c r="CR59" i="29" s="1"/>
  <c r="BD59" i="29"/>
  <c r="CS59" i="29" s="1"/>
  <c r="G59" i="29"/>
  <c r="H59" i="29"/>
  <c r="I59" i="29"/>
  <c r="J59" i="29"/>
  <c r="L59" i="29"/>
  <c r="M59" i="29"/>
  <c r="N59" i="29"/>
  <c r="P59" i="29"/>
  <c r="T59" i="29"/>
  <c r="AT59" i="29"/>
  <c r="AW59" i="29"/>
  <c r="BA59" i="29"/>
  <c r="BE59" i="29"/>
  <c r="U59" i="29"/>
  <c r="BI59" i="29"/>
  <c r="V59" i="29"/>
  <c r="BM59" i="29"/>
  <c r="W59" i="29"/>
  <c r="X59" i="29"/>
  <c r="CU59" i="29"/>
  <c r="AB59" i="29"/>
  <c r="BN59" i="29"/>
  <c r="BT59" i="29"/>
  <c r="BO59" i="29"/>
  <c r="CW59" i="29" s="1"/>
  <c r="BP59" i="29"/>
  <c r="BU59" i="29"/>
  <c r="BQ59" i="29"/>
  <c r="BV59" i="29"/>
  <c r="BR59" i="29"/>
  <c r="BW59" i="29"/>
  <c r="Y59" i="29"/>
  <c r="Z59" i="29"/>
  <c r="AA59" i="29"/>
  <c r="AC59" i="29"/>
  <c r="AD59" i="29"/>
  <c r="AE59" i="29"/>
  <c r="AF59" i="29"/>
  <c r="AG59" i="29"/>
  <c r="AH59" i="29"/>
  <c r="AI59" i="29"/>
  <c r="AK59" i="29"/>
  <c r="AL59" i="29"/>
  <c r="AM59" i="29"/>
  <c r="BS59" i="29"/>
  <c r="AJ59" i="29"/>
  <c r="BX59" i="29"/>
  <c r="AN59" i="29"/>
  <c r="BZ59" i="29"/>
  <c r="AO59" i="29"/>
  <c r="CB59" i="29"/>
  <c r="AP59" i="29"/>
  <c r="CD59" i="29"/>
  <c r="AQ59" i="29"/>
  <c r="AR59" i="29"/>
  <c r="BY59" i="29"/>
  <c r="CA59" i="29"/>
  <c r="CC59" i="29"/>
  <c r="CE59" i="29"/>
  <c r="BF59" i="29"/>
  <c r="DC59" i="29" s="1"/>
  <c r="BG59" i="29"/>
  <c r="BJ59" i="29"/>
  <c r="BK59" i="29"/>
  <c r="DE59" i="29" s="1"/>
  <c r="BH59" i="29"/>
  <c r="BL59" i="29"/>
  <c r="D60" i="29"/>
  <c r="CI60" i="29"/>
  <c r="E60" i="29"/>
  <c r="F60" i="29"/>
  <c r="CJ60" i="29"/>
  <c r="K60" i="29"/>
  <c r="CK60" i="29"/>
  <c r="O60" i="29"/>
  <c r="AU60" i="29"/>
  <c r="CL60" i="29" s="1"/>
  <c r="AV60" i="29"/>
  <c r="CM60" i="29" s="1"/>
  <c r="Q60" i="29"/>
  <c r="AX60" i="29"/>
  <c r="CN60" i="29" s="1"/>
  <c r="R60" i="29"/>
  <c r="AY60" i="29"/>
  <c r="CO60" i="29" s="1"/>
  <c r="AZ60" i="29"/>
  <c r="CP60" i="29" s="1"/>
  <c r="BB60" i="29"/>
  <c r="CQ60" i="29" s="1"/>
  <c r="S60" i="29"/>
  <c r="BC60" i="29"/>
  <c r="CR60" i="29" s="1"/>
  <c r="BD60" i="29"/>
  <c r="CS60" i="29" s="1"/>
  <c r="G60" i="29"/>
  <c r="H60" i="29"/>
  <c r="I60" i="29"/>
  <c r="J60" i="29"/>
  <c r="L60" i="29"/>
  <c r="M60" i="29"/>
  <c r="N60" i="29"/>
  <c r="P60" i="29"/>
  <c r="T60" i="29"/>
  <c r="AT60" i="29"/>
  <c r="AW60" i="29"/>
  <c r="BA60" i="29"/>
  <c r="BE60" i="29"/>
  <c r="U60" i="29"/>
  <c r="BI60" i="29"/>
  <c r="V60" i="29"/>
  <c r="BM60" i="29"/>
  <c r="W60" i="29"/>
  <c r="X60" i="29"/>
  <c r="CU60" i="29"/>
  <c r="AB60" i="29"/>
  <c r="BN60" i="29"/>
  <c r="BT60" i="29"/>
  <c r="BO60" i="29"/>
  <c r="CW60" i="29" s="1"/>
  <c r="BP60" i="29"/>
  <c r="BU60" i="29"/>
  <c r="BQ60" i="29"/>
  <c r="BV60" i="29"/>
  <c r="BR60" i="29"/>
  <c r="BW60" i="29"/>
  <c r="Y60" i="29"/>
  <c r="Z60" i="29"/>
  <c r="AA60" i="29"/>
  <c r="AC60" i="29"/>
  <c r="AD60" i="29"/>
  <c r="AE60" i="29"/>
  <c r="AF60" i="29"/>
  <c r="AG60" i="29"/>
  <c r="AH60" i="29"/>
  <c r="AI60" i="29"/>
  <c r="AK60" i="29"/>
  <c r="AL60" i="29"/>
  <c r="AM60" i="29"/>
  <c r="BS60" i="29"/>
  <c r="AJ60" i="29"/>
  <c r="BX60" i="29"/>
  <c r="AN60" i="29"/>
  <c r="BZ60" i="29"/>
  <c r="AO60" i="29"/>
  <c r="CB60" i="29"/>
  <c r="AP60" i="29"/>
  <c r="CD60" i="29"/>
  <c r="AQ60" i="29"/>
  <c r="AR60" i="29"/>
  <c r="BY60" i="29"/>
  <c r="CA60" i="29"/>
  <c r="CC60" i="29"/>
  <c r="CE60" i="29"/>
  <c r="BF60" i="29"/>
  <c r="DC60" i="29" s="1"/>
  <c r="BG60" i="29"/>
  <c r="BJ60" i="29"/>
  <c r="BK60" i="29"/>
  <c r="DE60" i="29" s="1"/>
  <c r="BH60" i="29"/>
  <c r="BL60" i="29"/>
  <c r="D61" i="29"/>
  <c r="CI61" i="29"/>
  <c r="E61" i="29"/>
  <c r="F61" i="29"/>
  <c r="CJ61" i="29"/>
  <c r="K61" i="29"/>
  <c r="CK61" i="29"/>
  <c r="O61" i="29"/>
  <c r="AU61" i="29"/>
  <c r="AV61" i="29"/>
  <c r="CM61" i="29" s="1"/>
  <c r="Q61" i="29"/>
  <c r="AX61" i="29"/>
  <c r="CN61" i="29" s="1"/>
  <c r="R61" i="29"/>
  <c r="AY61" i="29"/>
  <c r="CO61" i="29"/>
  <c r="AZ61" i="29"/>
  <c r="CP61" i="29" s="1"/>
  <c r="BB61" i="29"/>
  <c r="CQ61" i="29" s="1"/>
  <c r="S61" i="29"/>
  <c r="BC61" i="29"/>
  <c r="CR61" i="29" s="1"/>
  <c r="BD61" i="29"/>
  <c r="CS61" i="29" s="1"/>
  <c r="G61" i="29"/>
  <c r="H61" i="29"/>
  <c r="I61" i="29"/>
  <c r="J61" i="29"/>
  <c r="L61" i="29"/>
  <c r="M61" i="29"/>
  <c r="N61" i="29"/>
  <c r="P61" i="29"/>
  <c r="T61" i="29"/>
  <c r="AT61" i="29"/>
  <c r="AW61" i="29"/>
  <c r="BA61" i="29"/>
  <c r="BE61" i="29"/>
  <c r="U61" i="29"/>
  <c r="BI61" i="29"/>
  <c r="V61" i="29"/>
  <c r="BM61" i="29"/>
  <c r="W61" i="29"/>
  <c r="X61" i="29"/>
  <c r="CU61" i="29"/>
  <c r="AB61" i="29"/>
  <c r="BN61" i="29"/>
  <c r="BT61" i="29"/>
  <c r="BO61" i="29"/>
  <c r="CW61" i="29" s="1"/>
  <c r="BP61" i="29"/>
  <c r="BU61" i="29"/>
  <c r="BQ61" i="29"/>
  <c r="CY61" i="29" s="1"/>
  <c r="BV61" i="29"/>
  <c r="BR61" i="29"/>
  <c r="BW61" i="29"/>
  <c r="Y61" i="29"/>
  <c r="Z61" i="29"/>
  <c r="AA61" i="29"/>
  <c r="AC61" i="29"/>
  <c r="AD61" i="29"/>
  <c r="AE61" i="29"/>
  <c r="AF61" i="29"/>
  <c r="AG61" i="29"/>
  <c r="AH61" i="29"/>
  <c r="AI61" i="29"/>
  <c r="AK61" i="29"/>
  <c r="AL61" i="29"/>
  <c r="AM61" i="29"/>
  <c r="BS61" i="29"/>
  <c r="AJ61" i="29"/>
  <c r="BX61" i="29"/>
  <c r="AN61" i="29"/>
  <c r="BZ61" i="29"/>
  <c r="AO61" i="29"/>
  <c r="CB61" i="29"/>
  <c r="AP61" i="29"/>
  <c r="CD61" i="29"/>
  <c r="AQ61" i="29"/>
  <c r="AR61" i="29"/>
  <c r="BY61" i="29"/>
  <c r="CA61" i="29"/>
  <c r="CC61" i="29"/>
  <c r="CE61" i="29"/>
  <c r="BF61" i="29"/>
  <c r="DC61" i="29" s="1"/>
  <c r="BG61" i="29"/>
  <c r="BJ61" i="29"/>
  <c r="BK61" i="29"/>
  <c r="DE61" i="29" s="1"/>
  <c r="BH61" i="29"/>
  <c r="BL61" i="29"/>
  <c r="D62" i="29"/>
  <c r="CI62" i="29"/>
  <c r="E62" i="29"/>
  <c r="F62" i="29"/>
  <c r="CJ62" i="29"/>
  <c r="K62" i="29"/>
  <c r="CK62" i="29"/>
  <c r="O62" i="29"/>
  <c r="AU62" i="29"/>
  <c r="CL62" i="29" s="1"/>
  <c r="AV62" i="29"/>
  <c r="CM62" i="29" s="1"/>
  <c r="Q62" i="29"/>
  <c r="AX62" i="29"/>
  <c r="CN62" i="29" s="1"/>
  <c r="R62" i="29"/>
  <c r="AY62" i="29"/>
  <c r="CO62" i="29" s="1"/>
  <c r="AZ62" i="29"/>
  <c r="CP62" i="29" s="1"/>
  <c r="BB62" i="29"/>
  <c r="CQ62" i="29" s="1"/>
  <c r="S62" i="29"/>
  <c r="BC62" i="29"/>
  <c r="CR62" i="29" s="1"/>
  <c r="BD62" i="29"/>
  <c r="CS62" i="29" s="1"/>
  <c r="G62" i="29"/>
  <c r="H62" i="29"/>
  <c r="I62" i="29"/>
  <c r="J62" i="29"/>
  <c r="L62" i="29"/>
  <c r="M62" i="29"/>
  <c r="N62" i="29"/>
  <c r="P62" i="29"/>
  <c r="T62" i="29"/>
  <c r="AT62" i="29"/>
  <c r="AW62" i="29"/>
  <c r="BA62" i="29"/>
  <c r="BE62" i="29"/>
  <c r="U62" i="29"/>
  <c r="BI62" i="29"/>
  <c r="V62" i="29"/>
  <c r="BM62" i="29"/>
  <c r="W62" i="29"/>
  <c r="X62" i="29"/>
  <c r="CU62" i="29"/>
  <c r="AB62" i="29"/>
  <c r="BN62" i="29"/>
  <c r="BT62" i="29"/>
  <c r="BO62" i="29"/>
  <c r="CW62" i="29" s="1"/>
  <c r="BP62" i="29"/>
  <c r="BU62" i="29"/>
  <c r="BQ62" i="29"/>
  <c r="BV62" i="29"/>
  <c r="BR62" i="29"/>
  <c r="BW62" i="29"/>
  <c r="Y62" i="29"/>
  <c r="Z62" i="29"/>
  <c r="AA62" i="29"/>
  <c r="AC62" i="29"/>
  <c r="AD62" i="29"/>
  <c r="AE62" i="29"/>
  <c r="AF62" i="29"/>
  <c r="AG62" i="29"/>
  <c r="AH62" i="29"/>
  <c r="AI62" i="29"/>
  <c r="AK62" i="29"/>
  <c r="AL62" i="29"/>
  <c r="AM62" i="29"/>
  <c r="BS62" i="29"/>
  <c r="AJ62" i="29"/>
  <c r="BX62" i="29"/>
  <c r="AN62" i="29"/>
  <c r="BZ62" i="29"/>
  <c r="AO62" i="29"/>
  <c r="CB62" i="29"/>
  <c r="AP62" i="29"/>
  <c r="CD62" i="29"/>
  <c r="AQ62" i="29"/>
  <c r="AR62" i="29"/>
  <c r="BY62" i="29"/>
  <c r="CA62" i="29"/>
  <c r="CC62" i="29"/>
  <c r="CE62" i="29"/>
  <c r="BF62" i="29"/>
  <c r="DC62" i="29" s="1"/>
  <c r="BG62" i="29"/>
  <c r="DD62" i="29" s="1"/>
  <c r="BJ62" i="29"/>
  <c r="BK62" i="29"/>
  <c r="DE62" i="29" s="1"/>
  <c r="BH62" i="29"/>
  <c r="BL62" i="29"/>
  <c r="D63" i="29"/>
  <c r="CI63" i="29"/>
  <c r="E63" i="29"/>
  <c r="F63" i="29"/>
  <c r="CJ63" i="29"/>
  <c r="K63" i="29"/>
  <c r="CK63" i="29"/>
  <c r="O63" i="29"/>
  <c r="AU63" i="29"/>
  <c r="CL63" i="29" s="1"/>
  <c r="AV63" i="29"/>
  <c r="CM63" i="29" s="1"/>
  <c r="Q63" i="29"/>
  <c r="AX63" i="29"/>
  <c r="CN63" i="29" s="1"/>
  <c r="R63" i="29"/>
  <c r="AY63" i="29"/>
  <c r="CO63" i="29" s="1"/>
  <c r="AZ63" i="29"/>
  <c r="CP63" i="29" s="1"/>
  <c r="BB63" i="29"/>
  <c r="CQ63" i="29" s="1"/>
  <c r="S63" i="29"/>
  <c r="BC63" i="29"/>
  <c r="CR63" i="29" s="1"/>
  <c r="BD63" i="29"/>
  <c r="CS63" i="29" s="1"/>
  <c r="G63" i="29"/>
  <c r="H63" i="29"/>
  <c r="I63" i="29"/>
  <c r="J63" i="29"/>
  <c r="L63" i="29"/>
  <c r="M63" i="29"/>
  <c r="N63" i="29"/>
  <c r="P63" i="29"/>
  <c r="T63" i="29"/>
  <c r="AT63" i="29"/>
  <c r="AW63" i="29"/>
  <c r="BA63" i="29"/>
  <c r="BE63" i="29"/>
  <c r="U63" i="29"/>
  <c r="BI63" i="29"/>
  <c r="V63" i="29"/>
  <c r="BM63" i="29"/>
  <c r="W63" i="29"/>
  <c r="X63" i="29"/>
  <c r="CU63" i="29"/>
  <c r="AB63" i="29"/>
  <c r="BN63" i="29"/>
  <c r="BT63" i="29"/>
  <c r="BO63" i="29"/>
  <c r="CW63" i="29" s="1"/>
  <c r="BP63" i="29"/>
  <c r="BU63" i="29"/>
  <c r="BQ63" i="29"/>
  <c r="BV63" i="29"/>
  <c r="BR63" i="29"/>
  <c r="BW63" i="29"/>
  <c r="Y63" i="29"/>
  <c r="Z63" i="29"/>
  <c r="AA63" i="29"/>
  <c r="AC63" i="29"/>
  <c r="AD63" i="29"/>
  <c r="AE63" i="29"/>
  <c r="AF63" i="29"/>
  <c r="AG63" i="29"/>
  <c r="AH63" i="29"/>
  <c r="AI63" i="29"/>
  <c r="AK63" i="29"/>
  <c r="AL63" i="29"/>
  <c r="AM63" i="29"/>
  <c r="BS63" i="29"/>
  <c r="AJ63" i="29"/>
  <c r="BX63" i="29"/>
  <c r="AN63" i="29"/>
  <c r="BZ63" i="29"/>
  <c r="AO63" i="29"/>
  <c r="CB63" i="29"/>
  <c r="AP63" i="29"/>
  <c r="CD63" i="29"/>
  <c r="AQ63" i="29"/>
  <c r="AR63" i="29"/>
  <c r="BY63" i="29"/>
  <c r="CA63" i="29"/>
  <c r="CC63" i="29"/>
  <c r="CE63" i="29"/>
  <c r="BF63" i="29"/>
  <c r="DC63" i="29" s="1"/>
  <c r="BG63" i="29"/>
  <c r="BJ63" i="29"/>
  <c r="BK63" i="29"/>
  <c r="DE63" i="29" s="1"/>
  <c r="BH63" i="29"/>
  <c r="BL63" i="29"/>
  <c r="D64" i="29"/>
  <c r="CI64" i="29"/>
  <c r="E64" i="29"/>
  <c r="F64" i="29"/>
  <c r="CJ64" i="29"/>
  <c r="K64" i="29"/>
  <c r="CK64" i="29"/>
  <c r="O64" i="29"/>
  <c r="AU64" i="29"/>
  <c r="CL64" i="29" s="1"/>
  <c r="AV64" i="29"/>
  <c r="CM64" i="29" s="1"/>
  <c r="Q64" i="29"/>
  <c r="AX64" i="29"/>
  <c r="CN64" i="29" s="1"/>
  <c r="R64" i="29"/>
  <c r="AY64" i="29"/>
  <c r="CO64" i="29" s="1"/>
  <c r="AZ64" i="29"/>
  <c r="CP64" i="29" s="1"/>
  <c r="BB64" i="29"/>
  <c r="CQ64" i="29" s="1"/>
  <c r="S64" i="29"/>
  <c r="BC64" i="29"/>
  <c r="CR64" i="29" s="1"/>
  <c r="BD64" i="29"/>
  <c r="CS64" i="29" s="1"/>
  <c r="G64" i="29"/>
  <c r="H64" i="29"/>
  <c r="I64" i="29"/>
  <c r="J64" i="29"/>
  <c r="L64" i="29"/>
  <c r="M64" i="29"/>
  <c r="N64" i="29"/>
  <c r="P64" i="29"/>
  <c r="T64" i="29"/>
  <c r="AT64" i="29"/>
  <c r="AW64" i="29"/>
  <c r="BA64" i="29"/>
  <c r="BE64" i="29"/>
  <c r="U64" i="29"/>
  <c r="BI64" i="29"/>
  <c r="V64" i="29"/>
  <c r="BM64" i="29"/>
  <c r="W64" i="29"/>
  <c r="X64" i="29"/>
  <c r="CU64" i="29"/>
  <c r="AB64" i="29"/>
  <c r="BN64" i="29"/>
  <c r="BT64" i="29"/>
  <c r="BO64" i="29"/>
  <c r="CW64" i="29" s="1"/>
  <c r="BP64" i="29"/>
  <c r="BU64" i="29"/>
  <c r="BQ64" i="29"/>
  <c r="BV64" i="29"/>
  <c r="CY64" i="29" s="1"/>
  <c r="BR64" i="29"/>
  <c r="BW64" i="29"/>
  <c r="Y64" i="29"/>
  <c r="Z64" i="29"/>
  <c r="AA64" i="29"/>
  <c r="AC64" i="29"/>
  <c r="AD64" i="29"/>
  <c r="AE64" i="29"/>
  <c r="AF64" i="29"/>
  <c r="AG64" i="29"/>
  <c r="AH64" i="29"/>
  <c r="AI64" i="29"/>
  <c r="AK64" i="29"/>
  <c r="AL64" i="29"/>
  <c r="AM64" i="29"/>
  <c r="BS64" i="29"/>
  <c r="AJ64" i="29"/>
  <c r="BX64" i="29"/>
  <c r="AN64" i="29"/>
  <c r="BZ64" i="29"/>
  <c r="AO64" i="29"/>
  <c r="CB64" i="29"/>
  <c r="AP64" i="29"/>
  <c r="CD64" i="29"/>
  <c r="AQ64" i="29"/>
  <c r="AR64" i="29"/>
  <c r="BY64" i="29"/>
  <c r="CA64" i="29"/>
  <c r="CC64" i="29"/>
  <c r="CE64" i="29"/>
  <c r="BF64" i="29"/>
  <c r="DC64" i="29" s="1"/>
  <c r="BG64" i="29"/>
  <c r="BJ64" i="29"/>
  <c r="BK64" i="29"/>
  <c r="DE64" i="29" s="1"/>
  <c r="BH64" i="29"/>
  <c r="BL64" i="29"/>
  <c r="D65" i="29"/>
  <c r="CI65" i="29"/>
  <c r="E65" i="29"/>
  <c r="F65" i="29"/>
  <c r="CJ65" i="29"/>
  <c r="K65" i="29"/>
  <c r="CK65" i="29"/>
  <c r="O65" i="29"/>
  <c r="AU65" i="29"/>
  <c r="CL65" i="29" s="1"/>
  <c r="AV65" i="29"/>
  <c r="CM65" i="29" s="1"/>
  <c r="Q65" i="29"/>
  <c r="AX65" i="29"/>
  <c r="CN65" i="29" s="1"/>
  <c r="R65" i="29"/>
  <c r="AY65" i="29"/>
  <c r="CO65" i="29" s="1"/>
  <c r="AZ65" i="29"/>
  <c r="CP65" i="29" s="1"/>
  <c r="BB65" i="29"/>
  <c r="CQ65" i="29" s="1"/>
  <c r="S65" i="29"/>
  <c r="BC65" i="29"/>
  <c r="CR65" i="29" s="1"/>
  <c r="BD65" i="29"/>
  <c r="CS65" i="29" s="1"/>
  <c r="G65" i="29"/>
  <c r="H65" i="29"/>
  <c r="I65" i="29"/>
  <c r="J65" i="29"/>
  <c r="L65" i="29"/>
  <c r="M65" i="29"/>
  <c r="N65" i="29"/>
  <c r="P65" i="29"/>
  <c r="T65" i="29"/>
  <c r="AT65" i="29"/>
  <c r="AW65" i="29"/>
  <c r="BA65" i="29"/>
  <c r="BE65" i="29"/>
  <c r="U65" i="29"/>
  <c r="BI65" i="29"/>
  <c r="V65" i="29"/>
  <c r="BM65" i="29"/>
  <c r="W65" i="29"/>
  <c r="X65" i="29"/>
  <c r="CU65" i="29"/>
  <c r="AB65" i="29"/>
  <c r="BN65" i="29"/>
  <c r="BT65" i="29"/>
  <c r="BO65" i="29"/>
  <c r="CW65" i="29" s="1"/>
  <c r="BP65" i="29"/>
  <c r="CX65" i="29" s="1"/>
  <c r="BU65" i="29"/>
  <c r="BQ65" i="29"/>
  <c r="BV65" i="29"/>
  <c r="BR65" i="29"/>
  <c r="CZ65" i="29" s="1"/>
  <c r="BW65" i="29"/>
  <c r="Y65" i="29"/>
  <c r="Z65" i="29"/>
  <c r="AA65" i="29"/>
  <c r="AC65" i="29"/>
  <c r="AD65" i="29"/>
  <c r="AE65" i="29"/>
  <c r="AF65" i="29"/>
  <c r="AG65" i="29"/>
  <c r="AH65" i="29"/>
  <c r="AI65" i="29"/>
  <c r="AK65" i="29"/>
  <c r="AL65" i="29"/>
  <c r="AM65" i="29"/>
  <c r="BS65" i="29"/>
  <c r="AJ65" i="29"/>
  <c r="BX65" i="29"/>
  <c r="AN65" i="29"/>
  <c r="BZ65" i="29"/>
  <c r="AO65" i="29"/>
  <c r="CB65" i="29"/>
  <c r="AP65" i="29"/>
  <c r="CD65" i="29"/>
  <c r="AQ65" i="29"/>
  <c r="AR65" i="29"/>
  <c r="BY65" i="29"/>
  <c r="CA65" i="29"/>
  <c r="CC65" i="29"/>
  <c r="CE65" i="29"/>
  <c r="BF65" i="29"/>
  <c r="DC65" i="29" s="1"/>
  <c r="BG65" i="29"/>
  <c r="BJ65" i="29"/>
  <c r="BK65" i="29"/>
  <c r="DE65" i="29" s="1"/>
  <c r="BH65" i="29"/>
  <c r="BL65" i="29"/>
  <c r="D66" i="29"/>
  <c r="CI66" i="29"/>
  <c r="E66" i="29"/>
  <c r="F66" i="29"/>
  <c r="CJ66" i="29"/>
  <c r="K66" i="29"/>
  <c r="CK66" i="29"/>
  <c r="O66" i="29"/>
  <c r="AU66" i="29"/>
  <c r="CL66" i="29" s="1"/>
  <c r="AV66" i="29"/>
  <c r="CM66" i="29" s="1"/>
  <c r="Q66" i="29"/>
  <c r="AX66" i="29"/>
  <c r="CN66" i="29" s="1"/>
  <c r="R66" i="29"/>
  <c r="AY66" i="29"/>
  <c r="CO66" i="29" s="1"/>
  <c r="AZ66" i="29"/>
  <c r="CP66" i="29" s="1"/>
  <c r="BB66" i="29"/>
  <c r="CQ66" i="29" s="1"/>
  <c r="S66" i="29"/>
  <c r="BC66" i="29"/>
  <c r="CR66" i="29" s="1"/>
  <c r="BD66" i="29"/>
  <c r="G66" i="29"/>
  <c r="H66" i="29"/>
  <c r="I66" i="29"/>
  <c r="J66" i="29"/>
  <c r="L66" i="29"/>
  <c r="M66" i="29"/>
  <c r="N66" i="29"/>
  <c r="P66" i="29"/>
  <c r="T66" i="29"/>
  <c r="AT66" i="29"/>
  <c r="AW66" i="29"/>
  <c r="BA66" i="29"/>
  <c r="BE66" i="29"/>
  <c r="U66" i="29"/>
  <c r="BI66" i="29"/>
  <c r="V66" i="29"/>
  <c r="BM66" i="29"/>
  <c r="W66" i="29"/>
  <c r="X66" i="29"/>
  <c r="CU66" i="29"/>
  <c r="AB66" i="29"/>
  <c r="BN66" i="29"/>
  <c r="BT66" i="29"/>
  <c r="BO66" i="29"/>
  <c r="CW66" i="29" s="1"/>
  <c r="BP66" i="29"/>
  <c r="BU66" i="29"/>
  <c r="BQ66" i="29"/>
  <c r="BV66" i="29"/>
  <c r="BR66" i="29"/>
  <c r="BW66" i="29"/>
  <c r="Y66" i="29"/>
  <c r="Z66" i="29"/>
  <c r="AA66" i="29"/>
  <c r="AC66" i="29"/>
  <c r="AD66" i="29"/>
  <c r="AE66" i="29"/>
  <c r="AF66" i="29"/>
  <c r="AG66" i="29"/>
  <c r="AH66" i="29"/>
  <c r="AI66" i="29"/>
  <c r="AK66" i="29"/>
  <c r="AL66" i="29"/>
  <c r="AM66" i="29"/>
  <c r="BS66" i="29"/>
  <c r="AJ66" i="29"/>
  <c r="BX66" i="29"/>
  <c r="AN66" i="29"/>
  <c r="BZ66" i="29"/>
  <c r="AO66" i="29"/>
  <c r="CB66" i="29"/>
  <c r="AP66" i="29"/>
  <c r="CD66" i="29"/>
  <c r="AQ66" i="29"/>
  <c r="AR66" i="29"/>
  <c r="BY66" i="29"/>
  <c r="CA66" i="29"/>
  <c r="CC66" i="29"/>
  <c r="CE66" i="29"/>
  <c r="BF66" i="29"/>
  <c r="DC66" i="29" s="1"/>
  <c r="BG66" i="29"/>
  <c r="BJ66" i="29"/>
  <c r="BK66" i="29"/>
  <c r="DE66" i="29" s="1"/>
  <c r="BH66" i="29"/>
  <c r="BL66" i="29"/>
  <c r="D67" i="29"/>
  <c r="CI67" i="29"/>
  <c r="E67" i="29"/>
  <c r="F67" i="29"/>
  <c r="CJ67" i="29"/>
  <c r="K67" i="29"/>
  <c r="CK67" i="29"/>
  <c r="O67" i="29"/>
  <c r="AU67" i="29"/>
  <c r="CL67" i="29" s="1"/>
  <c r="AV67" i="29"/>
  <c r="CM67" i="29" s="1"/>
  <c r="Q67" i="29"/>
  <c r="AX67" i="29"/>
  <c r="CN67" i="29" s="1"/>
  <c r="R67" i="29"/>
  <c r="AY67" i="29"/>
  <c r="CO67" i="29" s="1"/>
  <c r="AZ67" i="29"/>
  <c r="CP67" i="29" s="1"/>
  <c r="BB67" i="29"/>
  <c r="CQ67" i="29" s="1"/>
  <c r="S67" i="29"/>
  <c r="BC67" i="29"/>
  <c r="CR67" i="29" s="1"/>
  <c r="BD67" i="29"/>
  <c r="CS67" i="29" s="1"/>
  <c r="G67" i="29"/>
  <c r="H67" i="29"/>
  <c r="I67" i="29"/>
  <c r="J67" i="29"/>
  <c r="L67" i="29"/>
  <c r="M67" i="29"/>
  <c r="N67" i="29"/>
  <c r="P67" i="29"/>
  <c r="T67" i="29"/>
  <c r="AT67" i="29"/>
  <c r="AW67" i="29"/>
  <c r="BA67" i="29"/>
  <c r="BE67" i="29"/>
  <c r="U67" i="29"/>
  <c r="BI67" i="29"/>
  <c r="V67" i="29"/>
  <c r="BM67" i="29"/>
  <c r="W67" i="29"/>
  <c r="X67" i="29"/>
  <c r="CU67" i="29"/>
  <c r="AB67" i="29"/>
  <c r="BN67" i="29"/>
  <c r="BT67" i="29"/>
  <c r="BO67" i="29"/>
  <c r="CW67" i="29" s="1"/>
  <c r="BP67" i="29"/>
  <c r="BU67" i="29"/>
  <c r="BQ67" i="29"/>
  <c r="BV67" i="29"/>
  <c r="BR67" i="29"/>
  <c r="BW67" i="29"/>
  <c r="Y67" i="29"/>
  <c r="Z67" i="29"/>
  <c r="AA67" i="29"/>
  <c r="AC67" i="29"/>
  <c r="AD67" i="29"/>
  <c r="AE67" i="29"/>
  <c r="AF67" i="29"/>
  <c r="AG67" i="29"/>
  <c r="AH67" i="29"/>
  <c r="AI67" i="29"/>
  <c r="AK67" i="29"/>
  <c r="AL67" i="29"/>
  <c r="AM67" i="29"/>
  <c r="BS67" i="29"/>
  <c r="AJ67" i="29"/>
  <c r="BX67" i="29"/>
  <c r="AN67" i="29"/>
  <c r="BZ67" i="29"/>
  <c r="AO67" i="29"/>
  <c r="CB67" i="29"/>
  <c r="AP67" i="29"/>
  <c r="CD67" i="29"/>
  <c r="AQ67" i="29"/>
  <c r="AR67" i="29"/>
  <c r="BY67" i="29"/>
  <c r="CA67" i="29"/>
  <c r="CC67" i="29"/>
  <c r="CE67" i="29"/>
  <c r="BF67" i="29"/>
  <c r="DC67" i="29" s="1"/>
  <c r="BG67" i="29"/>
  <c r="BJ67" i="29"/>
  <c r="BK67" i="29"/>
  <c r="DE67" i="29" s="1"/>
  <c r="BH67" i="29"/>
  <c r="BL67" i="29"/>
  <c r="D68" i="29"/>
  <c r="CI68" i="29"/>
  <c r="E68" i="29"/>
  <c r="F68" i="29"/>
  <c r="CJ68" i="29"/>
  <c r="K68" i="29"/>
  <c r="CK68" i="29"/>
  <c r="O68" i="29"/>
  <c r="AU68" i="29"/>
  <c r="CL68" i="29" s="1"/>
  <c r="AV68" i="29"/>
  <c r="Q68" i="29"/>
  <c r="AX68" i="29"/>
  <c r="CN68" i="29" s="1"/>
  <c r="R68" i="29"/>
  <c r="AY68" i="29"/>
  <c r="CO68" i="29" s="1"/>
  <c r="AZ68" i="29"/>
  <c r="CP68" i="29" s="1"/>
  <c r="BB68" i="29"/>
  <c r="CQ68" i="29" s="1"/>
  <c r="S68" i="29"/>
  <c r="BC68" i="29"/>
  <c r="CR68" i="29" s="1"/>
  <c r="BD68" i="29"/>
  <c r="CS68" i="29" s="1"/>
  <c r="G68" i="29"/>
  <c r="H68" i="29"/>
  <c r="I68" i="29"/>
  <c r="J68" i="29"/>
  <c r="L68" i="29"/>
  <c r="M68" i="29"/>
  <c r="N68" i="29"/>
  <c r="P68" i="29"/>
  <c r="T68" i="29"/>
  <c r="AT68" i="29"/>
  <c r="AW68" i="29"/>
  <c r="BA68" i="29"/>
  <c r="BE68" i="29"/>
  <c r="U68" i="29"/>
  <c r="BI68" i="29"/>
  <c r="V68" i="29"/>
  <c r="BM68" i="29"/>
  <c r="W68" i="29"/>
  <c r="X68" i="29"/>
  <c r="CU68" i="29"/>
  <c r="AB68" i="29"/>
  <c r="BN68" i="29"/>
  <c r="BT68" i="29"/>
  <c r="BO68" i="29"/>
  <c r="CW68" i="29" s="1"/>
  <c r="BP68" i="29"/>
  <c r="BU68" i="29"/>
  <c r="BQ68" i="29"/>
  <c r="BV68" i="29"/>
  <c r="BR68" i="29"/>
  <c r="BW68" i="29"/>
  <c r="Y68" i="29"/>
  <c r="Z68" i="29"/>
  <c r="AA68" i="29"/>
  <c r="AC68" i="29"/>
  <c r="AD68" i="29"/>
  <c r="AE68" i="29"/>
  <c r="AF68" i="29"/>
  <c r="AG68" i="29"/>
  <c r="AH68" i="29"/>
  <c r="AI68" i="29"/>
  <c r="AK68" i="29"/>
  <c r="AL68" i="29"/>
  <c r="AM68" i="29"/>
  <c r="BS68" i="29"/>
  <c r="AJ68" i="29"/>
  <c r="BX68" i="29"/>
  <c r="AN68" i="29"/>
  <c r="BZ68" i="29"/>
  <c r="AO68" i="29"/>
  <c r="CB68" i="29"/>
  <c r="AP68" i="29"/>
  <c r="CD68" i="29"/>
  <c r="AQ68" i="29"/>
  <c r="AR68" i="29"/>
  <c r="BY68" i="29"/>
  <c r="CA68" i="29"/>
  <c r="CC68" i="29"/>
  <c r="CE68" i="29"/>
  <c r="BF68" i="29"/>
  <c r="DC68" i="29" s="1"/>
  <c r="BG68" i="29"/>
  <c r="DD68" i="29" s="1"/>
  <c r="BJ68" i="29"/>
  <c r="BK68" i="29"/>
  <c r="DE68" i="29" s="1"/>
  <c r="BH68" i="29"/>
  <c r="BL68" i="29"/>
  <c r="D69" i="29"/>
  <c r="CI69" i="29"/>
  <c r="E69" i="29"/>
  <c r="F69" i="29"/>
  <c r="CJ69" i="29"/>
  <c r="K69" i="29"/>
  <c r="CK69" i="29"/>
  <c r="O69" i="29"/>
  <c r="AU69" i="29"/>
  <c r="CL69" i="29" s="1"/>
  <c r="AV69" i="29"/>
  <c r="CM69" i="29" s="1"/>
  <c r="Q69" i="29"/>
  <c r="AX69" i="29"/>
  <c r="CN69" i="29" s="1"/>
  <c r="R69" i="29"/>
  <c r="AY69" i="29"/>
  <c r="CO69" i="29" s="1"/>
  <c r="AZ69" i="29"/>
  <c r="CP69" i="29" s="1"/>
  <c r="BB69" i="29"/>
  <c r="CQ69" i="29" s="1"/>
  <c r="S69" i="29"/>
  <c r="BC69" i="29"/>
  <c r="CR69" i="29" s="1"/>
  <c r="BD69" i="29"/>
  <c r="CS69" i="29" s="1"/>
  <c r="G69" i="29"/>
  <c r="H69" i="29"/>
  <c r="I69" i="29"/>
  <c r="J69" i="29"/>
  <c r="L69" i="29"/>
  <c r="M69" i="29"/>
  <c r="N69" i="29"/>
  <c r="P69" i="29"/>
  <c r="T69" i="29"/>
  <c r="AT69" i="29"/>
  <c r="AW69" i="29"/>
  <c r="BA69" i="29"/>
  <c r="BE69" i="29"/>
  <c r="U69" i="29"/>
  <c r="BI69" i="29"/>
  <c r="V69" i="29"/>
  <c r="BM69" i="29"/>
  <c r="W69" i="29"/>
  <c r="X69" i="29"/>
  <c r="CU69" i="29"/>
  <c r="AB69" i="29"/>
  <c r="BN69" i="29"/>
  <c r="BT69" i="29"/>
  <c r="BO69" i="29"/>
  <c r="CW69" i="29" s="1"/>
  <c r="BP69" i="29"/>
  <c r="BU69" i="29"/>
  <c r="BQ69" i="29"/>
  <c r="BV69" i="29"/>
  <c r="BR69" i="29"/>
  <c r="BW69" i="29"/>
  <c r="Y69" i="29"/>
  <c r="Z69" i="29"/>
  <c r="AA69" i="29"/>
  <c r="AC69" i="29"/>
  <c r="AD69" i="29"/>
  <c r="AE69" i="29"/>
  <c r="AF69" i="29"/>
  <c r="AG69" i="29"/>
  <c r="AH69" i="29"/>
  <c r="AI69" i="29"/>
  <c r="AK69" i="29"/>
  <c r="AL69" i="29"/>
  <c r="AM69" i="29"/>
  <c r="BS69" i="29"/>
  <c r="AJ69" i="29"/>
  <c r="BX69" i="29"/>
  <c r="AN69" i="29"/>
  <c r="BZ69" i="29"/>
  <c r="AO69" i="29"/>
  <c r="CB69" i="29"/>
  <c r="AP69" i="29"/>
  <c r="CD69" i="29"/>
  <c r="AQ69" i="29"/>
  <c r="AR69" i="29"/>
  <c r="BY69" i="29"/>
  <c r="CA69" i="29"/>
  <c r="CC69" i="29"/>
  <c r="CE69" i="29"/>
  <c r="BF69" i="29"/>
  <c r="DC69" i="29" s="1"/>
  <c r="BG69" i="29"/>
  <c r="BJ69" i="29"/>
  <c r="BK69" i="29"/>
  <c r="DE69" i="29" s="1"/>
  <c r="BH69" i="29"/>
  <c r="BL69" i="29"/>
  <c r="D70" i="29"/>
  <c r="CI70" i="29"/>
  <c r="E70" i="29"/>
  <c r="F70" i="29"/>
  <c r="CJ70" i="29"/>
  <c r="K70" i="29"/>
  <c r="CK70" i="29"/>
  <c r="O70" i="29"/>
  <c r="AU70" i="29"/>
  <c r="CL70" i="29" s="1"/>
  <c r="AV70" i="29"/>
  <c r="CM70" i="29" s="1"/>
  <c r="Q70" i="29"/>
  <c r="AX70" i="29"/>
  <c r="CN70" i="29" s="1"/>
  <c r="R70" i="29"/>
  <c r="AY70" i="29"/>
  <c r="CO70" i="29" s="1"/>
  <c r="AZ70" i="29"/>
  <c r="CP70" i="29" s="1"/>
  <c r="BB70" i="29"/>
  <c r="CQ70" i="29" s="1"/>
  <c r="S70" i="29"/>
  <c r="BC70" i="29"/>
  <c r="CR70" i="29" s="1"/>
  <c r="BD70" i="29"/>
  <c r="CS70" i="29" s="1"/>
  <c r="G70" i="29"/>
  <c r="H70" i="29"/>
  <c r="I70" i="29"/>
  <c r="J70" i="29"/>
  <c r="L70" i="29"/>
  <c r="M70" i="29"/>
  <c r="N70" i="29"/>
  <c r="P70" i="29"/>
  <c r="T70" i="29"/>
  <c r="AT70" i="29"/>
  <c r="AW70" i="29"/>
  <c r="BA70" i="29"/>
  <c r="BE70" i="29"/>
  <c r="U70" i="29"/>
  <c r="BI70" i="29"/>
  <c r="V70" i="29"/>
  <c r="BM70" i="29"/>
  <c r="W70" i="29"/>
  <c r="X70" i="29"/>
  <c r="CU70" i="29"/>
  <c r="AB70" i="29"/>
  <c r="BN70" i="29"/>
  <c r="BT70" i="29"/>
  <c r="BO70" i="29"/>
  <c r="CW70" i="29" s="1"/>
  <c r="BP70" i="29"/>
  <c r="BU70" i="29"/>
  <c r="BQ70" i="29"/>
  <c r="BV70" i="29"/>
  <c r="BR70" i="29"/>
  <c r="BW70" i="29"/>
  <c r="CZ70" i="29" s="1"/>
  <c r="Y70" i="29"/>
  <c r="Z70" i="29"/>
  <c r="AA70" i="29"/>
  <c r="AC70" i="29"/>
  <c r="AD70" i="29"/>
  <c r="AE70" i="29"/>
  <c r="AF70" i="29"/>
  <c r="AG70" i="29"/>
  <c r="AH70" i="29"/>
  <c r="AI70" i="29"/>
  <c r="AK70" i="29"/>
  <c r="AL70" i="29"/>
  <c r="AM70" i="29"/>
  <c r="BS70" i="29"/>
  <c r="AJ70" i="29"/>
  <c r="BX70" i="29"/>
  <c r="AN70" i="29"/>
  <c r="BZ70" i="29"/>
  <c r="AO70" i="29"/>
  <c r="CB70" i="29"/>
  <c r="AP70" i="29"/>
  <c r="CD70" i="29"/>
  <c r="AQ70" i="29"/>
  <c r="AR70" i="29"/>
  <c r="BY70" i="29"/>
  <c r="CA70" i="29"/>
  <c r="CC70" i="29"/>
  <c r="CE70" i="29"/>
  <c r="BF70" i="29"/>
  <c r="DC70" i="29" s="1"/>
  <c r="BG70" i="29"/>
  <c r="BJ70" i="29"/>
  <c r="BK70" i="29"/>
  <c r="DE70" i="29" s="1"/>
  <c r="BH70" i="29"/>
  <c r="BL70" i="29"/>
  <c r="D71" i="29"/>
  <c r="CI71" i="29"/>
  <c r="E71" i="29"/>
  <c r="F71" i="29"/>
  <c r="CJ71" i="29"/>
  <c r="K71" i="29"/>
  <c r="CK71" i="29"/>
  <c r="O71" i="29"/>
  <c r="AU71" i="29"/>
  <c r="CL71" i="29" s="1"/>
  <c r="AV71" i="29"/>
  <c r="CM71" i="29" s="1"/>
  <c r="Q71" i="29"/>
  <c r="AX71" i="29"/>
  <c r="CN71" i="29" s="1"/>
  <c r="R71" i="29"/>
  <c r="AY71" i="29"/>
  <c r="CO71" i="29" s="1"/>
  <c r="AZ71" i="29"/>
  <c r="CP71" i="29" s="1"/>
  <c r="BB71" i="29"/>
  <c r="CQ71" i="29" s="1"/>
  <c r="S71" i="29"/>
  <c r="BC71" i="29"/>
  <c r="CR71" i="29" s="1"/>
  <c r="BD71" i="29"/>
  <c r="CS71" i="29" s="1"/>
  <c r="G71" i="29"/>
  <c r="H71" i="29"/>
  <c r="I71" i="29"/>
  <c r="J71" i="29"/>
  <c r="L71" i="29"/>
  <c r="M71" i="29"/>
  <c r="N71" i="29"/>
  <c r="P71" i="29"/>
  <c r="T71" i="29"/>
  <c r="AT71" i="29"/>
  <c r="AW71" i="29"/>
  <c r="BA71" i="29"/>
  <c r="BE71" i="29"/>
  <c r="U71" i="29"/>
  <c r="BI71" i="29"/>
  <c r="V71" i="29"/>
  <c r="BM71" i="29"/>
  <c r="W71" i="29"/>
  <c r="X71" i="29"/>
  <c r="CU71" i="29"/>
  <c r="AB71" i="29"/>
  <c r="BN71" i="29"/>
  <c r="BT71" i="29"/>
  <c r="BO71" i="29"/>
  <c r="CW71" i="29" s="1"/>
  <c r="BP71" i="29"/>
  <c r="BU71" i="29"/>
  <c r="BQ71" i="29"/>
  <c r="CY71" i="29" s="1"/>
  <c r="BV71" i="29"/>
  <c r="BR71" i="29"/>
  <c r="BW71" i="29"/>
  <c r="Y71" i="29"/>
  <c r="Z71" i="29"/>
  <c r="AA71" i="29"/>
  <c r="AC71" i="29"/>
  <c r="AD71" i="29"/>
  <c r="AE71" i="29"/>
  <c r="AF71" i="29"/>
  <c r="AG71" i="29"/>
  <c r="AH71" i="29"/>
  <c r="AI71" i="29"/>
  <c r="AK71" i="29"/>
  <c r="AL71" i="29"/>
  <c r="AM71" i="29"/>
  <c r="BS71" i="29"/>
  <c r="AJ71" i="29"/>
  <c r="BX71" i="29"/>
  <c r="AN71" i="29"/>
  <c r="BZ71" i="29"/>
  <c r="AO71" i="29"/>
  <c r="CB71" i="29"/>
  <c r="AP71" i="29"/>
  <c r="CD71" i="29"/>
  <c r="AQ71" i="29"/>
  <c r="AR71" i="29"/>
  <c r="BY71" i="29"/>
  <c r="CA71" i="29"/>
  <c r="CC71" i="29"/>
  <c r="CE71" i="29"/>
  <c r="BF71" i="29"/>
  <c r="DC71" i="29" s="1"/>
  <c r="BG71" i="29"/>
  <c r="BJ71" i="29"/>
  <c r="BK71" i="29"/>
  <c r="DE71" i="29" s="1"/>
  <c r="BH71" i="29"/>
  <c r="BL71" i="29"/>
  <c r="D72" i="29"/>
  <c r="CI72" i="29"/>
  <c r="E72" i="29"/>
  <c r="F72" i="29"/>
  <c r="CJ72" i="29"/>
  <c r="K72" i="29"/>
  <c r="CK72" i="29"/>
  <c r="O72" i="29"/>
  <c r="AU72" i="29"/>
  <c r="CL72" i="29" s="1"/>
  <c r="AV72" i="29"/>
  <c r="CM72" i="29" s="1"/>
  <c r="Q72" i="29"/>
  <c r="AX72" i="29"/>
  <c r="CN72" i="29" s="1"/>
  <c r="R72" i="29"/>
  <c r="AY72" i="29"/>
  <c r="CO72" i="29" s="1"/>
  <c r="AZ72" i="29"/>
  <c r="CP72" i="29" s="1"/>
  <c r="BB72" i="29"/>
  <c r="CQ72" i="29" s="1"/>
  <c r="S72" i="29"/>
  <c r="BC72" i="29"/>
  <c r="CR72" i="29" s="1"/>
  <c r="BD72" i="29"/>
  <c r="CS72" i="29" s="1"/>
  <c r="G72" i="29"/>
  <c r="H72" i="29"/>
  <c r="I72" i="29"/>
  <c r="J72" i="29"/>
  <c r="L72" i="29"/>
  <c r="M72" i="29"/>
  <c r="N72" i="29"/>
  <c r="P72" i="29"/>
  <c r="T72" i="29"/>
  <c r="AT72" i="29"/>
  <c r="AW72" i="29"/>
  <c r="BA72" i="29"/>
  <c r="BE72" i="29"/>
  <c r="U72" i="29"/>
  <c r="BI72" i="29"/>
  <c r="V72" i="29"/>
  <c r="BM72" i="29"/>
  <c r="W72" i="29"/>
  <c r="X72" i="29"/>
  <c r="CU72" i="29"/>
  <c r="AB72" i="29"/>
  <c r="BN72" i="29"/>
  <c r="BT72" i="29"/>
  <c r="BO72" i="29"/>
  <c r="CW72" i="29" s="1"/>
  <c r="BP72" i="29"/>
  <c r="BU72" i="29"/>
  <c r="BQ72" i="29"/>
  <c r="BV72" i="29"/>
  <c r="BR72" i="29"/>
  <c r="BW72" i="29"/>
  <c r="Y72" i="29"/>
  <c r="Z72" i="29"/>
  <c r="AA72" i="29"/>
  <c r="AC72" i="29"/>
  <c r="AD72" i="29"/>
  <c r="AE72" i="29"/>
  <c r="AF72" i="29"/>
  <c r="AG72" i="29"/>
  <c r="AH72" i="29"/>
  <c r="AI72" i="29"/>
  <c r="AK72" i="29"/>
  <c r="AL72" i="29"/>
  <c r="AM72" i="29"/>
  <c r="BS72" i="29"/>
  <c r="AJ72" i="29"/>
  <c r="BX72" i="29"/>
  <c r="AN72" i="29"/>
  <c r="BZ72" i="29"/>
  <c r="AO72" i="29"/>
  <c r="CB72" i="29"/>
  <c r="AP72" i="29"/>
  <c r="CD72" i="29"/>
  <c r="AQ72" i="29"/>
  <c r="AR72" i="29"/>
  <c r="BY72" i="29"/>
  <c r="CA72" i="29"/>
  <c r="CC72" i="29"/>
  <c r="CE72" i="29"/>
  <c r="BF72" i="29"/>
  <c r="DC72" i="29" s="1"/>
  <c r="BG72" i="29"/>
  <c r="BJ72" i="29"/>
  <c r="BK72" i="29"/>
  <c r="DE72" i="29" s="1"/>
  <c r="BH72" i="29"/>
  <c r="BL72" i="29"/>
  <c r="D73" i="29"/>
  <c r="CI73" i="29"/>
  <c r="E73" i="29"/>
  <c r="F73" i="29"/>
  <c r="CJ73" i="29"/>
  <c r="K73" i="29"/>
  <c r="CK73" i="29"/>
  <c r="O73" i="29"/>
  <c r="AU73" i="29"/>
  <c r="CL73" i="29" s="1"/>
  <c r="AV73" i="29"/>
  <c r="CM73" i="29" s="1"/>
  <c r="Q73" i="29"/>
  <c r="AX73" i="29"/>
  <c r="CN73" i="29" s="1"/>
  <c r="R73" i="29"/>
  <c r="AY73" i="29"/>
  <c r="CO73" i="29" s="1"/>
  <c r="AZ73" i="29"/>
  <c r="CP73" i="29" s="1"/>
  <c r="BB73" i="29"/>
  <c r="CQ73" i="29" s="1"/>
  <c r="S73" i="29"/>
  <c r="BC73" i="29"/>
  <c r="CR73" i="29" s="1"/>
  <c r="BD73" i="29"/>
  <c r="CS73" i="29" s="1"/>
  <c r="G73" i="29"/>
  <c r="H73" i="29"/>
  <c r="I73" i="29"/>
  <c r="J73" i="29"/>
  <c r="L73" i="29"/>
  <c r="M73" i="29"/>
  <c r="N73" i="29"/>
  <c r="P73" i="29"/>
  <c r="T73" i="29"/>
  <c r="AT73" i="29"/>
  <c r="AW73" i="29"/>
  <c r="BA73" i="29"/>
  <c r="BE73" i="29"/>
  <c r="U73" i="29"/>
  <c r="BI73" i="29"/>
  <c r="V73" i="29"/>
  <c r="BM73" i="29"/>
  <c r="W73" i="29"/>
  <c r="X73" i="29"/>
  <c r="CU73" i="29"/>
  <c r="AB73" i="29"/>
  <c r="BN73" i="29"/>
  <c r="BT73" i="29"/>
  <c r="BO73" i="29"/>
  <c r="CW73" i="29" s="1"/>
  <c r="BP73" i="29"/>
  <c r="BU73" i="29"/>
  <c r="BQ73" i="29"/>
  <c r="BV73" i="29"/>
  <c r="BR73" i="29"/>
  <c r="BW73" i="29"/>
  <c r="Y73" i="29"/>
  <c r="Z73" i="29"/>
  <c r="AA73" i="29"/>
  <c r="AC73" i="29"/>
  <c r="AD73" i="29"/>
  <c r="AE73" i="29"/>
  <c r="AF73" i="29"/>
  <c r="AG73" i="29"/>
  <c r="AH73" i="29"/>
  <c r="AI73" i="29"/>
  <c r="AK73" i="29"/>
  <c r="AL73" i="29"/>
  <c r="AM73" i="29"/>
  <c r="BS73" i="29"/>
  <c r="AJ73" i="29"/>
  <c r="BX73" i="29"/>
  <c r="AN73" i="29"/>
  <c r="BZ73" i="29"/>
  <c r="AO73" i="29"/>
  <c r="CB73" i="29"/>
  <c r="AP73" i="29"/>
  <c r="CD73" i="29"/>
  <c r="AQ73" i="29"/>
  <c r="AR73" i="29"/>
  <c r="BY73" i="29"/>
  <c r="CA73" i="29"/>
  <c r="CC73" i="29"/>
  <c r="CE73" i="29"/>
  <c r="BF73" i="29"/>
  <c r="DC73" i="29" s="1"/>
  <c r="BG73" i="29"/>
  <c r="BJ73" i="29"/>
  <c r="BK73" i="29"/>
  <c r="DE73" i="29" s="1"/>
  <c r="BH73" i="29"/>
  <c r="BL73" i="29"/>
  <c r="D74" i="29"/>
  <c r="CI74" i="29"/>
  <c r="E74" i="29"/>
  <c r="F74" i="29"/>
  <c r="CJ74" i="29"/>
  <c r="K74" i="29"/>
  <c r="CK74" i="29"/>
  <c r="O74" i="29"/>
  <c r="AU74" i="29"/>
  <c r="CL74" i="29" s="1"/>
  <c r="AV74" i="29"/>
  <c r="CM74" i="29" s="1"/>
  <c r="Q74" i="29"/>
  <c r="AX74" i="29"/>
  <c r="CN74" i="29" s="1"/>
  <c r="R74" i="29"/>
  <c r="AY74" i="29"/>
  <c r="CO74" i="29" s="1"/>
  <c r="AZ74" i="29"/>
  <c r="CP74" i="29" s="1"/>
  <c r="BB74" i="29"/>
  <c r="CQ74" i="29" s="1"/>
  <c r="S74" i="29"/>
  <c r="BC74" i="29"/>
  <c r="CR74" i="29" s="1"/>
  <c r="BD74" i="29"/>
  <c r="CS74" i="29" s="1"/>
  <c r="G74" i="29"/>
  <c r="H74" i="29"/>
  <c r="I74" i="29"/>
  <c r="J74" i="29"/>
  <c r="L74" i="29"/>
  <c r="M74" i="29"/>
  <c r="N74" i="29"/>
  <c r="P74" i="29"/>
  <c r="T74" i="29"/>
  <c r="AT74" i="29"/>
  <c r="AW74" i="29"/>
  <c r="BA74" i="29"/>
  <c r="BE74" i="29"/>
  <c r="U74" i="29"/>
  <c r="BI74" i="29"/>
  <c r="V74" i="29"/>
  <c r="BM74" i="29"/>
  <c r="W74" i="29"/>
  <c r="X74" i="29"/>
  <c r="CU74" i="29"/>
  <c r="AB74" i="29"/>
  <c r="BN74" i="29"/>
  <c r="BT74" i="29"/>
  <c r="BO74" i="29"/>
  <c r="CW74" i="29" s="1"/>
  <c r="BP74" i="29"/>
  <c r="BU74" i="29"/>
  <c r="BQ74" i="29"/>
  <c r="BV74" i="29"/>
  <c r="BR74" i="29"/>
  <c r="BW74" i="29"/>
  <c r="Y74" i="29"/>
  <c r="Z74" i="29"/>
  <c r="AA74" i="29"/>
  <c r="AC74" i="29"/>
  <c r="AD74" i="29"/>
  <c r="AE74" i="29"/>
  <c r="AF74" i="29"/>
  <c r="AG74" i="29"/>
  <c r="AH74" i="29"/>
  <c r="AI74" i="29"/>
  <c r="AK74" i="29"/>
  <c r="AL74" i="29"/>
  <c r="AM74" i="29"/>
  <c r="BS74" i="29"/>
  <c r="AJ74" i="29"/>
  <c r="BX74" i="29"/>
  <c r="AN74" i="29"/>
  <c r="BZ74" i="29"/>
  <c r="AO74" i="29"/>
  <c r="CB74" i="29"/>
  <c r="AP74" i="29"/>
  <c r="CD74" i="29"/>
  <c r="AQ74" i="29"/>
  <c r="AR74" i="29"/>
  <c r="BY74" i="29"/>
  <c r="CA74" i="29"/>
  <c r="CC74" i="29"/>
  <c r="CE74" i="29"/>
  <c r="BF74" i="29"/>
  <c r="DC74" i="29" s="1"/>
  <c r="BG74" i="29"/>
  <c r="BJ74" i="29"/>
  <c r="BK74" i="29"/>
  <c r="BH74" i="29"/>
  <c r="BL74" i="29"/>
  <c r="D75" i="29"/>
  <c r="CI75" i="29"/>
  <c r="E75" i="29"/>
  <c r="F75" i="29"/>
  <c r="CJ75" i="29"/>
  <c r="K75" i="29"/>
  <c r="CK75" i="29"/>
  <c r="O75" i="29"/>
  <c r="AU75" i="29"/>
  <c r="CL75" i="29" s="1"/>
  <c r="AV75" i="29"/>
  <c r="CM75" i="29" s="1"/>
  <c r="Q75" i="29"/>
  <c r="AX75" i="29"/>
  <c r="CN75" i="29" s="1"/>
  <c r="R75" i="29"/>
  <c r="AY75" i="29"/>
  <c r="CO75" i="29" s="1"/>
  <c r="AZ75" i="29"/>
  <c r="CP75" i="29" s="1"/>
  <c r="BB75" i="29"/>
  <c r="CQ75" i="29" s="1"/>
  <c r="S75" i="29"/>
  <c r="BC75" i="29"/>
  <c r="CR75" i="29" s="1"/>
  <c r="BD75" i="29"/>
  <c r="CS75" i="29" s="1"/>
  <c r="G75" i="29"/>
  <c r="H75" i="29"/>
  <c r="I75" i="29"/>
  <c r="J75" i="29"/>
  <c r="L75" i="29"/>
  <c r="M75" i="29"/>
  <c r="N75" i="29"/>
  <c r="P75" i="29"/>
  <c r="T75" i="29"/>
  <c r="AT75" i="29"/>
  <c r="AW75" i="29"/>
  <c r="BA75" i="29"/>
  <c r="BE75" i="29"/>
  <c r="U75" i="29"/>
  <c r="BI75" i="29"/>
  <c r="V75" i="29"/>
  <c r="BM75" i="29"/>
  <c r="W75" i="29"/>
  <c r="X75" i="29"/>
  <c r="CU75" i="29"/>
  <c r="AB75" i="29"/>
  <c r="BN75" i="29"/>
  <c r="BT75" i="29"/>
  <c r="BO75" i="29"/>
  <c r="CW75" i="29" s="1"/>
  <c r="BP75" i="29"/>
  <c r="BU75" i="29"/>
  <c r="BQ75" i="29"/>
  <c r="BV75" i="29"/>
  <c r="BR75" i="29"/>
  <c r="BW75" i="29"/>
  <c r="Y75" i="29"/>
  <c r="Z75" i="29"/>
  <c r="AA75" i="29"/>
  <c r="AC75" i="29"/>
  <c r="AD75" i="29"/>
  <c r="AE75" i="29"/>
  <c r="AF75" i="29"/>
  <c r="AG75" i="29"/>
  <c r="AH75" i="29"/>
  <c r="AI75" i="29"/>
  <c r="AK75" i="29"/>
  <c r="AL75" i="29"/>
  <c r="AM75" i="29"/>
  <c r="BS75" i="29"/>
  <c r="AJ75" i="29"/>
  <c r="BX75" i="29"/>
  <c r="AN75" i="29"/>
  <c r="BZ75" i="29"/>
  <c r="AO75" i="29"/>
  <c r="CB75" i="29"/>
  <c r="AP75" i="29"/>
  <c r="CD75" i="29"/>
  <c r="AQ75" i="29"/>
  <c r="AR75" i="29"/>
  <c r="BY75" i="29"/>
  <c r="CA75" i="29"/>
  <c r="CC75" i="29"/>
  <c r="CE75" i="29"/>
  <c r="BF75" i="29"/>
  <c r="DC75" i="29" s="1"/>
  <c r="BG75" i="29"/>
  <c r="BJ75" i="29"/>
  <c r="BK75" i="29"/>
  <c r="DE75" i="29" s="1"/>
  <c r="BH75" i="29"/>
  <c r="BL75" i="29"/>
  <c r="D76" i="29"/>
  <c r="CI76" i="29"/>
  <c r="E76" i="29"/>
  <c r="F76" i="29"/>
  <c r="CJ76" i="29"/>
  <c r="K76" i="29"/>
  <c r="CK76" i="29"/>
  <c r="O76" i="29"/>
  <c r="AU76" i="29"/>
  <c r="CL76" i="29" s="1"/>
  <c r="AV76" i="29"/>
  <c r="CM76" i="29" s="1"/>
  <c r="Q76" i="29"/>
  <c r="AX76" i="29"/>
  <c r="CN76" i="29" s="1"/>
  <c r="R76" i="29"/>
  <c r="AY76" i="29"/>
  <c r="CO76" i="29" s="1"/>
  <c r="AZ76" i="29"/>
  <c r="CP76" i="29" s="1"/>
  <c r="BB76" i="29"/>
  <c r="CQ76" i="29" s="1"/>
  <c r="S76" i="29"/>
  <c r="BC76" i="29"/>
  <c r="CR76" i="29" s="1"/>
  <c r="BD76" i="29"/>
  <c r="CS76" i="29" s="1"/>
  <c r="G76" i="29"/>
  <c r="H76" i="29"/>
  <c r="I76" i="29"/>
  <c r="J76" i="29"/>
  <c r="L76" i="29"/>
  <c r="M76" i="29"/>
  <c r="N76" i="29"/>
  <c r="P76" i="29"/>
  <c r="T76" i="29"/>
  <c r="AT76" i="29"/>
  <c r="AW76" i="29"/>
  <c r="BA76" i="29"/>
  <c r="BE76" i="29"/>
  <c r="U76" i="29"/>
  <c r="BI76" i="29"/>
  <c r="V76" i="29"/>
  <c r="BM76" i="29"/>
  <c r="W76" i="29"/>
  <c r="X76" i="29"/>
  <c r="CU76" i="29"/>
  <c r="AB76" i="29"/>
  <c r="BN76" i="29"/>
  <c r="BT76" i="29"/>
  <c r="BO76" i="29"/>
  <c r="CW76" i="29" s="1"/>
  <c r="BP76" i="29"/>
  <c r="BU76" i="29"/>
  <c r="BQ76" i="29"/>
  <c r="BV76" i="29"/>
  <c r="BR76" i="29"/>
  <c r="BW76" i="29"/>
  <c r="Y76" i="29"/>
  <c r="Z76" i="29"/>
  <c r="AA76" i="29"/>
  <c r="AC76" i="29"/>
  <c r="AD76" i="29"/>
  <c r="AE76" i="29"/>
  <c r="AF76" i="29"/>
  <c r="AG76" i="29"/>
  <c r="AH76" i="29"/>
  <c r="AI76" i="29"/>
  <c r="AK76" i="29"/>
  <c r="AL76" i="29"/>
  <c r="AM76" i="29"/>
  <c r="BS76" i="29"/>
  <c r="AJ76" i="29"/>
  <c r="BX76" i="29"/>
  <c r="AN76" i="29"/>
  <c r="BZ76" i="29"/>
  <c r="AO76" i="29"/>
  <c r="CB76" i="29"/>
  <c r="AP76" i="29"/>
  <c r="CD76" i="29"/>
  <c r="AQ76" i="29"/>
  <c r="AR76" i="29"/>
  <c r="BY76" i="29"/>
  <c r="CA76" i="29"/>
  <c r="CC76" i="29"/>
  <c r="CE76" i="29"/>
  <c r="BF76" i="29"/>
  <c r="DC76" i="29" s="1"/>
  <c r="BG76" i="29"/>
  <c r="BJ76" i="29"/>
  <c r="BK76" i="29"/>
  <c r="DE76" i="29" s="1"/>
  <c r="BH76" i="29"/>
  <c r="BL76" i="29"/>
  <c r="D77" i="29"/>
  <c r="CI77" i="29"/>
  <c r="E77" i="29"/>
  <c r="F77" i="29"/>
  <c r="CJ77" i="29"/>
  <c r="K77" i="29"/>
  <c r="CK77" i="29"/>
  <c r="O77" i="29"/>
  <c r="AU77" i="29"/>
  <c r="CL77" i="29" s="1"/>
  <c r="AV77" i="29"/>
  <c r="CM77" i="29" s="1"/>
  <c r="Q77" i="29"/>
  <c r="AX77" i="29"/>
  <c r="CN77" i="29" s="1"/>
  <c r="R77" i="29"/>
  <c r="AY77" i="29"/>
  <c r="CO77" i="29" s="1"/>
  <c r="AZ77" i="29"/>
  <c r="CP77" i="29" s="1"/>
  <c r="BB77" i="29"/>
  <c r="CQ77" i="29" s="1"/>
  <c r="S77" i="29"/>
  <c r="BC77" i="29"/>
  <c r="CR77" i="29" s="1"/>
  <c r="BD77" i="29"/>
  <c r="CS77" i="29" s="1"/>
  <c r="G77" i="29"/>
  <c r="H77" i="29"/>
  <c r="I77" i="29"/>
  <c r="J77" i="29"/>
  <c r="L77" i="29"/>
  <c r="M77" i="29"/>
  <c r="N77" i="29"/>
  <c r="P77" i="29"/>
  <c r="T77" i="29"/>
  <c r="AT77" i="29"/>
  <c r="AW77" i="29"/>
  <c r="BA77" i="29"/>
  <c r="BE77" i="29"/>
  <c r="U77" i="29"/>
  <c r="BI77" i="29"/>
  <c r="V77" i="29"/>
  <c r="BM77" i="29"/>
  <c r="W77" i="29"/>
  <c r="X77" i="29"/>
  <c r="CU77" i="29"/>
  <c r="AB77" i="29"/>
  <c r="BN77" i="29"/>
  <c r="BT77" i="29"/>
  <c r="BO77" i="29"/>
  <c r="CW77" i="29" s="1"/>
  <c r="BP77" i="29"/>
  <c r="BU77" i="29"/>
  <c r="BQ77" i="29"/>
  <c r="BV77" i="29"/>
  <c r="BR77" i="29"/>
  <c r="BW77" i="29"/>
  <c r="Y77" i="29"/>
  <c r="Z77" i="29"/>
  <c r="AA77" i="29"/>
  <c r="AC77" i="29"/>
  <c r="AD77" i="29"/>
  <c r="AE77" i="29"/>
  <c r="AF77" i="29"/>
  <c r="AG77" i="29"/>
  <c r="AH77" i="29"/>
  <c r="AI77" i="29"/>
  <c r="AK77" i="29"/>
  <c r="AL77" i="29"/>
  <c r="AM77" i="29"/>
  <c r="BS77" i="29"/>
  <c r="AJ77" i="29"/>
  <c r="BX77" i="29"/>
  <c r="AN77" i="29"/>
  <c r="BZ77" i="29"/>
  <c r="AO77" i="29"/>
  <c r="CB77" i="29"/>
  <c r="AP77" i="29"/>
  <c r="CD77" i="29"/>
  <c r="AQ77" i="29"/>
  <c r="AR77" i="29"/>
  <c r="BY77" i="29"/>
  <c r="CA77" i="29"/>
  <c r="CC77" i="29"/>
  <c r="CE77" i="29"/>
  <c r="BF77" i="29"/>
  <c r="DC77" i="29" s="1"/>
  <c r="BG77" i="29"/>
  <c r="BJ77" i="29"/>
  <c r="BK77" i="29"/>
  <c r="DE77" i="29" s="1"/>
  <c r="BH77" i="29"/>
  <c r="BL77" i="29"/>
  <c r="D78" i="29"/>
  <c r="CI78" i="29"/>
  <c r="E78" i="29"/>
  <c r="F78" i="29"/>
  <c r="CJ78" i="29"/>
  <c r="K78" i="29"/>
  <c r="CK78" i="29"/>
  <c r="O78" i="29"/>
  <c r="AU78" i="29"/>
  <c r="CL78" i="29" s="1"/>
  <c r="AV78" i="29"/>
  <c r="CM78" i="29" s="1"/>
  <c r="Q78" i="29"/>
  <c r="AX78" i="29"/>
  <c r="CN78" i="29" s="1"/>
  <c r="R78" i="29"/>
  <c r="AY78" i="29"/>
  <c r="CO78" i="29" s="1"/>
  <c r="AZ78" i="29"/>
  <c r="CP78" i="29" s="1"/>
  <c r="BB78" i="29"/>
  <c r="CQ78" i="29" s="1"/>
  <c r="S78" i="29"/>
  <c r="BC78" i="29"/>
  <c r="CR78" i="29" s="1"/>
  <c r="BD78" i="29"/>
  <c r="CS78" i="29" s="1"/>
  <c r="G78" i="29"/>
  <c r="H78" i="29"/>
  <c r="I78" i="29"/>
  <c r="J78" i="29"/>
  <c r="L78" i="29"/>
  <c r="M78" i="29"/>
  <c r="N78" i="29"/>
  <c r="P78" i="29"/>
  <c r="T78" i="29"/>
  <c r="AT78" i="29"/>
  <c r="AW78" i="29"/>
  <c r="BA78" i="29"/>
  <c r="BE78" i="29"/>
  <c r="U78" i="29"/>
  <c r="BI78" i="29"/>
  <c r="V78" i="29"/>
  <c r="BM78" i="29"/>
  <c r="W78" i="29"/>
  <c r="X78" i="29"/>
  <c r="CU78" i="29"/>
  <c r="AB78" i="29"/>
  <c r="BN78" i="29"/>
  <c r="BT78" i="29"/>
  <c r="BO78" i="29"/>
  <c r="CW78" i="29" s="1"/>
  <c r="BP78" i="29"/>
  <c r="BU78" i="29"/>
  <c r="BQ78" i="29"/>
  <c r="BV78" i="29"/>
  <c r="BR78" i="29"/>
  <c r="BW78" i="29"/>
  <c r="Y78" i="29"/>
  <c r="Z78" i="29"/>
  <c r="AA78" i="29"/>
  <c r="AC78" i="29"/>
  <c r="AD78" i="29"/>
  <c r="AE78" i="29"/>
  <c r="AF78" i="29"/>
  <c r="AG78" i="29"/>
  <c r="AH78" i="29"/>
  <c r="AI78" i="29"/>
  <c r="AK78" i="29"/>
  <c r="AL78" i="29"/>
  <c r="AM78" i="29"/>
  <c r="BS78" i="29"/>
  <c r="AJ78" i="29"/>
  <c r="BX78" i="29"/>
  <c r="AN78" i="29"/>
  <c r="BZ78" i="29"/>
  <c r="AO78" i="29"/>
  <c r="CB78" i="29"/>
  <c r="AP78" i="29"/>
  <c r="CD78" i="29"/>
  <c r="AQ78" i="29"/>
  <c r="AR78" i="29"/>
  <c r="BY78" i="29"/>
  <c r="CA78" i="29"/>
  <c r="CC78" i="29"/>
  <c r="CE78" i="29"/>
  <c r="BF78" i="29"/>
  <c r="DC78" i="29" s="1"/>
  <c r="BG78" i="29"/>
  <c r="BJ78" i="29"/>
  <c r="BK78" i="29"/>
  <c r="DE78" i="29" s="1"/>
  <c r="BH78" i="29"/>
  <c r="BL78" i="29"/>
  <c r="D79" i="29"/>
  <c r="CI79" i="29"/>
  <c r="E79" i="29"/>
  <c r="F79" i="29"/>
  <c r="CJ79" i="29"/>
  <c r="K79" i="29"/>
  <c r="CK79" i="29"/>
  <c r="O79" i="29"/>
  <c r="AU79" i="29"/>
  <c r="CL79" i="29" s="1"/>
  <c r="AV79" i="29"/>
  <c r="CM79" i="29" s="1"/>
  <c r="Q79" i="29"/>
  <c r="AX79" i="29"/>
  <c r="CN79" i="29" s="1"/>
  <c r="R79" i="29"/>
  <c r="AY79" i="29"/>
  <c r="CO79" i="29" s="1"/>
  <c r="AZ79" i="29"/>
  <c r="CP79" i="29" s="1"/>
  <c r="BB79" i="29"/>
  <c r="CQ79" i="29" s="1"/>
  <c r="S79" i="29"/>
  <c r="BC79" i="29"/>
  <c r="CR79" i="29" s="1"/>
  <c r="BD79" i="29"/>
  <c r="CS79" i="29" s="1"/>
  <c r="G79" i="29"/>
  <c r="H79" i="29"/>
  <c r="I79" i="29"/>
  <c r="J79" i="29"/>
  <c r="L79" i="29"/>
  <c r="M79" i="29"/>
  <c r="N79" i="29"/>
  <c r="P79" i="29"/>
  <c r="T79" i="29"/>
  <c r="AT79" i="29"/>
  <c r="AW79" i="29"/>
  <c r="BA79" i="29"/>
  <c r="BE79" i="29"/>
  <c r="U79" i="29"/>
  <c r="BI79" i="29"/>
  <c r="V79" i="29"/>
  <c r="BM79" i="29"/>
  <c r="W79" i="29"/>
  <c r="X79" i="29"/>
  <c r="CU79" i="29"/>
  <c r="AB79" i="29"/>
  <c r="BN79" i="29"/>
  <c r="BT79" i="29"/>
  <c r="BO79" i="29"/>
  <c r="CW79" i="29" s="1"/>
  <c r="BP79" i="29"/>
  <c r="BU79" i="29"/>
  <c r="BQ79" i="29"/>
  <c r="BV79" i="29"/>
  <c r="BR79" i="29"/>
  <c r="BW79" i="29"/>
  <c r="Y79" i="29"/>
  <c r="Z79" i="29"/>
  <c r="AA79" i="29"/>
  <c r="AC79" i="29"/>
  <c r="AD79" i="29"/>
  <c r="AE79" i="29"/>
  <c r="AF79" i="29"/>
  <c r="AG79" i="29"/>
  <c r="AH79" i="29"/>
  <c r="AI79" i="29"/>
  <c r="AK79" i="29"/>
  <c r="AL79" i="29"/>
  <c r="AM79" i="29"/>
  <c r="BS79" i="29"/>
  <c r="AJ79" i="29"/>
  <c r="BX79" i="29"/>
  <c r="AN79" i="29"/>
  <c r="BZ79" i="29"/>
  <c r="AO79" i="29"/>
  <c r="CB79" i="29"/>
  <c r="AP79" i="29"/>
  <c r="CD79" i="29"/>
  <c r="AQ79" i="29"/>
  <c r="AR79" i="29"/>
  <c r="BY79" i="29"/>
  <c r="CA79" i="29"/>
  <c r="CC79" i="29"/>
  <c r="CE79" i="29"/>
  <c r="BF79" i="29"/>
  <c r="DC79" i="29" s="1"/>
  <c r="BG79" i="29"/>
  <c r="BJ79" i="29"/>
  <c r="BK79" i="29"/>
  <c r="DE79" i="29" s="1"/>
  <c r="BH79" i="29"/>
  <c r="BL79" i="29"/>
  <c r="D80" i="29"/>
  <c r="CI80" i="29"/>
  <c r="E80" i="29"/>
  <c r="F80" i="29"/>
  <c r="CJ80" i="29"/>
  <c r="K80" i="29"/>
  <c r="CK80" i="29"/>
  <c r="O80" i="29"/>
  <c r="AU80" i="29"/>
  <c r="CL80" i="29" s="1"/>
  <c r="AV80" i="29"/>
  <c r="CM80" i="29" s="1"/>
  <c r="Q80" i="29"/>
  <c r="AX80" i="29"/>
  <c r="CN80" i="29" s="1"/>
  <c r="R80" i="29"/>
  <c r="AY80" i="29"/>
  <c r="CO80" i="29" s="1"/>
  <c r="AZ80" i="29"/>
  <c r="CP80" i="29" s="1"/>
  <c r="BB80" i="29"/>
  <c r="CQ80" i="29" s="1"/>
  <c r="S80" i="29"/>
  <c r="BC80" i="29"/>
  <c r="CR80" i="29" s="1"/>
  <c r="BD80" i="29"/>
  <c r="CS80" i="29" s="1"/>
  <c r="G80" i="29"/>
  <c r="H80" i="29"/>
  <c r="I80" i="29"/>
  <c r="J80" i="29"/>
  <c r="L80" i="29"/>
  <c r="M80" i="29"/>
  <c r="N80" i="29"/>
  <c r="P80" i="29"/>
  <c r="T80" i="29"/>
  <c r="AT80" i="29"/>
  <c r="AW80" i="29"/>
  <c r="BA80" i="29"/>
  <c r="BE80" i="29"/>
  <c r="U80" i="29"/>
  <c r="BI80" i="29"/>
  <c r="V80" i="29"/>
  <c r="BM80" i="29"/>
  <c r="W80" i="29"/>
  <c r="X80" i="29"/>
  <c r="CU80" i="29"/>
  <c r="AB80" i="29"/>
  <c r="BN80" i="29"/>
  <c r="BT80" i="29"/>
  <c r="BO80" i="29"/>
  <c r="CW80" i="29" s="1"/>
  <c r="BP80" i="29"/>
  <c r="BU80" i="29"/>
  <c r="BQ80" i="29"/>
  <c r="BV80" i="29"/>
  <c r="BR80" i="29"/>
  <c r="BW80" i="29"/>
  <c r="Y80" i="29"/>
  <c r="Z80" i="29"/>
  <c r="AA80" i="29"/>
  <c r="AC80" i="29"/>
  <c r="AD80" i="29"/>
  <c r="AE80" i="29"/>
  <c r="AF80" i="29"/>
  <c r="AG80" i="29"/>
  <c r="AH80" i="29"/>
  <c r="AI80" i="29"/>
  <c r="AK80" i="29"/>
  <c r="AL80" i="29"/>
  <c r="AM80" i="29"/>
  <c r="BS80" i="29"/>
  <c r="AJ80" i="29"/>
  <c r="BX80" i="29"/>
  <c r="AN80" i="29"/>
  <c r="BZ80" i="29"/>
  <c r="AO80" i="29"/>
  <c r="CB80" i="29"/>
  <c r="AP80" i="29"/>
  <c r="CD80" i="29"/>
  <c r="AQ80" i="29"/>
  <c r="AR80" i="29"/>
  <c r="BY80" i="29"/>
  <c r="CA80" i="29"/>
  <c r="CC80" i="29"/>
  <c r="CE80" i="29"/>
  <c r="BF80" i="29"/>
  <c r="DC80" i="29" s="1"/>
  <c r="BG80" i="29"/>
  <c r="BJ80" i="29"/>
  <c r="BK80" i="29"/>
  <c r="DE80" i="29" s="1"/>
  <c r="BH80" i="29"/>
  <c r="BL80" i="29"/>
  <c r="D81" i="29"/>
  <c r="CI81" i="29"/>
  <c r="E81" i="29"/>
  <c r="F81" i="29"/>
  <c r="CJ81" i="29"/>
  <c r="K81" i="29"/>
  <c r="CK81" i="29"/>
  <c r="O81" i="29"/>
  <c r="AU81" i="29"/>
  <c r="CL81" i="29" s="1"/>
  <c r="AV81" i="29"/>
  <c r="CM81" i="29" s="1"/>
  <c r="Q81" i="29"/>
  <c r="AX81" i="29"/>
  <c r="CN81" i="29" s="1"/>
  <c r="R81" i="29"/>
  <c r="AY81" i="29"/>
  <c r="CO81" i="29" s="1"/>
  <c r="AZ81" i="29"/>
  <c r="CP81" i="29" s="1"/>
  <c r="BB81" i="29"/>
  <c r="CQ81" i="29" s="1"/>
  <c r="S81" i="29"/>
  <c r="BC81" i="29"/>
  <c r="CR81" i="29" s="1"/>
  <c r="BD81" i="29"/>
  <c r="CS81" i="29" s="1"/>
  <c r="G81" i="29"/>
  <c r="H81" i="29"/>
  <c r="I81" i="29"/>
  <c r="J81" i="29"/>
  <c r="L81" i="29"/>
  <c r="M81" i="29"/>
  <c r="N81" i="29"/>
  <c r="P81" i="29"/>
  <c r="T81" i="29"/>
  <c r="AT81" i="29"/>
  <c r="AW81" i="29"/>
  <c r="BA81" i="29"/>
  <c r="BE81" i="29"/>
  <c r="U81" i="29"/>
  <c r="BI81" i="29"/>
  <c r="V81" i="29"/>
  <c r="BM81" i="29"/>
  <c r="W81" i="29"/>
  <c r="X81" i="29"/>
  <c r="CU81" i="29"/>
  <c r="AB81" i="29"/>
  <c r="BN81" i="29"/>
  <c r="BT81" i="29"/>
  <c r="BO81" i="29"/>
  <c r="CW81" i="29" s="1"/>
  <c r="BP81" i="29"/>
  <c r="BU81" i="29"/>
  <c r="BQ81" i="29"/>
  <c r="BV81" i="29"/>
  <c r="BR81" i="29"/>
  <c r="BW81" i="29"/>
  <c r="Y81" i="29"/>
  <c r="Z81" i="29"/>
  <c r="AA81" i="29"/>
  <c r="AC81" i="29"/>
  <c r="AD81" i="29"/>
  <c r="AE81" i="29"/>
  <c r="AF81" i="29"/>
  <c r="AG81" i="29"/>
  <c r="AH81" i="29"/>
  <c r="AI81" i="29"/>
  <c r="AK81" i="29"/>
  <c r="AL81" i="29"/>
  <c r="AM81" i="29"/>
  <c r="BS81" i="29"/>
  <c r="AJ81" i="29"/>
  <c r="BX81" i="29"/>
  <c r="AN81" i="29"/>
  <c r="BZ81" i="29"/>
  <c r="AO81" i="29"/>
  <c r="CB81" i="29"/>
  <c r="AP81" i="29"/>
  <c r="CD81" i="29"/>
  <c r="AQ81" i="29"/>
  <c r="AR81" i="29"/>
  <c r="BY81" i="29"/>
  <c r="CA81" i="29"/>
  <c r="CC81" i="29"/>
  <c r="CE81" i="29"/>
  <c r="BF81" i="29"/>
  <c r="DC81" i="29" s="1"/>
  <c r="BG81" i="29"/>
  <c r="BJ81" i="29"/>
  <c r="BK81" i="29"/>
  <c r="DE81" i="29" s="1"/>
  <c r="BH81" i="29"/>
  <c r="BL81" i="29"/>
  <c r="D82" i="29"/>
  <c r="CI82" i="29"/>
  <c r="E82" i="29"/>
  <c r="F82" i="29"/>
  <c r="CJ82" i="29"/>
  <c r="K82" i="29"/>
  <c r="CK82" i="29"/>
  <c r="O82" i="29"/>
  <c r="AU82" i="29"/>
  <c r="CL82" i="29" s="1"/>
  <c r="AV82" i="29"/>
  <c r="CM82" i="29" s="1"/>
  <c r="Q82" i="29"/>
  <c r="AX82" i="29"/>
  <c r="CN82" i="29" s="1"/>
  <c r="R82" i="29"/>
  <c r="AY82" i="29"/>
  <c r="CO82" i="29" s="1"/>
  <c r="AZ82" i="29"/>
  <c r="CP82" i="29" s="1"/>
  <c r="BB82" i="29"/>
  <c r="CQ82" i="29" s="1"/>
  <c r="S82" i="29"/>
  <c r="BC82" i="29"/>
  <c r="CR82" i="29" s="1"/>
  <c r="BD82" i="29"/>
  <c r="CS82" i="29" s="1"/>
  <c r="G82" i="29"/>
  <c r="H82" i="29"/>
  <c r="I82" i="29"/>
  <c r="J82" i="29"/>
  <c r="L82" i="29"/>
  <c r="M82" i="29"/>
  <c r="N82" i="29"/>
  <c r="P82" i="29"/>
  <c r="T82" i="29"/>
  <c r="AT82" i="29"/>
  <c r="AW82" i="29"/>
  <c r="BA82" i="29"/>
  <c r="BE82" i="29"/>
  <c r="U82" i="29"/>
  <c r="BI82" i="29"/>
  <c r="V82" i="29"/>
  <c r="BM82" i="29"/>
  <c r="W82" i="29"/>
  <c r="X82" i="29"/>
  <c r="CU82" i="29"/>
  <c r="AB82" i="29"/>
  <c r="BN82" i="29"/>
  <c r="BT82" i="29"/>
  <c r="BO82" i="29"/>
  <c r="CW82" i="29" s="1"/>
  <c r="BP82" i="29"/>
  <c r="BU82" i="29"/>
  <c r="BQ82" i="29"/>
  <c r="BV82" i="29"/>
  <c r="BR82" i="29"/>
  <c r="BW82" i="29"/>
  <c r="Y82" i="29"/>
  <c r="Z82" i="29"/>
  <c r="AA82" i="29"/>
  <c r="AC82" i="29"/>
  <c r="AD82" i="29"/>
  <c r="AE82" i="29"/>
  <c r="AF82" i="29"/>
  <c r="AG82" i="29"/>
  <c r="AH82" i="29"/>
  <c r="AI82" i="29"/>
  <c r="AK82" i="29"/>
  <c r="AL82" i="29"/>
  <c r="AM82" i="29"/>
  <c r="BS82" i="29"/>
  <c r="AJ82" i="29"/>
  <c r="BX82" i="29"/>
  <c r="AN82" i="29"/>
  <c r="BZ82" i="29"/>
  <c r="AO82" i="29"/>
  <c r="CB82" i="29"/>
  <c r="AP82" i="29"/>
  <c r="CD82" i="29"/>
  <c r="AQ82" i="29"/>
  <c r="AR82" i="29"/>
  <c r="BY82" i="29"/>
  <c r="CA82" i="29"/>
  <c r="CC82" i="29"/>
  <c r="CE82" i="29"/>
  <c r="BF82" i="29"/>
  <c r="DC82" i="29" s="1"/>
  <c r="BG82" i="29"/>
  <c r="BJ82" i="29"/>
  <c r="BK82" i="29"/>
  <c r="DE82" i="29" s="1"/>
  <c r="BH82" i="29"/>
  <c r="BL82" i="29"/>
  <c r="D83" i="29"/>
  <c r="CI83" i="29"/>
  <c r="E83" i="29"/>
  <c r="F83" i="29"/>
  <c r="CJ83" i="29"/>
  <c r="K83" i="29"/>
  <c r="CK83" i="29"/>
  <c r="O83" i="29"/>
  <c r="AU83" i="29"/>
  <c r="CL83" i="29" s="1"/>
  <c r="AV83" i="29"/>
  <c r="CM83" i="29" s="1"/>
  <c r="Q83" i="29"/>
  <c r="AX83" i="29"/>
  <c r="CN83" i="29" s="1"/>
  <c r="R83" i="29"/>
  <c r="AY83" i="29"/>
  <c r="CO83" i="29" s="1"/>
  <c r="AZ83" i="29"/>
  <c r="CP83" i="29" s="1"/>
  <c r="BB83" i="29"/>
  <c r="CQ83" i="29" s="1"/>
  <c r="S83" i="29"/>
  <c r="BC83" i="29"/>
  <c r="CR83" i="29" s="1"/>
  <c r="BD83" i="29"/>
  <c r="CS83" i="29" s="1"/>
  <c r="G83" i="29"/>
  <c r="H83" i="29"/>
  <c r="I83" i="29"/>
  <c r="J83" i="29"/>
  <c r="L83" i="29"/>
  <c r="M83" i="29"/>
  <c r="N83" i="29"/>
  <c r="P83" i="29"/>
  <c r="T83" i="29"/>
  <c r="AT83" i="29"/>
  <c r="AW83" i="29"/>
  <c r="BA83" i="29"/>
  <c r="BE83" i="29"/>
  <c r="U83" i="29"/>
  <c r="BI83" i="29"/>
  <c r="V83" i="29"/>
  <c r="BM83" i="29"/>
  <c r="W83" i="29"/>
  <c r="X83" i="29"/>
  <c r="CU83" i="29"/>
  <c r="AB83" i="29"/>
  <c r="BN83" i="29"/>
  <c r="BT83" i="29"/>
  <c r="BO83" i="29"/>
  <c r="CW83" i="29" s="1"/>
  <c r="BP83" i="29"/>
  <c r="BU83" i="29"/>
  <c r="BQ83" i="29"/>
  <c r="BV83" i="29"/>
  <c r="BR83" i="29"/>
  <c r="BW83" i="29"/>
  <c r="Y83" i="29"/>
  <c r="Z83" i="29"/>
  <c r="AA83" i="29"/>
  <c r="AC83" i="29"/>
  <c r="AD83" i="29"/>
  <c r="AE83" i="29"/>
  <c r="AF83" i="29"/>
  <c r="AG83" i="29"/>
  <c r="AH83" i="29"/>
  <c r="AI83" i="29"/>
  <c r="AK83" i="29"/>
  <c r="AL83" i="29"/>
  <c r="AM83" i="29"/>
  <c r="BS83" i="29"/>
  <c r="AJ83" i="29"/>
  <c r="BX83" i="29"/>
  <c r="AN83" i="29"/>
  <c r="BZ83" i="29"/>
  <c r="AO83" i="29"/>
  <c r="CB83" i="29"/>
  <c r="AP83" i="29"/>
  <c r="CD83" i="29"/>
  <c r="AQ83" i="29"/>
  <c r="AR83" i="29"/>
  <c r="BY83" i="29"/>
  <c r="CA83" i="29"/>
  <c r="CC83" i="29"/>
  <c r="CE83" i="29"/>
  <c r="BF83" i="29"/>
  <c r="DC83" i="29" s="1"/>
  <c r="BG83" i="29"/>
  <c r="BJ83" i="29"/>
  <c r="BK83" i="29"/>
  <c r="DE83" i="29" s="1"/>
  <c r="BH83" i="29"/>
  <c r="BL83" i="29"/>
  <c r="D84" i="29"/>
  <c r="CI84" i="29"/>
  <c r="E84" i="29"/>
  <c r="F84" i="29"/>
  <c r="CJ84" i="29"/>
  <c r="K84" i="29"/>
  <c r="CK84" i="29"/>
  <c r="O84" i="29"/>
  <c r="AU84" i="29"/>
  <c r="CL84" i="29" s="1"/>
  <c r="AV84" i="29"/>
  <c r="CM84" i="29" s="1"/>
  <c r="Q84" i="29"/>
  <c r="AX84" i="29"/>
  <c r="CN84" i="29" s="1"/>
  <c r="R84" i="29"/>
  <c r="AY84" i="29"/>
  <c r="CO84" i="29" s="1"/>
  <c r="AZ84" i="29"/>
  <c r="CP84" i="29" s="1"/>
  <c r="BB84" i="29"/>
  <c r="CQ84" i="29" s="1"/>
  <c r="S84" i="29"/>
  <c r="BC84" i="29"/>
  <c r="CR84" i="29" s="1"/>
  <c r="BD84" i="29"/>
  <c r="CS84" i="29" s="1"/>
  <c r="G84" i="29"/>
  <c r="H84" i="29"/>
  <c r="I84" i="29"/>
  <c r="J84" i="29"/>
  <c r="L84" i="29"/>
  <c r="M84" i="29"/>
  <c r="N84" i="29"/>
  <c r="P84" i="29"/>
  <c r="T84" i="29"/>
  <c r="AT84" i="29"/>
  <c r="AW84" i="29"/>
  <c r="BA84" i="29"/>
  <c r="BE84" i="29"/>
  <c r="U84" i="29"/>
  <c r="BI84" i="29"/>
  <c r="V84" i="29"/>
  <c r="BM84" i="29"/>
  <c r="W84" i="29"/>
  <c r="X84" i="29"/>
  <c r="CU84" i="29"/>
  <c r="AB84" i="29"/>
  <c r="BN84" i="29"/>
  <c r="BT84" i="29"/>
  <c r="BO84" i="29"/>
  <c r="CW84" i="29" s="1"/>
  <c r="BP84" i="29"/>
  <c r="BU84" i="29"/>
  <c r="BQ84" i="29"/>
  <c r="BV84" i="29"/>
  <c r="BR84" i="29"/>
  <c r="BW84" i="29"/>
  <c r="Y84" i="29"/>
  <c r="Z84" i="29"/>
  <c r="AA84" i="29"/>
  <c r="AC84" i="29"/>
  <c r="AD84" i="29"/>
  <c r="AE84" i="29"/>
  <c r="AF84" i="29"/>
  <c r="AG84" i="29"/>
  <c r="AH84" i="29"/>
  <c r="AI84" i="29"/>
  <c r="AK84" i="29"/>
  <c r="AL84" i="29"/>
  <c r="AM84" i="29"/>
  <c r="BS84" i="29"/>
  <c r="AJ84" i="29"/>
  <c r="BX84" i="29"/>
  <c r="AN84" i="29"/>
  <c r="BZ84" i="29"/>
  <c r="AO84" i="29"/>
  <c r="CB84" i="29"/>
  <c r="AP84" i="29"/>
  <c r="CD84" i="29"/>
  <c r="AQ84" i="29"/>
  <c r="AR84" i="29"/>
  <c r="BY84" i="29"/>
  <c r="CA84" i="29"/>
  <c r="CC84" i="29"/>
  <c r="CE84" i="29"/>
  <c r="BF84" i="29"/>
  <c r="DC84" i="29" s="1"/>
  <c r="BG84" i="29"/>
  <c r="BJ84" i="29"/>
  <c r="BK84" i="29"/>
  <c r="DE84" i="29" s="1"/>
  <c r="BH84" i="29"/>
  <c r="DF84" i="29" s="1"/>
  <c r="BL84" i="29"/>
  <c r="D85" i="29"/>
  <c r="CI85" i="29"/>
  <c r="E85" i="29"/>
  <c r="F85" i="29"/>
  <c r="CJ85" i="29"/>
  <c r="K85" i="29"/>
  <c r="CK85" i="29"/>
  <c r="O85" i="29"/>
  <c r="AU85" i="29"/>
  <c r="CL85" i="29" s="1"/>
  <c r="AV85" i="29"/>
  <c r="CM85" i="29" s="1"/>
  <c r="Q85" i="29"/>
  <c r="AX85" i="29"/>
  <c r="CN85" i="29" s="1"/>
  <c r="R85" i="29"/>
  <c r="AY85" i="29"/>
  <c r="CO85" i="29" s="1"/>
  <c r="AZ85" i="29"/>
  <c r="CP85" i="29" s="1"/>
  <c r="BB85" i="29"/>
  <c r="CQ85" i="29" s="1"/>
  <c r="S85" i="29"/>
  <c r="BC85" i="29"/>
  <c r="CR85" i="29" s="1"/>
  <c r="BD85" i="29"/>
  <c r="CS85" i="29" s="1"/>
  <c r="G85" i="29"/>
  <c r="H85" i="29"/>
  <c r="I85" i="29"/>
  <c r="J85" i="29"/>
  <c r="L85" i="29"/>
  <c r="M85" i="29"/>
  <c r="N85" i="29"/>
  <c r="P85" i="29"/>
  <c r="T85" i="29"/>
  <c r="AT85" i="29"/>
  <c r="AW85" i="29"/>
  <c r="BA85" i="29"/>
  <c r="BE85" i="29"/>
  <c r="U85" i="29"/>
  <c r="BI85" i="29"/>
  <c r="V85" i="29"/>
  <c r="BM85" i="29"/>
  <c r="W85" i="29"/>
  <c r="X85" i="29"/>
  <c r="CU85" i="29"/>
  <c r="AB85" i="29"/>
  <c r="BN85" i="29"/>
  <c r="BT85" i="29"/>
  <c r="BO85" i="29"/>
  <c r="CW85" i="29" s="1"/>
  <c r="BP85" i="29"/>
  <c r="BU85" i="29"/>
  <c r="BQ85" i="29"/>
  <c r="BV85" i="29"/>
  <c r="BR85" i="29"/>
  <c r="BW85" i="29"/>
  <c r="Y85" i="29"/>
  <c r="Z85" i="29"/>
  <c r="AA85" i="29"/>
  <c r="AC85" i="29"/>
  <c r="AD85" i="29"/>
  <c r="AE85" i="29"/>
  <c r="AF85" i="29"/>
  <c r="AG85" i="29"/>
  <c r="AH85" i="29"/>
  <c r="AI85" i="29"/>
  <c r="AK85" i="29"/>
  <c r="AL85" i="29"/>
  <c r="AM85" i="29"/>
  <c r="BS85" i="29"/>
  <c r="AJ85" i="29"/>
  <c r="BX85" i="29"/>
  <c r="AN85" i="29"/>
  <c r="BZ85" i="29"/>
  <c r="AO85" i="29"/>
  <c r="CB85" i="29"/>
  <c r="AP85" i="29"/>
  <c r="CD85" i="29"/>
  <c r="AQ85" i="29"/>
  <c r="AR85" i="29"/>
  <c r="BY85" i="29"/>
  <c r="CA85" i="29"/>
  <c r="CC85" i="29"/>
  <c r="CE85" i="29"/>
  <c r="BF85" i="29"/>
  <c r="DC85" i="29" s="1"/>
  <c r="BG85" i="29"/>
  <c r="BJ85" i="29"/>
  <c r="BK85" i="29"/>
  <c r="DE85" i="29" s="1"/>
  <c r="BH85" i="29"/>
  <c r="BL85" i="29"/>
  <c r="D86" i="29"/>
  <c r="CI86" i="29"/>
  <c r="E86" i="29"/>
  <c r="F86" i="29"/>
  <c r="CJ86" i="29"/>
  <c r="K86" i="29"/>
  <c r="CK86" i="29"/>
  <c r="O86" i="29"/>
  <c r="AU86" i="29"/>
  <c r="CL86" i="29" s="1"/>
  <c r="AV86" i="29"/>
  <c r="CM86" i="29" s="1"/>
  <c r="Q86" i="29"/>
  <c r="AX86" i="29"/>
  <c r="CN86" i="29" s="1"/>
  <c r="R86" i="29"/>
  <c r="AY86" i="29"/>
  <c r="CO86" i="29" s="1"/>
  <c r="AZ86" i="29"/>
  <c r="CP86" i="29" s="1"/>
  <c r="BB86" i="29"/>
  <c r="CQ86" i="29" s="1"/>
  <c r="S86" i="29"/>
  <c r="BC86" i="29"/>
  <c r="CR86" i="29" s="1"/>
  <c r="BD86" i="29"/>
  <c r="CS86" i="29" s="1"/>
  <c r="G86" i="29"/>
  <c r="H86" i="29"/>
  <c r="I86" i="29"/>
  <c r="J86" i="29"/>
  <c r="L86" i="29"/>
  <c r="M86" i="29"/>
  <c r="N86" i="29"/>
  <c r="P86" i="29"/>
  <c r="T86" i="29"/>
  <c r="AT86" i="29"/>
  <c r="AW86" i="29"/>
  <c r="BA86" i="29"/>
  <c r="BE86" i="29"/>
  <c r="U86" i="29"/>
  <c r="BI86" i="29"/>
  <c r="V86" i="29"/>
  <c r="BM86" i="29"/>
  <c r="W86" i="29"/>
  <c r="X86" i="29"/>
  <c r="CU86" i="29"/>
  <c r="AB86" i="29"/>
  <c r="BN86" i="29"/>
  <c r="BT86" i="29"/>
  <c r="BO86" i="29"/>
  <c r="CW86" i="29" s="1"/>
  <c r="BP86" i="29"/>
  <c r="BU86" i="29"/>
  <c r="BQ86" i="29"/>
  <c r="BV86" i="29"/>
  <c r="BR86" i="29"/>
  <c r="BW86" i="29"/>
  <c r="Y86" i="29"/>
  <c r="Z86" i="29"/>
  <c r="AA86" i="29"/>
  <c r="AC86" i="29"/>
  <c r="AD86" i="29"/>
  <c r="AE86" i="29"/>
  <c r="AF86" i="29"/>
  <c r="AG86" i="29"/>
  <c r="AH86" i="29"/>
  <c r="AI86" i="29"/>
  <c r="AK86" i="29"/>
  <c r="AL86" i="29"/>
  <c r="AM86" i="29"/>
  <c r="BS86" i="29"/>
  <c r="AJ86" i="29"/>
  <c r="BX86" i="29"/>
  <c r="AN86" i="29"/>
  <c r="BZ86" i="29"/>
  <c r="AO86" i="29"/>
  <c r="CB86" i="29"/>
  <c r="AP86" i="29"/>
  <c r="CD86" i="29"/>
  <c r="AQ86" i="29"/>
  <c r="AR86" i="29"/>
  <c r="BY86" i="29"/>
  <c r="CA86" i="29"/>
  <c r="CC86" i="29"/>
  <c r="DB86" i="29" s="1"/>
  <c r="CE86" i="29"/>
  <c r="BF86" i="29"/>
  <c r="DC86" i="29" s="1"/>
  <c r="BG86" i="29"/>
  <c r="BJ86" i="29"/>
  <c r="BK86" i="29"/>
  <c r="DE86" i="29" s="1"/>
  <c r="BH86" i="29"/>
  <c r="BL86" i="29"/>
  <c r="D87" i="29"/>
  <c r="CI87" i="29"/>
  <c r="E87" i="29"/>
  <c r="F87" i="29"/>
  <c r="CJ87" i="29"/>
  <c r="K87" i="29"/>
  <c r="CK87" i="29"/>
  <c r="O87" i="29"/>
  <c r="AU87" i="29"/>
  <c r="CL87" i="29" s="1"/>
  <c r="AV87" i="29"/>
  <c r="CM87" i="29" s="1"/>
  <c r="Q87" i="29"/>
  <c r="AX87" i="29"/>
  <c r="CN87" i="29" s="1"/>
  <c r="R87" i="29"/>
  <c r="AY87" i="29"/>
  <c r="CO87" i="29" s="1"/>
  <c r="AZ87" i="29"/>
  <c r="CP87" i="29" s="1"/>
  <c r="BB87" i="29"/>
  <c r="CQ87" i="29" s="1"/>
  <c r="S87" i="29"/>
  <c r="BC87" i="29"/>
  <c r="CR87" i="29" s="1"/>
  <c r="BD87" i="29"/>
  <c r="CS87" i="29" s="1"/>
  <c r="G87" i="29"/>
  <c r="H87" i="29"/>
  <c r="I87" i="29"/>
  <c r="J87" i="29"/>
  <c r="L87" i="29"/>
  <c r="M87" i="29"/>
  <c r="N87" i="29"/>
  <c r="P87" i="29"/>
  <c r="T87" i="29"/>
  <c r="AT87" i="29"/>
  <c r="AW87" i="29"/>
  <c r="BA87" i="29"/>
  <c r="BE87" i="29"/>
  <c r="U87" i="29"/>
  <c r="BI87" i="29"/>
  <c r="V87" i="29"/>
  <c r="BM87" i="29"/>
  <c r="W87" i="29"/>
  <c r="X87" i="29"/>
  <c r="CU87" i="29"/>
  <c r="AB87" i="29"/>
  <c r="BN87" i="29"/>
  <c r="BT87" i="29"/>
  <c r="BO87" i="29"/>
  <c r="CW87" i="29" s="1"/>
  <c r="BP87" i="29"/>
  <c r="BU87" i="29"/>
  <c r="BQ87" i="29"/>
  <c r="BV87" i="29"/>
  <c r="BR87" i="29"/>
  <c r="BW87" i="29"/>
  <c r="Y87" i="29"/>
  <c r="Z87" i="29"/>
  <c r="AA87" i="29"/>
  <c r="AC87" i="29"/>
  <c r="AD87" i="29"/>
  <c r="AE87" i="29"/>
  <c r="AF87" i="29"/>
  <c r="AG87" i="29"/>
  <c r="AH87" i="29"/>
  <c r="AI87" i="29"/>
  <c r="AK87" i="29"/>
  <c r="AL87" i="29"/>
  <c r="AM87" i="29"/>
  <c r="BS87" i="29"/>
  <c r="AJ87" i="29"/>
  <c r="BX87" i="29"/>
  <c r="AN87" i="29"/>
  <c r="BZ87" i="29"/>
  <c r="AO87" i="29"/>
  <c r="CB87" i="29"/>
  <c r="AP87" i="29"/>
  <c r="CD87" i="29"/>
  <c r="AQ87" i="29"/>
  <c r="AR87" i="29"/>
  <c r="BY87" i="29"/>
  <c r="CA87" i="29"/>
  <c r="CC87" i="29"/>
  <c r="CE87" i="29"/>
  <c r="BF87" i="29"/>
  <c r="DC87" i="29" s="1"/>
  <c r="BG87" i="29"/>
  <c r="BJ87" i="29"/>
  <c r="BK87" i="29"/>
  <c r="DE87" i="29" s="1"/>
  <c r="BH87" i="29"/>
  <c r="BL87" i="29"/>
  <c r="D88" i="29"/>
  <c r="CI88" i="29"/>
  <c r="E88" i="29"/>
  <c r="F88" i="29"/>
  <c r="CJ88" i="29"/>
  <c r="K88" i="29"/>
  <c r="CK88" i="29"/>
  <c r="O88" i="29"/>
  <c r="AU88" i="29"/>
  <c r="CL88" i="29" s="1"/>
  <c r="AV88" i="29"/>
  <c r="CM88" i="29" s="1"/>
  <c r="Q88" i="29"/>
  <c r="AX88" i="29"/>
  <c r="CN88" i="29" s="1"/>
  <c r="R88" i="29"/>
  <c r="AY88" i="29"/>
  <c r="CO88" i="29" s="1"/>
  <c r="AZ88" i="29"/>
  <c r="CP88" i="29" s="1"/>
  <c r="BB88" i="29"/>
  <c r="CQ88" i="29" s="1"/>
  <c r="S88" i="29"/>
  <c r="BC88" i="29"/>
  <c r="CR88" i="29" s="1"/>
  <c r="BD88" i="29"/>
  <c r="CS88" i="29" s="1"/>
  <c r="G88" i="29"/>
  <c r="H88" i="29"/>
  <c r="I88" i="29"/>
  <c r="J88" i="29"/>
  <c r="L88" i="29"/>
  <c r="M88" i="29"/>
  <c r="N88" i="29"/>
  <c r="P88" i="29"/>
  <c r="T88" i="29"/>
  <c r="AT88" i="29"/>
  <c r="AW88" i="29"/>
  <c r="BA88" i="29"/>
  <c r="BE88" i="29"/>
  <c r="U88" i="29"/>
  <c r="BI88" i="29"/>
  <c r="V88" i="29"/>
  <c r="BM88" i="29"/>
  <c r="W88" i="29"/>
  <c r="X88" i="29"/>
  <c r="CU88" i="29"/>
  <c r="AB88" i="29"/>
  <c r="BN88" i="29"/>
  <c r="BT88" i="29"/>
  <c r="BO88" i="29"/>
  <c r="CW88" i="29" s="1"/>
  <c r="BP88" i="29"/>
  <c r="BU88" i="29"/>
  <c r="BQ88" i="29"/>
  <c r="BV88" i="29"/>
  <c r="BR88" i="29"/>
  <c r="BW88" i="29"/>
  <c r="Y88" i="29"/>
  <c r="Z88" i="29"/>
  <c r="AA88" i="29"/>
  <c r="AC88" i="29"/>
  <c r="AD88" i="29"/>
  <c r="AE88" i="29"/>
  <c r="AF88" i="29"/>
  <c r="AG88" i="29"/>
  <c r="AH88" i="29"/>
  <c r="AI88" i="29"/>
  <c r="AK88" i="29"/>
  <c r="AL88" i="29"/>
  <c r="AM88" i="29"/>
  <c r="BS88" i="29"/>
  <c r="AJ88" i="29"/>
  <c r="BX88" i="29"/>
  <c r="AN88" i="29"/>
  <c r="BZ88" i="29"/>
  <c r="AO88" i="29"/>
  <c r="CB88" i="29"/>
  <c r="AP88" i="29"/>
  <c r="CD88" i="29"/>
  <c r="AQ88" i="29"/>
  <c r="AR88" i="29"/>
  <c r="BY88" i="29"/>
  <c r="CA88" i="29"/>
  <c r="CC88" i="29"/>
  <c r="CE88" i="29"/>
  <c r="BF88" i="29"/>
  <c r="DC88" i="29" s="1"/>
  <c r="BG88" i="29"/>
  <c r="BJ88" i="29"/>
  <c r="BK88" i="29"/>
  <c r="DE88" i="29" s="1"/>
  <c r="BH88" i="29"/>
  <c r="BL88" i="29"/>
  <c r="D89" i="29"/>
  <c r="CI89" i="29"/>
  <c r="E89" i="29"/>
  <c r="F89" i="29"/>
  <c r="CJ89" i="29"/>
  <c r="K89" i="29"/>
  <c r="CK89" i="29"/>
  <c r="O89" i="29"/>
  <c r="AU89" i="29"/>
  <c r="CL89" i="29" s="1"/>
  <c r="AV89" i="29"/>
  <c r="CM89" i="29" s="1"/>
  <c r="Q89" i="29"/>
  <c r="AX89" i="29"/>
  <c r="CN89" i="29" s="1"/>
  <c r="R89" i="29"/>
  <c r="AY89" i="29"/>
  <c r="CO89" i="29" s="1"/>
  <c r="AZ89" i="29"/>
  <c r="CP89" i="29" s="1"/>
  <c r="BB89" i="29"/>
  <c r="CQ89" i="29" s="1"/>
  <c r="S89" i="29"/>
  <c r="BC89" i="29"/>
  <c r="CR89" i="29" s="1"/>
  <c r="BD89" i="29"/>
  <c r="CS89" i="29" s="1"/>
  <c r="G89" i="29"/>
  <c r="H89" i="29"/>
  <c r="I89" i="29"/>
  <c r="J89" i="29"/>
  <c r="L89" i="29"/>
  <c r="M89" i="29"/>
  <c r="N89" i="29"/>
  <c r="P89" i="29"/>
  <c r="T89" i="29"/>
  <c r="AT89" i="29"/>
  <c r="AW89" i="29"/>
  <c r="BA89" i="29"/>
  <c r="BE89" i="29"/>
  <c r="U89" i="29"/>
  <c r="BI89" i="29"/>
  <c r="V89" i="29"/>
  <c r="BM89" i="29"/>
  <c r="W89" i="29"/>
  <c r="X89" i="29"/>
  <c r="CU89" i="29"/>
  <c r="AB89" i="29"/>
  <c r="BN89" i="29"/>
  <c r="BT89" i="29"/>
  <c r="BO89" i="29"/>
  <c r="CW89" i="29" s="1"/>
  <c r="BP89" i="29"/>
  <c r="BU89" i="29"/>
  <c r="BQ89" i="29"/>
  <c r="BV89" i="29"/>
  <c r="BR89" i="29"/>
  <c r="BW89" i="29"/>
  <c r="Y89" i="29"/>
  <c r="Z89" i="29"/>
  <c r="AA89" i="29"/>
  <c r="AC89" i="29"/>
  <c r="AD89" i="29"/>
  <c r="AE89" i="29"/>
  <c r="AF89" i="29"/>
  <c r="AG89" i="29"/>
  <c r="AH89" i="29"/>
  <c r="AI89" i="29"/>
  <c r="AK89" i="29"/>
  <c r="AL89" i="29"/>
  <c r="AM89" i="29"/>
  <c r="BS89" i="29"/>
  <c r="AJ89" i="29"/>
  <c r="BX89" i="29"/>
  <c r="AN89" i="29"/>
  <c r="BZ89" i="29"/>
  <c r="AO89" i="29"/>
  <c r="CB89" i="29"/>
  <c r="AP89" i="29"/>
  <c r="CD89" i="29"/>
  <c r="AQ89" i="29"/>
  <c r="AR89" i="29"/>
  <c r="BY89" i="29"/>
  <c r="CA89" i="29"/>
  <c r="CC89" i="29"/>
  <c r="CE89" i="29"/>
  <c r="BF89" i="29"/>
  <c r="DC89" i="29" s="1"/>
  <c r="BG89" i="29"/>
  <c r="BJ89" i="29"/>
  <c r="BK89" i="29"/>
  <c r="DE89" i="29" s="1"/>
  <c r="BH89" i="29"/>
  <c r="BL89" i="29"/>
  <c r="D90" i="29"/>
  <c r="CI90" i="29"/>
  <c r="E90" i="29"/>
  <c r="F90" i="29"/>
  <c r="CJ90" i="29"/>
  <c r="K90" i="29"/>
  <c r="CK90" i="29"/>
  <c r="O90" i="29"/>
  <c r="AU90" i="29"/>
  <c r="CL90" i="29" s="1"/>
  <c r="AV90" i="29"/>
  <c r="CM90" i="29" s="1"/>
  <c r="Q90" i="29"/>
  <c r="AX90" i="29"/>
  <c r="CN90" i="29" s="1"/>
  <c r="R90" i="29"/>
  <c r="AY90" i="29"/>
  <c r="CO90" i="29" s="1"/>
  <c r="AZ90" i="29"/>
  <c r="CP90" i="29" s="1"/>
  <c r="BB90" i="29"/>
  <c r="CQ90" i="29" s="1"/>
  <c r="S90" i="29"/>
  <c r="BC90" i="29"/>
  <c r="CR90" i="29" s="1"/>
  <c r="BD90" i="29"/>
  <c r="CS90" i="29" s="1"/>
  <c r="G90" i="29"/>
  <c r="H90" i="29"/>
  <c r="I90" i="29"/>
  <c r="J90" i="29"/>
  <c r="L90" i="29"/>
  <c r="M90" i="29"/>
  <c r="N90" i="29"/>
  <c r="P90" i="29"/>
  <c r="T90" i="29"/>
  <c r="AT90" i="29"/>
  <c r="AW90" i="29"/>
  <c r="BA90" i="29"/>
  <c r="BE90" i="29"/>
  <c r="U90" i="29"/>
  <c r="BI90" i="29"/>
  <c r="V90" i="29"/>
  <c r="BM90" i="29"/>
  <c r="W90" i="29"/>
  <c r="X90" i="29"/>
  <c r="CU90" i="29"/>
  <c r="AB90" i="29"/>
  <c r="BN90" i="29"/>
  <c r="BT90" i="29"/>
  <c r="BO90" i="29"/>
  <c r="CW90" i="29" s="1"/>
  <c r="BP90" i="29"/>
  <c r="BU90" i="29"/>
  <c r="BQ90" i="29"/>
  <c r="BV90" i="29"/>
  <c r="BR90" i="29"/>
  <c r="BW90" i="29"/>
  <c r="Y90" i="29"/>
  <c r="Z90" i="29"/>
  <c r="AA90" i="29"/>
  <c r="AC90" i="29"/>
  <c r="AD90" i="29"/>
  <c r="AE90" i="29"/>
  <c r="AF90" i="29"/>
  <c r="AG90" i="29"/>
  <c r="AH90" i="29"/>
  <c r="AI90" i="29"/>
  <c r="AK90" i="29"/>
  <c r="AL90" i="29"/>
  <c r="AM90" i="29"/>
  <c r="BS90" i="29"/>
  <c r="AJ90" i="29"/>
  <c r="BX90" i="29"/>
  <c r="AN90" i="29"/>
  <c r="BZ90" i="29"/>
  <c r="AO90" i="29"/>
  <c r="CB90" i="29"/>
  <c r="AP90" i="29"/>
  <c r="CD90" i="29"/>
  <c r="AQ90" i="29"/>
  <c r="AR90" i="29"/>
  <c r="BY90" i="29"/>
  <c r="CA90" i="29"/>
  <c r="CC90" i="29"/>
  <c r="CE90" i="29"/>
  <c r="BF90" i="29"/>
  <c r="DC90" i="29" s="1"/>
  <c r="BG90" i="29"/>
  <c r="BJ90" i="29"/>
  <c r="BK90" i="29"/>
  <c r="DE90" i="29" s="1"/>
  <c r="BH90" i="29"/>
  <c r="BL90" i="29"/>
  <c r="D91" i="29"/>
  <c r="CI91" i="29"/>
  <c r="E91" i="29"/>
  <c r="F91" i="29"/>
  <c r="CJ91" i="29"/>
  <c r="K91" i="29"/>
  <c r="CK91" i="29"/>
  <c r="O91" i="29"/>
  <c r="AU91" i="29"/>
  <c r="CL91" i="29" s="1"/>
  <c r="AV91" i="29"/>
  <c r="CM91" i="29" s="1"/>
  <c r="Q91" i="29"/>
  <c r="AX91" i="29"/>
  <c r="CN91" i="29" s="1"/>
  <c r="R91" i="29"/>
  <c r="AY91" i="29"/>
  <c r="CO91" i="29" s="1"/>
  <c r="AZ91" i="29"/>
  <c r="CP91" i="29" s="1"/>
  <c r="BB91" i="29"/>
  <c r="CQ91" i="29" s="1"/>
  <c r="S91" i="29"/>
  <c r="BC91" i="29"/>
  <c r="CR91" i="29" s="1"/>
  <c r="BD91" i="29"/>
  <c r="CS91" i="29" s="1"/>
  <c r="G91" i="29"/>
  <c r="H91" i="29"/>
  <c r="I91" i="29"/>
  <c r="J91" i="29"/>
  <c r="L91" i="29"/>
  <c r="M91" i="29"/>
  <c r="N91" i="29"/>
  <c r="P91" i="29"/>
  <c r="T91" i="29"/>
  <c r="AT91" i="29"/>
  <c r="AW91" i="29"/>
  <c r="BA91" i="29"/>
  <c r="BE91" i="29"/>
  <c r="U91" i="29"/>
  <c r="BI91" i="29"/>
  <c r="V91" i="29"/>
  <c r="BM91" i="29"/>
  <c r="W91" i="29"/>
  <c r="X91" i="29"/>
  <c r="CU91" i="29"/>
  <c r="AB91" i="29"/>
  <c r="BN91" i="29"/>
  <c r="BT91" i="29"/>
  <c r="BO91" i="29"/>
  <c r="CW91" i="29" s="1"/>
  <c r="BP91" i="29"/>
  <c r="BU91" i="29"/>
  <c r="BQ91" i="29"/>
  <c r="BV91" i="29"/>
  <c r="BR91" i="29"/>
  <c r="BW91" i="29"/>
  <c r="Y91" i="29"/>
  <c r="Z91" i="29"/>
  <c r="AA91" i="29"/>
  <c r="AC91" i="29"/>
  <c r="AD91" i="29"/>
  <c r="AE91" i="29"/>
  <c r="AF91" i="29"/>
  <c r="AG91" i="29"/>
  <c r="AH91" i="29"/>
  <c r="AI91" i="29"/>
  <c r="AK91" i="29"/>
  <c r="AL91" i="29"/>
  <c r="AM91" i="29"/>
  <c r="BS91" i="29"/>
  <c r="AJ91" i="29"/>
  <c r="BX91" i="29"/>
  <c r="AN91" i="29"/>
  <c r="BZ91" i="29"/>
  <c r="AO91" i="29"/>
  <c r="CB91" i="29"/>
  <c r="AP91" i="29"/>
  <c r="CD91" i="29"/>
  <c r="AQ91" i="29"/>
  <c r="AR91" i="29"/>
  <c r="BY91" i="29"/>
  <c r="CA91" i="29"/>
  <c r="CC91" i="29"/>
  <c r="CE91" i="29"/>
  <c r="BF91" i="29"/>
  <c r="DC91" i="29" s="1"/>
  <c r="BG91" i="29"/>
  <c r="BJ91" i="29"/>
  <c r="BK91" i="29"/>
  <c r="DE91" i="29" s="1"/>
  <c r="BH91" i="29"/>
  <c r="BL91" i="29"/>
  <c r="D92" i="29"/>
  <c r="CI92" i="29"/>
  <c r="E92" i="29"/>
  <c r="F92" i="29"/>
  <c r="CJ92" i="29"/>
  <c r="K92" i="29"/>
  <c r="CK92" i="29"/>
  <c r="O92" i="29"/>
  <c r="AU92" i="29"/>
  <c r="CL92" i="29" s="1"/>
  <c r="AV92" i="29"/>
  <c r="CM92" i="29" s="1"/>
  <c r="Q92" i="29"/>
  <c r="AX92" i="29"/>
  <c r="CN92" i="29" s="1"/>
  <c r="R92" i="29"/>
  <c r="AY92" i="29"/>
  <c r="CO92" i="29" s="1"/>
  <c r="AZ92" i="29"/>
  <c r="CP92" i="29" s="1"/>
  <c r="BB92" i="29"/>
  <c r="CQ92" i="29" s="1"/>
  <c r="S92" i="29"/>
  <c r="BC92" i="29"/>
  <c r="CR92" i="29" s="1"/>
  <c r="BD92" i="29"/>
  <c r="CS92" i="29" s="1"/>
  <c r="G92" i="29"/>
  <c r="H92" i="29"/>
  <c r="I92" i="29"/>
  <c r="J92" i="29"/>
  <c r="L92" i="29"/>
  <c r="M92" i="29"/>
  <c r="N92" i="29"/>
  <c r="P92" i="29"/>
  <c r="T92" i="29"/>
  <c r="AT92" i="29"/>
  <c r="AW92" i="29"/>
  <c r="BA92" i="29"/>
  <c r="BE92" i="29"/>
  <c r="U92" i="29"/>
  <c r="BI92" i="29"/>
  <c r="V92" i="29"/>
  <c r="BM92" i="29"/>
  <c r="W92" i="29"/>
  <c r="X92" i="29"/>
  <c r="CU92" i="29"/>
  <c r="AB92" i="29"/>
  <c r="BN92" i="29"/>
  <c r="BT92" i="29"/>
  <c r="BO92" i="29"/>
  <c r="CW92" i="29" s="1"/>
  <c r="BP92" i="29"/>
  <c r="BU92" i="29"/>
  <c r="BQ92" i="29"/>
  <c r="BV92" i="29"/>
  <c r="BR92" i="29"/>
  <c r="BW92" i="29"/>
  <c r="Y92" i="29"/>
  <c r="Z92" i="29"/>
  <c r="AA92" i="29"/>
  <c r="AC92" i="29"/>
  <c r="AD92" i="29"/>
  <c r="AE92" i="29"/>
  <c r="AF92" i="29"/>
  <c r="AG92" i="29"/>
  <c r="AH92" i="29"/>
  <c r="AI92" i="29"/>
  <c r="AK92" i="29"/>
  <c r="AL92" i="29"/>
  <c r="AM92" i="29"/>
  <c r="BS92" i="29"/>
  <c r="AJ92" i="29"/>
  <c r="BX92" i="29"/>
  <c r="AN92" i="29"/>
  <c r="BZ92" i="29"/>
  <c r="AO92" i="29"/>
  <c r="CB92" i="29"/>
  <c r="AP92" i="29"/>
  <c r="CD92" i="29"/>
  <c r="AQ92" i="29"/>
  <c r="AR92" i="29"/>
  <c r="BY92" i="29"/>
  <c r="CA92" i="29"/>
  <c r="CC92" i="29"/>
  <c r="CE92" i="29"/>
  <c r="BF92" i="29"/>
  <c r="DC92" i="29" s="1"/>
  <c r="BG92" i="29"/>
  <c r="BJ92" i="29"/>
  <c r="BK92" i="29"/>
  <c r="DE92" i="29" s="1"/>
  <c r="BH92" i="29"/>
  <c r="BL92" i="29"/>
  <c r="D93" i="29"/>
  <c r="CI93" i="29"/>
  <c r="E93" i="29"/>
  <c r="F93" i="29"/>
  <c r="CJ93" i="29"/>
  <c r="K93" i="29"/>
  <c r="CK93" i="29"/>
  <c r="O93" i="29"/>
  <c r="AU93" i="29"/>
  <c r="CL93" i="29" s="1"/>
  <c r="AV93" i="29"/>
  <c r="CM93" i="29" s="1"/>
  <c r="Q93" i="29"/>
  <c r="AX93" i="29"/>
  <c r="CN93" i="29" s="1"/>
  <c r="R93" i="29"/>
  <c r="AY93" i="29"/>
  <c r="CO93" i="29" s="1"/>
  <c r="AZ93" i="29"/>
  <c r="CP93" i="29" s="1"/>
  <c r="BB93" i="29"/>
  <c r="CQ93" i="29" s="1"/>
  <c r="S93" i="29"/>
  <c r="BC93" i="29"/>
  <c r="CR93" i="29" s="1"/>
  <c r="BD93" i="29"/>
  <c r="CS93" i="29" s="1"/>
  <c r="G93" i="29"/>
  <c r="H93" i="29"/>
  <c r="I93" i="29"/>
  <c r="J93" i="29"/>
  <c r="L93" i="29"/>
  <c r="M93" i="29"/>
  <c r="N93" i="29"/>
  <c r="P93" i="29"/>
  <c r="T93" i="29"/>
  <c r="AT93" i="29"/>
  <c r="AW93" i="29"/>
  <c r="BA93" i="29"/>
  <c r="BE93" i="29"/>
  <c r="U93" i="29"/>
  <c r="BI93" i="29"/>
  <c r="V93" i="29"/>
  <c r="BM93" i="29"/>
  <c r="W93" i="29"/>
  <c r="X93" i="29"/>
  <c r="CU93" i="29"/>
  <c r="AB93" i="29"/>
  <c r="BN93" i="29"/>
  <c r="BT93" i="29"/>
  <c r="BO93" i="29"/>
  <c r="CW93" i="29" s="1"/>
  <c r="BP93" i="29"/>
  <c r="BU93" i="29"/>
  <c r="BQ93" i="29"/>
  <c r="BV93" i="29"/>
  <c r="BR93" i="29"/>
  <c r="BW93" i="29"/>
  <c r="Y93" i="29"/>
  <c r="Z93" i="29"/>
  <c r="AA93" i="29"/>
  <c r="AC93" i="29"/>
  <c r="AD93" i="29"/>
  <c r="AE93" i="29"/>
  <c r="AF93" i="29"/>
  <c r="AG93" i="29"/>
  <c r="AH93" i="29"/>
  <c r="AI93" i="29"/>
  <c r="AK93" i="29"/>
  <c r="AL93" i="29"/>
  <c r="AM93" i="29"/>
  <c r="BS93" i="29"/>
  <c r="AJ93" i="29"/>
  <c r="BX93" i="29"/>
  <c r="AN93" i="29"/>
  <c r="BZ93" i="29"/>
  <c r="AO93" i="29"/>
  <c r="CB93" i="29"/>
  <c r="AP93" i="29"/>
  <c r="CD93" i="29"/>
  <c r="AQ93" i="29"/>
  <c r="AR93" i="29"/>
  <c r="BY93" i="29"/>
  <c r="CA93" i="29"/>
  <c r="CC93" i="29"/>
  <c r="CE93" i="29"/>
  <c r="BF93" i="29"/>
  <c r="DC93" i="29" s="1"/>
  <c r="BG93" i="29"/>
  <c r="BJ93" i="29"/>
  <c r="BK93" i="29"/>
  <c r="DE93" i="29" s="1"/>
  <c r="BH93" i="29"/>
  <c r="BL93" i="29"/>
  <c r="D94" i="29"/>
  <c r="CI94" i="29"/>
  <c r="E94" i="29"/>
  <c r="F94" i="29"/>
  <c r="CJ94" i="29"/>
  <c r="K94" i="29"/>
  <c r="CK94" i="29"/>
  <c r="O94" i="29"/>
  <c r="AU94" i="29"/>
  <c r="AV94" i="29"/>
  <c r="CM94" i="29" s="1"/>
  <c r="Q94" i="29"/>
  <c r="AX94" i="29"/>
  <c r="R94" i="29"/>
  <c r="AY94" i="29"/>
  <c r="AZ94" i="29"/>
  <c r="CP94" i="29" s="1"/>
  <c r="BB94" i="29"/>
  <c r="S94" i="29"/>
  <c r="BC94" i="29"/>
  <c r="BD94" i="29"/>
  <c r="CS94" i="29" s="1"/>
  <c r="G94" i="29"/>
  <c r="H94" i="29"/>
  <c r="I94" i="29"/>
  <c r="J94" i="29"/>
  <c r="L94" i="29"/>
  <c r="M94" i="29"/>
  <c r="N94" i="29"/>
  <c r="P94" i="29"/>
  <c r="T94" i="29"/>
  <c r="AT94" i="29"/>
  <c r="AW94" i="29"/>
  <c r="BA94" i="29"/>
  <c r="BE94" i="29"/>
  <c r="U94" i="29"/>
  <c r="BI94" i="29"/>
  <c r="V94" i="29"/>
  <c r="BM94" i="29"/>
  <c r="W94" i="29"/>
  <c r="X94" i="29"/>
  <c r="CU94" i="29"/>
  <c r="AB94" i="29"/>
  <c r="BN94" i="29"/>
  <c r="BT94" i="29"/>
  <c r="BO94" i="29"/>
  <c r="BP94" i="29"/>
  <c r="BU94" i="29"/>
  <c r="BQ94" i="29"/>
  <c r="BV94" i="29"/>
  <c r="BR94" i="29"/>
  <c r="BW94" i="29"/>
  <c r="Y94" i="29"/>
  <c r="Z94" i="29"/>
  <c r="AA94" i="29"/>
  <c r="AC94" i="29"/>
  <c r="AD94" i="29"/>
  <c r="AE94" i="29"/>
  <c r="AF94" i="29"/>
  <c r="AG94" i="29"/>
  <c r="AH94" i="29"/>
  <c r="AI94" i="29"/>
  <c r="AK94" i="29"/>
  <c r="AL94" i="29"/>
  <c r="AM94" i="29"/>
  <c r="BS94" i="29"/>
  <c r="AJ94" i="29"/>
  <c r="BX94" i="29"/>
  <c r="AN94" i="29"/>
  <c r="BZ94" i="29"/>
  <c r="AO94" i="29"/>
  <c r="CB94" i="29"/>
  <c r="AP94" i="29"/>
  <c r="CD94" i="29"/>
  <c r="AQ94" i="29"/>
  <c r="AR94" i="29"/>
  <c r="BY94" i="29"/>
  <c r="CA94" i="29"/>
  <c r="CC94" i="29"/>
  <c r="CE94" i="29"/>
  <c r="BF94" i="29"/>
  <c r="DC94" i="29" s="1"/>
  <c r="BG94" i="29"/>
  <c r="BJ94" i="29"/>
  <c r="BK94" i="29"/>
  <c r="DE94" i="29" s="1"/>
  <c r="BH94" i="29"/>
  <c r="BL94" i="29"/>
  <c r="CU95" i="29"/>
  <c r="CK95" i="29"/>
  <c r="CJ95" i="29"/>
  <c r="CI95" i="29"/>
  <c r="CH95" i="29"/>
  <c r="CG95" i="29"/>
  <c r="CF95" i="29"/>
  <c r="AS53" i="29"/>
  <c r="AS54" i="29"/>
  <c r="AS55" i="29"/>
  <c r="AS56" i="29"/>
  <c r="AS57" i="29"/>
  <c r="AS58" i="29"/>
  <c r="AS59" i="29"/>
  <c r="AS60" i="29"/>
  <c r="AS61" i="29"/>
  <c r="AS62" i="29"/>
  <c r="AS63" i="29"/>
  <c r="AS64" i="29"/>
  <c r="AS65" i="29"/>
  <c r="AS66" i="29"/>
  <c r="AS67" i="29"/>
  <c r="AS68" i="29"/>
  <c r="AS69" i="29"/>
  <c r="AS70" i="29"/>
  <c r="AS71" i="29"/>
  <c r="AS72" i="29"/>
  <c r="AS73" i="29"/>
  <c r="AS74" i="29"/>
  <c r="AS75" i="29"/>
  <c r="AS76" i="29"/>
  <c r="AS77" i="29"/>
  <c r="AS78" i="29"/>
  <c r="AS79" i="29"/>
  <c r="AS80" i="29"/>
  <c r="AS81" i="29"/>
  <c r="AS82" i="29"/>
  <c r="AS83" i="29"/>
  <c r="AS84" i="29"/>
  <c r="AS85" i="29"/>
  <c r="AS86" i="29"/>
  <c r="AS87" i="29"/>
  <c r="AS88" i="29"/>
  <c r="AS89" i="29"/>
  <c r="AS90" i="29"/>
  <c r="AS91" i="29"/>
  <c r="AS92" i="29"/>
  <c r="AS93" i="29"/>
  <c r="AS94" i="29"/>
  <c r="AS95" i="29"/>
  <c r="AR95" i="29"/>
  <c r="AQ95" i="29"/>
  <c r="AP95" i="29"/>
  <c r="AO95" i="29"/>
  <c r="AN95" i="29"/>
  <c r="AM95" i="29"/>
  <c r="AL95" i="29"/>
  <c r="AK95" i="29"/>
  <c r="AJ95" i="29"/>
  <c r="AI95" i="29"/>
  <c r="AH95" i="29"/>
  <c r="AG95" i="29"/>
  <c r="AF95" i="29"/>
  <c r="AE95" i="29"/>
  <c r="AD95" i="29"/>
  <c r="AC95" i="29"/>
  <c r="AB95" i="29"/>
  <c r="AA95" i="29"/>
  <c r="Z95" i="29"/>
  <c r="Y95" i="29"/>
  <c r="X95" i="29"/>
  <c r="W95" i="29"/>
  <c r="V95" i="29"/>
  <c r="U95" i="29"/>
  <c r="T95" i="29"/>
  <c r="S95" i="29"/>
  <c r="R95" i="29"/>
  <c r="Q95" i="29"/>
  <c r="P95" i="29"/>
  <c r="O95" i="29"/>
  <c r="N95" i="29"/>
  <c r="M95" i="29"/>
  <c r="L95" i="29"/>
  <c r="K95" i="29"/>
  <c r="J95" i="29"/>
  <c r="I95" i="29"/>
  <c r="H95" i="29"/>
  <c r="G95" i="29"/>
  <c r="F95" i="29"/>
  <c r="E95" i="29"/>
  <c r="D95" i="29"/>
  <c r="B94" i="29"/>
  <c r="A94" i="29"/>
  <c r="B93" i="29"/>
  <c r="A93" i="29"/>
  <c r="B92" i="29"/>
  <c r="A92" i="29"/>
  <c r="B91" i="29"/>
  <c r="A91" i="29"/>
  <c r="B90" i="29"/>
  <c r="A90" i="29"/>
  <c r="B89" i="29"/>
  <c r="A89" i="29"/>
  <c r="B88" i="29"/>
  <c r="A88" i="29"/>
  <c r="B87" i="29"/>
  <c r="A87" i="29"/>
  <c r="B86" i="29"/>
  <c r="A86" i="29"/>
  <c r="B85" i="29"/>
  <c r="A85" i="29"/>
  <c r="B84" i="29"/>
  <c r="A84" i="29"/>
  <c r="B83" i="29"/>
  <c r="A83" i="29"/>
  <c r="B82" i="29"/>
  <c r="A82" i="29"/>
  <c r="B81" i="29"/>
  <c r="A81" i="29"/>
  <c r="B80" i="29"/>
  <c r="A80" i="29"/>
  <c r="B79" i="29"/>
  <c r="A79" i="29"/>
  <c r="B78" i="29"/>
  <c r="A78" i="29"/>
  <c r="B77" i="29"/>
  <c r="A77" i="29"/>
  <c r="B76" i="29"/>
  <c r="A76" i="29"/>
  <c r="B75" i="29"/>
  <c r="A75" i="29"/>
  <c r="B74" i="29"/>
  <c r="A74" i="29"/>
  <c r="B73" i="29"/>
  <c r="A73" i="29"/>
  <c r="B72" i="29"/>
  <c r="A72" i="29"/>
  <c r="B71" i="29"/>
  <c r="A71" i="29"/>
  <c r="B70" i="29"/>
  <c r="A70" i="29"/>
  <c r="B69" i="29"/>
  <c r="A69" i="29"/>
  <c r="B68" i="29"/>
  <c r="A68" i="29"/>
  <c r="B67" i="29"/>
  <c r="A67" i="29"/>
  <c r="B66" i="29"/>
  <c r="A66" i="29"/>
  <c r="B65" i="29"/>
  <c r="A65" i="29"/>
  <c r="B64" i="29"/>
  <c r="A64" i="29"/>
  <c r="B63" i="29"/>
  <c r="A63" i="29"/>
  <c r="B62" i="29"/>
  <c r="A62" i="29"/>
  <c r="B61" i="29"/>
  <c r="A61" i="29"/>
  <c r="B60" i="29"/>
  <c r="A60" i="29"/>
  <c r="B59" i="29"/>
  <c r="A59" i="29"/>
  <c r="B58" i="29"/>
  <c r="A58" i="29"/>
  <c r="B57" i="29"/>
  <c r="A57" i="29"/>
  <c r="B56" i="29"/>
  <c r="A56" i="29"/>
  <c r="B55" i="29"/>
  <c r="A55" i="29"/>
  <c r="B54" i="29"/>
  <c r="A54" i="29"/>
  <c r="B53" i="29"/>
  <c r="A53" i="29"/>
  <c r="D51" i="29" a="1"/>
  <c r="EF51" i="29"/>
  <c r="EF52" i="29"/>
  <c r="EE51" i="29"/>
  <c r="EE52" i="29"/>
  <c r="ED51" i="29"/>
  <c r="ED52" i="29"/>
  <c r="EC51" i="29"/>
  <c r="EC52" i="29"/>
  <c r="EB51" i="29"/>
  <c r="EB52" i="29"/>
  <c r="EA51" i="29"/>
  <c r="EA52" i="29"/>
  <c r="DZ51" i="29"/>
  <c r="DZ52" i="29"/>
  <c r="DY51" i="29"/>
  <c r="DY52" i="29"/>
  <c r="DX51" i="29"/>
  <c r="DX52" i="29"/>
  <c r="DW51" i="29"/>
  <c r="DW52" i="29"/>
  <c r="DV51" i="29"/>
  <c r="DV52" i="29"/>
  <c r="DU51" i="29"/>
  <c r="DU52" i="29"/>
  <c r="DT51" i="29"/>
  <c r="DT52" i="29"/>
  <c r="DS51" i="29"/>
  <c r="DS52" i="29"/>
  <c r="DR51" i="29"/>
  <c r="DR52" i="29"/>
  <c r="DQ51" i="29"/>
  <c r="DQ52" i="29"/>
  <c r="DP51" i="29"/>
  <c r="DP52" i="29"/>
  <c r="DO51" i="29"/>
  <c r="DO52" i="29"/>
  <c r="DN51" i="29"/>
  <c r="DN52" i="29"/>
  <c r="DM51" i="29"/>
  <c r="DM52" i="29"/>
  <c r="DL51" i="29"/>
  <c r="DL52" i="29"/>
  <c r="DK51" i="29"/>
  <c r="DK52" i="29"/>
  <c r="DJ51" i="29"/>
  <c r="DJ52" i="29"/>
  <c r="DI51" i="29"/>
  <c r="DI52" i="29"/>
  <c r="DH51" i="29"/>
  <c r="DH52" i="29"/>
  <c r="CH51" i="29"/>
  <c r="CH52" i="29"/>
  <c r="CG51" i="29"/>
  <c r="CG52" i="29"/>
  <c r="CF51" i="29"/>
  <c r="CF52" i="29"/>
  <c r="CE51" i="29"/>
  <c r="CE52" i="29"/>
  <c r="CD51" i="29"/>
  <c r="CD52" i="29"/>
  <c r="CC51" i="29"/>
  <c r="CC52" i="29"/>
  <c r="CB51" i="29"/>
  <c r="CB52" i="29"/>
  <c r="CA51" i="29"/>
  <c r="CA52" i="29"/>
  <c r="BZ51" i="29"/>
  <c r="BZ52" i="29"/>
  <c r="BY51" i="29"/>
  <c r="BY52" i="29"/>
  <c r="BX51" i="29"/>
  <c r="BX52" i="29"/>
  <c r="BW51" i="29"/>
  <c r="BW52" i="29"/>
  <c r="BV51" i="29"/>
  <c r="BV52" i="29"/>
  <c r="BU51" i="29"/>
  <c r="BU52" i="29"/>
  <c r="BT51" i="29"/>
  <c r="BT52" i="29"/>
  <c r="BS51" i="29"/>
  <c r="BS52" i="29"/>
  <c r="BR51" i="29"/>
  <c r="BR52" i="29"/>
  <c r="BQ51" i="29"/>
  <c r="BQ52" i="29"/>
  <c r="BP51" i="29"/>
  <c r="BP52" i="29"/>
  <c r="BO51" i="29"/>
  <c r="BO52" i="29"/>
  <c r="BN51" i="29"/>
  <c r="BN52" i="29"/>
  <c r="BM51" i="29"/>
  <c r="BM52" i="29"/>
  <c r="BL51" i="29"/>
  <c r="BL52" i="29"/>
  <c r="BK51" i="29"/>
  <c r="BK52" i="29"/>
  <c r="BJ51" i="29"/>
  <c r="BJ52" i="29"/>
  <c r="BI51" i="29"/>
  <c r="BI52" i="29"/>
  <c r="BH51" i="29"/>
  <c r="BH52" i="29"/>
  <c r="BG51" i="29"/>
  <c r="BG52" i="29"/>
  <c r="BF51" i="29"/>
  <c r="BF52" i="29"/>
  <c r="BE51" i="29"/>
  <c r="BE52" i="29"/>
  <c r="BD51" i="29"/>
  <c r="BD52" i="29"/>
  <c r="BC51" i="29"/>
  <c r="BC52" i="29"/>
  <c r="BB51" i="29"/>
  <c r="BB52" i="29"/>
  <c r="BA51" i="29"/>
  <c r="BA52" i="29"/>
  <c r="AZ51" i="29"/>
  <c r="AZ52" i="29"/>
  <c r="AY51" i="29"/>
  <c r="AY52" i="29"/>
  <c r="AX51" i="29"/>
  <c r="AX52" i="29"/>
  <c r="AW51" i="29"/>
  <c r="AW52" i="29"/>
  <c r="AV51" i="29"/>
  <c r="AV52" i="29"/>
  <c r="AU51" i="29"/>
  <c r="AU52" i="29"/>
  <c r="AT51" i="29"/>
  <c r="AT52" i="29"/>
  <c r="AS51" i="29"/>
  <c r="AS52" i="29"/>
  <c r="AR51" i="29"/>
  <c r="AR52" i="29"/>
  <c r="AQ51" i="29"/>
  <c r="AQ52" i="29"/>
  <c r="AP51" i="29"/>
  <c r="AP52" i="29"/>
  <c r="AO51" i="29"/>
  <c r="AO52" i="29"/>
  <c r="AN51" i="29"/>
  <c r="AN52" i="29"/>
  <c r="AM51" i="29"/>
  <c r="AM52" i="29"/>
  <c r="AL51" i="29"/>
  <c r="AL52" i="29"/>
  <c r="AK51" i="29"/>
  <c r="AK52" i="29"/>
  <c r="AJ51" i="29"/>
  <c r="AJ52" i="29"/>
  <c r="AI51" i="29"/>
  <c r="AI52" i="29"/>
  <c r="AH51" i="29"/>
  <c r="AH52" i="29"/>
  <c r="AG51" i="29"/>
  <c r="AG52" i="29"/>
  <c r="AF51" i="29"/>
  <c r="AF52" i="29"/>
  <c r="AE51" i="29"/>
  <c r="AE52" i="29"/>
  <c r="AD51" i="29"/>
  <c r="AD52" i="29"/>
  <c r="AC51" i="29"/>
  <c r="AC52" i="29"/>
  <c r="AB51" i="29"/>
  <c r="AB52" i="29"/>
  <c r="AA51" i="29"/>
  <c r="AA52" i="29"/>
  <c r="Z51" i="29"/>
  <c r="Z52" i="29"/>
  <c r="Y51" i="29"/>
  <c r="Y52" i="29"/>
  <c r="X51" i="29"/>
  <c r="X52" i="29"/>
  <c r="W51" i="29"/>
  <c r="W52" i="29"/>
  <c r="V51" i="29"/>
  <c r="V52" i="29"/>
  <c r="U51" i="29"/>
  <c r="U52" i="29"/>
  <c r="T51" i="29"/>
  <c r="T52" i="29"/>
  <c r="S51" i="29"/>
  <c r="S52" i="29"/>
  <c r="R51" i="29"/>
  <c r="R52" i="29"/>
  <c r="Q51" i="29"/>
  <c r="Q52" i="29"/>
  <c r="P51" i="29"/>
  <c r="P52" i="29"/>
  <c r="O51" i="29"/>
  <c r="O52" i="29"/>
  <c r="N51" i="29"/>
  <c r="N52" i="29"/>
  <c r="M51" i="29"/>
  <c r="M52" i="29"/>
  <c r="L51" i="29"/>
  <c r="L52" i="29"/>
  <c r="K51" i="29"/>
  <c r="K52" i="29"/>
  <c r="J51" i="29"/>
  <c r="J52" i="29"/>
  <c r="I51" i="29"/>
  <c r="I52" i="29"/>
  <c r="H51" i="29"/>
  <c r="H52" i="29"/>
  <c r="G51" i="29"/>
  <c r="G52" i="29"/>
  <c r="F51" i="29"/>
  <c r="F52" i="29"/>
  <c r="E51" i="29"/>
  <c r="E52" i="29"/>
  <c r="D51" i="29"/>
  <c r="D52" i="29"/>
  <c r="DG51" i="29"/>
  <c r="DF51" i="29"/>
  <c r="DE51" i="29"/>
  <c r="DD51" i="29"/>
  <c r="DC51" i="29"/>
  <c r="DB51" i="29"/>
  <c r="DA51" i="29"/>
  <c r="CZ51" i="29"/>
  <c r="CY51" i="29"/>
  <c r="CX51" i="29"/>
  <c r="CW51" i="29"/>
  <c r="CV51" i="29"/>
  <c r="CU51" i="29"/>
  <c r="CT51" i="29"/>
  <c r="CS51" i="29"/>
  <c r="CR51" i="29"/>
  <c r="CQ51" i="29"/>
  <c r="CP51" i="29"/>
  <c r="CO51" i="29"/>
  <c r="CN51" i="29"/>
  <c r="CM51" i="29"/>
  <c r="CL51" i="29"/>
  <c r="CK51" i="29"/>
  <c r="CJ51" i="29"/>
  <c r="CI51" i="29"/>
  <c r="A59" i="28"/>
  <c r="Z59" i="28"/>
  <c r="Z88" i="28"/>
  <c r="B59" i="28"/>
  <c r="B88" i="28"/>
  <c r="C59" i="28"/>
  <c r="C88" i="28"/>
  <c r="D59" i="28"/>
  <c r="D88" i="28"/>
  <c r="E59" i="28"/>
  <c r="E88" i="28"/>
  <c r="F59" i="28"/>
  <c r="F88" i="28"/>
  <c r="G59" i="28"/>
  <c r="G88" i="28"/>
  <c r="H59" i="28"/>
  <c r="H88" i="28"/>
  <c r="I59" i="28"/>
  <c r="I88" i="28"/>
  <c r="J59" i="28"/>
  <c r="J88" i="28"/>
  <c r="K59" i="28"/>
  <c r="K88" i="28"/>
  <c r="L59" i="28"/>
  <c r="L88" i="28"/>
  <c r="M59" i="28"/>
  <c r="M88" i="28"/>
  <c r="N59" i="28"/>
  <c r="N88" i="28"/>
  <c r="O59" i="28"/>
  <c r="O88" i="28"/>
  <c r="P59" i="28"/>
  <c r="P88" i="28"/>
  <c r="Q59" i="28"/>
  <c r="Q88" i="28"/>
  <c r="R59" i="28"/>
  <c r="R88" i="28"/>
  <c r="S59" i="28"/>
  <c r="S88" i="28"/>
  <c r="V59" i="28"/>
  <c r="V88" i="28"/>
  <c r="W59" i="28"/>
  <c r="W88" i="28"/>
  <c r="X59" i="28"/>
  <c r="X88" i="28"/>
  <c r="Y59" i="28"/>
  <c r="Y88" i="28"/>
  <c r="A88" i="28"/>
  <c r="A58" i="28"/>
  <c r="Z58" i="28"/>
  <c r="Z87" i="28"/>
  <c r="B87" i="28"/>
  <c r="C87" i="28"/>
  <c r="D87" i="28"/>
  <c r="E87" i="28"/>
  <c r="F87" i="28"/>
  <c r="G87" i="28"/>
  <c r="H87" i="28"/>
  <c r="I87" i="28"/>
  <c r="J87" i="28"/>
  <c r="K87" i="28"/>
  <c r="L87" i="28"/>
  <c r="M87" i="28"/>
  <c r="N87" i="28"/>
  <c r="O87" i="28"/>
  <c r="P87" i="28"/>
  <c r="Q87" i="28"/>
  <c r="R87" i="28"/>
  <c r="S87" i="28"/>
  <c r="T87" i="28"/>
  <c r="U87" i="28"/>
  <c r="V87" i="28"/>
  <c r="W87" i="28"/>
  <c r="X87" i="28"/>
  <c r="Y87" i="28"/>
  <c r="A87" i="28"/>
  <c r="A57" i="28"/>
  <c r="Z57" i="28"/>
  <c r="Z86" i="28"/>
  <c r="B86" i="28"/>
  <c r="C86" i="28"/>
  <c r="D86" i="28"/>
  <c r="E86" i="28"/>
  <c r="F86" i="28"/>
  <c r="G86" i="28"/>
  <c r="H86" i="28"/>
  <c r="I86" i="28"/>
  <c r="J86" i="28"/>
  <c r="K86" i="28"/>
  <c r="L86" i="28"/>
  <c r="M86" i="28"/>
  <c r="N86" i="28"/>
  <c r="O86" i="28"/>
  <c r="P86" i="28"/>
  <c r="Q86" i="28"/>
  <c r="R86" i="28"/>
  <c r="S86" i="28"/>
  <c r="T86" i="28"/>
  <c r="U86" i="28"/>
  <c r="V86" i="28"/>
  <c r="W86" i="28"/>
  <c r="X86" i="28"/>
  <c r="Y86" i="28"/>
  <c r="A86" i="28"/>
  <c r="A56" i="28"/>
  <c r="A85" i="28"/>
  <c r="A55" i="28"/>
  <c r="Z55" i="28"/>
  <c r="Z84" i="28"/>
  <c r="B84" i="28"/>
  <c r="C84" i="28"/>
  <c r="D84" i="28"/>
  <c r="E84" i="28"/>
  <c r="F84" i="28"/>
  <c r="G84" i="28"/>
  <c r="H84" i="28"/>
  <c r="I84" i="28"/>
  <c r="J84" i="28"/>
  <c r="K84" i="28"/>
  <c r="L84" i="28"/>
  <c r="M84" i="28"/>
  <c r="N84" i="28"/>
  <c r="O84" i="28"/>
  <c r="P84" i="28"/>
  <c r="Q84" i="28"/>
  <c r="R84" i="28"/>
  <c r="S84" i="28"/>
  <c r="T84" i="28"/>
  <c r="U84" i="28"/>
  <c r="V84" i="28"/>
  <c r="W84" i="28"/>
  <c r="X84" i="28"/>
  <c r="Y84" i="28"/>
  <c r="A84" i="28"/>
  <c r="A54" i="28"/>
  <c r="Z54" i="28"/>
  <c r="Z83" i="28"/>
  <c r="B83" i="28"/>
  <c r="C83" i="28"/>
  <c r="D83" i="28"/>
  <c r="E83" i="28"/>
  <c r="F83" i="28"/>
  <c r="G83" i="28"/>
  <c r="H83" i="28"/>
  <c r="I83" i="28"/>
  <c r="J83" i="28"/>
  <c r="K83" i="28"/>
  <c r="L83" i="28"/>
  <c r="M83" i="28"/>
  <c r="N83" i="28"/>
  <c r="O83" i="28"/>
  <c r="P83" i="28"/>
  <c r="Q83" i="28"/>
  <c r="R83" i="28"/>
  <c r="S83" i="28"/>
  <c r="T83" i="28"/>
  <c r="U83" i="28"/>
  <c r="V83" i="28"/>
  <c r="W83" i="28"/>
  <c r="X83" i="28"/>
  <c r="Y83" i="28"/>
  <c r="A83" i="28"/>
  <c r="A53" i="28"/>
  <c r="Z53" i="28"/>
  <c r="Z82" i="28"/>
  <c r="B53" i="28"/>
  <c r="B82" i="28"/>
  <c r="C53" i="28"/>
  <c r="C82" i="28"/>
  <c r="D53" i="28"/>
  <c r="D82" i="28"/>
  <c r="E53" i="28"/>
  <c r="E82" i="28"/>
  <c r="F53" i="28"/>
  <c r="F82" i="28"/>
  <c r="G53" i="28"/>
  <c r="G82" i="28"/>
  <c r="H53" i="28"/>
  <c r="H82" i="28"/>
  <c r="I53" i="28"/>
  <c r="I82" i="28"/>
  <c r="J53" i="28"/>
  <c r="J82" i="28"/>
  <c r="K53" i="28"/>
  <c r="K82" i="28"/>
  <c r="L53" i="28"/>
  <c r="L82" i="28"/>
  <c r="M53" i="28"/>
  <c r="M82" i="28"/>
  <c r="N53" i="28"/>
  <c r="N82" i="28"/>
  <c r="O53" i="28"/>
  <c r="O82" i="28"/>
  <c r="P53" i="28"/>
  <c r="P82" i="28"/>
  <c r="Q53" i="28"/>
  <c r="Q82" i="28"/>
  <c r="R53" i="28"/>
  <c r="R82" i="28"/>
  <c r="S53" i="28"/>
  <c r="S82" i="28"/>
  <c r="V53" i="28"/>
  <c r="V82" i="28"/>
  <c r="W53" i="28"/>
  <c r="W82" i="28"/>
  <c r="X53" i="28"/>
  <c r="X82" i="28"/>
  <c r="Y53" i="28"/>
  <c r="Y82" i="28"/>
  <c r="A82" i="28"/>
  <c r="A52" i="28"/>
  <c r="Z52" i="28"/>
  <c r="Z81" i="28"/>
  <c r="B81" i="28"/>
  <c r="C81" i="28"/>
  <c r="D81" i="28"/>
  <c r="E81" i="28"/>
  <c r="F81" i="28"/>
  <c r="G81" i="28"/>
  <c r="H81" i="28"/>
  <c r="I81" i="28"/>
  <c r="J81" i="28"/>
  <c r="K81" i="28"/>
  <c r="L81" i="28"/>
  <c r="M81" i="28"/>
  <c r="N81" i="28"/>
  <c r="O81" i="28"/>
  <c r="P81" i="28"/>
  <c r="Q81" i="28"/>
  <c r="R81" i="28"/>
  <c r="S81" i="28"/>
  <c r="T81" i="28"/>
  <c r="U81" i="28"/>
  <c r="V81" i="28"/>
  <c r="W81" i="28"/>
  <c r="X81" i="28"/>
  <c r="Y81" i="28"/>
  <c r="A81" i="28"/>
  <c r="A51" i="28"/>
  <c r="Z51" i="28"/>
  <c r="Z80" i="28"/>
  <c r="B80" i="28"/>
  <c r="C80" i="28"/>
  <c r="D80" i="28"/>
  <c r="E80" i="28"/>
  <c r="F80" i="28"/>
  <c r="G80" i="28"/>
  <c r="H80" i="28"/>
  <c r="I80" i="28"/>
  <c r="J80" i="28"/>
  <c r="K80" i="28"/>
  <c r="L80" i="28"/>
  <c r="M80" i="28"/>
  <c r="N80" i="28"/>
  <c r="O80" i="28"/>
  <c r="P80" i="28"/>
  <c r="Q80" i="28"/>
  <c r="R80" i="28"/>
  <c r="S80" i="28"/>
  <c r="T80" i="28"/>
  <c r="U80" i="28"/>
  <c r="V80" i="28"/>
  <c r="W80" i="28"/>
  <c r="X80" i="28"/>
  <c r="Y80" i="28"/>
  <c r="A80" i="28"/>
  <c r="A50" i="28"/>
  <c r="Z50" i="28"/>
  <c r="Z79" i="28"/>
  <c r="B79" i="28"/>
  <c r="C79" i="28"/>
  <c r="D79" i="28"/>
  <c r="E79" i="28"/>
  <c r="F79" i="28"/>
  <c r="G79" i="28"/>
  <c r="H79" i="28"/>
  <c r="I79" i="28"/>
  <c r="J79" i="28"/>
  <c r="K79" i="28"/>
  <c r="L79" i="28"/>
  <c r="M79" i="28"/>
  <c r="N79" i="28"/>
  <c r="O79" i="28"/>
  <c r="P79" i="28"/>
  <c r="Q79" i="28"/>
  <c r="R79" i="28"/>
  <c r="S79" i="28"/>
  <c r="T79" i="28"/>
  <c r="U79" i="28"/>
  <c r="V79" i="28"/>
  <c r="W79" i="28"/>
  <c r="X79" i="28"/>
  <c r="Y79" i="28"/>
  <c r="A79" i="28"/>
  <c r="A49" i="28"/>
  <c r="Z49" i="28"/>
  <c r="Z78" i="28"/>
  <c r="B78" i="28"/>
  <c r="C78" i="28"/>
  <c r="D78" i="28"/>
  <c r="E78" i="28"/>
  <c r="F78" i="28"/>
  <c r="G78" i="28"/>
  <c r="H78" i="28"/>
  <c r="I78" i="28"/>
  <c r="J78" i="28"/>
  <c r="K78" i="28"/>
  <c r="L78" i="28"/>
  <c r="M78" i="28"/>
  <c r="N78" i="28"/>
  <c r="O78" i="28"/>
  <c r="P78" i="28"/>
  <c r="Q78" i="28"/>
  <c r="R78" i="28"/>
  <c r="S78" i="28"/>
  <c r="T78" i="28"/>
  <c r="U78" i="28"/>
  <c r="V78" i="28"/>
  <c r="W78" i="28"/>
  <c r="X78" i="28"/>
  <c r="Y78" i="28"/>
  <c r="A78" i="28"/>
  <c r="A48" i="28"/>
  <c r="Z48" i="28"/>
  <c r="Z77" i="28"/>
  <c r="B77" i="28"/>
  <c r="C77" i="28"/>
  <c r="D77" i="28"/>
  <c r="E77" i="28"/>
  <c r="F77" i="28"/>
  <c r="G77" i="28"/>
  <c r="H77" i="28"/>
  <c r="I77" i="28"/>
  <c r="J77" i="28"/>
  <c r="K77" i="28"/>
  <c r="L77" i="28"/>
  <c r="M77" i="28"/>
  <c r="N77" i="28"/>
  <c r="O77" i="28"/>
  <c r="P77" i="28"/>
  <c r="Q77" i="28"/>
  <c r="R77" i="28"/>
  <c r="S77" i="28"/>
  <c r="T77" i="28"/>
  <c r="U77" i="28"/>
  <c r="V77" i="28"/>
  <c r="W77" i="28"/>
  <c r="X77" i="28"/>
  <c r="Y77" i="28"/>
  <c r="A77" i="28"/>
  <c r="A47" i="28"/>
  <c r="Z47" i="28"/>
  <c r="Z76" i="28"/>
  <c r="B47" i="28"/>
  <c r="B76" i="28"/>
  <c r="C47" i="28"/>
  <c r="C76" i="28"/>
  <c r="D47" i="28"/>
  <c r="D76" i="28"/>
  <c r="E47" i="28"/>
  <c r="E76" i="28"/>
  <c r="F47" i="28"/>
  <c r="F76" i="28"/>
  <c r="G47" i="28"/>
  <c r="G76" i="28"/>
  <c r="H47" i="28"/>
  <c r="H76" i="28"/>
  <c r="I47" i="28"/>
  <c r="I76" i="28"/>
  <c r="J47" i="28"/>
  <c r="J76" i="28"/>
  <c r="K47" i="28"/>
  <c r="K76" i="28"/>
  <c r="L47" i="28"/>
  <c r="L76" i="28"/>
  <c r="M47" i="28"/>
  <c r="M76" i="28"/>
  <c r="N47" i="28"/>
  <c r="N76" i="28"/>
  <c r="O47" i="28"/>
  <c r="O76" i="28"/>
  <c r="P47" i="28"/>
  <c r="P76" i="28"/>
  <c r="Q47" i="28"/>
  <c r="Q76" i="28"/>
  <c r="R47" i="28"/>
  <c r="R76" i="28"/>
  <c r="S47" i="28"/>
  <c r="S76" i="28"/>
  <c r="V47" i="28"/>
  <c r="V76" i="28"/>
  <c r="W47" i="28"/>
  <c r="W76" i="28"/>
  <c r="X47" i="28"/>
  <c r="X76" i="28"/>
  <c r="Y47" i="28"/>
  <c r="Y76" i="28"/>
  <c r="A76" i="28"/>
  <c r="A46" i="28"/>
  <c r="Z46" i="28"/>
  <c r="Z75" i="28"/>
  <c r="B46" i="28"/>
  <c r="B75" i="28"/>
  <c r="C46" i="28"/>
  <c r="C75" i="28"/>
  <c r="D46" i="28"/>
  <c r="D75" i="28"/>
  <c r="E46" i="28"/>
  <c r="E75" i="28"/>
  <c r="F46" i="28"/>
  <c r="F75" i="28"/>
  <c r="G46" i="28"/>
  <c r="G75" i="28"/>
  <c r="H46" i="28"/>
  <c r="H75" i="28"/>
  <c r="I46" i="28"/>
  <c r="I75" i="28"/>
  <c r="J46" i="28"/>
  <c r="J75" i="28"/>
  <c r="K46" i="28"/>
  <c r="K75" i="28"/>
  <c r="L46" i="28"/>
  <c r="L75" i="28"/>
  <c r="M46" i="28"/>
  <c r="M75" i="28"/>
  <c r="N46" i="28"/>
  <c r="N75" i="28"/>
  <c r="O46" i="28"/>
  <c r="O75" i="28"/>
  <c r="P46" i="28"/>
  <c r="P75" i="28"/>
  <c r="Q46" i="28"/>
  <c r="Q75" i="28"/>
  <c r="R46" i="28"/>
  <c r="R75" i="28"/>
  <c r="S46" i="28"/>
  <c r="S75" i="28"/>
  <c r="V46" i="28"/>
  <c r="V75" i="28"/>
  <c r="W46" i="28"/>
  <c r="W75" i="28"/>
  <c r="X46" i="28"/>
  <c r="X75" i="28"/>
  <c r="Y46" i="28"/>
  <c r="Y75" i="28"/>
  <c r="A75" i="28"/>
  <c r="A45" i="28"/>
  <c r="Z45" i="28"/>
  <c r="Z74" i="28"/>
  <c r="B74" i="28"/>
  <c r="C74" i="28"/>
  <c r="D74" i="28"/>
  <c r="E74" i="28"/>
  <c r="F74" i="28"/>
  <c r="G74" i="28"/>
  <c r="H74" i="28"/>
  <c r="I74" i="28"/>
  <c r="J74" i="28"/>
  <c r="K74" i="28"/>
  <c r="L74" i="28"/>
  <c r="M74" i="28"/>
  <c r="N74" i="28"/>
  <c r="O74" i="28"/>
  <c r="P74" i="28"/>
  <c r="Q74" i="28"/>
  <c r="R74" i="28"/>
  <c r="S74" i="28"/>
  <c r="T74" i="28"/>
  <c r="U74" i="28"/>
  <c r="V74" i="28"/>
  <c r="W74" i="28"/>
  <c r="X74" i="28"/>
  <c r="Y74" i="28"/>
  <c r="A74" i="28"/>
  <c r="A44" i="28"/>
  <c r="Z44" i="28"/>
  <c r="Z73" i="28"/>
  <c r="B73" i="28"/>
  <c r="C73" i="28"/>
  <c r="D73" i="28"/>
  <c r="E73" i="28"/>
  <c r="F73" i="28"/>
  <c r="G73" i="28"/>
  <c r="H73" i="28"/>
  <c r="I73" i="28"/>
  <c r="J73" i="28"/>
  <c r="K73" i="28"/>
  <c r="L73" i="28"/>
  <c r="M73" i="28"/>
  <c r="N73" i="28"/>
  <c r="O73" i="28"/>
  <c r="P73" i="28"/>
  <c r="Q73" i="28"/>
  <c r="R73" i="28"/>
  <c r="S73" i="28"/>
  <c r="T73" i="28"/>
  <c r="U73" i="28"/>
  <c r="V73" i="28"/>
  <c r="W73" i="28"/>
  <c r="X73" i="28"/>
  <c r="Y73" i="28"/>
  <c r="A73" i="28"/>
  <c r="A43" i="28"/>
  <c r="Z43" i="28"/>
  <c r="Z72" i="28"/>
  <c r="B72" i="28"/>
  <c r="C72" i="28"/>
  <c r="D72" i="28"/>
  <c r="E72" i="28"/>
  <c r="F72" i="28"/>
  <c r="G72" i="28"/>
  <c r="H72" i="28"/>
  <c r="I72" i="28"/>
  <c r="J72" i="28"/>
  <c r="K72" i="28"/>
  <c r="L72" i="28"/>
  <c r="M72" i="28"/>
  <c r="N72" i="28"/>
  <c r="O72" i="28"/>
  <c r="P72" i="28"/>
  <c r="Q72" i="28"/>
  <c r="R72" i="28"/>
  <c r="S72" i="28"/>
  <c r="T72" i="28"/>
  <c r="U72" i="28"/>
  <c r="V72" i="28"/>
  <c r="W72" i="28"/>
  <c r="X72" i="28"/>
  <c r="Y72" i="28"/>
  <c r="A72" i="28"/>
  <c r="A42" i="28"/>
  <c r="Z42" i="28"/>
  <c r="Z71" i="28"/>
  <c r="B71" i="28"/>
  <c r="C71" i="28"/>
  <c r="D71" i="28"/>
  <c r="E71" i="28"/>
  <c r="F71" i="28"/>
  <c r="G71" i="28"/>
  <c r="H71" i="28"/>
  <c r="I71" i="28"/>
  <c r="J71" i="28"/>
  <c r="K71" i="28"/>
  <c r="L71" i="28"/>
  <c r="M71" i="28"/>
  <c r="N71" i="28"/>
  <c r="O71" i="28"/>
  <c r="P71" i="28"/>
  <c r="Q71" i="28"/>
  <c r="R71" i="28"/>
  <c r="S71" i="28"/>
  <c r="T71" i="28"/>
  <c r="U71" i="28"/>
  <c r="V71" i="28"/>
  <c r="W71" i="28"/>
  <c r="X71" i="28"/>
  <c r="Y71" i="28"/>
  <c r="A71" i="28"/>
  <c r="A41" i="28"/>
  <c r="Z41" i="28"/>
  <c r="Z70" i="28"/>
  <c r="B70" i="28"/>
  <c r="C70" i="28"/>
  <c r="D70" i="28"/>
  <c r="E70" i="28"/>
  <c r="F70" i="28"/>
  <c r="G70" i="28"/>
  <c r="H70" i="28"/>
  <c r="I70" i="28"/>
  <c r="J70" i="28"/>
  <c r="K70" i="28"/>
  <c r="L70" i="28"/>
  <c r="M70" i="28"/>
  <c r="N70" i="28"/>
  <c r="O70" i="28"/>
  <c r="P70" i="28"/>
  <c r="Q70" i="28"/>
  <c r="R70" i="28"/>
  <c r="S70" i="28"/>
  <c r="T70" i="28"/>
  <c r="U70" i="28"/>
  <c r="V70" i="28"/>
  <c r="W70" i="28"/>
  <c r="X70" i="28"/>
  <c r="Y70" i="28"/>
  <c r="A70" i="28"/>
  <c r="Z69" i="28"/>
  <c r="B69" i="28"/>
  <c r="C69" i="28"/>
  <c r="D69" i="28"/>
  <c r="E69" i="28"/>
  <c r="F69" i="28"/>
  <c r="G69" i="28"/>
  <c r="H69" i="28"/>
  <c r="I69" i="28"/>
  <c r="J69" i="28"/>
  <c r="K69" i="28"/>
  <c r="L69" i="28"/>
  <c r="M69" i="28"/>
  <c r="N69" i="28"/>
  <c r="O69" i="28"/>
  <c r="P69" i="28"/>
  <c r="Q69" i="28"/>
  <c r="R69" i="28"/>
  <c r="S69" i="28"/>
  <c r="T69" i="28"/>
  <c r="U69" i="28"/>
  <c r="V69" i="28"/>
  <c r="W69" i="28"/>
  <c r="X69" i="28"/>
  <c r="Y69" i="28"/>
  <c r="A69" i="28"/>
  <c r="A39" i="28"/>
  <c r="Z39" i="28"/>
  <c r="Z68" i="28"/>
  <c r="B68" i="28"/>
  <c r="C68" i="28"/>
  <c r="D68" i="28"/>
  <c r="E68" i="28"/>
  <c r="F68" i="28"/>
  <c r="G68" i="28"/>
  <c r="H68" i="28"/>
  <c r="I68" i="28"/>
  <c r="J68" i="28"/>
  <c r="K68" i="28"/>
  <c r="L68" i="28"/>
  <c r="M68" i="28"/>
  <c r="N68" i="28"/>
  <c r="O68" i="28"/>
  <c r="P68" i="28"/>
  <c r="Q68" i="28"/>
  <c r="R68" i="28"/>
  <c r="S68" i="28"/>
  <c r="T68" i="28"/>
  <c r="U68" i="28"/>
  <c r="V68" i="28"/>
  <c r="W68" i="28"/>
  <c r="X68" i="28"/>
  <c r="Y68" i="28"/>
  <c r="A68" i="28"/>
  <c r="A38" i="28"/>
  <c r="A37" i="28"/>
  <c r="A66" i="28"/>
  <c r="Z65" i="28"/>
  <c r="B65" i="28"/>
  <c r="C65" i="28"/>
  <c r="D65" i="28"/>
  <c r="E65" i="28"/>
  <c r="F65" i="28"/>
  <c r="G65" i="28"/>
  <c r="H65" i="28"/>
  <c r="I65" i="28"/>
  <c r="J65" i="28"/>
  <c r="K65" i="28"/>
  <c r="L65" i="28"/>
  <c r="M65" i="28"/>
  <c r="N65" i="28"/>
  <c r="O65" i="28"/>
  <c r="P65" i="28"/>
  <c r="Q65" i="28"/>
  <c r="R65" i="28"/>
  <c r="S65" i="28"/>
  <c r="T65" i="28"/>
  <c r="U65" i="28"/>
  <c r="V65" i="28"/>
  <c r="W65" i="28"/>
  <c r="X65" i="28"/>
  <c r="Y65" i="28"/>
  <c r="A65" i="28"/>
  <c r="A35" i="28"/>
  <c r="Z35" i="28"/>
  <c r="Z64" i="28"/>
  <c r="B35" i="28"/>
  <c r="B64" i="28"/>
  <c r="C35" i="28"/>
  <c r="C64" i="28"/>
  <c r="D35" i="28"/>
  <c r="D64" i="28"/>
  <c r="E35" i="28"/>
  <c r="E64" i="28"/>
  <c r="F35" i="28"/>
  <c r="F64" i="28"/>
  <c r="G35" i="28"/>
  <c r="G64" i="28"/>
  <c r="H35" i="28"/>
  <c r="H64" i="28"/>
  <c r="I35" i="28"/>
  <c r="I64" i="28"/>
  <c r="J35" i="28"/>
  <c r="J64" i="28"/>
  <c r="K35" i="28"/>
  <c r="K64" i="28"/>
  <c r="L35" i="28"/>
  <c r="L64" i="28"/>
  <c r="M35" i="28"/>
  <c r="M64" i="28"/>
  <c r="N35" i="28"/>
  <c r="N64" i="28"/>
  <c r="O35" i="28"/>
  <c r="O64" i="28"/>
  <c r="P35" i="28"/>
  <c r="P64" i="28"/>
  <c r="Q35" i="28"/>
  <c r="Q64" i="28"/>
  <c r="R35" i="28"/>
  <c r="R64" i="28"/>
  <c r="S35" i="28"/>
  <c r="S64" i="28"/>
  <c r="T35" i="28"/>
  <c r="T64" i="28"/>
  <c r="U35" i="28"/>
  <c r="U64" i="28"/>
  <c r="V35" i="28"/>
  <c r="V64" i="28"/>
  <c r="W35" i="28"/>
  <c r="W64" i="28"/>
  <c r="X35" i="28"/>
  <c r="X64" i="28"/>
  <c r="Y35" i="28"/>
  <c r="Y64" i="28"/>
  <c r="AA64" i="28"/>
  <c r="AB64" i="28"/>
  <c r="A64" i="28"/>
  <c r="Y39" i="28"/>
  <c r="Y41" i="28"/>
  <c r="Y42" i="28"/>
  <c r="Y43" i="28"/>
  <c r="Y44" i="28"/>
  <c r="Y45" i="28"/>
  <c r="Y48" i="28"/>
  <c r="Y49" i="28"/>
  <c r="Y50" i="28"/>
  <c r="Y51" i="28"/>
  <c r="Y52" i="28"/>
  <c r="Y54" i="28"/>
  <c r="Y55" i="28"/>
  <c r="Y57" i="28"/>
  <c r="X39" i="28"/>
  <c r="X41" i="28"/>
  <c r="X42" i="28"/>
  <c r="X43" i="28"/>
  <c r="X44" i="28"/>
  <c r="X45" i="28"/>
  <c r="X48" i="28"/>
  <c r="X49" i="28"/>
  <c r="X50" i="28"/>
  <c r="X51" i="28"/>
  <c r="X52" i="28"/>
  <c r="X54" i="28"/>
  <c r="X55" i="28"/>
  <c r="X57" i="28"/>
  <c r="W39" i="28"/>
  <c r="W41" i="28"/>
  <c r="W42" i="28"/>
  <c r="W43" i="28"/>
  <c r="W44" i="28"/>
  <c r="W45" i="28"/>
  <c r="W48" i="28"/>
  <c r="W49" i="28"/>
  <c r="W50" i="28"/>
  <c r="W51" i="28"/>
  <c r="W52" i="28"/>
  <c r="W54" i="28"/>
  <c r="W55" i="28"/>
  <c r="W57" i="28"/>
  <c r="V39" i="28"/>
  <c r="V41" i="28"/>
  <c r="V42" i="28"/>
  <c r="V43" i="28"/>
  <c r="V44" i="28"/>
  <c r="V45" i="28"/>
  <c r="V48" i="28"/>
  <c r="V49" i="28"/>
  <c r="V50" i="28"/>
  <c r="V51" i="28"/>
  <c r="V52" i="28"/>
  <c r="V54" i="28"/>
  <c r="V55" i="28"/>
  <c r="V57" i="28"/>
  <c r="S39" i="28"/>
  <c r="S41" i="28"/>
  <c r="S42" i="28"/>
  <c r="S43" i="28"/>
  <c r="S44" i="28"/>
  <c r="S45" i="28"/>
  <c r="S48" i="28"/>
  <c r="S49" i="28"/>
  <c r="S50" i="28"/>
  <c r="S51" i="28"/>
  <c r="S52" i="28"/>
  <c r="S54" i="28"/>
  <c r="S55" i="28"/>
  <c r="S57" i="28"/>
  <c r="R39" i="28"/>
  <c r="R41" i="28"/>
  <c r="R42" i="28"/>
  <c r="R43" i="28"/>
  <c r="R44" i="28"/>
  <c r="R45" i="28"/>
  <c r="R48" i="28"/>
  <c r="R49" i="28"/>
  <c r="R50" i="28"/>
  <c r="R51" i="28"/>
  <c r="R52" i="28"/>
  <c r="R54" i="28"/>
  <c r="R55" i="28"/>
  <c r="R57" i="28"/>
  <c r="Q39" i="28"/>
  <c r="Q41" i="28"/>
  <c r="Q42" i="28"/>
  <c r="Q43" i="28"/>
  <c r="Q44" i="28"/>
  <c r="Q45" i="28"/>
  <c r="Q48" i="28"/>
  <c r="Q49" i="28"/>
  <c r="Q50" i="28"/>
  <c r="Q51" i="28"/>
  <c r="Q52" i="28"/>
  <c r="Q54" i="28"/>
  <c r="Q55" i="28"/>
  <c r="Q57" i="28"/>
  <c r="P39" i="28"/>
  <c r="P41" i="28"/>
  <c r="P42" i="28"/>
  <c r="P43" i="28"/>
  <c r="P44" i="28"/>
  <c r="P45" i="28"/>
  <c r="P48" i="28"/>
  <c r="P49" i="28"/>
  <c r="P50" i="28"/>
  <c r="P51" i="28"/>
  <c r="P52" i="28"/>
  <c r="P54" i="28"/>
  <c r="P55" i="28"/>
  <c r="P57" i="28"/>
  <c r="O39" i="28"/>
  <c r="O41" i="28"/>
  <c r="O42" i="28"/>
  <c r="O43" i="28"/>
  <c r="O44" i="28"/>
  <c r="O45" i="28"/>
  <c r="O48" i="28"/>
  <c r="O49" i="28"/>
  <c r="O50" i="28"/>
  <c r="O51" i="28"/>
  <c r="O52" i="28"/>
  <c r="O54" i="28"/>
  <c r="O55" i="28"/>
  <c r="O57" i="28"/>
  <c r="N39" i="28"/>
  <c r="N41" i="28"/>
  <c r="N42" i="28"/>
  <c r="N43" i="28"/>
  <c r="N44" i="28"/>
  <c r="N45" i="28"/>
  <c r="N48" i="28"/>
  <c r="N49" i="28"/>
  <c r="N50" i="28"/>
  <c r="N51" i="28"/>
  <c r="N52" i="28"/>
  <c r="N54" i="28"/>
  <c r="N55" i="28"/>
  <c r="N57" i="28"/>
  <c r="M39" i="28"/>
  <c r="M41" i="28"/>
  <c r="M42" i="28"/>
  <c r="M43" i="28"/>
  <c r="M44" i="28"/>
  <c r="M45" i="28"/>
  <c r="M48" i="28"/>
  <c r="M49" i="28"/>
  <c r="M50" i="28"/>
  <c r="M51" i="28"/>
  <c r="M52" i="28"/>
  <c r="M54" i="28"/>
  <c r="M55" i="28"/>
  <c r="M57" i="28"/>
  <c r="L39" i="28"/>
  <c r="L41" i="28"/>
  <c r="L42" i="28"/>
  <c r="L43" i="28"/>
  <c r="L44" i="28"/>
  <c r="L45" i="28"/>
  <c r="L48" i="28"/>
  <c r="L49" i="28"/>
  <c r="L50" i="28"/>
  <c r="L51" i="28"/>
  <c r="L52" i="28"/>
  <c r="L54" i="28"/>
  <c r="L55" i="28"/>
  <c r="L57" i="28"/>
  <c r="K39" i="28"/>
  <c r="K41" i="28"/>
  <c r="K42" i="28"/>
  <c r="K43" i="28"/>
  <c r="K44" i="28"/>
  <c r="K45" i="28"/>
  <c r="K48" i="28"/>
  <c r="K49" i="28"/>
  <c r="K50" i="28"/>
  <c r="K51" i="28"/>
  <c r="K52" i="28"/>
  <c r="K54" i="28"/>
  <c r="K55" i="28"/>
  <c r="K57" i="28"/>
  <c r="J39" i="28"/>
  <c r="J41" i="28"/>
  <c r="J42" i="28"/>
  <c r="J43" i="28"/>
  <c r="J44" i="28"/>
  <c r="J45" i="28"/>
  <c r="J48" i="28"/>
  <c r="J49" i="28"/>
  <c r="J50" i="28"/>
  <c r="J51" i="28"/>
  <c r="J52" i="28"/>
  <c r="J54" i="28"/>
  <c r="J55" i="28"/>
  <c r="J57" i="28"/>
  <c r="I39" i="28"/>
  <c r="I41" i="28"/>
  <c r="I42" i="28"/>
  <c r="I43" i="28"/>
  <c r="I44" i="28"/>
  <c r="I45" i="28"/>
  <c r="I48" i="28"/>
  <c r="I49" i="28"/>
  <c r="I50" i="28"/>
  <c r="I51" i="28"/>
  <c r="I52" i="28"/>
  <c r="I54" i="28"/>
  <c r="I55" i="28"/>
  <c r="I57" i="28"/>
  <c r="H39" i="28"/>
  <c r="H41" i="28"/>
  <c r="H42" i="28"/>
  <c r="H43" i="28"/>
  <c r="H44" i="28"/>
  <c r="H45" i="28"/>
  <c r="H48" i="28"/>
  <c r="H49" i="28"/>
  <c r="H50" i="28"/>
  <c r="H51" i="28"/>
  <c r="H52" i="28"/>
  <c r="H54" i="28"/>
  <c r="H55" i="28"/>
  <c r="H57" i="28"/>
  <c r="G39" i="28"/>
  <c r="G41" i="28"/>
  <c r="G42" i="28"/>
  <c r="G43" i="28"/>
  <c r="G44" i="28"/>
  <c r="G45" i="28"/>
  <c r="G48" i="28"/>
  <c r="G49" i="28"/>
  <c r="G50" i="28"/>
  <c r="G51" i="28"/>
  <c r="G52" i="28"/>
  <c r="G54" i="28"/>
  <c r="G55" i="28"/>
  <c r="G57" i="28"/>
  <c r="F39" i="28"/>
  <c r="F41" i="28"/>
  <c r="F42" i="28"/>
  <c r="F43" i="28"/>
  <c r="F44" i="28"/>
  <c r="F45" i="28"/>
  <c r="F48" i="28"/>
  <c r="F49" i="28"/>
  <c r="F50" i="28"/>
  <c r="F51" i="28"/>
  <c r="F52" i="28"/>
  <c r="F54" i="28"/>
  <c r="F55" i="28"/>
  <c r="F57" i="28"/>
  <c r="E39" i="28"/>
  <c r="E41" i="28"/>
  <c r="E42" i="28"/>
  <c r="E43" i="28"/>
  <c r="E44" i="28"/>
  <c r="E45" i="28"/>
  <c r="E48" i="28"/>
  <c r="E49" i="28"/>
  <c r="E50" i="28"/>
  <c r="E51" i="28"/>
  <c r="E52" i="28"/>
  <c r="E54" i="28"/>
  <c r="E55" i="28"/>
  <c r="E57" i="28"/>
  <c r="D39" i="28"/>
  <c r="D41" i="28"/>
  <c r="D42" i="28"/>
  <c r="D43" i="28"/>
  <c r="D44" i="28"/>
  <c r="D45" i="28"/>
  <c r="D48" i="28"/>
  <c r="D49" i="28"/>
  <c r="D50" i="28"/>
  <c r="D51" i="28"/>
  <c r="D52" i="28"/>
  <c r="D54" i="28"/>
  <c r="D55" i="28"/>
  <c r="D57" i="28"/>
  <c r="C39" i="28"/>
  <c r="C41" i="28"/>
  <c r="C42" i="28"/>
  <c r="C43" i="28"/>
  <c r="C44" i="28"/>
  <c r="C45" i="28"/>
  <c r="C48" i="28"/>
  <c r="C49" i="28"/>
  <c r="C50" i="28"/>
  <c r="C51" i="28"/>
  <c r="C52" i="28"/>
  <c r="C54" i="28"/>
  <c r="C55" i="28"/>
  <c r="C57" i="28"/>
  <c r="B39" i="28"/>
  <c r="B41" i="28"/>
  <c r="B42" i="28"/>
  <c r="B43" i="28"/>
  <c r="B44" i="28"/>
  <c r="B45" i="28"/>
  <c r="B48" i="28"/>
  <c r="B49" i="28"/>
  <c r="B50" i="28"/>
  <c r="B51" i="28"/>
  <c r="B52" i="28"/>
  <c r="B54" i="28"/>
  <c r="B55" i="28"/>
  <c r="B57" i="28"/>
  <c r="B58" i="28"/>
  <c r="C58" i="28"/>
  <c r="D58" i="28"/>
  <c r="E58" i="28"/>
  <c r="F58" i="28"/>
  <c r="G58" i="28"/>
  <c r="H58" i="28"/>
  <c r="I58" i="28"/>
  <c r="J58" i="28"/>
  <c r="K58" i="28"/>
  <c r="L58" i="28"/>
  <c r="M58" i="28"/>
  <c r="N58" i="28"/>
  <c r="O58" i="28"/>
  <c r="P58" i="28"/>
  <c r="Q58" i="28"/>
  <c r="R58" i="28"/>
  <c r="S58" i="28"/>
  <c r="V58" i="28"/>
  <c r="W58" i="28"/>
  <c r="X58" i="28"/>
  <c r="Y58" i="28"/>
  <c r="AA35" i="28"/>
  <c r="AB35" i="28"/>
  <c r="D5" i="27"/>
  <c r="AR5" i="3"/>
  <c r="AR6" i="3"/>
  <c r="AR7" i="3"/>
  <c r="AR8" i="3"/>
  <c r="AR9" i="3"/>
  <c r="AR10" i="3"/>
  <c r="AR11" i="3"/>
  <c r="AR12" i="3"/>
  <c r="AR13" i="3"/>
  <c r="AR14" i="3"/>
  <c r="AR15" i="3"/>
  <c r="AR16" i="3"/>
  <c r="AR17" i="3"/>
  <c r="AR18" i="3"/>
  <c r="AR19" i="3"/>
  <c r="AR20" i="3"/>
  <c r="AR21" i="3"/>
  <c r="AR22" i="3"/>
  <c r="AR23" i="3"/>
  <c r="AR24" i="3"/>
  <c r="AR25" i="3"/>
  <c r="AR26" i="3"/>
  <c r="AR27" i="3"/>
  <c r="AR28" i="3"/>
  <c r="AR29" i="3"/>
  <c r="AR30" i="3"/>
  <c r="AR31" i="3"/>
  <c r="AR32" i="3"/>
  <c r="AR33" i="3"/>
  <c r="AR34" i="3"/>
  <c r="AR35" i="3"/>
  <c r="AR36" i="3"/>
  <c r="AR37" i="3"/>
  <c r="AR38" i="3"/>
  <c r="AR39" i="3"/>
  <c r="AR40" i="3"/>
  <c r="AR41" i="3"/>
  <c r="AR42" i="3"/>
  <c r="AR43" i="3"/>
  <c r="AR44" i="3"/>
  <c r="AR45" i="3"/>
  <c r="AR46" i="3"/>
  <c r="AR47" i="3"/>
  <c r="AR48" i="3"/>
  <c r="AS48" i="27"/>
  <c r="AQ48" i="3"/>
  <c r="AR48" i="27"/>
  <c r="AP48" i="3"/>
  <c r="AQ48" i="27"/>
  <c r="AO48" i="3"/>
  <c r="AP48" i="27"/>
  <c r="AN48" i="3"/>
  <c r="AO48" i="27"/>
  <c r="AM48" i="3"/>
  <c r="AN48" i="27"/>
  <c r="AL48" i="3"/>
  <c r="AM48" i="27"/>
  <c r="AK48" i="3"/>
  <c r="AL48" i="27"/>
  <c r="AJ48" i="3"/>
  <c r="AK48" i="27"/>
  <c r="AI48" i="3"/>
  <c r="AJ48" i="27"/>
  <c r="AH48" i="3"/>
  <c r="AI48" i="27"/>
  <c r="AG48" i="3"/>
  <c r="AH48" i="27"/>
  <c r="AF48" i="3"/>
  <c r="AG48" i="27"/>
  <c r="AE48" i="3"/>
  <c r="AF48" i="27"/>
  <c r="AD48" i="3"/>
  <c r="AE48" i="27"/>
  <c r="AC48" i="3"/>
  <c r="AD48" i="27"/>
  <c r="AB48" i="3"/>
  <c r="AC48" i="27"/>
  <c r="AA48" i="3"/>
  <c r="AB48" i="27"/>
  <c r="Z48" i="3"/>
  <c r="AA48" i="27"/>
  <c r="Y48" i="3"/>
  <c r="Z48" i="27"/>
  <c r="X48" i="3"/>
  <c r="Y48" i="27"/>
  <c r="W48" i="3"/>
  <c r="X48" i="27"/>
  <c r="V48" i="3"/>
  <c r="W48" i="27"/>
  <c r="U48" i="3"/>
  <c r="V48" i="27"/>
  <c r="T48" i="3"/>
  <c r="U48" i="27"/>
  <c r="S48" i="3"/>
  <c r="T48" i="27"/>
  <c r="R48" i="3"/>
  <c r="S48" i="27"/>
  <c r="Q48" i="3"/>
  <c r="R48" i="27"/>
  <c r="P48" i="3"/>
  <c r="Q48" i="27"/>
  <c r="O48" i="3"/>
  <c r="P48" i="27"/>
  <c r="N48" i="3"/>
  <c r="O48" i="27"/>
  <c r="M48" i="3"/>
  <c r="N48" i="27"/>
  <c r="L48" i="3"/>
  <c r="M48" i="27"/>
  <c r="K48" i="3"/>
  <c r="L48" i="27"/>
  <c r="J48" i="3"/>
  <c r="K48" i="27"/>
  <c r="I48" i="3"/>
  <c r="J48" i="27"/>
  <c r="H48" i="3"/>
  <c r="I48" i="27"/>
  <c r="G48" i="3"/>
  <c r="H48" i="27"/>
  <c r="F48" i="3"/>
  <c r="G48" i="27"/>
  <c r="E48" i="3"/>
  <c r="F48" i="27"/>
  <c r="D48" i="3"/>
  <c r="E48" i="27"/>
  <c r="C48" i="3"/>
  <c r="D48" i="27"/>
  <c r="AS47" i="27"/>
  <c r="AR47" i="27"/>
  <c r="AQ47" i="27"/>
  <c r="AP47" i="27"/>
  <c r="AO47" i="27"/>
  <c r="AN47" i="27"/>
  <c r="AM47" i="27"/>
  <c r="AL47" i="27"/>
  <c r="AK47" i="27"/>
  <c r="AJ47" i="27"/>
  <c r="AI47" i="27"/>
  <c r="AH47" i="27"/>
  <c r="AG47" i="27"/>
  <c r="AF47" i="27"/>
  <c r="AE47" i="27"/>
  <c r="AD47" i="27"/>
  <c r="AC47" i="27"/>
  <c r="AB47" i="27"/>
  <c r="AA47" i="27"/>
  <c r="Z47" i="27"/>
  <c r="Y47" i="27"/>
  <c r="X47" i="27"/>
  <c r="W47" i="27"/>
  <c r="V47" i="27"/>
  <c r="U47" i="27"/>
  <c r="T47" i="27"/>
  <c r="S47" i="27"/>
  <c r="R47" i="27"/>
  <c r="Q47" i="27"/>
  <c r="P47" i="27"/>
  <c r="O47" i="27"/>
  <c r="N47" i="27"/>
  <c r="M47" i="27"/>
  <c r="L47" i="27"/>
  <c r="K47" i="27"/>
  <c r="J47" i="27"/>
  <c r="I47" i="27"/>
  <c r="H47" i="27"/>
  <c r="G47" i="27"/>
  <c r="F47" i="27"/>
  <c r="E47" i="27"/>
  <c r="D47" i="27"/>
  <c r="AS46" i="27"/>
  <c r="AR46" i="27"/>
  <c r="AQ46" i="27"/>
  <c r="AP46" i="27"/>
  <c r="AO46" i="27"/>
  <c r="AN46" i="27"/>
  <c r="AM46" i="27"/>
  <c r="AL46" i="27"/>
  <c r="AK46" i="27"/>
  <c r="AJ46" i="27"/>
  <c r="AI46" i="27"/>
  <c r="AH46" i="27"/>
  <c r="AG46" i="27"/>
  <c r="AF46" i="27"/>
  <c r="AE46" i="27"/>
  <c r="AD46" i="27"/>
  <c r="AC46" i="27"/>
  <c r="AB46" i="27"/>
  <c r="AA46" i="27"/>
  <c r="Z46" i="27"/>
  <c r="Y46" i="27"/>
  <c r="X46" i="27"/>
  <c r="W46" i="27"/>
  <c r="V46" i="27"/>
  <c r="U46" i="27"/>
  <c r="T46" i="27"/>
  <c r="S46" i="27"/>
  <c r="R46" i="27"/>
  <c r="Q46" i="27"/>
  <c r="P46" i="27"/>
  <c r="O46" i="27"/>
  <c r="N46" i="27"/>
  <c r="M46" i="27"/>
  <c r="L46" i="27"/>
  <c r="K46" i="27"/>
  <c r="J46" i="27"/>
  <c r="I46" i="27"/>
  <c r="H46" i="27"/>
  <c r="G46" i="27"/>
  <c r="F46" i="27"/>
  <c r="E46" i="27"/>
  <c r="D46" i="27"/>
  <c r="AS45" i="27"/>
  <c r="AR45" i="27"/>
  <c r="AQ45" i="27"/>
  <c r="AP45" i="27"/>
  <c r="AO45" i="27"/>
  <c r="AN45" i="27"/>
  <c r="AM45" i="27"/>
  <c r="AL45" i="27"/>
  <c r="AK45" i="27"/>
  <c r="AJ45" i="27"/>
  <c r="AI45" i="27"/>
  <c r="AH45" i="27"/>
  <c r="AG45" i="27"/>
  <c r="AF45" i="27"/>
  <c r="AE45" i="27"/>
  <c r="AD45" i="27"/>
  <c r="AC45" i="27"/>
  <c r="AB45" i="27"/>
  <c r="AA45" i="27"/>
  <c r="Z45" i="27"/>
  <c r="Y45" i="27"/>
  <c r="X45" i="27"/>
  <c r="W45" i="27"/>
  <c r="V45" i="27"/>
  <c r="U45" i="27"/>
  <c r="T45" i="27"/>
  <c r="S45" i="27"/>
  <c r="R45" i="27"/>
  <c r="Q45" i="27"/>
  <c r="P45" i="27"/>
  <c r="O45" i="27"/>
  <c r="N45" i="27"/>
  <c r="M45" i="27"/>
  <c r="L45" i="27"/>
  <c r="K45" i="27"/>
  <c r="J45" i="27"/>
  <c r="I45" i="27"/>
  <c r="H45" i="27"/>
  <c r="G45" i="27"/>
  <c r="F45" i="27"/>
  <c r="E45" i="27"/>
  <c r="D45" i="27"/>
  <c r="AS44" i="27"/>
  <c r="AR44" i="27"/>
  <c r="AQ44" i="27"/>
  <c r="AP44" i="27"/>
  <c r="AO44" i="27"/>
  <c r="AN44" i="27"/>
  <c r="AM44" i="27"/>
  <c r="AL44" i="27"/>
  <c r="AK44" i="27"/>
  <c r="AJ44" i="27"/>
  <c r="AI44" i="27"/>
  <c r="AH44" i="27"/>
  <c r="AG44" i="27"/>
  <c r="AF44" i="27"/>
  <c r="AE44" i="27"/>
  <c r="AD44" i="27"/>
  <c r="AC44" i="27"/>
  <c r="AB44" i="27"/>
  <c r="AA44" i="27"/>
  <c r="Z44" i="27"/>
  <c r="Y44" i="27"/>
  <c r="X44" i="27"/>
  <c r="W44" i="27"/>
  <c r="V44" i="27"/>
  <c r="U44" i="27"/>
  <c r="T44" i="27"/>
  <c r="S44" i="27"/>
  <c r="R44" i="27"/>
  <c r="Q44" i="27"/>
  <c r="P44" i="27"/>
  <c r="O44" i="27"/>
  <c r="N44" i="27"/>
  <c r="M44" i="27"/>
  <c r="L44" i="27"/>
  <c r="K44" i="27"/>
  <c r="J44" i="27"/>
  <c r="I44" i="27"/>
  <c r="H44" i="27"/>
  <c r="G44" i="27"/>
  <c r="F44" i="27"/>
  <c r="E44" i="27"/>
  <c r="D44" i="27"/>
  <c r="AS43" i="27"/>
  <c r="AR43" i="27"/>
  <c r="AQ43" i="27"/>
  <c r="AP43" i="27"/>
  <c r="AO43" i="27"/>
  <c r="AN43" i="27"/>
  <c r="AM43" i="27"/>
  <c r="AL43" i="27"/>
  <c r="AK43" i="27"/>
  <c r="AJ43" i="27"/>
  <c r="AI43" i="27"/>
  <c r="AH43" i="27"/>
  <c r="AG43" i="27"/>
  <c r="AF43" i="27"/>
  <c r="AE43" i="27"/>
  <c r="AD43" i="27"/>
  <c r="AC43" i="27"/>
  <c r="AB43" i="27"/>
  <c r="AA43" i="27"/>
  <c r="Z43" i="27"/>
  <c r="Y43" i="27"/>
  <c r="X43" i="27"/>
  <c r="W43" i="27"/>
  <c r="V43" i="27"/>
  <c r="U43" i="27"/>
  <c r="T43" i="27"/>
  <c r="S43" i="27"/>
  <c r="R43" i="27"/>
  <c r="Q43" i="27"/>
  <c r="P43" i="27"/>
  <c r="O43" i="27"/>
  <c r="N43" i="27"/>
  <c r="M43" i="27"/>
  <c r="L43" i="27"/>
  <c r="K43" i="27"/>
  <c r="J43" i="27"/>
  <c r="I43" i="27"/>
  <c r="H43" i="27"/>
  <c r="G43" i="27"/>
  <c r="F43" i="27"/>
  <c r="E43" i="27"/>
  <c r="D43" i="27"/>
  <c r="AS42" i="27"/>
  <c r="AR42" i="27"/>
  <c r="AQ42" i="27"/>
  <c r="AP42" i="27"/>
  <c r="AO42" i="27"/>
  <c r="AN42" i="27"/>
  <c r="AM42" i="27"/>
  <c r="AL42" i="27"/>
  <c r="AK42" i="27"/>
  <c r="AJ42" i="27"/>
  <c r="AI42" i="27"/>
  <c r="AH42" i="27"/>
  <c r="AG42" i="27"/>
  <c r="AF42" i="27"/>
  <c r="AE42" i="27"/>
  <c r="AD42" i="27"/>
  <c r="AC42" i="27"/>
  <c r="AB42" i="27"/>
  <c r="AA42" i="27"/>
  <c r="Z42" i="27"/>
  <c r="Y42" i="27"/>
  <c r="X42" i="27"/>
  <c r="W42" i="27"/>
  <c r="V42" i="27"/>
  <c r="U42" i="27"/>
  <c r="T42" i="27"/>
  <c r="S42" i="27"/>
  <c r="R42" i="27"/>
  <c r="Q42" i="27"/>
  <c r="P42" i="27"/>
  <c r="O42" i="27"/>
  <c r="N42" i="27"/>
  <c r="M42" i="27"/>
  <c r="L42" i="27"/>
  <c r="K42" i="27"/>
  <c r="J42" i="27"/>
  <c r="I42" i="27"/>
  <c r="H42" i="27"/>
  <c r="G42" i="27"/>
  <c r="F42" i="27"/>
  <c r="E42" i="27"/>
  <c r="D42" i="27"/>
  <c r="AS41" i="27"/>
  <c r="AR41" i="27"/>
  <c r="AQ41" i="27"/>
  <c r="AP41" i="27"/>
  <c r="AO41" i="27"/>
  <c r="AN41" i="27"/>
  <c r="AM41" i="27"/>
  <c r="AL41" i="27"/>
  <c r="AK41" i="27"/>
  <c r="AJ41" i="27"/>
  <c r="AI41" i="27"/>
  <c r="AH41" i="27"/>
  <c r="AG41" i="27"/>
  <c r="AF41" i="27"/>
  <c r="AE41" i="27"/>
  <c r="AD41" i="27"/>
  <c r="AC41" i="27"/>
  <c r="AB41" i="27"/>
  <c r="AA41" i="27"/>
  <c r="Z41" i="27"/>
  <c r="Y41" i="27"/>
  <c r="X41" i="27"/>
  <c r="W41" i="27"/>
  <c r="V41" i="27"/>
  <c r="U41" i="27"/>
  <c r="T41" i="27"/>
  <c r="S41" i="27"/>
  <c r="R41" i="27"/>
  <c r="Q41" i="27"/>
  <c r="P41" i="27"/>
  <c r="O41" i="27"/>
  <c r="N41" i="27"/>
  <c r="M41" i="27"/>
  <c r="L41" i="27"/>
  <c r="K41" i="27"/>
  <c r="J41" i="27"/>
  <c r="I41" i="27"/>
  <c r="H41" i="27"/>
  <c r="G41" i="27"/>
  <c r="F41" i="27"/>
  <c r="E41" i="27"/>
  <c r="D41" i="27"/>
  <c r="AS40" i="27"/>
  <c r="AR40" i="27"/>
  <c r="AQ40" i="27"/>
  <c r="AP40" i="27"/>
  <c r="AO40" i="27"/>
  <c r="AN40" i="27"/>
  <c r="AM40" i="27"/>
  <c r="AL40" i="27"/>
  <c r="AK40" i="27"/>
  <c r="AJ40" i="27"/>
  <c r="AI40" i="27"/>
  <c r="AH40" i="27"/>
  <c r="AG40" i="27"/>
  <c r="AF40" i="27"/>
  <c r="AE40" i="27"/>
  <c r="AD40" i="27"/>
  <c r="AC40" i="27"/>
  <c r="AB40" i="27"/>
  <c r="AA40" i="27"/>
  <c r="Z40" i="27"/>
  <c r="Y40" i="27"/>
  <c r="X40" i="27"/>
  <c r="W40" i="27"/>
  <c r="V40" i="27"/>
  <c r="U40" i="27"/>
  <c r="T40" i="27"/>
  <c r="S40" i="27"/>
  <c r="R40" i="27"/>
  <c r="Q40" i="27"/>
  <c r="P40" i="27"/>
  <c r="O40" i="27"/>
  <c r="N40" i="27"/>
  <c r="M40" i="27"/>
  <c r="L40" i="27"/>
  <c r="K40" i="27"/>
  <c r="J40" i="27"/>
  <c r="I40" i="27"/>
  <c r="H40" i="27"/>
  <c r="G40" i="27"/>
  <c r="F40" i="27"/>
  <c r="E40" i="27"/>
  <c r="D40" i="27"/>
  <c r="AS39" i="27"/>
  <c r="AR39" i="27"/>
  <c r="AQ39" i="27"/>
  <c r="AP39" i="27"/>
  <c r="AO39" i="27"/>
  <c r="AN39" i="27"/>
  <c r="AM39" i="27"/>
  <c r="AL39" i="27"/>
  <c r="AK39" i="27"/>
  <c r="AJ39" i="27"/>
  <c r="AI39" i="27"/>
  <c r="AH39" i="27"/>
  <c r="AG39" i="27"/>
  <c r="AF39" i="27"/>
  <c r="AE39" i="27"/>
  <c r="AD39" i="27"/>
  <c r="AC39" i="27"/>
  <c r="AB39" i="27"/>
  <c r="AA39" i="27"/>
  <c r="Z39" i="27"/>
  <c r="Y39" i="27"/>
  <c r="X39" i="27"/>
  <c r="W39" i="27"/>
  <c r="V39" i="27"/>
  <c r="U39" i="27"/>
  <c r="T39" i="27"/>
  <c r="S39" i="27"/>
  <c r="R39" i="27"/>
  <c r="Q39" i="27"/>
  <c r="P39" i="27"/>
  <c r="O39" i="27"/>
  <c r="N39" i="27"/>
  <c r="M39" i="27"/>
  <c r="L39" i="27"/>
  <c r="K39" i="27"/>
  <c r="J39" i="27"/>
  <c r="I39" i="27"/>
  <c r="H39" i="27"/>
  <c r="G39" i="27"/>
  <c r="F39" i="27"/>
  <c r="E39" i="27"/>
  <c r="D39" i="27"/>
  <c r="AS38" i="27"/>
  <c r="AR38" i="27"/>
  <c r="AQ38" i="27"/>
  <c r="AP38" i="27"/>
  <c r="AO38" i="27"/>
  <c r="AN38" i="27"/>
  <c r="AM38" i="27"/>
  <c r="AL38" i="27"/>
  <c r="AK38" i="27"/>
  <c r="AJ38" i="27"/>
  <c r="AI38" i="27"/>
  <c r="AH38" i="27"/>
  <c r="AG38" i="27"/>
  <c r="AF38" i="27"/>
  <c r="AE38" i="27"/>
  <c r="AD38" i="27"/>
  <c r="AC38" i="27"/>
  <c r="AB38" i="27"/>
  <c r="AA38" i="27"/>
  <c r="Z38" i="27"/>
  <c r="Y38" i="27"/>
  <c r="X38" i="27"/>
  <c r="W38" i="27"/>
  <c r="V38" i="27"/>
  <c r="U38" i="27"/>
  <c r="T38" i="27"/>
  <c r="S38" i="27"/>
  <c r="R38" i="27"/>
  <c r="Q38" i="27"/>
  <c r="P38" i="27"/>
  <c r="O38" i="27"/>
  <c r="N38" i="27"/>
  <c r="M38" i="27"/>
  <c r="L38" i="27"/>
  <c r="K38" i="27"/>
  <c r="J38" i="27"/>
  <c r="I38" i="27"/>
  <c r="H38" i="27"/>
  <c r="G38" i="27"/>
  <c r="F38" i="27"/>
  <c r="E38" i="27"/>
  <c r="D38" i="27"/>
  <c r="AS37" i="27"/>
  <c r="AR37" i="27"/>
  <c r="AQ37" i="27"/>
  <c r="AP37" i="27"/>
  <c r="AO37" i="27"/>
  <c r="AN37" i="27"/>
  <c r="AM37" i="27"/>
  <c r="AL37" i="27"/>
  <c r="AK37" i="27"/>
  <c r="AJ37" i="27"/>
  <c r="AI37" i="27"/>
  <c r="AH37" i="27"/>
  <c r="AG37" i="27"/>
  <c r="AF37" i="27"/>
  <c r="AE37" i="27"/>
  <c r="AD37" i="27"/>
  <c r="AC37" i="27"/>
  <c r="AB37" i="27"/>
  <c r="AA37" i="27"/>
  <c r="Z37" i="27"/>
  <c r="Y37" i="27"/>
  <c r="X37" i="27"/>
  <c r="W37" i="27"/>
  <c r="V37" i="27"/>
  <c r="U37" i="27"/>
  <c r="T37" i="27"/>
  <c r="S37" i="27"/>
  <c r="R37" i="27"/>
  <c r="Q37" i="27"/>
  <c r="P37" i="27"/>
  <c r="O37" i="27"/>
  <c r="N37" i="27"/>
  <c r="M37" i="27"/>
  <c r="L37" i="27"/>
  <c r="K37" i="27"/>
  <c r="J37" i="27"/>
  <c r="I37" i="27"/>
  <c r="H37" i="27"/>
  <c r="G37" i="27"/>
  <c r="F37" i="27"/>
  <c r="E37" i="27"/>
  <c r="D37" i="27"/>
  <c r="AS36" i="27"/>
  <c r="AR36" i="27"/>
  <c r="AQ36" i="27"/>
  <c r="AP36" i="27"/>
  <c r="AO36" i="27"/>
  <c r="AN36" i="27"/>
  <c r="AM36" i="27"/>
  <c r="AL36" i="27"/>
  <c r="AK36" i="27"/>
  <c r="AJ36" i="27"/>
  <c r="AI36" i="27"/>
  <c r="AH36" i="27"/>
  <c r="AG36" i="27"/>
  <c r="AF36" i="27"/>
  <c r="AE36" i="27"/>
  <c r="AD36" i="27"/>
  <c r="AC36" i="27"/>
  <c r="AB36" i="27"/>
  <c r="AA36" i="27"/>
  <c r="Z36" i="27"/>
  <c r="Y36" i="27"/>
  <c r="X36" i="27"/>
  <c r="W36" i="27"/>
  <c r="V36" i="27"/>
  <c r="U36" i="27"/>
  <c r="T36" i="27"/>
  <c r="S36" i="27"/>
  <c r="R36" i="27"/>
  <c r="Q36" i="27"/>
  <c r="P36" i="27"/>
  <c r="O36" i="27"/>
  <c r="N36" i="27"/>
  <c r="M36" i="27"/>
  <c r="L36" i="27"/>
  <c r="K36" i="27"/>
  <c r="J36" i="27"/>
  <c r="I36" i="27"/>
  <c r="H36" i="27"/>
  <c r="G36" i="27"/>
  <c r="F36" i="27"/>
  <c r="E36" i="27"/>
  <c r="D36" i="27"/>
  <c r="AS35" i="27"/>
  <c r="AR35" i="27"/>
  <c r="AQ35" i="27"/>
  <c r="AP35" i="27"/>
  <c r="AO35" i="27"/>
  <c r="AN35" i="27"/>
  <c r="AM35" i="27"/>
  <c r="AL35" i="27"/>
  <c r="AK35" i="27"/>
  <c r="AJ35" i="27"/>
  <c r="AI35" i="27"/>
  <c r="AH35" i="27"/>
  <c r="AG35" i="27"/>
  <c r="AF35" i="27"/>
  <c r="AE35" i="27"/>
  <c r="AD35" i="27"/>
  <c r="AC35" i="27"/>
  <c r="AB35" i="27"/>
  <c r="AA35" i="27"/>
  <c r="Z35" i="27"/>
  <c r="Y35" i="27"/>
  <c r="X35" i="27"/>
  <c r="W35" i="27"/>
  <c r="V35" i="27"/>
  <c r="U35" i="27"/>
  <c r="T35" i="27"/>
  <c r="S35" i="27"/>
  <c r="R35" i="27"/>
  <c r="Q35" i="27"/>
  <c r="P35" i="27"/>
  <c r="O35" i="27"/>
  <c r="N35" i="27"/>
  <c r="M35" i="27"/>
  <c r="L35" i="27"/>
  <c r="K35" i="27"/>
  <c r="J35" i="27"/>
  <c r="I35" i="27"/>
  <c r="H35" i="27"/>
  <c r="G35" i="27"/>
  <c r="F35" i="27"/>
  <c r="E35" i="27"/>
  <c r="D35" i="27"/>
  <c r="AS34" i="27"/>
  <c r="AR34" i="27"/>
  <c r="AQ34" i="27"/>
  <c r="AP34" i="27"/>
  <c r="AO34" i="27"/>
  <c r="AN34" i="27"/>
  <c r="AM34" i="27"/>
  <c r="AL34" i="27"/>
  <c r="AK34" i="27"/>
  <c r="AJ34" i="27"/>
  <c r="AI34" i="27"/>
  <c r="AH34" i="27"/>
  <c r="AG34" i="27"/>
  <c r="AF34" i="27"/>
  <c r="AE34" i="27"/>
  <c r="AD34" i="27"/>
  <c r="AC34" i="27"/>
  <c r="AB34" i="27"/>
  <c r="AA34" i="27"/>
  <c r="Z34" i="27"/>
  <c r="Y34" i="27"/>
  <c r="X34" i="27"/>
  <c r="W34" i="27"/>
  <c r="V34" i="27"/>
  <c r="U34" i="27"/>
  <c r="T34" i="27"/>
  <c r="S34" i="27"/>
  <c r="R34" i="27"/>
  <c r="Q34" i="27"/>
  <c r="P34" i="27"/>
  <c r="O34" i="27"/>
  <c r="N34" i="27"/>
  <c r="M34" i="27"/>
  <c r="L34" i="27"/>
  <c r="K34" i="27"/>
  <c r="J34" i="27"/>
  <c r="I34" i="27"/>
  <c r="H34" i="27"/>
  <c r="G34" i="27"/>
  <c r="F34" i="27"/>
  <c r="E34" i="27"/>
  <c r="D34" i="27"/>
  <c r="AS33" i="27"/>
  <c r="AR33" i="27"/>
  <c r="AQ33" i="27"/>
  <c r="AP33" i="27"/>
  <c r="AO33" i="27"/>
  <c r="AN33" i="27"/>
  <c r="AM33" i="27"/>
  <c r="AL33" i="27"/>
  <c r="AK33" i="27"/>
  <c r="AJ33" i="27"/>
  <c r="AI33" i="27"/>
  <c r="AH33" i="27"/>
  <c r="AG33" i="27"/>
  <c r="AF33" i="27"/>
  <c r="AE33" i="27"/>
  <c r="AD33" i="27"/>
  <c r="AC33" i="27"/>
  <c r="AB33" i="27"/>
  <c r="AA33" i="27"/>
  <c r="Z33" i="27"/>
  <c r="Y33" i="27"/>
  <c r="X33" i="27"/>
  <c r="W33" i="27"/>
  <c r="V33" i="27"/>
  <c r="U33" i="27"/>
  <c r="T33" i="27"/>
  <c r="S33" i="27"/>
  <c r="R33" i="27"/>
  <c r="Q33" i="27"/>
  <c r="P33" i="27"/>
  <c r="O33" i="27"/>
  <c r="N33" i="27"/>
  <c r="M33" i="27"/>
  <c r="L33" i="27"/>
  <c r="K33" i="27"/>
  <c r="J33" i="27"/>
  <c r="I33" i="27"/>
  <c r="H33" i="27"/>
  <c r="G33" i="27"/>
  <c r="F33" i="27"/>
  <c r="E33" i="27"/>
  <c r="D33" i="27"/>
  <c r="AS32" i="27"/>
  <c r="AR32" i="27"/>
  <c r="AQ32" i="27"/>
  <c r="AP32" i="27"/>
  <c r="AO32" i="27"/>
  <c r="AN32" i="27"/>
  <c r="AM32" i="27"/>
  <c r="AL32" i="27"/>
  <c r="AK32" i="27"/>
  <c r="AJ32" i="27"/>
  <c r="AI32" i="27"/>
  <c r="AH32" i="27"/>
  <c r="AG32" i="27"/>
  <c r="AF32" i="27"/>
  <c r="AE32" i="27"/>
  <c r="AD32" i="27"/>
  <c r="AC32" i="27"/>
  <c r="AB32" i="27"/>
  <c r="AA32" i="27"/>
  <c r="Z32" i="27"/>
  <c r="Y32" i="27"/>
  <c r="X32" i="27"/>
  <c r="W32" i="27"/>
  <c r="V32" i="27"/>
  <c r="U32" i="27"/>
  <c r="T32" i="27"/>
  <c r="S32" i="27"/>
  <c r="R32" i="27"/>
  <c r="Q32" i="27"/>
  <c r="P32" i="27"/>
  <c r="O32" i="27"/>
  <c r="N32" i="27"/>
  <c r="M32" i="27"/>
  <c r="L32" i="27"/>
  <c r="K32" i="27"/>
  <c r="J32" i="27"/>
  <c r="I32" i="27"/>
  <c r="H32" i="27"/>
  <c r="G32" i="27"/>
  <c r="F32" i="27"/>
  <c r="E32" i="27"/>
  <c r="D32" i="27"/>
  <c r="AS31" i="27"/>
  <c r="AR31" i="27"/>
  <c r="AQ31" i="27"/>
  <c r="AP31" i="27"/>
  <c r="AO31" i="27"/>
  <c r="AN31" i="27"/>
  <c r="AM31" i="27"/>
  <c r="AL31" i="27"/>
  <c r="AK31" i="27"/>
  <c r="AJ31" i="27"/>
  <c r="AI31" i="27"/>
  <c r="AH31" i="27"/>
  <c r="AG31" i="27"/>
  <c r="AF31" i="27"/>
  <c r="AE31" i="27"/>
  <c r="AD31" i="27"/>
  <c r="AC31" i="27"/>
  <c r="AB31" i="27"/>
  <c r="AA31" i="27"/>
  <c r="Z31" i="27"/>
  <c r="Y31" i="27"/>
  <c r="X31" i="27"/>
  <c r="W31" i="27"/>
  <c r="V31" i="27"/>
  <c r="U31" i="27"/>
  <c r="T31" i="27"/>
  <c r="S31" i="27"/>
  <c r="R31" i="27"/>
  <c r="Q31" i="27"/>
  <c r="P31" i="27"/>
  <c r="O31" i="27"/>
  <c r="N31" i="27"/>
  <c r="M31" i="27"/>
  <c r="L31" i="27"/>
  <c r="K31" i="27"/>
  <c r="J31" i="27"/>
  <c r="I31" i="27"/>
  <c r="H31" i="27"/>
  <c r="G31" i="27"/>
  <c r="F31" i="27"/>
  <c r="E31" i="27"/>
  <c r="D31" i="27"/>
  <c r="AS30" i="27"/>
  <c r="AR30" i="27"/>
  <c r="AQ30" i="27"/>
  <c r="AP30" i="27"/>
  <c r="AO30" i="27"/>
  <c r="AN30" i="27"/>
  <c r="AM30" i="27"/>
  <c r="AL30" i="27"/>
  <c r="AK30" i="27"/>
  <c r="AJ30" i="27"/>
  <c r="AI30" i="27"/>
  <c r="AH30" i="27"/>
  <c r="AG30" i="27"/>
  <c r="AF30" i="27"/>
  <c r="AE30" i="27"/>
  <c r="AD30" i="27"/>
  <c r="AC30" i="27"/>
  <c r="AB30" i="27"/>
  <c r="AA30" i="27"/>
  <c r="Z30" i="27"/>
  <c r="Y30" i="27"/>
  <c r="X30" i="27"/>
  <c r="W30" i="27"/>
  <c r="V30" i="27"/>
  <c r="U30" i="27"/>
  <c r="T30" i="27"/>
  <c r="S30" i="27"/>
  <c r="R30" i="27"/>
  <c r="Q30" i="27"/>
  <c r="P30" i="27"/>
  <c r="O30" i="27"/>
  <c r="N30" i="27"/>
  <c r="M30" i="27"/>
  <c r="L30" i="27"/>
  <c r="K30" i="27"/>
  <c r="J30" i="27"/>
  <c r="I30" i="27"/>
  <c r="H30" i="27"/>
  <c r="G30" i="27"/>
  <c r="F30" i="27"/>
  <c r="E30" i="27"/>
  <c r="D30" i="27"/>
  <c r="AS29" i="27"/>
  <c r="AR29" i="27"/>
  <c r="AQ29" i="27"/>
  <c r="AP29" i="27"/>
  <c r="AO29" i="27"/>
  <c r="AN29" i="27"/>
  <c r="AM29" i="27"/>
  <c r="AL29" i="27"/>
  <c r="AK29" i="27"/>
  <c r="AJ29" i="27"/>
  <c r="AI29" i="27"/>
  <c r="AH29" i="27"/>
  <c r="AG29" i="27"/>
  <c r="AF29" i="27"/>
  <c r="AE29" i="27"/>
  <c r="AD29" i="27"/>
  <c r="AC29" i="27"/>
  <c r="AB29" i="27"/>
  <c r="AA29" i="27"/>
  <c r="Z29" i="27"/>
  <c r="Y29" i="27"/>
  <c r="X29" i="27"/>
  <c r="W29" i="27"/>
  <c r="V29" i="27"/>
  <c r="U29" i="27"/>
  <c r="T29" i="27"/>
  <c r="S29" i="27"/>
  <c r="R29" i="27"/>
  <c r="Q29" i="27"/>
  <c r="P29" i="27"/>
  <c r="O29" i="27"/>
  <c r="N29" i="27"/>
  <c r="M29" i="27"/>
  <c r="L29" i="27"/>
  <c r="K29" i="27"/>
  <c r="J29" i="27"/>
  <c r="I29" i="27"/>
  <c r="H29" i="27"/>
  <c r="G29" i="27"/>
  <c r="F29" i="27"/>
  <c r="E29" i="27"/>
  <c r="D29" i="27"/>
  <c r="AS28" i="27"/>
  <c r="AR28" i="27"/>
  <c r="AQ28" i="27"/>
  <c r="AP28" i="27"/>
  <c r="AO28" i="27"/>
  <c r="AN28" i="27"/>
  <c r="AM28" i="27"/>
  <c r="AL28" i="27"/>
  <c r="AK28" i="27"/>
  <c r="AJ28" i="27"/>
  <c r="AI28" i="27"/>
  <c r="AH28" i="27"/>
  <c r="AG28" i="27"/>
  <c r="AF28" i="27"/>
  <c r="AE28" i="27"/>
  <c r="AD28" i="27"/>
  <c r="AC28" i="27"/>
  <c r="AB28" i="27"/>
  <c r="AA28" i="27"/>
  <c r="Z28" i="27"/>
  <c r="Y28" i="27"/>
  <c r="X28" i="27"/>
  <c r="W28" i="27"/>
  <c r="V28" i="27"/>
  <c r="U28" i="27"/>
  <c r="T28" i="27"/>
  <c r="S28" i="27"/>
  <c r="R28" i="27"/>
  <c r="Q28" i="27"/>
  <c r="P28" i="27"/>
  <c r="O28" i="27"/>
  <c r="N28" i="27"/>
  <c r="M28" i="27"/>
  <c r="L28" i="27"/>
  <c r="K28" i="27"/>
  <c r="J28" i="27"/>
  <c r="I28" i="27"/>
  <c r="H28" i="27"/>
  <c r="G28" i="27"/>
  <c r="F28" i="27"/>
  <c r="E28" i="27"/>
  <c r="D28" i="27"/>
  <c r="AS27" i="27"/>
  <c r="AR27" i="27"/>
  <c r="AQ27" i="27"/>
  <c r="AP27" i="27"/>
  <c r="AO27" i="27"/>
  <c r="AN27" i="27"/>
  <c r="AM27" i="27"/>
  <c r="AL27" i="27"/>
  <c r="AK27" i="27"/>
  <c r="AJ27" i="27"/>
  <c r="AI27" i="27"/>
  <c r="AH27" i="27"/>
  <c r="AG27" i="27"/>
  <c r="AF27" i="27"/>
  <c r="AE27" i="27"/>
  <c r="AD27" i="27"/>
  <c r="AC27" i="27"/>
  <c r="AB27" i="27"/>
  <c r="AA27" i="27"/>
  <c r="Z27" i="27"/>
  <c r="Y27" i="27"/>
  <c r="X27" i="27"/>
  <c r="W27" i="27"/>
  <c r="V27" i="27"/>
  <c r="U27" i="27"/>
  <c r="T27" i="27"/>
  <c r="S27" i="27"/>
  <c r="R27" i="27"/>
  <c r="Q27" i="27"/>
  <c r="P27" i="27"/>
  <c r="O27" i="27"/>
  <c r="N27" i="27"/>
  <c r="M27" i="27"/>
  <c r="L27" i="27"/>
  <c r="K27" i="27"/>
  <c r="J27" i="27"/>
  <c r="I27" i="27"/>
  <c r="H27" i="27"/>
  <c r="G27" i="27"/>
  <c r="F27" i="27"/>
  <c r="E27" i="27"/>
  <c r="D27" i="27"/>
  <c r="AS26" i="27"/>
  <c r="AR26" i="27"/>
  <c r="AQ26" i="27"/>
  <c r="AP26" i="27"/>
  <c r="AO26" i="27"/>
  <c r="AN26" i="27"/>
  <c r="AM26" i="27"/>
  <c r="AL26" i="27"/>
  <c r="AK26" i="27"/>
  <c r="AJ26" i="27"/>
  <c r="AI26" i="27"/>
  <c r="AH26" i="27"/>
  <c r="AG26" i="27"/>
  <c r="AF26" i="27"/>
  <c r="AE26" i="27"/>
  <c r="AD26" i="27"/>
  <c r="AC26" i="27"/>
  <c r="AB26" i="27"/>
  <c r="AA26" i="27"/>
  <c r="Z26" i="27"/>
  <c r="Y26" i="27"/>
  <c r="X26" i="27"/>
  <c r="W26" i="27"/>
  <c r="V26" i="27"/>
  <c r="U26" i="27"/>
  <c r="T26" i="27"/>
  <c r="S26" i="27"/>
  <c r="R26" i="27"/>
  <c r="Q26" i="27"/>
  <c r="P26" i="27"/>
  <c r="O26" i="27"/>
  <c r="N26" i="27"/>
  <c r="M26" i="27"/>
  <c r="L26" i="27"/>
  <c r="K26" i="27"/>
  <c r="J26" i="27"/>
  <c r="I26" i="27"/>
  <c r="H26" i="27"/>
  <c r="G26" i="27"/>
  <c r="F26" i="27"/>
  <c r="E26" i="27"/>
  <c r="D26" i="27"/>
  <c r="AS25" i="27"/>
  <c r="AR25" i="27"/>
  <c r="AQ25" i="27"/>
  <c r="AP25" i="27"/>
  <c r="AO25" i="27"/>
  <c r="AN25" i="27"/>
  <c r="AM25" i="27"/>
  <c r="AL25" i="27"/>
  <c r="AK25" i="27"/>
  <c r="AJ25" i="27"/>
  <c r="AI25" i="27"/>
  <c r="AH25" i="27"/>
  <c r="AG25" i="27"/>
  <c r="AF25" i="27"/>
  <c r="AE25" i="27"/>
  <c r="AD25" i="27"/>
  <c r="AC25" i="27"/>
  <c r="AB25" i="27"/>
  <c r="AA25" i="27"/>
  <c r="Z25" i="27"/>
  <c r="Y25" i="27"/>
  <c r="X25" i="27"/>
  <c r="W25" i="27"/>
  <c r="V25" i="27"/>
  <c r="U25" i="27"/>
  <c r="T25" i="27"/>
  <c r="S25" i="27"/>
  <c r="R25" i="27"/>
  <c r="Q25" i="27"/>
  <c r="P25" i="27"/>
  <c r="O25" i="27"/>
  <c r="N25" i="27"/>
  <c r="M25" i="27"/>
  <c r="L25" i="27"/>
  <c r="K25" i="27"/>
  <c r="J25" i="27"/>
  <c r="I25" i="27"/>
  <c r="H25" i="27"/>
  <c r="G25" i="27"/>
  <c r="F25" i="27"/>
  <c r="E25" i="27"/>
  <c r="D25" i="27"/>
  <c r="AS24" i="27"/>
  <c r="AR24" i="27"/>
  <c r="AQ24" i="27"/>
  <c r="AP24" i="27"/>
  <c r="AO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AS23" i="27"/>
  <c r="AR23" i="27"/>
  <c r="AQ23" i="27"/>
  <c r="AP23" i="27"/>
  <c r="AO23"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AS22" i="27"/>
  <c r="AR22" i="27"/>
  <c r="AQ22" i="27"/>
  <c r="AP22" i="27"/>
  <c r="AO22"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AS21" i="27"/>
  <c r="AR21" i="27"/>
  <c r="AQ21" i="27"/>
  <c r="AP21" i="27"/>
  <c r="AO21"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AS20" i="27"/>
  <c r="AR20" i="27"/>
  <c r="AQ20" i="27"/>
  <c r="AP20" i="27"/>
  <c r="AO20"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AS19" i="27"/>
  <c r="AR19" i="27"/>
  <c r="AQ19" i="27"/>
  <c r="AP19" i="27"/>
  <c r="AO19"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AS18" i="27"/>
  <c r="AR18" i="27"/>
  <c r="AQ18" i="27"/>
  <c r="AP18" i="27"/>
  <c r="AO18"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AS17" i="27"/>
  <c r="AR17" i="27"/>
  <c r="AQ17" i="27"/>
  <c r="AP17" i="27"/>
  <c r="AO17"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AS16" i="27"/>
  <c r="AR16" i="27"/>
  <c r="AQ16" i="27"/>
  <c r="AP16" i="27"/>
  <c r="AO16"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AS15" i="27"/>
  <c r="AR15" i="27"/>
  <c r="AQ15" i="27"/>
  <c r="AP15" i="27"/>
  <c r="AO15"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AS14" i="27"/>
  <c r="AR14" i="27"/>
  <c r="AQ14" i="27"/>
  <c r="AP14" i="27"/>
  <c r="AO14"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AS13" i="27"/>
  <c r="AR13" i="27"/>
  <c r="AQ13" i="27"/>
  <c r="AP13" i="27"/>
  <c r="AO13"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AS12" i="27"/>
  <c r="AR12" i="27"/>
  <c r="AQ12" i="27"/>
  <c r="AP12" i="27"/>
  <c r="AO12"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AS11" i="27"/>
  <c r="AR11" i="27"/>
  <c r="AQ11" i="27"/>
  <c r="AP11" i="27"/>
  <c r="AO11"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AS10" i="27"/>
  <c r="AR10" i="27"/>
  <c r="AQ10" i="27"/>
  <c r="AP10" i="27"/>
  <c r="AO10"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AS9" i="27"/>
  <c r="AR9" i="27"/>
  <c r="AQ9" i="27"/>
  <c r="AP9" i="27"/>
  <c r="AO9"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AS8" i="27"/>
  <c r="AR8" i="27"/>
  <c r="AQ8" i="27"/>
  <c r="AP8" i="27"/>
  <c r="AO8"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AS7" i="27"/>
  <c r="AR7" i="27"/>
  <c r="AQ7" i="27"/>
  <c r="AP7" i="27"/>
  <c r="AO7"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AS6" i="27"/>
  <c r="AR6" i="27"/>
  <c r="AQ6" i="27"/>
  <c r="AP6" i="27"/>
  <c r="AO6"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AS5" i="27"/>
  <c r="AR5" i="27"/>
  <c r="AQ5" i="27"/>
  <c r="AP5" i="27"/>
  <c r="AO5"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AS136" i="27"/>
  <c r="AS135" i="27"/>
  <c r="AS134" i="27"/>
  <c r="AS133" i="27"/>
  <c r="AS132" i="27"/>
  <c r="AS131" i="27"/>
  <c r="AS130" i="27"/>
  <c r="AS129" i="27"/>
  <c r="AS128" i="27"/>
  <c r="AS127" i="27"/>
  <c r="AS126" i="27"/>
  <c r="AS125" i="27"/>
  <c r="AS124" i="27"/>
  <c r="AS123" i="27"/>
  <c r="AS122" i="27"/>
  <c r="AS121" i="27"/>
  <c r="AS120" i="27"/>
  <c r="C97" i="27"/>
  <c r="C98" i="27"/>
  <c r="C99" i="27"/>
  <c r="C100" i="27"/>
  <c r="C101" i="27"/>
  <c r="C102" i="27"/>
  <c r="C103" i="27"/>
  <c r="C104" i="27"/>
  <c r="C105" i="27"/>
  <c r="C106" i="27"/>
  <c r="C107" i="27"/>
  <c r="C108" i="27"/>
  <c r="C109" i="27"/>
  <c r="C110" i="27"/>
  <c r="C111" i="27"/>
  <c r="C112" i="27"/>
  <c r="C113" i="27"/>
  <c r="C114" i="27"/>
  <c r="C115" i="27"/>
  <c r="C116" i="27"/>
  <c r="C117" i="27"/>
  <c r="C118" i="27"/>
  <c r="C119" i="27"/>
  <c r="C120" i="27"/>
  <c r="AS119" i="27"/>
  <c r="AS118" i="27"/>
  <c r="AS117" i="27"/>
  <c r="AS116" i="27"/>
  <c r="AS115" i="27"/>
  <c r="AS114" i="27"/>
  <c r="AS113" i="27"/>
  <c r="AS112" i="27"/>
  <c r="AS111" i="27"/>
  <c r="AS110" i="27"/>
  <c r="AS109" i="27"/>
  <c r="AS108" i="27"/>
  <c r="AS107" i="27"/>
  <c r="AS106" i="27"/>
  <c r="AS105" i="27"/>
  <c r="AS104" i="27"/>
  <c r="AS103" i="27"/>
  <c r="AS102" i="27"/>
  <c r="AS101" i="27"/>
  <c r="AS100" i="27"/>
  <c r="AS99" i="27"/>
  <c r="AS98" i="27"/>
  <c r="AS97" i="27"/>
  <c r="AS96" i="27"/>
  <c r="D53" i="27"/>
  <c r="CI53" i="27"/>
  <c r="E53" i="27"/>
  <c r="F53" i="27"/>
  <c r="CJ53" i="27"/>
  <c r="K53" i="27"/>
  <c r="CK53" i="27"/>
  <c r="O53" i="27"/>
  <c r="AU53" i="27"/>
  <c r="CL53" i="27" s="1"/>
  <c r="AV53" i="27"/>
  <c r="CM53" i="27" s="1"/>
  <c r="Q53" i="27"/>
  <c r="AX53" i="27"/>
  <c r="CN53" i="27" s="1"/>
  <c r="R53" i="27"/>
  <c r="AY53" i="27"/>
  <c r="CO53" i="27" s="1"/>
  <c r="AZ53" i="27"/>
  <c r="CP53" i="27" s="1"/>
  <c r="BB53" i="27"/>
  <c r="CQ53" i="27" s="1"/>
  <c r="S53" i="27"/>
  <c r="BC53" i="27"/>
  <c r="CR53" i="27" s="1"/>
  <c r="BD53" i="27"/>
  <c r="CS53" i="27" s="1"/>
  <c r="G53" i="27"/>
  <c r="H53" i="27"/>
  <c r="I53" i="27"/>
  <c r="J53" i="27"/>
  <c r="L53" i="27"/>
  <c r="M53" i="27"/>
  <c r="N53" i="27"/>
  <c r="P53" i="27"/>
  <c r="T53" i="27"/>
  <c r="AT53" i="27"/>
  <c r="AW53" i="27"/>
  <c r="BA53" i="27"/>
  <c r="BE53" i="27"/>
  <c r="U53" i="27"/>
  <c r="BI53" i="27"/>
  <c r="V53" i="27"/>
  <c r="BM53" i="27"/>
  <c r="W53" i="27"/>
  <c r="X53" i="27"/>
  <c r="CU53" i="27"/>
  <c r="AB53" i="27"/>
  <c r="BN53" i="27"/>
  <c r="BT53" i="27"/>
  <c r="BO53" i="27"/>
  <c r="CW53" i="27" s="1"/>
  <c r="BP53" i="27"/>
  <c r="BU53" i="27"/>
  <c r="BQ53" i="27"/>
  <c r="BV53" i="27"/>
  <c r="BR53" i="27"/>
  <c r="BW53" i="27"/>
  <c r="Y53" i="27"/>
  <c r="Z53" i="27"/>
  <c r="AA53" i="27"/>
  <c r="AC53" i="27"/>
  <c r="AD53" i="27"/>
  <c r="AE53" i="27"/>
  <c r="AF53" i="27"/>
  <c r="AG53" i="27"/>
  <c r="AH53" i="27"/>
  <c r="AI53" i="27"/>
  <c r="AK53" i="27"/>
  <c r="AL53" i="27"/>
  <c r="AM53" i="27"/>
  <c r="BS53" i="27"/>
  <c r="AJ53" i="27"/>
  <c r="BX53" i="27"/>
  <c r="AN53" i="27"/>
  <c r="BZ53" i="27"/>
  <c r="AO53" i="27"/>
  <c r="CB53" i="27"/>
  <c r="AP53" i="27"/>
  <c r="CD53" i="27"/>
  <c r="AQ53" i="27"/>
  <c r="AR53" i="27"/>
  <c r="BY53" i="27"/>
  <c r="CA53" i="27"/>
  <c r="CC53" i="27"/>
  <c r="CE53" i="27"/>
  <c r="BF53" i="27"/>
  <c r="DC53" i="27" s="1"/>
  <c r="BG53" i="27"/>
  <c r="BJ53" i="27"/>
  <c r="BK53" i="27"/>
  <c r="DE53" i="27" s="1"/>
  <c r="BH53" i="27"/>
  <c r="BL53" i="27"/>
  <c r="D54" i="27"/>
  <c r="CI54" i="27"/>
  <c r="E54" i="27"/>
  <c r="F54" i="27"/>
  <c r="CJ54" i="27"/>
  <c r="K54" i="27"/>
  <c r="CK54" i="27"/>
  <c r="O54" i="27"/>
  <c r="AU54" i="27"/>
  <c r="CL54" i="27" s="1"/>
  <c r="AV54" i="27"/>
  <c r="CM54" i="27" s="1"/>
  <c r="Q54" i="27"/>
  <c r="AX54" i="27"/>
  <c r="CN54" i="27" s="1"/>
  <c r="R54" i="27"/>
  <c r="AY54" i="27"/>
  <c r="CO54" i="27" s="1"/>
  <c r="AZ54" i="27"/>
  <c r="CP54" i="27" s="1"/>
  <c r="BB54" i="27"/>
  <c r="CQ54" i="27" s="1"/>
  <c r="S54" i="27"/>
  <c r="BC54" i="27"/>
  <c r="CR54" i="27" s="1"/>
  <c r="BD54" i="27"/>
  <c r="CS54" i="27" s="1"/>
  <c r="G54" i="27"/>
  <c r="H54" i="27"/>
  <c r="I54" i="27"/>
  <c r="J54" i="27"/>
  <c r="L54" i="27"/>
  <c r="M54" i="27"/>
  <c r="N54" i="27"/>
  <c r="P54" i="27"/>
  <c r="T54" i="27"/>
  <c r="AT54" i="27"/>
  <c r="AW54" i="27"/>
  <c r="BA54" i="27"/>
  <c r="BE54" i="27"/>
  <c r="U54" i="27"/>
  <c r="BI54" i="27"/>
  <c r="V54" i="27"/>
  <c r="BM54" i="27"/>
  <c r="W54" i="27"/>
  <c r="X54" i="27"/>
  <c r="CU54" i="27"/>
  <c r="AB54" i="27"/>
  <c r="BN54" i="27"/>
  <c r="BT54" i="27"/>
  <c r="BO54" i="27"/>
  <c r="CW54" i="27" s="1"/>
  <c r="BP54" i="27"/>
  <c r="BU54" i="27"/>
  <c r="BQ54" i="27"/>
  <c r="BV54" i="27"/>
  <c r="BR54" i="27"/>
  <c r="BW54" i="27"/>
  <c r="Y54" i="27"/>
  <c r="Z54" i="27"/>
  <c r="AA54" i="27"/>
  <c r="AC54" i="27"/>
  <c r="AD54" i="27"/>
  <c r="AE54" i="27"/>
  <c r="AF54" i="27"/>
  <c r="AG54" i="27"/>
  <c r="AH54" i="27"/>
  <c r="AI54" i="27"/>
  <c r="AK54" i="27"/>
  <c r="AL54" i="27"/>
  <c r="AM54" i="27"/>
  <c r="BS54" i="27"/>
  <c r="AJ54" i="27"/>
  <c r="BX54" i="27"/>
  <c r="AN54" i="27"/>
  <c r="BZ54" i="27"/>
  <c r="AO54" i="27"/>
  <c r="CB54" i="27"/>
  <c r="AP54" i="27"/>
  <c r="CD54" i="27"/>
  <c r="AQ54" i="27"/>
  <c r="AR54" i="27"/>
  <c r="BY54" i="27"/>
  <c r="CA54" i="27"/>
  <c r="CC54" i="27"/>
  <c r="CE54" i="27"/>
  <c r="BF54" i="27"/>
  <c r="DC54" i="27" s="1"/>
  <c r="BG54" i="27"/>
  <c r="BJ54" i="27"/>
  <c r="BK54" i="27"/>
  <c r="DE54" i="27" s="1"/>
  <c r="BH54" i="27"/>
  <c r="BL54" i="27"/>
  <c r="D55" i="27"/>
  <c r="CI55" i="27"/>
  <c r="E55" i="27"/>
  <c r="F55" i="27"/>
  <c r="CJ55" i="27"/>
  <c r="K55" i="27"/>
  <c r="CK55" i="27"/>
  <c r="O55" i="27"/>
  <c r="AU55" i="27"/>
  <c r="CL55" i="27" s="1"/>
  <c r="AV55" i="27"/>
  <c r="CM55" i="27" s="1"/>
  <c r="Q55" i="27"/>
  <c r="AX55" i="27"/>
  <c r="CN55" i="27" s="1"/>
  <c r="R55" i="27"/>
  <c r="AY55" i="27"/>
  <c r="CO55" i="27" s="1"/>
  <c r="AZ55" i="27"/>
  <c r="CP55" i="27" s="1"/>
  <c r="BB55" i="27"/>
  <c r="CQ55" i="27" s="1"/>
  <c r="S55" i="27"/>
  <c r="BC55" i="27"/>
  <c r="CR55" i="27" s="1"/>
  <c r="BD55" i="27"/>
  <c r="CS55" i="27" s="1"/>
  <c r="G55" i="27"/>
  <c r="H55" i="27"/>
  <c r="I55" i="27"/>
  <c r="J55" i="27"/>
  <c r="L55" i="27"/>
  <c r="M55" i="27"/>
  <c r="N55" i="27"/>
  <c r="P55" i="27"/>
  <c r="T55" i="27"/>
  <c r="AT55" i="27"/>
  <c r="AW55" i="27"/>
  <c r="BA55" i="27"/>
  <c r="BE55" i="27"/>
  <c r="U55" i="27"/>
  <c r="BI55" i="27"/>
  <c r="V55" i="27"/>
  <c r="BM55" i="27"/>
  <c r="W55" i="27"/>
  <c r="X55" i="27"/>
  <c r="CU55" i="27"/>
  <c r="AB55" i="27"/>
  <c r="BN55" i="27"/>
  <c r="BT55" i="27"/>
  <c r="BO55" i="27"/>
  <c r="CW55" i="27" s="1"/>
  <c r="BP55" i="27"/>
  <c r="BU55" i="27"/>
  <c r="BQ55" i="27"/>
  <c r="BV55" i="27"/>
  <c r="BR55" i="27"/>
  <c r="BW55" i="27"/>
  <c r="Y55" i="27"/>
  <c r="Z55" i="27"/>
  <c r="AA55" i="27"/>
  <c r="AC55" i="27"/>
  <c r="AD55" i="27"/>
  <c r="AE55" i="27"/>
  <c r="AF55" i="27"/>
  <c r="AG55" i="27"/>
  <c r="AH55" i="27"/>
  <c r="AI55" i="27"/>
  <c r="AK55" i="27"/>
  <c r="AL55" i="27"/>
  <c r="AM55" i="27"/>
  <c r="BS55" i="27"/>
  <c r="AJ55" i="27"/>
  <c r="BX55" i="27"/>
  <c r="AN55" i="27"/>
  <c r="BZ55" i="27"/>
  <c r="AO55" i="27"/>
  <c r="CB55" i="27"/>
  <c r="AP55" i="27"/>
  <c r="CD55" i="27"/>
  <c r="AQ55" i="27"/>
  <c r="AR55" i="27"/>
  <c r="BY55" i="27"/>
  <c r="CA55" i="27"/>
  <c r="CC55" i="27"/>
  <c r="CE55" i="27"/>
  <c r="BF55" i="27"/>
  <c r="DC55" i="27" s="1"/>
  <c r="BG55" i="27"/>
  <c r="BJ55" i="27"/>
  <c r="BK55" i="27"/>
  <c r="DE55" i="27" s="1"/>
  <c r="BH55" i="27"/>
  <c r="BL55" i="27"/>
  <c r="D56" i="27"/>
  <c r="CI56" i="27"/>
  <c r="E56" i="27"/>
  <c r="F56" i="27"/>
  <c r="CJ56" i="27"/>
  <c r="K56" i="27"/>
  <c r="CK56" i="27"/>
  <c r="O56" i="27"/>
  <c r="AU56" i="27"/>
  <c r="CL56" i="27" s="1"/>
  <c r="AV56" i="27"/>
  <c r="CM56" i="27" s="1"/>
  <c r="Q56" i="27"/>
  <c r="AX56" i="27"/>
  <c r="CN56" i="27" s="1"/>
  <c r="R56" i="27"/>
  <c r="AY56" i="27"/>
  <c r="CO56" i="27" s="1"/>
  <c r="AZ56" i="27"/>
  <c r="CP56" i="27" s="1"/>
  <c r="BB56" i="27"/>
  <c r="CQ56" i="27" s="1"/>
  <c r="S56" i="27"/>
  <c r="BC56" i="27"/>
  <c r="CR56" i="27" s="1"/>
  <c r="BD56" i="27"/>
  <c r="CS56" i="27" s="1"/>
  <c r="G56" i="27"/>
  <c r="H56" i="27"/>
  <c r="I56" i="27"/>
  <c r="J56" i="27"/>
  <c r="L56" i="27"/>
  <c r="M56" i="27"/>
  <c r="N56" i="27"/>
  <c r="P56" i="27"/>
  <c r="T56" i="27"/>
  <c r="AT56" i="27"/>
  <c r="AW56" i="27"/>
  <c r="BA56" i="27"/>
  <c r="BE56" i="27"/>
  <c r="U56" i="27"/>
  <c r="BI56" i="27"/>
  <c r="V56" i="27"/>
  <c r="BM56" i="27"/>
  <c r="W56" i="27"/>
  <c r="X56" i="27"/>
  <c r="CU56" i="27"/>
  <c r="AB56" i="27"/>
  <c r="BN56" i="27"/>
  <c r="BT56" i="27"/>
  <c r="BO56" i="27"/>
  <c r="CW56" i="27" s="1"/>
  <c r="BP56" i="27"/>
  <c r="BU56" i="27"/>
  <c r="BQ56" i="27"/>
  <c r="BV56" i="27"/>
  <c r="BR56" i="27"/>
  <c r="BW56" i="27"/>
  <c r="Y56" i="27"/>
  <c r="Z56" i="27"/>
  <c r="AA56" i="27"/>
  <c r="AC56" i="27"/>
  <c r="AD56" i="27"/>
  <c r="AE56" i="27"/>
  <c r="AF56" i="27"/>
  <c r="AG56" i="27"/>
  <c r="AH56" i="27"/>
  <c r="AI56" i="27"/>
  <c r="AK56" i="27"/>
  <c r="AL56" i="27"/>
  <c r="AM56" i="27"/>
  <c r="BS56" i="27"/>
  <c r="AJ56" i="27"/>
  <c r="BX56" i="27"/>
  <c r="AN56" i="27"/>
  <c r="BZ56" i="27"/>
  <c r="AO56" i="27"/>
  <c r="CB56" i="27"/>
  <c r="AP56" i="27"/>
  <c r="CD56" i="27"/>
  <c r="AQ56" i="27"/>
  <c r="AR56" i="27"/>
  <c r="BY56" i="27"/>
  <c r="CA56" i="27"/>
  <c r="CC56" i="27"/>
  <c r="CE56" i="27"/>
  <c r="BF56" i="27"/>
  <c r="DC56" i="27" s="1"/>
  <c r="BG56" i="27"/>
  <c r="BJ56" i="27"/>
  <c r="BK56" i="27"/>
  <c r="DE56" i="27" s="1"/>
  <c r="BH56" i="27"/>
  <c r="BL56" i="27"/>
  <c r="D57" i="27"/>
  <c r="CI57" i="27"/>
  <c r="E57" i="27"/>
  <c r="F57" i="27"/>
  <c r="CJ57" i="27"/>
  <c r="K57" i="27"/>
  <c r="CK57" i="27"/>
  <c r="O57" i="27"/>
  <c r="AU57" i="27"/>
  <c r="CL57" i="27" s="1"/>
  <c r="AV57" i="27"/>
  <c r="CM57" i="27" s="1"/>
  <c r="Q57" i="27"/>
  <c r="AX57" i="27"/>
  <c r="CN57" i="27" s="1"/>
  <c r="R57" i="27"/>
  <c r="AY57" i="27"/>
  <c r="CO57" i="27" s="1"/>
  <c r="AZ57" i="27"/>
  <c r="CP57" i="27" s="1"/>
  <c r="BB57" i="27"/>
  <c r="CQ57" i="27" s="1"/>
  <c r="S57" i="27"/>
  <c r="BC57" i="27"/>
  <c r="CR57" i="27" s="1"/>
  <c r="BD57" i="27"/>
  <c r="CS57" i="27" s="1"/>
  <c r="G57" i="27"/>
  <c r="H57" i="27"/>
  <c r="I57" i="27"/>
  <c r="J57" i="27"/>
  <c r="L57" i="27"/>
  <c r="M57" i="27"/>
  <c r="N57" i="27"/>
  <c r="P57" i="27"/>
  <c r="T57" i="27"/>
  <c r="AT57" i="27"/>
  <c r="AW57" i="27"/>
  <c r="BA57" i="27"/>
  <c r="BE57" i="27"/>
  <c r="U57" i="27"/>
  <c r="BI57" i="27"/>
  <c r="V57" i="27"/>
  <c r="BM57" i="27"/>
  <c r="W57" i="27"/>
  <c r="X57" i="27"/>
  <c r="CU57" i="27"/>
  <c r="AB57" i="27"/>
  <c r="BN57" i="27"/>
  <c r="BT57" i="27"/>
  <c r="BO57" i="27"/>
  <c r="CW57" i="27" s="1"/>
  <c r="BP57" i="27"/>
  <c r="BU57" i="27"/>
  <c r="BQ57" i="27"/>
  <c r="BV57" i="27"/>
  <c r="BR57" i="27"/>
  <c r="BW57" i="27"/>
  <c r="Y57" i="27"/>
  <c r="Z57" i="27"/>
  <c r="AA57" i="27"/>
  <c r="AC57" i="27"/>
  <c r="AD57" i="27"/>
  <c r="AE57" i="27"/>
  <c r="AF57" i="27"/>
  <c r="AG57" i="27"/>
  <c r="AH57" i="27"/>
  <c r="AI57" i="27"/>
  <c r="AK57" i="27"/>
  <c r="AL57" i="27"/>
  <c r="AM57" i="27"/>
  <c r="BS57" i="27"/>
  <c r="AJ57" i="27"/>
  <c r="BX57" i="27"/>
  <c r="AN57" i="27"/>
  <c r="BZ57" i="27"/>
  <c r="AO57" i="27"/>
  <c r="CB57" i="27"/>
  <c r="AP57" i="27"/>
  <c r="CD57" i="27"/>
  <c r="AQ57" i="27"/>
  <c r="AR57" i="27"/>
  <c r="BY57" i="27"/>
  <c r="CA57" i="27"/>
  <c r="CC57" i="27"/>
  <c r="CE57" i="27"/>
  <c r="BF57" i="27"/>
  <c r="DC57" i="27" s="1"/>
  <c r="BG57" i="27"/>
  <c r="BJ57" i="27"/>
  <c r="BK57" i="27"/>
  <c r="DE57" i="27" s="1"/>
  <c r="BH57" i="27"/>
  <c r="BL57" i="27"/>
  <c r="D58" i="27"/>
  <c r="CI58" i="27"/>
  <c r="E58" i="27"/>
  <c r="F58" i="27"/>
  <c r="CJ58" i="27"/>
  <c r="K58" i="27"/>
  <c r="CK58" i="27"/>
  <c r="O58" i="27"/>
  <c r="AU58" i="27"/>
  <c r="CL58" i="27" s="1"/>
  <c r="AV58" i="27"/>
  <c r="CM58" i="27" s="1"/>
  <c r="Q58" i="27"/>
  <c r="AX58" i="27"/>
  <c r="CN58" i="27" s="1"/>
  <c r="R58" i="27"/>
  <c r="AY58" i="27"/>
  <c r="CO58" i="27" s="1"/>
  <c r="AZ58" i="27"/>
  <c r="CP58" i="27" s="1"/>
  <c r="BB58" i="27"/>
  <c r="CQ58" i="27" s="1"/>
  <c r="S58" i="27"/>
  <c r="BC58" i="27"/>
  <c r="CR58" i="27" s="1"/>
  <c r="BD58" i="27"/>
  <c r="CS58" i="27" s="1"/>
  <c r="G58" i="27"/>
  <c r="H58" i="27"/>
  <c r="I58" i="27"/>
  <c r="J58" i="27"/>
  <c r="L58" i="27"/>
  <c r="M58" i="27"/>
  <c r="N58" i="27"/>
  <c r="P58" i="27"/>
  <c r="T58" i="27"/>
  <c r="AT58" i="27"/>
  <c r="AW58" i="27"/>
  <c r="BA58" i="27"/>
  <c r="BE58" i="27"/>
  <c r="U58" i="27"/>
  <c r="BI58" i="27"/>
  <c r="V58" i="27"/>
  <c r="BM58" i="27"/>
  <c r="W58" i="27"/>
  <c r="X58" i="27"/>
  <c r="CU58" i="27"/>
  <c r="AB58" i="27"/>
  <c r="BN58" i="27"/>
  <c r="BT58" i="27"/>
  <c r="BO58" i="27"/>
  <c r="CW58" i="27" s="1"/>
  <c r="BP58" i="27"/>
  <c r="BU58" i="27"/>
  <c r="BQ58" i="27"/>
  <c r="BV58" i="27"/>
  <c r="BR58" i="27"/>
  <c r="BW58" i="27"/>
  <c r="Y58" i="27"/>
  <c r="Z58" i="27"/>
  <c r="AA58" i="27"/>
  <c r="AC58" i="27"/>
  <c r="AD58" i="27"/>
  <c r="AE58" i="27"/>
  <c r="AF58" i="27"/>
  <c r="AG58" i="27"/>
  <c r="AH58" i="27"/>
  <c r="AI58" i="27"/>
  <c r="AK58" i="27"/>
  <c r="AL58" i="27"/>
  <c r="AM58" i="27"/>
  <c r="BS58" i="27"/>
  <c r="AJ58" i="27"/>
  <c r="BX58" i="27"/>
  <c r="AN58" i="27"/>
  <c r="BZ58" i="27"/>
  <c r="AO58" i="27"/>
  <c r="CB58" i="27"/>
  <c r="AP58" i="27"/>
  <c r="CD58" i="27"/>
  <c r="AQ58" i="27"/>
  <c r="AR58" i="27"/>
  <c r="BY58" i="27"/>
  <c r="CA58" i="27"/>
  <c r="CC58" i="27"/>
  <c r="CE58" i="27"/>
  <c r="BF58" i="27"/>
  <c r="BG58" i="27"/>
  <c r="BJ58" i="27"/>
  <c r="BK58" i="27"/>
  <c r="DE58" i="27" s="1"/>
  <c r="BH58" i="27"/>
  <c r="BL58" i="27"/>
  <c r="D59" i="27"/>
  <c r="CI59" i="27"/>
  <c r="E59" i="27"/>
  <c r="F59" i="27"/>
  <c r="CJ59" i="27"/>
  <c r="K59" i="27"/>
  <c r="CK59" i="27"/>
  <c r="O59" i="27"/>
  <c r="AU59" i="27"/>
  <c r="CL59" i="27" s="1"/>
  <c r="AV59" i="27"/>
  <c r="CM59" i="27" s="1"/>
  <c r="Q59" i="27"/>
  <c r="AX59" i="27"/>
  <c r="CN59" i="27" s="1"/>
  <c r="R59" i="27"/>
  <c r="AY59" i="27"/>
  <c r="CO59" i="27" s="1"/>
  <c r="AZ59" i="27"/>
  <c r="CP59" i="27" s="1"/>
  <c r="BB59" i="27"/>
  <c r="CQ59" i="27" s="1"/>
  <c r="S59" i="27"/>
  <c r="BC59" i="27"/>
  <c r="CR59" i="27" s="1"/>
  <c r="BD59" i="27"/>
  <c r="CS59" i="27" s="1"/>
  <c r="G59" i="27"/>
  <c r="H59" i="27"/>
  <c r="I59" i="27"/>
  <c r="J59" i="27"/>
  <c r="L59" i="27"/>
  <c r="M59" i="27"/>
  <c r="N59" i="27"/>
  <c r="P59" i="27"/>
  <c r="T59" i="27"/>
  <c r="AT59" i="27"/>
  <c r="AW59" i="27"/>
  <c r="BA59" i="27"/>
  <c r="BE59" i="27"/>
  <c r="U59" i="27"/>
  <c r="BI59" i="27"/>
  <c r="V59" i="27"/>
  <c r="BM59" i="27"/>
  <c r="W59" i="27"/>
  <c r="X59" i="27"/>
  <c r="CU59" i="27"/>
  <c r="AB59" i="27"/>
  <c r="BN59" i="27"/>
  <c r="BT59" i="27"/>
  <c r="BO59" i="27"/>
  <c r="CW59" i="27" s="1"/>
  <c r="BP59" i="27"/>
  <c r="BU59" i="27"/>
  <c r="BQ59" i="27"/>
  <c r="BV59" i="27"/>
  <c r="BR59" i="27"/>
  <c r="BW59" i="27"/>
  <c r="Y59" i="27"/>
  <c r="Z59" i="27"/>
  <c r="AA59" i="27"/>
  <c r="AC59" i="27"/>
  <c r="AD59" i="27"/>
  <c r="AE59" i="27"/>
  <c r="AF59" i="27"/>
  <c r="AG59" i="27"/>
  <c r="AH59" i="27"/>
  <c r="AI59" i="27"/>
  <c r="AK59" i="27"/>
  <c r="AL59" i="27"/>
  <c r="AM59" i="27"/>
  <c r="BS59" i="27"/>
  <c r="AJ59" i="27"/>
  <c r="BX59" i="27"/>
  <c r="AN59" i="27"/>
  <c r="BZ59" i="27"/>
  <c r="AO59" i="27"/>
  <c r="CB59" i="27"/>
  <c r="AP59" i="27"/>
  <c r="CD59" i="27"/>
  <c r="AQ59" i="27"/>
  <c r="AR59" i="27"/>
  <c r="BY59" i="27"/>
  <c r="CA59" i="27"/>
  <c r="CC59" i="27"/>
  <c r="CE59" i="27"/>
  <c r="BF59" i="27"/>
  <c r="DC59" i="27" s="1"/>
  <c r="BG59" i="27"/>
  <c r="BJ59" i="27"/>
  <c r="BK59" i="27"/>
  <c r="DE59" i="27" s="1"/>
  <c r="BH59" i="27"/>
  <c r="BL59" i="27"/>
  <c r="D60" i="27"/>
  <c r="CI60" i="27"/>
  <c r="E60" i="27"/>
  <c r="F60" i="27"/>
  <c r="CJ60" i="27"/>
  <c r="K60" i="27"/>
  <c r="CK60" i="27"/>
  <c r="O60" i="27"/>
  <c r="AU60" i="27"/>
  <c r="CL60" i="27" s="1"/>
  <c r="AV60" i="27"/>
  <c r="CM60" i="27" s="1"/>
  <c r="Q60" i="27"/>
  <c r="AX60" i="27"/>
  <c r="R60" i="27"/>
  <c r="AY60" i="27"/>
  <c r="CO60" i="27" s="1"/>
  <c r="AZ60" i="27"/>
  <c r="CP60" i="27" s="1"/>
  <c r="BB60" i="27"/>
  <c r="CQ60" i="27" s="1"/>
  <c r="S60" i="27"/>
  <c r="BC60" i="27"/>
  <c r="CR60" i="27" s="1"/>
  <c r="BD60" i="27"/>
  <c r="CS60" i="27" s="1"/>
  <c r="G60" i="27"/>
  <c r="H60" i="27"/>
  <c r="I60" i="27"/>
  <c r="J60" i="27"/>
  <c r="L60" i="27"/>
  <c r="M60" i="27"/>
  <c r="N60" i="27"/>
  <c r="P60" i="27"/>
  <c r="T60" i="27"/>
  <c r="AT60" i="27"/>
  <c r="AW60" i="27"/>
  <c r="BA60" i="27"/>
  <c r="BE60" i="27"/>
  <c r="U60" i="27"/>
  <c r="BI60" i="27"/>
  <c r="V60" i="27"/>
  <c r="BM60" i="27"/>
  <c r="W60" i="27"/>
  <c r="X60" i="27"/>
  <c r="CU60" i="27"/>
  <c r="AB60" i="27"/>
  <c r="BN60" i="27"/>
  <c r="BT60" i="27"/>
  <c r="BO60" i="27"/>
  <c r="CW60" i="27" s="1"/>
  <c r="BP60" i="27"/>
  <c r="BU60" i="27"/>
  <c r="BQ60" i="27"/>
  <c r="BV60" i="27"/>
  <c r="BR60" i="27"/>
  <c r="BW60" i="27"/>
  <c r="Y60" i="27"/>
  <c r="Z60" i="27"/>
  <c r="AA60" i="27"/>
  <c r="AC60" i="27"/>
  <c r="AD60" i="27"/>
  <c r="AE60" i="27"/>
  <c r="AF60" i="27"/>
  <c r="AG60" i="27"/>
  <c r="AH60" i="27"/>
  <c r="AI60" i="27"/>
  <c r="AK60" i="27"/>
  <c r="AL60" i="27"/>
  <c r="AM60" i="27"/>
  <c r="BS60" i="27"/>
  <c r="AJ60" i="27"/>
  <c r="BX60" i="27"/>
  <c r="AN60" i="27"/>
  <c r="BZ60" i="27"/>
  <c r="AO60" i="27"/>
  <c r="CB60" i="27"/>
  <c r="AP60" i="27"/>
  <c r="CD60" i="27"/>
  <c r="AQ60" i="27"/>
  <c r="AR60" i="27"/>
  <c r="BY60" i="27"/>
  <c r="CA60" i="27"/>
  <c r="CC60" i="27"/>
  <c r="CE60" i="27"/>
  <c r="BF60" i="27"/>
  <c r="DC60" i="27" s="1"/>
  <c r="BG60" i="27"/>
  <c r="BJ60" i="27"/>
  <c r="BK60" i="27"/>
  <c r="DE60" i="27" s="1"/>
  <c r="BH60" i="27"/>
  <c r="BL60" i="27"/>
  <c r="D61" i="27"/>
  <c r="CI61" i="27"/>
  <c r="E61" i="27"/>
  <c r="F61" i="27"/>
  <c r="CJ61" i="27"/>
  <c r="K61" i="27"/>
  <c r="CK61" i="27"/>
  <c r="O61" i="27"/>
  <c r="AU61" i="27"/>
  <c r="CL61" i="27" s="1"/>
  <c r="AV61" i="27"/>
  <c r="CM61" i="27" s="1"/>
  <c r="Q61" i="27"/>
  <c r="AX61" i="27"/>
  <c r="CN61" i="27" s="1"/>
  <c r="R61" i="27"/>
  <c r="AY61" i="27"/>
  <c r="CO61" i="27" s="1"/>
  <c r="AZ61" i="27"/>
  <c r="CP61" i="27" s="1"/>
  <c r="BB61" i="27"/>
  <c r="CQ61" i="27" s="1"/>
  <c r="S61" i="27"/>
  <c r="BC61" i="27"/>
  <c r="CR61" i="27" s="1"/>
  <c r="BD61" i="27"/>
  <c r="CS61" i="27" s="1"/>
  <c r="G61" i="27"/>
  <c r="H61" i="27"/>
  <c r="I61" i="27"/>
  <c r="J61" i="27"/>
  <c r="L61" i="27"/>
  <c r="M61" i="27"/>
  <c r="N61" i="27"/>
  <c r="P61" i="27"/>
  <c r="T61" i="27"/>
  <c r="AT61" i="27"/>
  <c r="AW61" i="27"/>
  <c r="BA61" i="27"/>
  <c r="BE61" i="27"/>
  <c r="U61" i="27"/>
  <c r="BI61" i="27"/>
  <c r="V61" i="27"/>
  <c r="BM61" i="27"/>
  <c r="W61" i="27"/>
  <c r="X61" i="27"/>
  <c r="CU61" i="27"/>
  <c r="AB61" i="27"/>
  <c r="BN61" i="27"/>
  <c r="BT61" i="27"/>
  <c r="BO61" i="27"/>
  <c r="CW61" i="27" s="1"/>
  <c r="BP61" i="27"/>
  <c r="BU61" i="27"/>
  <c r="BQ61" i="27"/>
  <c r="BV61" i="27"/>
  <c r="BR61" i="27"/>
  <c r="CZ61" i="27" s="1"/>
  <c r="BW61" i="27"/>
  <c r="Y61" i="27"/>
  <c r="Z61" i="27"/>
  <c r="AA61" i="27"/>
  <c r="AC61" i="27"/>
  <c r="AD61" i="27"/>
  <c r="AE61" i="27"/>
  <c r="AF61" i="27"/>
  <c r="AG61" i="27"/>
  <c r="AH61" i="27"/>
  <c r="AI61" i="27"/>
  <c r="AK61" i="27"/>
  <c r="AL61" i="27"/>
  <c r="AM61" i="27"/>
  <c r="BS61" i="27"/>
  <c r="AJ61" i="27"/>
  <c r="BX61" i="27"/>
  <c r="AN61" i="27"/>
  <c r="BZ61" i="27"/>
  <c r="AO61" i="27"/>
  <c r="CB61" i="27"/>
  <c r="AP61" i="27"/>
  <c r="CD61" i="27"/>
  <c r="AQ61" i="27"/>
  <c r="AR61" i="27"/>
  <c r="BY61" i="27"/>
  <c r="CA61" i="27"/>
  <c r="CC61" i="27"/>
  <c r="CE61" i="27"/>
  <c r="BF61" i="27"/>
  <c r="DC61" i="27" s="1"/>
  <c r="BG61" i="27"/>
  <c r="BJ61" i="27"/>
  <c r="BK61" i="27"/>
  <c r="DE61" i="27" s="1"/>
  <c r="BH61" i="27"/>
  <c r="BL61" i="27"/>
  <c r="D62" i="27"/>
  <c r="CI62" i="27"/>
  <c r="E62" i="27"/>
  <c r="F62" i="27"/>
  <c r="CJ62" i="27"/>
  <c r="K62" i="27"/>
  <c r="CK62" i="27"/>
  <c r="O62" i="27"/>
  <c r="AU62" i="27"/>
  <c r="CL62" i="27" s="1"/>
  <c r="AV62" i="27"/>
  <c r="CM62" i="27" s="1"/>
  <c r="Q62" i="27"/>
  <c r="AX62" i="27"/>
  <c r="CN62" i="27" s="1"/>
  <c r="R62" i="27"/>
  <c r="AY62" i="27"/>
  <c r="CO62" i="27" s="1"/>
  <c r="AZ62" i="27"/>
  <c r="CP62" i="27" s="1"/>
  <c r="BB62" i="27"/>
  <c r="CQ62" i="27" s="1"/>
  <c r="S62" i="27"/>
  <c r="BC62" i="27"/>
  <c r="CR62" i="27" s="1"/>
  <c r="BD62" i="27"/>
  <c r="CS62" i="27" s="1"/>
  <c r="G62" i="27"/>
  <c r="H62" i="27"/>
  <c r="I62" i="27"/>
  <c r="J62" i="27"/>
  <c r="L62" i="27"/>
  <c r="M62" i="27"/>
  <c r="N62" i="27"/>
  <c r="P62" i="27"/>
  <c r="T62" i="27"/>
  <c r="AT62" i="27"/>
  <c r="AW62" i="27"/>
  <c r="BA62" i="27"/>
  <c r="BE62" i="27"/>
  <c r="U62" i="27"/>
  <c r="BI62" i="27"/>
  <c r="V62" i="27"/>
  <c r="BM62" i="27"/>
  <c r="W62" i="27"/>
  <c r="X62" i="27"/>
  <c r="CU62" i="27"/>
  <c r="AB62" i="27"/>
  <c r="BN62" i="27"/>
  <c r="BT62" i="27"/>
  <c r="BO62" i="27"/>
  <c r="CW62" i="27" s="1"/>
  <c r="BP62" i="27"/>
  <c r="BU62" i="27"/>
  <c r="BQ62" i="27"/>
  <c r="BV62" i="27"/>
  <c r="BR62" i="27"/>
  <c r="BW62" i="27"/>
  <c r="Y62" i="27"/>
  <c r="Z62" i="27"/>
  <c r="AA62" i="27"/>
  <c r="AC62" i="27"/>
  <c r="AD62" i="27"/>
  <c r="AE62" i="27"/>
  <c r="AF62" i="27"/>
  <c r="AG62" i="27"/>
  <c r="AH62" i="27"/>
  <c r="AI62" i="27"/>
  <c r="AK62" i="27"/>
  <c r="AL62" i="27"/>
  <c r="AM62" i="27"/>
  <c r="BS62" i="27"/>
  <c r="AJ62" i="27"/>
  <c r="BX62" i="27"/>
  <c r="AN62" i="27"/>
  <c r="BZ62" i="27"/>
  <c r="AO62" i="27"/>
  <c r="CB62" i="27"/>
  <c r="AP62" i="27"/>
  <c r="CD62" i="27"/>
  <c r="AQ62" i="27"/>
  <c r="AR62" i="27"/>
  <c r="BY62" i="27"/>
  <c r="CA62" i="27"/>
  <c r="CC62" i="27"/>
  <c r="CE62" i="27"/>
  <c r="BF62" i="27"/>
  <c r="DC62" i="27" s="1"/>
  <c r="BG62" i="27"/>
  <c r="BJ62" i="27"/>
  <c r="BK62" i="27"/>
  <c r="DE62" i="27" s="1"/>
  <c r="BH62" i="27"/>
  <c r="BL62" i="27"/>
  <c r="D63" i="27"/>
  <c r="CI63" i="27"/>
  <c r="E63" i="27"/>
  <c r="F63" i="27"/>
  <c r="CJ63" i="27"/>
  <c r="K63" i="27"/>
  <c r="CK63" i="27"/>
  <c r="O63" i="27"/>
  <c r="AU63" i="27"/>
  <c r="CL63" i="27" s="1"/>
  <c r="AV63" i="27"/>
  <c r="CM63" i="27" s="1"/>
  <c r="Q63" i="27"/>
  <c r="AX63" i="27"/>
  <c r="CN63" i="27" s="1"/>
  <c r="R63" i="27"/>
  <c r="AY63" i="27"/>
  <c r="CO63" i="27" s="1"/>
  <c r="AZ63" i="27"/>
  <c r="CP63" i="27" s="1"/>
  <c r="BB63" i="27"/>
  <c r="CQ63" i="27" s="1"/>
  <c r="S63" i="27"/>
  <c r="BC63" i="27"/>
  <c r="CR63" i="27" s="1"/>
  <c r="BD63" i="27"/>
  <c r="CS63" i="27" s="1"/>
  <c r="G63" i="27"/>
  <c r="H63" i="27"/>
  <c r="I63" i="27"/>
  <c r="J63" i="27"/>
  <c r="L63" i="27"/>
  <c r="M63" i="27"/>
  <c r="N63" i="27"/>
  <c r="P63" i="27"/>
  <c r="T63" i="27"/>
  <c r="AT63" i="27"/>
  <c r="AW63" i="27"/>
  <c r="BA63" i="27"/>
  <c r="BE63" i="27"/>
  <c r="U63" i="27"/>
  <c r="BI63" i="27"/>
  <c r="V63" i="27"/>
  <c r="BM63" i="27"/>
  <c r="W63" i="27"/>
  <c r="X63" i="27"/>
  <c r="CU63" i="27"/>
  <c r="AB63" i="27"/>
  <c r="BN63" i="27"/>
  <c r="BT63" i="27"/>
  <c r="BO63" i="27"/>
  <c r="CW63" i="27" s="1"/>
  <c r="BP63" i="27"/>
  <c r="BU63" i="27"/>
  <c r="BQ63" i="27"/>
  <c r="BV63" i="27"/>
  <c r="BR63" i="27"/>
  <c r="BW63" i="27"/>
  <c r="Y63" i="27"/>
  <c r="Z63" i="27"/>
  <c r="AA63" i="27"/>
  <c r="AC63" i="27"/>
  <c r="AD63" i="27"/>
  <c r="AE63" i="27"/>
  <c r="AF63" i="27"/>
  <c r="AG63" i="27"/>
  <c r="AH63" i="27"/>
  <c r="AI63" i="27"/>
  <c r="AK63" i="27"/>
  <c r="AL63" i="27"/>
  <c r="AM63" i="27"/>
  <c r="BS63" i="27"/>
  <c r="AJ63" i="27"/>
  <c r="BX63" i="27"/>
  <c r="AN63" i="27"/>
  <c r="BZ63" i="27"/>
  <c r="AO63" i="27"/>
  <c r="CB63" i="27"/>
  <c r="AP63" i="27"/>
  <c r="CD63" i="27"/>
  <c r="AQ63" i="27"/>
  <c r="AR63" i="27"/>
  <c r="BY63" i="27"/>
  <c r="CA63" i="27"/>
  <c r="CC63" i="27"/>
  <c r="CE63" i="27"/>
  <c r="BF63" i="27"/>
  <c r="DC63" i="27" s="1"/>
  <c r="BG63" i="27"/>
  <c r="BJ63" i="27"/>
  <c r="BK63" i="27"/>
  <c r="DE63" i="27" s="1"/>
  <c r="BH63" i="27"/>
  <c r="BL63" i="27"/>
  <c r="D64" i="27"/>
  <c r="CI64" i="27"/>
  <c r="E64" i="27"/>
  <c r="F64" i="27"/>
  <c r="CJ64" i="27"/>
  <c r="K64" i="27"/>
  <c r="CK64" i="27"/>
  <c r="O64" i="27"/>
  <c r="AU64" i="27"/>
  <c r="CL64" i="27" s="1"/>
  <c r="AV64" i="27"/>
  <c r="CM64" i="27" s="1"/>
  <c r="Q64" i="27"/>
  <c r="AX64" i="27"/>
  <c r="CN64" i="27" s="1"/>
  <c r="R64" i="27"/>
  <c r="AY64" i="27"/>
  <c r="CO64" i="27" s="1"/>
  <c r="AZ64" i="27"/>
  <c r="CP64" i="27" s="1"/>
  <c r="BB64" i="27"/>
  <c r="CQ64" i="27" s="1"/>
  <c r="S64" i="27"/>
  <c r="BC64" i="27"/>
  <c r="CR64" i="27" s="1"/>
  <c r="BD64" i="27"/>
  <c r="CS64" i="27" s="1"/>
  <c r="G64" i="27"/>
  <c r="H64" i="27"/>
  <c r="I64" i="27"/>
  <c r="J64" i="27"/>
  <c r="L64" i="27"/>
  <c r="M64" i="27"/>
  <c r="N64" i="27"/>
  <c r="P64" i="27"/>
  <c r="T64" i="27"/>
  <c r="AT64" i="27"/>
  <c r="AW64" i="27"/>
  <c r="BA64" i="27"/>
  <c r="BE64" i="27"/>
  <c r="U64" i="27"/>
  <c r="BI64" i="27"/>
  <c r="V64" i="27"/>
  <c r="BM64" i="27"/>
  <c r="W64" i="27"/>
  <c r="X64" i="27"/>
  <c r="CU64" i="27"/>
  <c r="AB64" i="27"/>
  <c r="BN64" i="27"/>
  <c r="BT64" i="27"/>
  <c r="BO64" i="27"/>
  <c r="CW64" i="27" s="1"/>
  <c r="BP64" i="27"/>
  <c r="BU64" i="27"/>
  <c r="BQ64" i="27"/>
  <c r="BV64" i="27"/>
  <c r="BR64" i="27"/>
  <c r="BW64" i="27"/>
  <c r="Y64" i="27"/>
  <c r="Z64" i="27"/>
  <c r="AA64" i="27"/>
  <c r="AC64" i="27"/>
  <c r="AD64" i="27"/>
  <c r="AE64" i="27"/>
  <c r="AF64" i="27"/>
  <c r="AG64" i="27"/>
  <c r="AH64" i="27"/>
  <c r="AI64" i="27"/>
  <c r="AK64" i="27"/>
  <c r="AL64" i="27"/>
  <c r="AM64" i="27"/>
  <c r="BS64" i="27"/>
  <c r="AJ64" i="27"/>
  <c r="BX64" i="27"/>
  <c r="AN64" i="27"/>
  <c r="BZ64" i="27"/>
  <c r="AO64" i="27"/>
  <c r="CB64" i="27"/>
  <c r="AP64" i="27"/>
  <c r="CD64" i="27"/>
  <c r="AQ64" i="27"/>
  <c r="AR64" i="27"/>
  <c r="BY64" i="27"/>
  <c r="CA64" i="27"/>
  <c r="CC64" i="27"/>
  <c r="CE64" i="27"/>
  <c r="BF64" i="27"/>
  <c r="DC64" i="27" s="1"/>
  <c r="BG64" i="27"/>
  <c r="BJ64" i="27"/>
  <c r="BK64" i="27"/>
  <c r="DE64" i="27" s="1"/>
  <c r="BH64" i="27"/>
  <c r="BL64" i="27"/>
  <c r="D65" i="27"/>
  <c r="CI65" i="27"/>
  <c r="E65" i="27"/>
  <c r="F65" i="27"/>
  <c r="CJ65" i="27"/>
  <c r="K65" i="27"/>
  <c r="CK65" i="27"/>
  <c r="O65" i="27"/>
  <c r="AU65" i="27"/>
  <c r="CL65" i="27" s="1"/>
  <c r="AV65" i="27"/>
  <c r="CM65" i="27" s="1"/>
  <c r="Q65" i="27"/>
  <c r="AX65" i="27"/>
  <c r="CN65" i="27" s="1"/>
  <c r="R65" i="27"/>
  <c r="AY65" i="27"/>
  <c r="CO65" i="27" s="1"/>
  <c r="AZ65" i="27"/>
  <c r="CP65" i="27" s="1"/>
  <c r="BB65" i="27"/>
  <c r="CQ65" i="27" s="1"/>
  <c r="S65" i="27"/>
  <c r="BC65" i="27"/>
  <c r="CR65" i="27" s="1"/>
  <c r="BD65" i="27"/>
  <c r="CS65" i="27" s="1"/>
  <c r="G65" i="27"/>
  <c r="H65" i="27"/>
  <c r="I65" i="27"/>
  <c r="J65" i="27"/>
  <c r="L65" i="27"/>
  <c r="M65" i="27"/>
  <c r="N65" i="27"/>
  <c r="P65" i="27"/>
  <c r="T65" i="27"/>
  <c r="AT65" i="27"/>
  <c r="AW65" i="27"/>
  <c r="BA65" i="27"/>
  <c r="BE65" i="27"/>
  <c r="U65" i="27"/>
  <c r="BI65" i="27"/>
  <c r="V65" i="27"/>
  <c r="BM65" i="27"/>
  <c r="W65" i="27"/>
  <c r="X65" i="27"/>
  <c r="CU65" i="27"/>
  <c r="AB65" i="27"/>
  <c r="BN65" i="27"/>
  <c r="BT65" i="27"/>
  <c r="BO65" i="27"/>
  <c r="CW65" i="27" s="1"/>
  <c r="BP65" i="27"/>
  <c r="BU65" i="27"/>
  <c r="BQ65" i="27"/>
  <c r="BV65" i="27"/>
  <c r="BR65" i="27"/>
  <c r="BW65" i="27"/>
  <c r="Y65" i="27"/>
  <c r="Z65" i="27"/>
  <c r="AA65" i="27"/>
  <c r="AC65" i="27"/>
  <c r="AD65" i="27"/>
  <c r="AE65" i="27"/>
  <c r="AF65" i="27"/>
  <c r="AG65" i="27"/>
  <c r="AH65" i="27"/>
  <c r="AI65" i="27"/>
  <c r="AK65" i="27"/>
  <c r="AL65" i="27"/>
  <c r="AM65" i="27"/>
  <c r="BS65" i="27"/>
  <c r="AJ65" i="27"/>
  <c r="BX65" i="27"/>
  <c r="AN65" i="27"/>
  <c r="BZ65" i="27"/>
  <c r="AO65" i="27"/>
  <c r="CB65" i="27"/>
  <c r="AP65" i="27"/>
  <c r="CD65" i="27"/>
  <c r="AQ65" i="27"/>
  <c r="AR65" i="27"/>
  <c r="BY65" i="27"/>
  <c r="CA65" i="27"/>
  <c r="CC65" i="27"/>
  <c r="CE65" i="27"/>
  <c r="BF65" i="27"/>
  <c r="DC65" i="27" s="1"/>
  <c r="BG65" i="27"/>
  <c r="BJ65" i="27"/>
  <c r="BK65" i="27"/>
  <c r="DE65" i="27" s="1"/>
  <c r="BH65" i="27"/>
  <c r="BL65" i="27"/>
  <c r="D66" i="27"/>
  <c r="CI66" i="27"/>
  <c r="E66" i="27"/>
  <c r="F66" i="27"/>
  <c r="CJ66" i="27"/>
  <c r="K66" i="27"/>
  <c r="CK66" i="27"/>
  <c r="O66" i="27"/>
  <c r="AU66" i="27"/>
  <c r="CL66" i="27" s="1"/>
  <c r="AV66" i="27"/>
  <c r="CM66" i="27" s="1"/>
  <c r="Q66" i="27"/>
  <c r="AX66" i="27"/>
  <c r="CN66" i="27" s="1"/>
  <c r="R66" i="27"/>
  <c r="AY66" i="27"/>
  <c r="CO66" i="27" s="1"/>
  <c r="AZ66" i="27"/>
  <c r="CP66" i="27" s="1"/>
  <c r="BB66" i="27"/>
  <c r="CQ66" i="27" s="1"/>
  <c r="S66" i="27"/>
  <c r="BC66" i="27"/>
  <c r="CR66" i="27" s="1"/>
  <c r="BD66" i="27"/>
  <c r="CS66" i="27" s="1"/>
  <c r="G66" i="27"/>
  <c r="H66" i="27"/>
  <c r="I66" i="27"/>
  <c r="J66" i="27"/>
  <c r="L66" i="27"/>
  <c r="M66" i="27"/>
  <c r="N66" i="27"/>
  <c r="P66" i="27"/>
  <c r="T66" i="27"/>
  <c r="AT66" i="27"/>
  <c r="AW66" i="27"/>
  <c r="BA66" i="27"/>
  <c r="BE66" i="27"/>
  <c r="U66" i="27"/>
  <c r="BI66" i="27"/>
  <c r="V66" i="27"/>
  <c r="BM66" i="27"/>
  <c r="W66" i="27"/>
  <c r="X66" i="27"/>
  <c r="CU66" i="27"/>
  <c r="AB66" i="27"/>
  <c r="BN66" i="27"/>
  <c r="BT66" i="27"/>
  <c r="BO66" i="27"/>
  <c r="CW66" i="27" s="1"/>
  <c r="BP66" i="27"/>
  <c r="BU66" i="27"/>
  <c r="BQ66" i="27"/>
  <c r="BV66" i="27"/>
  <c r="BR66" i="27"/>
  <c r="BW66" i="27"/>
  <c r="Y66" i="27"/>
  <c r="Z66" i="27"/>
  <c r="AA66" i="27"/>
  <c r="AC66" i="27"/>
  <c r="AD66" i="27"/>
  <c r="AE66" i="27"/>
  <c r="AF66" i="27"/>
  <c r="AG66" i="27"/>
  <c r="AH66" i="27"/>
  <c r="AI66" i="27"/>
  <c r="AK66" i="27"/>
  <c r="AL66" i="27"/>
  <c r="AM66" i="27"/>
  <c r="BS66" i="27"/>
  <c r="AJ66" i="27"/>
  <c r="BX66" i="27"/>
  <c r="AN66" i="27"/>
  <c r="BZ66" i="27"/>
  <c r="AO66" i="27"/>
  <c r="CB66" i="27"/>
  <c r="AP66" i="27"/>
  <c r="CD66" i="27"/>
  <c r="AQ66" i="27"/>
  <c r="AR66" i="27"/>
  <c r="BY66" i="27"/>
  <c r="CA66" i="27"/>
  <c r="CC66" i="27"/>
  <c r="CE66" i="27"/>
  <c r="BF66" i="27"/>
  <c r="DC66" i="27" s="1"/>
  <c r="BG66" i="27"/>
  <c r="BJ66" i="27"/>
  <c r="BK66" i="27"/>
  <c r="DE66" i="27" s="1"/>
  <c r="BH66" i="27"/>
  <c r="BL66" i="27"/>
  <c r="D67" i="27"/>
  <c r="CI67" i="27"/>
  <c r="E67" i="27"/>
  <c r="F67" i="27"/>
  <c r="CJ67" i="27"/>
  <c r="K67" i="27"/>
  <c r="CK67" i="27"/>
  <c r="O67" i="27"/>
  <c r="AU67" i="27"/>
  <c r="CL67" i="27" s="1"/>
  <c r="AV67" i="27"/>
  <c r="CM67" i="27" s="1"/>
  <c r="Q67" i="27"/>
  <c r="AX67" i="27"/>
  <c r="CN67" i="27" s="1"/>
  <c r="R67" i="27"/>
  <c r="AY67" i="27"/>
  <c r="CO67" i="27" s="1"/>
  <c r="AZ67" i="27"/>
  <c r="CP67" i="27" s="1"/>
  <c r="BB67" i="27"/>
  <c r="CQ67" i="27" s="1"/>
  <c r="S67" i="27"/>
  <c r="BC67" i="27"/>
  <c r="CR67" i="27" s="1"/>
  <c r="BD67" i="27"/>
  <c r="CS67" i="27" s="1"/>
  <c r="G67" i="27"/>
  <c r="H67" i="27"/>
  <c r="I67" i="27"/>
  <c r="J67" i="27"/>
  <c r="L67" i="27"/>
  <c r="M67" i="27"/>
  <c r="N67" i="27"/>
  <c r="P67" i="27"/>
  <c r="T67" i="27"/>
  <c r="AT67" i="27"/>
  <c r="AW67" i="27"/>
  <c r="BA67" i="27"/>
  <c r="BE67" i="27"/>
  <c r="U67" i="27"/>
  <c r="BI67" i="27"/>
  <c r="V67" i="27"/>
  <c r="BM67" i="27"/>
  <c r="W67" i="27"/>
  <c r="X67" i="27"/>
  <c r="CU67" i="27"/>
  <c r="AB67" i="27"/>
  <c r="BN67" i="27"/>
  <c r="BT67" i="27"/>
  <c r="BO67" i="27"/>
  <c r="CW67" i="27" s="1"/>
  <c r="BP67" i="27"/>
  <c r="BU67" i="27"/>
  <c r="BQ67" i="27"/>
  <c r="BV67" i="27"/>
  <c r="BR67" i="27"/>
  <c r="BW67" i="27"/>
  <c r="Y67" i="27"/>
  <c r="Z67" i="27"/>
  <c r="AA67" i="27"/>
  <c r="AC67" i="27"/>
  <c r="AD67" i="27"/>
  <c r="AE67" i="27"/>
  <c r="AF67" i="27"/>
  <c r="AG67" i="27"/>
  <c r="AH67" i="27"/>
  <c r="AI67" i="27"/>
  <c r="AK67" i="27"/>
  <c r="AL67" i="27"/>
  <c r="AM67" i="27"/>
  <c r="BS67" i="27"/>
  <c r="AJ67" i="27"/>
  <c r="BX67" i="27"/>
  <c r="AN67" i="27"/>
  <c r="BZ67" i="27"/>
  <c r="AO67" i="27"/>
  <c r="CB67" i="27"/>
  <c r="AP67" i="27"/>
  <c r="CD67" i="27"/>
  <c r="AQ67" i="27"/>
  <c r="AR67" i="27"/>
  <c r="BY67" i="27"/>
  <c r="CA67" i="27"/>
  <c r="CC67" i="27"/>
  <c r="CE67" i="27"/>
  <c r="BF67" i="27"/>
  <c r="DC67" i="27" s="1"/>
  <c r="BG67" i="27"/>
  <c r="BJ67" i="27"/>
  <c r="BK67" i="27"/>
  <c r="DE67" i="27" s="1"/>
  <c r="BH67" i="27"/>
  <c r="BL67" i="27"/>
  <c r="D68" i="27"/>
  <c r="CI68" i="27"/>
  <c r="E68" i="27"/>
  <c r="F68" i="27"/>
  <c r="CJ68" i="27"/>
  <c r="K68" i="27"/>
  <c r="CK68" i="27"/>
  <c r="O68" i="27"/>
  <c r="AU68" i="27"/>
  <c r="CL68" i="27" s="1"/>
  <c r="AV68" i="27"/>
  <c r="CM68" i="27" s="1"/>
  <c r="Q68" i="27"/>
  <c r="AX68" i="27"/>
  <c r="CN68" i="27" s="1"/>
  <c r="R68" i="27"/>
  <c r="AY68" i="27"/>
  <c r="CO68" i="27" s="1"/>
  <c r="AZ68" i="27"/>
  <c r="CP68" i="27" s="1"/>
  <c r="BB68" i="27"/>
  <c r="CQ68" i="27" s="1"/>
  <c r="S68" i="27"/>
  <c r="BC68" i="27"/>
  <c r="CR68" i="27" s="1"/>
  <c r="BD68" i="27"/>
  <c r="CS68" i="27" s="1"/>
  <c r="G68" i="27"/>
  <c r="H68" i="27"/>
  <c r="I68" i="27"/>
  <c r="J68" i="27"/>
  <c r="L68" i="27"/>
  <c r="M68" i="27"/>
  <c r="N68" i="27"/>
  <c r="P68" i="27"/>
  <c r="T68" i="27"/>
  <c r="AT68" i="27"/>
  <c r="AW68" i="27"/>
  <c r="BA68" i="27"/>
  <c r="BE68" i="27"/>
  <c r="U68" i="27"/>
  <c r="BI68" i="27"/>
  <c r="V68" i="27"/>
  <c r="BM68" i="27"/>
  <c r="W68" i="27"/>
  <c r="X68" i="27"/>
  <c r="CU68" i="27"/>
  <c r="AB68" i="27"/>
  <c r="BN68" i="27"/>
  <c r="BT68" i="27"/>
  <c r="BO68" i="27"/>
  <c r="CW68" i="27" s="1"/>
  <c r="BP68" i="27"/>
  <c r="BU68" i="27"/>
  <c r="BQ68" i="27"/>
  <c r="BV68" i="27"/>
  <c r="BR68" i="27"/>
  <c r="BW68" i="27"/>
  <c r="Y68" i="27"/>
  <c r="Z68" i="27"/>
  <c r="AA68" i="27"/>
  <c r="AC68" i="27"/>
  <c r="AD68" i="27"/>
  <c r="AE68" i="27"/>
  <c r="AF68" i="27"/>
  <c r="AG68" i="27"/>
  <c r="AH68" i="27"/>
  <c r="AI68" i="27"/>
  <c r="AK68" i="27"/>
  <c r="AL68" i="27"/>
  <c r="AM68" i="27"/>
  <c r="BS68" i="27"/>
  <c r="AJ68" i="27"/>
  <c r="BX68" i="27"/>
  <c r="AN68" i="27"/>
  <c r="BZ68" i="27"/>
  <c r="AO68" i="27"/>
  <c r="CB68" i="27"/>
  <c r="AP68" i="27"/>
  <c r="CD68" i="27"/>
  <c r="AQ68" i="27"/>
  <c r="AR68" i="27"/>
  <c r="BY68" i="27"/>
  <c r="CA68" i="27"/>
  <c r="CC68" i="27"/>
  <c r="CE68" i="27"/>
  <c r="BF68" i="27"/>
  <c r="DC68" i="27" s="1"/>
  <c r="BG68" i="27"/>
  <c r="BJ68" i="27"/>
  <c r="BK68" i="27"/>
  <c r="DE68" i="27" s="1"/>
  <c r="BH68" i="27"/>
  <c r="BL68" i="27"/>
  <c r="D69" i="27"/>
  <c r="CI69" i="27"/>
  <c r="E69" i="27"/>
  <c r="F69" i="27"/>
  <c r="CJ69" i="27"/>
  <c r="K69" i="27"/>
  <c r="CK69" i="27"/>
  <c r="O69" i="27"/>
  <c r="AU69" i="27"/>
  <c r="CL69" i="27" s="1"/>
  <c r="AV69" i="27"/>
  <c r="CM69" i="27" s="1"/>
  <c r="Q69" i="27"/>
  <c r="AX69" i="27"/>
  <c r="CN69" i="27" s="1"/>
  <c r="R69" i="27"/>
  <c r="AY69" i="27"/>
  <c r="CO69" i="27" s="1"/>
  <c r="AZ69" i="27"/>
  <c r="CP69" i="27" s="1"/>
  <c r="BB69" i="27"/>
  <c r="CQ69" i="27" s="1"/>
  <c r="S69" i="27"/>
  <c r="BC69" i="27"/>
  <c r="CR69" i="27" s="1"/>
  <c r="BD69" i="27"/>
  <c r="CS69" i="27" s="1"/>
  <c r="G69" i="27"/>
  <c r="H69" i="27"/>
  <c r="I69" i="27"/>
  <c r="J69" i="27"/>
  <c r="L69" i="27"/>
  <c r="M69" i="27"/>
  <c r="N69" i="27"/>
  <c r="P69" i="27"/>
  <c r="T69" i="27"/>
  <c r="AT69" i="27"/>
  <c r="AW69" i="27"/>
  <c r="BA69" i="27"/>
  <c r="BE69" i="27"/>
  <c r="U69" i="27"/>
  <c r="BI69" i="27"/>
  <c r="V69" i="27"/>
  <c r="BM69" i="27"/>
  <c r="W69" i="27"/>
  <c r="X69" i="27"/>
  <c r="CU69" i="27"/>
  <c r="AB69" i="27"/>
  <c r="BN69" i="27"/>
  <c r="BT69" i="27"/>
  <c r="BO69" i="27"/>
  <c r="CW69" i="27" s="1"/>
  <c r="BP69" i="27"/>
  <c r="BU69" i="27"/>
  <c r="BQ69" i="27"/>
  <c r="BV69" i="27"/>
  <c r="BR69" i="27"/>
  <c r="BW69" i="27"/>
  <c r="Y69" i="27"/>
  <c r="Z69" i="27"/>
  <c r="AA69" i="27"/>
  <c r="AC69" i="27"/>
  <c r="AD69" i="27"/>
  <c r="AE69" i="27"/>
  <c r="AF69" i="27"/>
  <c r="AG69" i="27"/>
  <c r="AH69" i="27"/>
  <c r="AI69" i="27"/>
  <c r="AK69" i="27"/>
  <c r="AL69" i="27"/>
  <c r="AM69" i="27"/>
  <c r="BS69" i="27"/>
  <c r="AJ69" i="27"/>
  <c r="BX69" i="27"/>
  <c r="AN69" i="27"/>
  <c r="BZ69" i="27"/>
  <c r="AO69" i="27"/>
  <c r="CB69" i="27"/>
  <c r="AP69" i="27"/>
  <c r="CD69" i="27"/>
  <c r="AQ69" i="27"/>
  <c r="AR69" i="27"/>
  <c r="BY69" i="27"/>
  <c r="CA69" i="27"/>
  <c r="CC69" i="27"/>
  <c r="CE69" i="27"/>
  <c r="BF69" i="27"/>
  <c r="DC69" i="27" s="1"/>
  <c r="BG69" i="27"/>
  <c r="BJ69" i="27"/>
  <c r="BK69" i="27"/>
  <c r="DE69" i="27" s="1"/>
  <c r="BH69" i="27"/>
  <c r="BL69" i="27"/>
  <c r="D70" i="27"/>
  <c r="CI70" i="27"/>
  <c r="E70" i="27"/>
  <c r="F70" i="27"/>
  <c r="CJ70" i="27"/>
  <c r="K70" i="27"/>
  <c r="CK70" i="27"/>
  <c r="O70" i="27"/>
  <c r="AU70" i="27"/>
  <c r="CL70" i="27" s="1"/>
  <c r="AV70" i="27"/>
  <c r="CM70" i="27" s="1"/>
  <c r="Q70" i="27"/>
  <c r="AX70" i="27"/>
  <c r="CN70" i="27" s="1"/>
  <c r="R70" i="27"/>
  <c r="AY70" i="27"/>
  <c r="CO70" i="27" s="1"/>
  <c r="AZ70" i="27"/>
  <c r="CP70" i="27" s="1"/>
  <c r="BB70" i="27"/>
  <c r="CQ70" i="27" s="1"/>
  <c r="S70" i="27"/>
  <c r="BC70" i="27"/>
  <c r="CR70" i="27" s="1"/>
  <c r="BD70" i="27"/>
  <c r="CS70" i="27" s="1"/>
  <c r="G70" i="27"/>
  <c r="H70" i="27"/>
  <c r="I70" i="27"/>
  <c r="J70" i="27"/>
  <c r="L70" i="27"/>
  <c r="M70" i="27"/>
  <c r="N70" i="27"/>
  <c r="P70" i="27"/>
  <c r="T70" i="27"/>
  <c r="AT70" i="27"/>
  <c r="AW70" i="27"/>
  <c r="BA70" i="27"/>
  <c r="BE70" i="27"/>
  <c r="U70" i="27"/>
  <c r="BI70" i="27"/>
  <c r="V70" i="27"/>
  <c r="BM70" i="27"/>
  <c r="W70" i="27"/>
  <c r="X70" i="27"/>
  <c r="CU70" i="27"/>
  <c r="AB70" i="27"/>
  <c r="BN70" i="27"/>
  <c r="BT70" i="27"/>
  <c r="BO70" i="27"/>
  <c r="CW70" i="27" s="1"/>
  <c r="BP70" i="27"/>
  <c r="BU70" i="27"/>
  <c r="BQ70" i="27"/>
  <c r="BV70" i="27"/>
  <c r="BR70" i="27"/>
  <c r="BW70" i="27"/>
  <c r="Y70" i="27"/>
  <c r="Z70" i="27"/>
  <c r="AA70" i="27"/>
  <c r="AC70" i="27"/>
  <c r="AD70" i="27"/>
  <c r="AE70" i="27"/>
  <c r="AF70" i="27"/>
  <c r="AG70" i="27"/>
  <c r="AH70" i="27"/>
  <c r="AI70" i="27"/>
  <c r="AK70" i="27"/>
  <c r="AL70" i="27"/>
  <c r="AM70" i="27"/>
  <c r="BS70" i="27"/>
  <c r="AJ70" i="27"/>
  <c r="BX70" i="27"/>
  <c r="AN70" i="27"/>
  <c r="BZ70" i="27"/>
  <c r="AO70" i="27"/>
  <c r="CB70" i="27"/>
  <c r="AP70" i="27"/>
  <c r="CD70" i="27"/>
  <c r="AQ70" i="27"/>
  <c r="AR70" i="27"/>
  <c r="BY70" i="27"/>
  <c r="CA70" i="27"/>
  <c r="CC70" i="27"/>
  <c r="CE70" i="27"/>
  <c r="BF70" i="27"/>
  <c r="DC70" i="27" s="1"/>
  <c r="BG70" i="27"/>
  <c r="BJ70" i="27"/>
  <c r="BK70" i="27"/>
  <c r="DE70" i="27" s="1"/>
  <c r="BH70" i="27"/>
  <c r="BL70" i="27"/>
  <c r="D71" i="27"/>
  <c r="CI71" i="27"/>
  <c r="E71" i="27"/>
  <c r="F71" i="27"/>
  <c r="CJ71" i="27"/>
  <c r="K71" i="27"/>
  <c r="CK71" i="27"/>
  <c r="O71" i="27"/>
  <c r="AU71" i="27"/>
  <c r="CL71" i="27" s="1"/>
  <c r="AV71" i="27"/>
  <c r="CM71" i="27" s="1"/>
  <c r="Q71" i="27"/>
  <c r="AX71" i="27"/>
  <c r="CN71" i="27" s="1"/>
  <c r="R71" i="27"/>
  <c r="AY71" i="27"/>
  <c r="CO71" i="27" s="1"/>
  <c r="AZ71" i="27"/>
  <c r="CP71" i="27" s="1"/>
  <c r="BB71" i="27"/>
  <c r="CQ71" i="27" s="1"/>
  <c r="S71" i="27"/>
  <c r="BC71" i="27"/>
  <c r="CR71" i="27" s="1"/>
  <c r="BD71" i="27"/>
  <c r="CS71" i="27" s="1"/>
  <c r="G71" i="27"/>
  <c r="H71" i="27"/>
  <c r="I71" i="27"/>
  <c r="J71" i="27"/>
  <c r="L71" i="27"/>
  <c r="M71" i="27"/>
  <c r="N71" i="27"/>
  <c r="P71" i="27"/>
  <c r="T71" i="27"/>
  <c r="AT71" i="27"/>
  <c r="AW71" i="27"/>
  <c r="BA71" i="27"/>
  <c r="BE71" i="27"/>
  <c r="U71" i="27"/>
  <c r="BI71" i="27"/>
  <c r="V71" i="27"/>
  <c r="BM71" i="27"/>
  <c r="W71" i="27"/>
  <c r="X71" i="27"/>
  <c r="CU71" i="27"/>
  <c r="AB71" i="27"/>
  <c r="BN71" i="27"/>
  <c r="BT71" i="27"/>
  <c r="BO71" i="27"/>
  <c r="CW71" i="27" s="1"/>
  <c r="BP71" i="27"/>
  <c r="BU71" i="27"/>
  <c r="BQ71" i="27"/>
  <c r="BV71" i="27"/>
  <c r="BR71" i="27"/>
  <c r="BW71" i="27"/>
  <c r="Y71" i="27"/>
  <c r="Z71" i="27"/>
  <c r="AA71" i="27"/>
  <c r="AC71" i="27"/>
  <c r="AD71" i="27"/>
  <c r="AE71" i="27"/>
  <c r="AF71" i="27"/>
  <c r="AG71" i="27"/>
  <c r="AH71" i="27"/>
  <c r="AI71" i="27"/>
  <c r="AK71" i="27"/>
  <c r="AL71" i="27"/>
  <c r="AM71" i="27"/>
  <c r="BS71" i="27"/>
  <c r="AJ71" i="27"/>
  <c r="BX71" i="27"/>
  <c r="AN71" i="27"/>
  <c r="BZ71" i="27"/>
  <c r="AO71" i="27"/>
  <c r="CB71" i="27"/>
  <c r="AP71" i="27"/>
  <c r="CD71" i="27"/>
  <c r="AQ71" i="27"/>
  <c r="AR71" i="27"/>
  <c r="BY71" i="27"/>
  <c r="CA71" i="27"/>
  <c r="CC71" i="27"/>
  <c r="CE71" i="27"/>
  <c r="BF71" i="27"/>
  <c r="DC71" i="27" s="1"/>
  <c r="BG71" i="27"/>
  <c r="BJ71" i="27"/>
  <c r="BK71" i="27"/>
  <c r="DE71" i="27" s="1"/>
  <c r="BH71" i="27"/>
  <c r="BL71" i="27"/>
  <c r="D72" i="27"/>
  <c r="CI72" i="27"/>
  <c r="E72" i="27"/>
  <c r="F72" i="27"/>
  <c r="CJ72" i="27"/>
  <c r="K72" i="27"/>
  <c r="CK72" i="27"/>
  <c r="O72" i="27"/>
  <c r="AU72" i="27"/>
  <c r="CL72" i="27" s="1"/>
  <c r="AV72" i="27"/>
  <c r="CM72" i="27" s="1"/>
  <c r="Q72" i="27"/>
  <c r="AX72" i="27"/>
  <c r="CN72" i="27" s="1"/>
  <c r="R72" i="27"/>
  <c r="AY72" i="27"/>
  <c r="CO72" i="27" s="1"/>
  <c r="AZ72" i="27"/>
  <c r="CP72" i="27" s="1"/>
  <c r="BB72" i="27"/>
  <c r="CQ72" i="27" s="1"/>
  <c r="S72" i="27"/>
  <c r="BC72" i="27"/>
  <c r="CR72" i="27" s="1"/>
  <c r="BD72" i="27"/>
  <c r="CS72" i="27" s="1"/>
  <c r="G72" i="27"/>
  <c r="H72" i="27"/>
  <c r="I72" i="27"/>
  <c r="J72" i="27"/>
  <c r="L72" i="27"/>
  <c r="M72" i="27"/>
  <c r="N72" i="27"/>
  <c r="P72" i="27"/>
  <c r="T72" i="27"/>
  <c r="AT72" i="27"/>
  <c r="AW72" i="27"/>
  <c r="BA72" i="27"/>
  <c r="BE72" i="27"/>
  <c r="U72" i="27"/>
  <c r="BI72" i="27"/>
  <c r="V72" i="27"/>
  <c r="BM72" i="27"/>
  <c r="W72" i="27"/>
  <c r="X72" i="27"/>
  <c r="CU72" i="27"/>
  <c r="AB72" i="27"/>
  <c r="BN72" i="27"/>
  <c r="BT72" i="27"/>
  <c r="BO72" i="27"/>
  <c r="CW72" i="27" s="1"/>
  <c r="BP72" i="27"/>
  <c r="BU72" i="27"/>
  <c r="BQ72" i="27"/>
  <c r="BV72" i="27"/>
  <c r="BR72" i="27"/>
  <c r="BW72" i="27"/>
  <c r="Y72" i="27"/>
  <c r="Z72" i="27"/>
  <c r="AA72" i="27"/>
  <c r="AC72" i="27"/>
  <c r="AD72" i="27"/>
  <c r="AE72" i="27"/>
  <c r="AF72" i="27"/>
  <c r="AG72" i="27"/>
  <c r="AH72" i="27"/>
  <c r="AI72" i="27"/>
  <c r="AK72" i="27"/>
  <c r="AL72" i="27"/>
  <c r="AM72" i="27"/>
  <c r="BS72" i="27"/>
  <c r="AJ72" i="27"/>
  <c r="BX72" i="27"/>
  <c r="AN72" i="27"/>
  <c r="BZ72" i="27"/>
  <c r="AO72" i="27"/>
  <c r="CB72" i="27"/>
  <c r="AP72" i="27"/>
  <c r="CD72" i="27"/>
  <c r="AQ72" i="27"/>
  <c r="AR72" i="27"/>
  <c r="BY72" i="27"/>
  <c r="CA72" i="27"/>
  <c r="CC72" i="27"/>
  <c r="CE72" i="27"/>
  <c r="BF72" i="27"/>
  <c r="DC72" i="27" s="1"/>
  <c r="BG72" i="27"/>
  <c r="BJ72" i="27"/>
  <c r="BK72" i="27"/>
  <c r="DE72" i="27" s="1"/>
  <c r="BH72" i="27"/>
  <c r="BL72" i="27"/>
  <c r="D73" i="27"/>
  <c r="CI73" i="27"/>
  <c r="E73" i="27"/>
  <c r="F73" i="27"/>
  <c r="CJ73" i="27"/>
  <c r="K73" i="27"/>
  <c r="CK73" i="27"/>
  <c r="O73" i="27"/>
  <c r="AU73" i="27"/>
  <c r="CL73" i="27" s="1"/>
  <c r="AV73" i="27"/>
  <c r="CM73" i="27" s="1"/>
  <c r="Q73" i="27"/>
  <c r="AX73" i="27"/>
  <c r="CN73" i="27" s="1"/>
  <c r="R73" i="27"/>
  <c r="AY73" i="27"/>
  <c r="CO73" i="27" s="1"/>
  <c r="AZ73" i="27"/>
  <c r="CP73" i="27" s="1"/>
  <c r="BB73" i="27"/>
  <c r="CQ73" i="27" s="1"/>
  <c r="S73" i="27"/>
  <c r="BC73" i="27"/>
  <c r="CR73" i="27" s="1"/>
  <c r="BD73" i="27"/>
  <c r="CS73" i="27" s="1"/>
  <c r="G73" i="27"/>
  <c r="H73" i="27"/>
  <c r="I73" i="27"/>
  <c r="J73" i="27"/>
  <c r="L73" i="27"/>
  <c r="M73" i="27"/>
  <c r="N73" i="27"/>
  <c r="P73" i="27"/>
  <c r="T73" i="27"/>
  <c r="AT73" i="27"/>
  <c r="AW73" i="27"/>
  <c r="BA73" i="27"/>
  <c r="BE73" i="27"/>
  <c r="U73" i="27"/>
  <c r="BI73" i="27"/>
  <c r="V73" i="27"/>
  <c r="BM73" i="27"/>
  <c r="W73" i="27"/>
  <c r="X73" i="27"/>
  <c r="CU73" i="27"/>
  <c r="AB73" i="27"/>
  <c r="BN73" i="27"/>
  <c r="BT73" i="27"/>
  <c r="BO73" i="27"/>
  <c r="CW73" i="27" s="1"/>
  <c r="BP73" i="27"/>
  <c r="BU73" i="27"/>
  <c r="BQ73" i="27"/>
  <c r="BV73" i="27"/>
  <c r="BR73" i="27"/>
  <c r="BW73" i="27"/>
  <c r="Y73" i="27"/>
  <c r="Z73" i="27"/>
  <c r="AA73" i="27"/>
  <c r="AC73" i="27"/>
  <c r="AD73" i="27"/>
  <c r="AE73" i="27"/>
  <c r="AF73" i="27"/>
  <c r="AG73" i="27"/>
  <c r="AH73" i="27"/>
  <c r="AI73" i="27"/>
  <c r="AK73" i="27"/>
  <c r="AL73" i="27"/>
  <c r="AM73" i="27"/>
  <c r="BS73" i="27"/>
  <c r="AJ73" i="27"/>
  <c r="BX73" i="27"/>
  <c r="AN73" i="27"/>
  <c r="BZ73" i="27"/>
  <c r="AO73" i="27"/>
  <c r="CB73" i="27"/>
  <c r="AP73" i="27"/>
  <c r="CD73" i="27"/>
  <c r="AQ73" i="27"/>
  <c r="AR73" i="27"/>
  <c r="BY73" i="27"/>
  <c r="CA73" i="27"/>
  <c r="CC73" i="27"/>
  <c r="CE73" i="27"/>
  <c r="BF73" i="27"/>
  <c r="DC73" i="27" s="1"/>
  <c r="BG73" i="27"/>
  <c r="BJ73" i="27"/>
  <c r="BK73" i="27"/>
  <c r="DE73" i="27" s="1"/>
  <c r="BH73" i="27"/>
  <c r="BL73" i="27"/>
  <c r="D74" i="27"/>
  <c r="CI74" i="27"/>
  <c r="E74" i="27"/>
  <c r="F74" i="27"/>
  <c r="CJ74" i="27"/>
  <c r="K74" i="27"/>
  <c r="CK74" i="27"/>
  <c r="O74" i="27"/>
  <c r="AU74" i="27"/>
  <c r="CL74" i="27" s="1"/>
  <c r="AV74" i="27"/>
  <c r="CM74" i="27" s="1"/>
  <c r="Q74" i="27"/>
  <c r="AX74" i="27"/>
  <c r="CN74" i="27" s="1"/>
  <c r="R74" i="27"/>
  <c r="AY74" i="27"/>
  <c r="CO74" i="27" s="1"/>
  <c r="AZ74" i="27"/>
  <c r="CP74" i="27" s="1"/>
  <c r="BB74" i="27"/>
  <c r="S74" i="27"/>
  <c r="BC74" i="27"/>
  <c r="CR74" i="27" s="1"/>
  <c r="BD74" i="27"/>
  <c r="CS74" i="27" s="1"/>
  <c r="G74" i="27"/>
  <c r="H74" i="27"/>
  <c r="I74" i="27"/>
  <c r="J74" i="27"/>
  <c r="L74" i="27"/>
  <c r="M74" i="27"/>
  <c r="N74" i="27"/>
  <c r="P74" i="27"/>
  <c r="T74" i="27"/>
  <c r="AT74" i="27"/>
  <c r="AW74" i="27"/>
  <c r="BA74" i="27"/>
  <c r="BE74" i="27"/>
  <c r="U74" i="27"/>
  <c r="BI74" i="27"/>
  <c r="V74" i="27"/>
  <c r="BM74" i="27"/>
  <c r="W74" i="27"/>
  <c r="X74" i="27"/>
  <c r="CU74" i="27"/>
  <c r="AB74" i="27"/>
  <c r="BN74" i="27"/>
  <c r="BT74" i="27"/>
  <c r="BO74" i="27"/>
  <c r="CW74" i="27" s="1"/>
  <c r="BP74" i="27"/>
  <c r="CX74" i="27" s="1"/>
  <c r="BU74" i="27"/>
  <c r="BQ74" i="27"/>
  <c r="BV74" i="27"/>
  <c r="BR74" i="27"/>
  <c r="BW74" i="27"/>
  <c r="Y74" i="27"/>
  <c r="Z74" i="27"/>
  <c r="AA74" i="27"/>
  <c r="AC74" i="27"/>
  <c r="AD74" i="27"/>
  <c r="AE74" i="27"/>
  <c r="AF74" i="27"/>
  <c r="AG74" i="27"/>
  <c r="AH74" i="27"/>
  <c r="AI74" i="27"/>
  <c r="AK74" i="27"/>
  <c r="AL74" i="27"/>
  <c r="AM74" i="27"/>
  <c r="BS74" i="27"/>
  <c r="AJ74" i="27"/>
  <c r="BX74" i="27"/>
  <c r="AN74" i="27"/>
  <c r="BZ74" i="27"/>
  <c r="AO74" i="27"/>
  <c r="CB74" i="27"/>
  <c r="AP74" i="27"/>
  <c r="CD74" i="27"/>
  <c r="AQ74" i="27"/>
  <c r="AR74" i="27"/>
  <c r="BY74" i="27"/>
  <c r="CA74" i="27"/>
  <c r="CC74" i="27"/>
  <c r="CE74" i="27"/>
  <c r="BF74" i="27"/>
  <c r="DC74" i="27" s="1"/>
  <c r="BG74" i="27"/>
  <c r="BJ74" i="27"/>
  <c r="BK74" i="27"/>
  <c r="DE74" i="27" s="1"/>
  <c r="BH74" i="27"/>
  <c r="BL74" i="27"/>
  <c r="D75" i="27"/>
  <c r="CI75" i="27"/>
  <c r="E75" i="27"/>
  <c r="F75" i="27"/>
  <c r="CJ75" i="27"/>
  <c r="K75" i="27"/>
  <c r="CK75" i="27"/>
  <c r="O75" i="27"/>
  <c r="AU75" i="27"/>
  <c r="CL75" i="27" s="1"/>
  <c r="AV75" i="27"/>
  <c r="CM75" i="27" s="1"/>
  <c r="Q75" i="27"/>
  <c r="AX75" i="27"/>
  <c r="CN75" i="27" s="1"/>
  <c r="R75" i="27"/>
  <c r="AY75" i="27"/>
  <c r="CO75" i="27" s="1"/>
  <c r="AZ75" i="27"/>
  <c r="CP75" i="27" s="1"/>
  <c r="BB75" i="27"/>
  <c r="CQ75" i="27" s="1"/>
  <c r="S75" i="27"/>
  <c r="BC75" i="27"/>
  <c r="CR75" i="27" s="1"/>
  <c r="BD75" i="27"/>
  <c r="CS75" i="27" s="1"/>
  <c r="G75" i="27"/>
  <c r="H75" i="27"/>
  <c r="I75" i="27"/>
  <c r="J75" i="27"/>
  <c r="L75" i="27"/>
  <c r="M75" i="27"/>
  <c r="N75" i="27"/>
  <c r="P75" i="27"/>
  <c r="T75" i="27"/>
  <c r="AT75" i="27"/>
  <c r="AW75" i="27"/>
  <c r="BA75" i="27"/>
  <c r="BE75" i="27"/>
  <c r="U75" i="27"/>
  <c r="BI75" i="27"/>
  <c r="V75" i="27"/>
  <c r="BM75" i="27"/>
  <c r="W75" i="27"/>
  <c r="X75" i="27"/>
  <c r="CU75" i="27"/>
  <c r="AB75" i="27"/>
  <c r="BN75" i="27"/>
  <c r="BT75" i="27"/>
  <c r="BO75" i="27"/>
  <c r="CW75" i="27" s="1"/>
  <c r="BP75" i="27"/>
  <c r="BU75" i="27"/>
  <c r="BQ75" i="27"/>
  <c r="BV75" i="27"/>
  <c r="BR75" i="27"/>
  <c r="BW75" i="27"/>
  <c r="Y75" i="27"/>
  <c r="Z75" i="27"/>
  <c r="AA75" i="27"/>
  <c r="AC75" i="27"/>
  <c r="AD75" i="27"/>
  <c r="AE75" i="27"/>
  <c r="AF75" i="27"/>
  <c r="AG75" i="27"/>
  <c r="AH75" i="27"/>
  <c r="AI75" i="27"/>
  <c r="AK75" i="27"/>
  <c r="AL75" i="27"/>
  <c r="AM75" i="27"/>
  <c r="BS75" i="27"/>
  <c r="AJ75" i="27"/>
  <c r="BX75" i="27"/>
  <c r="AN75" i="27"/>
  <c r="BZ75" i="27"/>
  <c r="AO75" i="27"/>
  <c r="CB75" i="27"/>
  <c r="AP75" i="27"/>
  <c r="CD75" i="27"/>
  <c r="AQ75" i="27"/>
  <c r="AR75" i="27"/>
  <c r="BY75" i="27"/>
  <c r="CA75" i="27"/>
  <c r="CC75" i="27"/>
  <c r="CE75" i="27"/>
  <c r="BF75" i="27"/>
  <c r="DC75" i="27" s="1"/>
  <c r="BG75" i="27"/>
  <c r="BJ75" i="27"/>
  <c r="BK75" i="27"/>
  <c r="DE75" i="27" s="1"/>
  <c r="BH75" i="27"/>
  <c r="BL75" i="27"/>
  <c r="D76" i="27"/>
  <c r="CI76" i="27"/>
  <c r="E76" i="27"/>
  <c r="F76" i="27"/>
  <c r="CJ76" i="27"/>
  <c r="K76" i="27"/>
  <c r="CK76" i="27"/>
  <c r="O76" i="27"/>
  <c r="AU76" i="27"/>
  <c r="CL76" i="27" s="1"/>
  <c r="AV76" i="27"/>
  <c r="CM76" i="27" s="1"/>
  <c r="Q76" i="27"/>
  <c r="AX76" i="27"/>
  <c r="CN76" i="27" s="1"/>
  <c r="R76" i="27"/>
  <c r="AY76" i="27"/>
  <c r="CO76" i="27" s="1"/>
  <c r="AZ76" i="27"/>
  <c r="CP76" i="27" s="1"/>
  <c r="BB76" i="27"/>
  <c r="CQ76" i="27" s="1"/>
  <c r="S76" i="27"/>
  <c r="BC76" i="27"/>
  <c r="CR76" i="27" s="1"/>
  <c r="BD76" i="27"/>
  <c r="CS76" i="27" s="1"/>
  <c r="G76" i="27"/>
  <c r="H76" i="27"/>
  <c r="I76" i="27"/>
  <c r="J76" i="27"/>
  <c r="L76" i="27"/>
  <c r="M76" i="27"/>
  <c r="N76" i="27"/>
  <c r="P76" i="27"/>
  <c r="T76" i="27"/>
  <c r="AT76" i="27"/>
  <c r="AW76" i="27"/>
  <c r="BA76" i="27"/>
  <c r="BE76" i="27"/>
  <c r="U76" i="27"/>
  <c r="BI76" i="27"/>
  <c r="V76" i="27"/>
  <c r="BM76" i="27"/>
  <c r="W76" i="27"/>
  <c r="X76" i="27"/>
  <c r="CU76" i="27"/>
  <c r="AB76" i="27"/>
  <c r="BN76" i="27"/>
  <c r="BT76" i="27"/>
  <c r="BO76" i="27"/>
  <c r="CW76" i="27" s="1"/>
  <c r="BP76" i="27"/>
  <c r="BU76" i="27"/>
  <c r="BQ76" i="27"/>
  <c r="BV76" i="27"/>
  <c r="BR76" i="27"/>
  <c r="BW76" i="27"/>
  <c r="Y76" i="27"/>
  <c r="Z76" i="27"/>
  <c r="AA76" i="27"/>
  <c r="AC76" i="27"/>
  <c r="AD76" i="27"/>
  <c r="AE76" i="27"/>
  <c r="AF76" i="27"/>
  <c r="AG76" i="27"/>
  <c r="AH76" i="27"/>
  <c r="AI76" i="27"/>
  <c r="AK76" i="27"/>
  <c r="AL76" i="27"/>
  <c r="AM76" i="27"/>
  <c r="BS76" i="27"/>
  <c r="AJ76" i="27"/>
  <c r="BX76" i="27"/>
  <c r="AN76" i="27"/>
  <c r="BZ76" i="27"/>
  <c r="AO76" i="27"/>
  <c r="CB76" i="27"/>
  <c r="AP76" i="27"/>
  <c r="CD76" i="27"/>
  <c r="AQ76" i="27"/>
  <c r="AR76" i="27"/>
  <c r="BY76" i="27"/>
  <c r="CA76" i="27"/>
  <c r="CC76" i="27"/>
  <c r="CE76" i="27"/>
  <c r="BF76" i="27"/>
  <c r="DC76" i="27" s="1"/>
  <c r="BG76" i="27"/>
  <c r="BJ76" i="27"/>
  <c r="BK76" i="27"/>
  <c r="DE76" i="27" s="1"/>
  <c r="BH76" i="27"/>
  <c r="BL76" i="27"/>
  <c r="D77" i="27"/>
  <c r="CI77" i="27"/>
  <c r="E77" i="27"/>
  <c r="F77" i="27"/>
  <c r="CJ77" i="27"/>
  <c r="K77" i="27"/>
  <c r="CK77" i="27"/>
  <c r="O77" i="27"/>
  <c r="AU77" i="27"/>
  <c r="CL77" i="27" s="1"/>
  <c r="AV77" i="27"/>
  <c r="CM77" i="27" s="1"/>
  <c r="Q77" i="27"/>
  <c r="AX77" i="27"/>
  <c r="CN77" i="27" s="1"/>
  <c r="R77" i="27"/>
  <c r="AY77" i="27"/>
  <c r="CO77" i="27" s="1"/>
  <c r="AZ77" i="27"/>
  <c r="CP77" i="27" s="1"/>
  <c r="BB77" i="27"/>
  <c r="CQ77" i="27" s="1"/>
  <c r="S77" i="27"/>
  <c r="BC77" i="27"/>
  <c r="CR77" i="27" s="1"/>
  <c r="BD77" i="27"/>
  <c r="CS77" i="27" s="1"/>
  <c r="G77" i="27"/>
  <c r="H77" i="27"/>
  <c r="I77" i="27"/>
  <c r="J77" i="27"/>
  <c r="L77" i="27"/>
  <c r="M77" i="27"/>
  <c r="N77" i="27"/>
  <c r="P77" i="27"/>
  <c r="T77" i="27"/>
  <c r="AT77" i="27"/>
  <c r="AW77" i="27"/>
  <c r="BA77" i="27"/>
  <c r="BE77" i="27"/>
  <c r="U77" i="27"/>
  <c r="BI77" i="27"/>
  <c r="V77" i="27"/>
  <c r="BM77" i="27"/>
  <c r="W77" i="27"/>
  <c r="X77" i="27"/>
  <c r="CU77" i="27"/>
  <c r="AB77" i="27"/>
  <c r="BN77" i="27"/>
  <c r="BT77" i="27"/>
  <c r="BO77" i="27"/>
  <c r="CW77" i="27" s="1"/>
  <c r="BP77" i="27"/>
  <c r="BU77" i="27"/>
  <c r="BQ77" i="27"/>
  <c r="BV77" i="27"/>
  <c r="BR77" i="27"/>
  <c r="BW77" i="27"/>
  <c r="Y77" i="27"/>
  <c r="Z77" i="27"/>
  <c r="AA77" i="27"/>
  <c r="AC77" i="27"/>
  <c r="AD77" i="27"/>
  <c r="AE77" i="27"/>
  <c r="AF77" i="27"/>
  <c r="AG77" i="27"/>
  <c r="AH77" i="27"/>
  <c r="AI77" i="27"/>
  <c r="AK77" i="27"/>
  <c r="AL77" i="27"/>
  <c r="AM77" i="27"/>
  <c r="BS77" i="27"/>
  <c r="AJ77" i="27"/>
  <c r="BX77" i="27"/>
  <c r="AN77" i="27"/>
  <c r="BZ77" i="27"/>
  <c r="AO77" i="27"/>
  <c r="CB77" i="27"/>
  <c r="AP77" i="27"/>
  <c r="CD77" i="27"/>
  <c r="AQ77" i="27"/>
  <c r="AR77" i="27"/>
  <c r="BY77" i="27"/>
  <c r="CA77" i="27"/>
  <c r="CC77" i="27"/>
  <c r="CE77" i="27"/>
  <c r="BF77" i="27"/>
  <c r="DC77" i="27" s="1"/>
  <c r="BG77" i="27"/>
  <c r="BJ77" i="27"/>
  <c r="BK77" i="27"/>
  <c r="DE77" i="27" s="1"/>
  <c r="BH77" i="27"/>
  <c r="BL77" i="27"/>
  <c r="D78" i="27"/>
  <c r="CI78" i="27"/>
  <c r="E78" i="27"/>
  <c r="F78" i="27"/>
  <c r="CJ78" i="27"/>
  <c r="K78" i="27"/>
  <c r="CK78" i="27"/>
  <c r="O78" i="27"/>
  <c r="AU78" i="27"/>
  <c r="CL78" i="27" s="1"/>
  <c r="AV78" i="27"/>
  <c r="CM78" i="27" s="1"/>
  <c r="Q78" i="27"/>
  <c r="AX78" i="27"/>
  <c r="CN78" i="27" s="1"/>
  <c r="R78" i="27"/>
  <c r="AY78" i="27"/>
  <c r="CO78" i="27" s="1"/>
  <c r="AZ78" i="27"/>
  <c r="CP78" i="27" s="1"/>
  <c r="BB78" i="27"/>
  <c r="CQ78" i="27" s="1"/>
  <c r="S78" i="27"/>
  <c r="BC78" i="27"/>
  <c r="CR78" i="27" s="1"/>
  <c r="BD78" i="27"/>
  <c r="CS78" i="27" s="1"/>
  <c r="G78" i="27"/>
  <c r="H78" i="27"/>
  <c r="I78" i="27"/>
  <c r="J78" i="27"/>
  <c r="L78" i="27"/>
  <c r="M78" i="27"/>
  <c r="N78" i="27"/>
  <c r="P78" i="27"/>
  <c r="T78" i="27"/>
  <c r="AT78" i="27"/>
  <c r="AW78" i="27"/>
  <c r="BA78" i="27"/>
  <c r="BE78" i="27"/>
  <c r="U78" i="27"/>
  <c r="BI78" i="27"/>
  <c r="V78" i="27"/>
  <c r="BM78" i="27"/>
  <c r="W78" i="27"/>
  <c r="X78" i="27"/>
  <c r="CU78" i="27"/>
  <c r="AB78" i="27"/>
  <c r="BN78" i="27"/>
  <c r="BT78" i="27"/>
  <c r="CV78" i="27" s="1"/>
  <c r="BO78" i="27"/>
  <c r="CW78" i="27" s="1"/>
  <c r="BP78" i="27"/>
  <c r="BU78" i="27"/>
  <c r="BQ78" i="27"/>
  <c r="BV78" i="27"/>
  <c r="BR78" i="27"/>
  <c r="BW78" i="27"/>
  <c r="Y78" i="27"/>
  <c r="Z78" i="27"/>
  <c r="AA78" i="27"/>
  <c r="AC78" i="27"/>
  <c r="AD78" i="27"/>
  <c r="AE78" i="27"/>
  <c r="AF78" i="27"/>
  <c r="AG78" i="27"/>
  <c r="AH78" i="27"/>
  <c r="AI78" i="27"/>
  <c r="AK78" i="27"/>
  <c r="AL78" i="27"/>
  <c r="AM78" i="27"/>
  <c r="BS78" i="27"/>
  <c r="AJ78" i="27"/>
  <c r="BX78" i="27"/>
  <c r="AN78" i="27"/>
  <c r="BZ78" i="27"/>
  <c r="AO78" i="27"/>
  <c r="CB78" i="27"/>
  <c r="AP78" i="27"/>
  <c r="CD78" i="27"/>
  <c r="AQ78" i="27"/>
  <c r="AR78" i="27"/>
  <c r="BY78" i="27"/>
  <c r="CA78" i="27"/>
  <c r="CC78" i="27"/>
  <c r="CE78" i="27"/>
  <c r="BF78" i="27"/>
  <c r="DC78" i="27" s="1"/>
  <c r="BG78" i="27"/>
  <c r="BJ78" i="27"/>
  <c r="BK78" i="27"/>
  <c r="DE78" i="27" s="1"/>
  <c r="BH78" i="27"/>
  <c r="BL78" i="27"/>
  <c r="D79" i="27"/>
  <c r="CI79" i="27"/>
  <c r="E79" i="27"/>
  <c r="F79" i="27"/>
  <c r="CJ79" i="27"/>
  <c r="K79" i="27"/>
  <c r="CK79" i="27"/>
  <c r="O79" i="27"/>
  <c r="AU79" i="27"/>
  <c r="CL79" i="27" s="1"/>
  <c r="AV79" i="27"/>
  <c r="CM79" i="27" s="1"/>
  <c r="Q79" i="27"/>
  <c r="AX79" i="27"/>
  <c r="CN79" i="27" s="1"/>
  <c r="R79" i="27"/>
  <c r="AY79" i="27"/>
  <c r="CO79" i="27" s="1"/>
  <c r="AZ79" i="27"/>
  <c r="CP79" i="27" s="1"/>
  <c r="BB79" i="27"/>
  <c r="CQ79" i="27" s="1"/>
  <c r="S79" i="27"/>
  <c r="BC79" i="27"/>
  <c r="CR79" i="27" s="1"/>
  <c r="BD79" i="27"/>
  <c r="CS79" i="27" s="1"/>
  <c r="G79" i="27"/>
  <c r="H79" i="27"/>
  <c r="I79" i="27"/>
  <c r="J79" i="27"/>
  <c r="L79" i="27"/>
  <c r="M79" i="27"/>
  <c r="N79" i="27"/>
  <c r="P79" i="27"/>
  <c r="T79" i="27"/>
  <c r="AT79" i="27"/>
  <c r="AW79" i="27"/>
  <c r="BA79" i="27"/>
  <c r="BE79" i="27"/>
  <c r="U79" i="27"/>
  <c r="BI79" i="27"/>
  <c r="V79" i="27"/>
  <c r="BM79" i="27"/>
  <c r="W79" i="27"/>
  <c r="X79" i="27"/>
  <c r="CU79" i="27"/>
  <c r="AB79" i="27"/>
  <c r="BN79" i="27"/>
  <c r="BT79" i="27"/>
  <c r="BO79" i="27"/>
  <c r="CW79" i="27" s="1"/>
  <c r="BP79" i="27"/>
  <c r="BU79" i="27"/>
  <c r="BQ79" i="27"/>
  <c r="BV79" i="27"/>
  <c r="BR79" i="27"/>
  <c r="BW79" i="27"/>
  <c r="Y79" i="27"/>
  <c r="Z79" i="27"/>
  <c r="AA79" i="27"/>
  <c r="AC79" i="27"/>
  <c r="AD79" i="27"/>
  <c r="AE79" i="27"/>
  <c r="AF79" i="27"/>
  <c r="AG79" i="27"/>
  <c r="AH79" i="27"/>
  <c r="AI79" i="27"/>
  <c r="AK79" i="27"/>
  <c r="AL79" i="27"/>
  <c r="AM79" i="27"/>
  <c r="BS79" i="27"/>
  <c r="AJ79" i="27"/>
  <c r="BX79" i="27"/>
  <c r="AN79" i="27"/>
  <c r="BZ79" i="27"/>
  <c r="AO79" i="27"/>
  <c r="CB79" i="27"/>
  <c r="AP79" i="27"/>
  <c r="CD79" i="27"/>
  <c r="AQ79" i="27"/>
  <c r="AR79" i="27"/>
  <c r="BY79" i="27"/>
  <c r="CA79" i="27"/>
  <c r="CC79" i="27"/>
  <c r="CE79" i="27"/>
  <c r="BF79" i="27"/>
  <c r="DC79" i="27" s="1"/>
  <c r="BG79" i="27"/>
  <c r="BJ79" i="27"/>
  <c r="BK79" i="27"/>
  <c r="DE79" i="27" s="1"/>
  <c r="BH79" i="27"/>
  <c r="BL79" i="27"/>
  <c r="D80" i="27"/>
  <c r="CI80" i="27"/>
  <c r="E80" i="27"/>
  <c r="F80" i="27"/>
  <c r="CJ80" i="27"/>
  <c r="K80" i="27"/>
  <c r="CK80" i="27"/>
  <c r="O80" i="27"/>
  <c r="AU80" i="27"/>
  <c r="CL80" i="27" s="1"/>
  <c r="AV80" i="27"/>
  <c r="CM80" i="27" s="1"/>
  <c r="Q80" i="27"/>
  <c r="AX80" i="27"/>
  <c r="CN80" i="27" s="1"/>
  <c r="R80" i="27"/>
  <c r="AY80" i="27"/>
  <c r="CO80" i="27" s="1"/>
  <c r="AZ80" i="27"/>
  <c r="CP80" i="27" s="1"/>
  <c r="BB80" i="27"/>
  <c r="CQ80" i="27" s="1"/>
  <c r="S80" i="27"/>
  <c r="BC80" i="27"/>
  <c r="CR80" i="27" s="1"/>
  <c r="BD80" i="27"/>
  <c r="CS80" i="27" s="1"/>
  <c r="G80" i="27"/>
  <c r="H80" i="27"/>
  <c r="I80" i="27"/>
  <c r="J80" i="27"/>
  <c r="L80" i="27"/>
  <c r="M80" i="27"/>
  <c r="N80" i="27"/>
  <c r="P80" i="27"/>
  <c r="T80" i="27"/>
  <c r="AT80" i="27"/>
  <c r="AW80" i="27"/>
  <c r="BA80" i="27"/>
  <c r="BE80" i="27"/>
  <c r="U80" i="27"/>
  <c r="BI80" i="27"/>
  <c r="V80" i="27"/>
  <c r="BM80" i="27"/>
  <c r="W80" i="27"/>
  <c r="X80" i="27"/>
  <c r="CU80" i="27"/>
  <c r="AB80" i="27"/>
  <c r="BN80" i="27"/>
  <c r="BT80" i="27"/>
  <c r="BO80" i="27"/>
  <c r="CW80" i="27" s="1"/>
  <c r="BP80" i="27"/>
  <c r="BU80" i="27"/>
  <c r="BQ80" i="27"/>
  <c r="BV80" i="27"/>
  <c r="BR80" i="27"/>
  <c r="BW80" i="27"/>
  <c r="Y80" i="27"/>
  <c r="Z80" i="27"/>
  <c r="AA80" i="27"/>
  <c r="AC80" i="27"/>
  <c r="AD80" i="27"/>
  <c r="AE80" i="27"/>
  <c r="AF80" i="27"/>
  <c r="AG80" i="27"/>
  <c r="AH80" i="27"/>
  <c r="AI80" i="27"/>
  <c r="AK80" i="27"/>
  <c r="AL80" i="27"/>
  <c r="AM80" i="27"/>
  <c r="BS80" i="27"/>
  <c r="AJ80" i="27"/>
  <c r="BX80" i="27"/>
  <c r="AN80" i="27"/>
  <c r="BZ80" i="27"/>
  <c r="AO80" i="27"/>
  <c r="CB80" i="27"/>
  <c r="AP80" i="27"/>
  <c r="CD80" i="27"/>
  <c r="AQ80" i="27"/>
  <c r="AR80" i="27"/>
  <c r="BY80" i="27"/>
  <c r="CA80" i="27"/>
  <c r="CC80" i="27"/>
  <c r="CE80" i="27"/>
  <c r="BF80" i="27"/>
  <c r="DC80" i="27" s="1"/>
  <c r="BG80" i="27"/>
  <c r="BJ80" i="27"/>
  <c r="BK80" i="27"/>
  <c r="DE80" i="27" s="1"/>
  <c r="BH80" i="27"/>
  <c r="BL80" i="27"/>
  <c r="D81" i="27"/>
  <c r="CI81" i="27"/>
  <c r="E81" i="27"/>
  <c r="F81" i="27"/>
  <c r="CJ81" i="27"/>
  <c r="K81" i="27"/>
  <c r="CK81" i="27"/>
  <c r="O81" i="27"/>
  <c r="AU81" i="27"/>
  <c r="CL81" i="27" s="1"/>
  <c r="AV81" i="27"/>
  <c r="CM81" i="27" s="1"/>
  <c r="Q81" i="27"/>
  <c r="AX81" i="27"/>
  <c r="CN81" i="27" s="1"/>
  <c r="R81" i="27"/>
  <c r="AY81" i="27"/>
  <c r="CO81" i="27" s="1"/>
  <c r="AZ81" i="27"/>
  <c r="CP81" i="27" s="1"/>
  <c r="BB81" i="27"/>
  <c r="CQ81" i="27" s="1"/>
  <c r="S81" i="27"/>
  <c r="BC81" i="27"/>
  <c r="CR81" i="27" s="1"/>
  <c r="BD81" i="27"/>
  <c r="CS81" i="27" s="1"/>
  <c r="G81" i="27"/>
  <c r="H81" i="27"/>
  <c r="I81" i="27"/>
  <c r="J81" i="27"/>
  <c r="L81" i="27"/>
  <c r="M81" i="27"/>
  <c r="N81" i="27"/>
  <c r="P81" i="27"/>
  <c r="T81" i="27"/>
  <c r="AT81" i="27"/>
  <c r="AW81" i="27"/>
  <c r="BA81" i="27"/>
  <c r="BE81" i="27"/>
  <c r="U81" i="27"/>
  <c r="BI81" i="27"/>
  <c r="V81" i="27"/>
  <c r="BM81" i="27"/>
  <c r="W81" i="27"/>
  <c r="X81" i="27"/>
  <c r="CU81" i="27"/>
  <c r="AB81" i="27"/>
  <c r="BN81" i="27"/>
  <c r="BT81" i="27"/>
  <c r="BO81" i="27"/>
  <c r="CW81" i="27" s="1"/>
  <c r="BP81" i="27"/>
  <c r="BU81" i="27"/>
  <c r="BQ81" i="27"/>
  <c r="BV81" i="27"/>
  <c r="BR81" i="27"/>
  <c r="BW81" i="27"/>
  <c r="Y81" i="27"/>
  <c r="Z81" i="27"/>
  <c r="AA81" i="27"/>
  <c r="AC81" i="27"/>
  <c r="AD81" i="27"/>
  <c r="AE81" i="27"/>
  <c r="AF81" i="27"/>
  <c r="AG81" i="27"/>
  <c r="AH81" i="27"/>
  <c r="AI81" i="27"/>
  <c r="AK81" i="27"/>
  <c r="AL81" i="27"/>
  <c r="AM81" i="27"/>
  <c r="BS81" i="27"/>
  <c r="AJ81" i="27"/>
  <c r="BX81" i="27"/>
  <c r="AN81" i="27"/>
  <c r="BZ81" i="27"/>
  <c r="AO81" i="27"/>
  <c r="CB81" i="27"/>
  <c r="AP81" i="27"/>
  <c r="CD81" i="27"/>
  <c r="AQ81" i="27"/>
  <c r="AR81" i="27"/>
  <c r="BY81" i="27"/>
  <c r="CA81" i="27"/>
  <c r="CC81" i="27"/>
  <c r="CE81" i="27"/>
  <c r="BF81" i="27"/>
  <c r="DC81" i="27" s="1"/>
  <c r="BG81" i="27"/>
  <c r="BJ81" i="27"/>
  <c r="BK81" i="27"/>
  <c r="DE81" i="27" s="1"/>
  <c r="BH81" i="27"/>
  <c r="BL81" i="27"/>
  <c r="D82" i="27"/>
  <c r="CI82" i="27"/>
  <c r="E82" i="27"/>
  <c r="F82" i="27"/>
  <c r="CJ82" i="27"/>
  <c r="K82" i="27"/>
  <c r="CK82" i="27"/>
  <c r="O82" i="27"/>
  <c r="AU82" i="27"/>
  <c r="CL82" i="27" s="1"/>
  <c r="AV82" i="27"/>
  <c r="CM82" i="27" s="1"/>
  <c r="Q82" i="27"/>
  <c r="AX82" i="27"/>
  <c r="CN82" i="27" s="1"/>
  <c r="R82" i="27"/>
  <c r="AY82" i="27"/>
  <c r="CO82" i="27" s="1"/>
  <c r="AZ82" i="27"/>
  <c r="CP82" i="27" s="1"/>
  <c r="BB82" i="27"/>
  <c r="CQ82" i="27" s="1"/>
  <c r="S82" i="27"/>
  <c r="BC82" i="27"/>
  <c r="CR82" i="27" s="1"/>
  <c r="BD82" i="27"/>
  <c r="CS82" i="27" s="1"/>
  <c r="G82" i="27"/>
  <c r="H82" i="27"/>
  <c r="I82" i="27"/>
  <c r="J82" i="27"/>
  <c r="L82" i="27"/>
  <c r="M82" i="27"/>
  <c r="N82" i="27"/>
  <c r="P82" i="27"/>
  <c r="T82" i="27"/>
  <c r="AT82" i="27"/>
  <c r="AW82" i="27"/>
  <c r="BA82" i="27"/>
  <c r="BE82" i="27"/>
  <c r="U82" i="27"/>
  <c r="BI82" i="27"/>
  <c r="V82" i="27"/>
  <c r="BM82" i="27"/>
  <c r="W82" i="27"/>
  <c r="X82" i="27"/>
  <c r="CU82" i="27"/>
  <c r="AB82" i="27"/>
  <c r="BN82" i="27"/>
  <c r="BT82" i="27"/>
  <c r="BO82" i="27"/>
  <c r="CW82" i="27" s="1"/>
  <c r="BP82" i="27"/>
  <c r="BU82" i="27"/>
  <c r="BQ82" i="27"/>
  <c r="BV82" i="27"/>
  <c r="BR82" i="27"/>
  <c r="BW82" i="27"/>
  <c r="Y82" i="27"/>
  <c r="Z82" i="27"/>
  <c r="AA82" i="27"/>
  <c r="AC82" i="27"/>
  <c r="AD82" i="27"/>
  <c r="AE82" i="27"/>
  <c r="AF82" i="27"/>
  <c r="AG82" i="27"/>
  <c r="AH82" i="27"/>
  <c r="AI82" i="27"/>
  <c r="AK82" i="27"/>
  <c r="AL82" i="27"/>
  <c r="AM82" i="27"/>
  <c r="BS82" i="27"/>
  <c r="AJ82" i="27"/>
  <c r="BX82" i="27"/>
  <c r="AN82" i="27"/>
  <c r="BZ82" i="27"/>
  <c r="AO82" i="27"/>
  <c r="CB82" i="27"/>
  <c r="AP82" i="27"/>
  <c r="CD82" i="27"/>
  <c r="AQ82" i="27"/>
  <c r="AR82" i="27"/>
  <c r="BY82" i="27"/>
  <c r="CA82" i="27"/>
  <c r="CC82" i="27"/>
  <c r="CE82" i="27"/>
  <c r="BF82" i="27"/>
  <c r="DC82" i="27" s="1"/>
  <c r="BG82" i="27"/>
  <c r="BJ82" i="27"/>
  <c r="BK82" i="27"/>
  <c r="DE82" i="27" s="1"/>
  <c r="BH82" i="27"/>
  <c r="BL82" i="27"/>
  <c r="DF82" i="27" s="1"/>
  <c r="D83" i="27"/>
  <c r="CI83" i="27"/>
  <c r="E83" i="27"/>
  <c r="F83" i="27"/>
  <c r="CJ83" i="27"/>
  <c r="K83" i="27"/>
  <c r="CK83" i="27"/>
  <c r="O83" i="27"/>
  <c r="AU83" i="27"/>
  <c r="CL83" i="27" s="1"/>
  <c r="AV83" i="27"/>
  <c r="CM83" i="27" s="1"/>
  <c r="Q83" i="27"/>
  <c r="AX83" i="27"/>
  <c r="CN83" i="27" s="1"/>
  <c r="R83" i="27"/>
  <c r="AY83" i="27"/>
  <c r="CO83" i="27" s="1"/>
  <c r="AZ83" i="27"/>
  <c r="CP83" i="27"/>
  <c r="BB83" i="27"/>
  <c r="CQ83" i="27" s="1"/>
  <c r="S83" i="27"/>
  <c r="BC83" i="27"/>
  <c r="CR83" i="27" s="1"/>
  <c r="BD83" i="27"/>
  <c r="CS83" i="27" s="1"/>
  <c r="G83" i="27"/>
  <c r="H83" i="27"/>
  <c r="I83" i="27"/>
  <c r="J83" i="27"/>
  <c r="L83" i="27"/>
  <c r="M83" i="27"/>
  <c r="N83" i="27"/>
  <c r="P83" i="27"/>
  <c r="T83" i="27"/>
  <c r="AT83" i="27"/>
  <c r="AW83" i="27"/>
  <c r="BA83" i="27"/>
  <c r="BE83" i="27"/>
  <c r="U83" i="27"/>
  <c r="BI83" i="27"/>
  <c r="V83" i="27"/>
  <c r="BM83" i="27"/>
  <c r="W83" i="27"/>
  <c r="X83" i="27"/>
  <c r="CU83" i="27"/>
  <c r="AB83" i="27"/>
  <c r="BN83" i="27"/>
  <c r="BT83" i="27"/>
  <c r="BO83" i="27"/>
  <c r="CW83" i="27" s="1"/>
  <c r="BP83" i="27"/>
  <c r="BU83" i="27"/>
  <c r="BQ83" i="27"/>
  <c r="BV83" i="27"/>
  <c r="BR83" i="27"/>
  <c r="BW83" i="27"/>
  <c r="Y83" i="27"/>
  <c r="Z83" i="27"/>
  <c r="AA83" i="27"/>
  <c r="AC83" i="27"/>
  <c r="AD83" i="27"/>
  <c r="AE83" i="27"/>
  <c r="AF83" i="27"/>
  <c r="AG83" i="27"/>
  <c r="AH83" i="27"/>
  <c r="AI83" i="27"/>
  <c r="AK83" i="27"/>
  <c r="AL83" i="27"/>
  <c r="AM83" i="27"/>
  <c r="BS83" i="27"/>
  <c r="AJ83" i="27"/>
  <c r="BX83" i="27"/>
  <c r="AN83" i="27"/>
  <c r="BZ83" i="27"/>
  <c r="AO83" i="27"/>
  <c r="CB83" i="27"/>
  <c r="AP83" i="27"/>
  <c r="CD83" i="27"/>
  <c r="AQ83" i="27"/>
  <c r="AR83" i="27"/>
  <c r="BY83" i="27"/>
  <c r="CA83" i="27"/>
  <c r="CC83" i="27"/>
  <c r="CE83" i="27"/>
  <c r="BF83" i="27"/>
  <c r="DC83" i="27" s="1"/>
  <c r="BG83" i="27"/>
  <c r="BJ83" i="27"/>
  <c r="BK83" i="27"/>
  <c r="DE83" i="27" s="1"/>
  <c r="BH83" i="27"/>
  <c r="BL83" i="27"/>
  <c r="D84" i="27"/>
  <c r="CI84" i="27"/>
  <c r="E84" i="27"/>
  <c r="F84" i="27"/>
  <c r="CJ84" i="27"/>
  <c r="K84" i="27"/>
  <c r="CK84" i="27"/>
  <c r="O84" i="27"/>
  <c r="AU84" i="27"/>
  <c r="CL84" i="27" s="1"/>
  <c r="AV84" i="27"/>
  <c r="CM84" i="27" s="1"/>
  <c r="Q84" i="27"/>
  <c r="AX84" i="27"/>
  <c r="CN84" i="27" s="1"/>
  <c r="R84" i="27"/>
  <c r="AY84" i="27"/>
  <c r="CO84" i="27" s="1"/>
  <c r="AZ84" i="27"/>
  <c r="CP84" i="27" s="1"/>
  <c r="BB84" i="27"/>
  <c r="CQ84" i="27" s="1"/>
  <c r="S84" i="27"/>
  <c r="BC84" i="27"/>
  <c r="CR84" i="27" s="1"/>
  <c r="BD84" i="27"/>
  <c r="CS84" i="27" s="1"/>
  <c r="G84" i="27"/>
  <c r="H84" i="27"/>
  <c r="I84" i="27"/>
  <c r="J84" i="27"/>
  <c r="L84" i="27"/>
  <c r="M84" i="27"/>
  <c r="N84" i="27"/>
  <c r="P84" i="27"/>
  <c r="T84" i="27"/>
  <c r="AT84" i="27"/>
  <c r="AW84" i="27"/>
  <c r="BA84" i="27"/>
  <c r="BE84" i="27"/>
  <c r="U84" i="27"/>
  <c r="BI84" i="27"/>
  <c r="V84" i="27"/>
  <c r="BM84" i="27"/>
  <c r="W84" i="27"/>
  <c r="X84" i="27"/>
  <c r="CU84" i="27"/>
  <c r="AB84" i="27"/>
  <c r="BN84" i="27"/>
  <c r="BT84" i="27"/>
  <c r="BO84" i="27"/>
  <c r="CW84" i="27" s="1"/>
  <c r="BP84" i="27"/>
  <c r="BU84" i="27"/>
  <c r="BQ84" i="27"/>
  <c r="BV84" i="27"/>
  <c r="BR84" i="27"/>
  <c r="BW84" i="27"/>
  <c r="Y84" i="27"/>
  <c r="Z84" i="27"/>
  <c r="AA84" i="27"/>
  <c r="AC84" i="27"/>
  <c r="AD84" i="27"/>
  <c r="AE84" i="27"/>
  <c r="AF84" i="27"/>
  <c r="AG84" i="27"/>
  <c r="AH84" i="27"/>
  <c r="AI84" i="27"/>
  <c r="AK84" i="27"/>
  <c r="AL84" i="27"/>
  <c r="AM84" i="27"/>
  <c r="BS84" i="27"/>
  <c r="AJ84" i="27"/>
  <c r="BX84" i="27"/>
  <c r="AN84" i="27"/>
  <c r="BZ84" i="27"/>
  <c r="AO84" i="27"/>
  <c r="CB84" i="27"/>
  <c r="AP84" i="27"/>
  <c r="CD84" i="27"/>
  <c r="AQ84" i="27"/>
  <c r="AR84" i="27"/>
  <c r="BY84" i="27"/>
  <c r="CA84" i="27"/>
  <c r="CC84" i="27"/>
  <c r="CE84" i="27"/>
  <c r="BF84" i="27"/>
  <c r="DC84" i="27" s="1"/>
  <c r="BG84" i="27"/>
  <c r="BJ84" i="27"/>
  <c r="BK84" i="27"/>
  <c r="DE84" i="27" s="1"/>
  <c r="BH84" i="27"/>
  <c r="BL84" i="27"/>
  <c r="D85" i="27"/>
  <c r="CI85" i="27"/>
  <c r="E85" i="27"/>
  <c r="F85" i="27"/>
  <c r="CJ85" i="27"/>
  <c r="K85" i="27"/>
  <c r="CK85" i="27"/>
  <c r="O85" i="27"/>
  <c r="AU85" i="27"/>
  <c r="CL85" i="27" s="1"/>
  <c r="AV85" i="27"/>
  <c r="CM85" i="27" s="1"/>
  <c r="Q85" i="27"/>
  <c r="AX85" i="27"/>
  <c r="CN85" i="27" s="1"/>
  <c r="R85" i="27"/>
  <c r="AY85" i="27"/>
  <c r="CO85" i="27" s="1"/>
  <c r="AZ85" i="27"/>
  <c r="CP85" i="27" s="1"/>
  <c r="BB85" i="27"/>
  <c r="CQ85" i="27" s="1"/>
  <c r="S85" i="27"/>
  <c r="BC85" i="27"/>
  <c r="CR85" i="27" s="1"/>
  <c r="BD85" i="27"/>
  <c r="CS85" i="27" s="1"/>
  <c r="G85" i="27"/>
  <c r="H85" i="27"/>
  <c r="I85" i="27"/>
  <c r="J85" i="27"/>
  <c r="L85" i="27"/>
  <c r="M85" i="27"/>
  <c r="N85" i="27"/>
  <c r="P85" i="27"/>
  <c r="T85" i="27"/>
  <c r="AT85" i="27"/>
  <c r="AW85" i="27"/>
  <c r="BA85" i="27"/>
  <c r="BE85" i="27"/>
  <c r="U85" i="27"/>
  <c r="BI85" i="27"/>
  <c r="V85" i="27"/>
  <c r="BM85" i="27"/>
  <c r="W85" i="27"/>
  <c r="X85" i="27"/>
  <c r="CU85" i="27"/>
  <c r="AB85" i="27"/>
  <c r="BN85" i="27"/>
  <c r="BT85" i="27"/>
  <c r="BO85" i="27"/>
  <c r="CW85" i="27" s="1"/>
  <c r="BP85" i="27"/>
  <c r="BU85" i="27"/>
  <c r="BQ85" i="27"/>
  <c r="BV85" i="27"/>
  <c r="BR85" i="27"/>
  <c r="BW85" i="27"/>
  <c r="Y85" i="27"/>
  <c r="Z85" i="27"/>
  <c r="AA85" i="27"/>
  <c r="AC85" i="27"/>
  <c r="AD85" i="27"/>
  <c r="AE85" i="27"/>
  <c r="AF85" i="27"/>
  <c r="AG85" i="27"/>
  <c r="AH85" i="27"/>
  <c r="AI85" i="27"/>
  <c r="AK85" i="27"/>
  <c r="AL85" i="27"/>
  <c r="AM85" i="27"/>
  <c r="BS85" i="27"/>
  <c r="AJ85" i="27"/>
  <c r="BX85" i="27"/>
  <c r="AN85" i="27"/>
  <c r="BZ85" i="27"/>
  <c r="AO85" i="27"/>
  <c r="CB85" i="27"/>
  <c r="AP85" i="27"/>
  <c r="CD85" i="27"/>
  <c r="AQ85" i="27"/>
  <c r="AR85" i="27"/>
  <c r="BY85" i="27"/>
  <c r="CA85" i="27"/>
  <c r="CC85" i="27"/>
  <c r="CE85" i="27"/>
  <c r="BF85" i="27"/>
  <c r="DC85" i="27" s="1"/>
  <c r="BG85" i="27"/>
  <c r="BJ85" i="27"/>
  <c r="BK85" i="27"/>
  <c r="DE85" i="27" s="1"/>
  <c r="BH85" i="27"/>
  <c r="BL85" i="27"/>
  <c r="D86" i="27"/>
  <c r="CI86" i="27"/>
  <c r="E86" i="27"/>
  <c r="F86" i="27"/>
  <c r="CJ86" i="27"/>
  <c r="K86" i="27"/>
  <c r="CK86" i="27"/>
  <c r="O86" i="27"/>
  <c r="AU86" i="27"/>
  <c r="CL86" i="27" s="1"/>
  <c r="AV86" i="27"/>
  <c r="CM86" i="27" s="1"/>
  <c r="Q86" i="27"/>
  <c r="AX86" i="27"/>
  <c r="CN86" i="27" s="1"/>
  <c r="R86" i="27"/>
  <c r="AY86" i="27"/>
  <c r="CO86" i="27" s="1"/>
  <c r="AZ86" i="27"/>
  <c r="CP86" i="27" s="1"/>
  <c r="BB86" i="27"/>
  <c r="CQ86" i="27" s="1"/>
  <c r="S86" i="27"/>
  <c r="BC86" i="27"/>
  <c r="CR86" i="27" s="1"/>
  <c r="BD86" i="27"/>
  <c r="CS86" i="27" s="1"/>
  <c r="G86" i="27"/>
  <c r="H86" i="27"/>
  <c r="I86" i="27"/>
  <c r="J86" i="27"/>
  <c r="L86" i="27"/>
  <c r="M86" i="27"/>
  <c r="N86" i="27"/>
  <c r="P86" i="27"/>
  <c r="T86" i="27"/>
  <c r="AT86" i="27"/>
  <c r="AW86" i="27"/>
  <c r="BA86" i="27"/>
  <c r="BE86" i="27"/>
  <c r="U86" i="27"/>
  <c r="BI86" i="27"/>
  <c r="V86" i="27"/>
  <c r="BM86" i="27"/>
  <c r="W86" i="27"/>
  <c r="X86" i="27"/>
  <c r="CU86" i="27"/>
  <c r="AB86" i="27"/>
  <c r="BN86" i="27"/>
  <c r="BT86" i="27"/>
  <c r="BO86" i="27"/>
  <c r="CW86" i="27" s="1"/>
  <c r="BP86" i="27"/>
  <c r="BU86" i="27"/>
  <c r="BQ86" i="27"/>
  <c r="BV86" i="27"/>
  <c r="BR86" i="27"/>
  <c r="BW86" i="27"/>
  <c r="Y86" i="27"/>
  <c r="Z86" i="27"/>
  <c r="AA86" i="27"/>
  <c r="AC86" i="27"/>
  <c r="AD86" i="27"/>
  <c r="AE86" i="27"/>
  <c r="AF86" i="27"/>
  <c r="AG86" i="27"/>
  <c r="AH86" i="27"/>
  <c r="AI86" i="27"/>
  <c r="AK86" i="27"/>
  <c r="AL86" i="27"/>
  <c r="AM86" i="27"/>
  <c r="BS86" i="27"/>
  <c r="AJ86" i="27"/>
  <c r="BX86" i="27"/>
  <c r="AN86" i="27"/>
  <c r="BZ86" i="27"/>
  <c r="AO86" i="27"/>
  <c r="CB86" i="27"/>
  <c r="AP86" i="27"/>
  <c r="CD86" i="27"/>
  <c r="AQ86" i="27"/>
  <c r="AR86" i="27"/>
  <c r="BY86" i="27"/>
  <c r="CA86" i="27"/>
  <c r="CC86" i="27"/>
  <c r="CE86" i="27"/>
  <c r="BF86" i="27"/>
  <c r="DC86" i="27" s="1"/>
  <c r="BG86" i="27"/>
  <c r="BJ86" i="27"/>
  <c r="BK86" i="27"/>
  <c r="DE86" i="27" s="1"/>
  <c r="BH86" i="27"/>
  <c r="BL86" i="27"/>
  <c r="D87" i="27"/>
  <c r="CI87" i="27"/>
  <c r="E87" i="27"/>
  <c r="F87" i="27"/>
  <c r="CJ87" i="27"/>
  <c r="K87" i="27"/>
  <c r="CK87" i="27"/>
  <c r="O87" i="27"/>
  <c r="AU87" i="27"/>
  <c r="CL87" i="27"/>
  <c r="AV87" i="27"/>
  <c r="CM87" i="27" s="1"/>
  <c r="Q87" i="27"/>
  <c r="AX87" i="27"/>
  <c r="CN87" i="27" s="1"/>
  <c r="R87" i="27"/>
  <c r="AY87" i="27"/>
  <c r="CO87" i="27" s="1"/>
  <c r="AZ87" i="27"/>
  <c r="CP87" i="27" s="1"/>
  <c r="BB87" i="27"/>
  <c r="CQ87" i="27" s="1"/>
  <c r="S87" i="27"/>
  <c r="BC87" i="27"/>
  <c r="CR87" i="27" s="1"/>
  <c r="BD87" i="27"/>
  <c r="CS87" i="27" s="1"/>
  <c r="G87" i="27"/>
  <c r="H87" i="27"/>
  <c r="I87" i="27"/>
  <c r="J87" i="27"/>
  <c r="L87" i="27"/>
  <c r="M87" i="27"/>
  <c r="N87" i="27"/>
  <c r="P87" i="27"/>
  <c r="T87" i="27"/>
  <c r="AT87" i="27"/>
  <c r="AW87" i="27"/>
  <c r="BA87" i="27"/>
  <c r="BE87" i="27"/>
  <c r="U87" i="27"/>
  <c r="BI87" i="27"/>
  <c r="V87" i="27"/>
  <c r="BM87" i="27"/>
  <c r="W87" i="27"/>
  <c r="X87" i="27"/>
  <c r="CU87" i="27"/>
  <c r="AB87" i="27"/>
  <c r="BN87" i="27"/>
  <c r="BT87" i="27"/>
  <c r="BO87" i="27"/>
  <c r="CW87" i="27" s="1"/>
  <c r="BP87" i="27"/>
  <c r="BU87" i="27"/>
  <c r="BQ87" i="27"/>
  <c r="BV87" i="27"/>
  <c r="BR87" i="27"/>
  <c r="BW87" i="27"/>
  <c r="Y87" i="27"/>
  <c r="Z87" i="27"/>
  <c r="AA87" i="27"/>
  <c r="AC87" i="27"/>
  <c r="AD87" i="27"/>
  <c r="AE87" i="27"/>
  <c r="AF87" i="27"/>
  <c r="AG87" i="27"/>
  <c r="AH87" i="27"/>
  <c r="AI87" i="27"/>
  <c r="AK87" i="27"/>
  <c r="AL87" i="27"/>
  <c r="AM87" i="27"/>
  <c r="BS87" i="27"/>
  <c r="AJ87" i="27"/>
  <c r="BX87" i="27"/>
  <c r="AN87" i="27"/>
  <c r="BZ87" i="27"/>
  <c r="AO87" i="27"/>
  <c r="CB87" i="27"/>
  <c r="AP87" i="27"/>
  <c r="CD87" i="27"/>
  <c r="AQ87" i="27"/>
  <c r="AR87" i="27"/>
  <c r="BY87" i="27"/>
  <c r="CA87" i="27"/>
  <c r="CC87" i="27"/>
  <c r="CE87" i="27"/>
  <c r="BF87" i="27"/>
  <c r="DC87" i="27" s="1"/>
  <c r="BG87" i="27"/>
  <c r="BJ87" i="27"/>
  <c r="BK87" i="27"/>
  <c r="DE87" i="27" s="1"/>
  <c r="BH87" i="27"/>
  <c r="BL87" i="27"/>
  <c r="D88" i="27"/>
  <c r="CI88" i="27"/>
  <c r="E88" i="27"/>
  <c r="F88" i="27"/>
  <c r="CJ88" i="27"/>
  <c r="K88" i="27"/>
  <c r="CK88" i="27"/>
  <c r="O88" i="27"/>
  <c r="AU88" i="27"/>
  <c r="CL88" i="27" s="1"/>
  <c r="AV88" i="27"/>
  <c r="CM88" i="27" s="1"/>
  <c r="Q88" i="27"/>
  <c r="AX88" i="27"/>
  <c r="CN88" i="27" s="1"/>
  <c r="R88" i="27"/>
  <c r="AY88" i="27"/>
  <c r="CO88" i="27" s="1"/>
  <c r="AZ88" i="27"/>
  <c r="CP88" i="27" s="1"/>
  <c r="BB88" i="27"/>
  <c r="CQ88" i="27" s="1"/>
  <c r="S88" i="27"/>
  <c r="BC88" i="27"/>
  <c r="CR88" i="27" s="1"/>
  <c r="BD88" i="27"/>
  <c r="CS88" i="27" s="1"/>
  <c r="G88" i="27"/>
  <c r="H88" i="27"/>
  <c r="I88" i="27"/>
  <c r="J88" i="27"/>
  <c r="L88" i="27"/>
  <c r="M88" i="27"/>
  <c r="N88" i="27"/>
  <c r="P88" i="27"/>
  <c r="T88" i="27"/>
  <c r="AT88" i="27"/>
  <c r="AW88" i="27"/>
  <c r="BA88" i="27"/>
  <c r="BE88" i="27"/>
  <c r="U88" i="27"/>
  <c r="BI88" i="27"/>
  <c r="V88" i="27"/>
  <c r="BM88" i="27"/>
  <c r="W88" i="27"/>
  <c r="X88" i="27"/>
  <c r="CU88" i="27"/>
  <c r="AB88" i="27"/>
  <c r="BN88" i="27"/>
  <c r="BT88" i="27"/>
  <c r="BO88" i="27"/>
  <c r="CW88" i="27" s="1"/>
  <c r="BP88" i="27"/>
  <c r="BU88" i="27"/>
  <c r="BQ88" i="27"/>
  <c r="BV88" i="27"/>
  <c r="BR88" i="27"/>
  <c r="BW88" i="27"/>
  <c r="Y88" i="27"/>
  <c r="Z88" i="27"/>
  <c r="AA88" i="27"/>
  <c r="AC88" i="27"/>
  <c r="AD88" i="27"/>
  <c r="AE88" i="27"/>
  <c r="AF88" i="27"/>
  <c r="AG88" i="27"/>
  <c r="AH88" i="27"/>
  <c r="AI88" i="27"/>
  <c r="AK88" i="27"/>
  <c r="AL88" i="27"/>
  <c r="AM88" i="27"/>
  <c r="BS88" i="27"/>
  <c r="AJ88" i="27"/>
  <c r="BX88" i="27"/>
  <c r="AN88" i="27"/>
  <c r="BZ88" i="27"/>
  <c r="AO88" i="27"/>
  <c r="CB88" i="27"/>
  <c r="AP88" i="27"/>
  <c r="CD88" i="27"/>
  <c r="AQ88" i="27"/>
  <c r="AR88" i="27"/>
  <c r="BY88" i="27"/>
  <c r="CA88" i="27"/>
  <c r="CC88" i="27"/>
  <c r="CE88" i="27"/>
  <c r="BF88" i="27"/>
  <c r="DC88" i="27" s="1"/>
  <c r="BG88" i="27"/>
  <c r="BJ88" i="27"/>
  <c r="BK88" i="27"/>
  <c r="DE88" i="27" s="1"/>
  <c r="BH88" i="27"/>
  <c r="BL88" i="27"/>
  <c r="D89" i="27"/>
  <c r="CI89" i="27"/>
  <c r="E89" i="27"/>
  <c r="F89" i="27"/>
  <c r="CJ89" i="27"/>
  <c r="K89" i="27"/>
  <c r="CK89" i="27"/>
  <c r="O89" i="27"/>
  <c r="AU89" i="27"/>
  <c r="CL89" i="27" s="1"/>
  <c r="AV89" i="27"/>
  <c r="CM89" i="27" s="1"/>
  <c r="Q89" i="27"/>
  <c r="AX89" i="27"/>
  <c r="CN89" i="27" s="1"/>
  <c r="R89" i="27"/>
  <c r="AY89" i="27"/>
  <c r="CO89" i="27" s="1"/>
  <c r="AZ89" i="27"/>
  <c r="CP89" i="27" s="1"/>
  <c r="BB89" i="27"/>
  <c r="CQ89" i="27" s="1"/>
  <c r="S89" i="27"/>
  <c r="BC89" i="27"/>
  <c r="CR89" i="27" s="1"/>
  <c r="BD89" i="27"/>
  <c r="CS89" i="27" s="1"/>
  <c r="G89" i="27"/>
  <c r="H89" i="27"/>
  <c r="I89" i="27"/>
  <c r="J89" i="27"/>
  <c r="L89" i="27"/>
  <c r="M89" i="27"/>
  <c r="N89" i="27"/>
  <c r="P89" i="27"/>
  <c r="T89" i="27"/>
  <c r="AT89" i="27"/>
  <c r="AW89" i="27"/>
  <c r="BA89" i="27"/>
  <c r="BE89" i="27"/>
  <c r="U89" i="27"/>
  <c r="BI89" i="27"/>
  <c r="V89" i="27"/>
  <c r="BM89" i="27"/>
  <c r="W89" i="27"/>
  <c r="X89" i="27"/>
  <c r="CU89" i="27"/>
  <c r="AB89" i="27"/>
  <c r="BN89" i="27"/>
  <c r="BT89" i="27"/>
  <c r="BO89" i="27"/>
  <c r="CW89" i="27" s="1"/>
  <c r="BP89" i="27"/>
  <c r="BU89" i="27"/>
  <c r="BQ89" i="27"/>
  <c r="BV89" i="27"/>
  <c r="BR89" i="27"/>
  <c r="BW89" i="27"/>
  <c r="Y89" i="27"/>
  <c r="Z89" i="27"/>
  <c r="AA89" i="27"/>
  <c r="AC89" i="27"/>
  <c r="AD89" i="27"/>
  <c r="AE89" i="27"/>
  <c r="AF89" i="27"/>
  <c r="AG89" i="27"/>
  <c r="AH89" i="27"/>
  <c r="AI89" i="27"/>
  <c r="AK89" i="27"/>
  <c r="AL89" i="27"/>
  <c r="AM89" i="27"/>
  <c r="BS89" i="27"/>
  <c r="AJ89" i="27"/>
  <c r="BX89" i="27"/>
  <c r="AN89" i="27"/>
  <c r="BZ89" i="27"/>
  <c r="AO89" i="27"/>
  <c r="CB89" i="27"/>
  <c r="AP89" i="27"/>
  <c r="CD89" i="27"/>
  <c r="AQ89" i="27"/>
  <c r="AR89" i="27"/>
  <c r="BY89" i="27"/>
  <c r="CA89" i="27"/>
  <c r="CC89" i="27"/>
  <c r="CE89" i="27"/>
  <c r="BF89" i="27"/>
  <c r="DC89" i="27" s="1"/>
  <c r="BG89" i="27"/>
  <c r="BJ89" i="27"/>
  <c r="BK89" i="27"/>
  <c r="BH89" i="27"/>
  <c r="BL89" i="27"/>
  <c r="DF89" i="27" s="1"/>
  <c r="D90" i="27"/>
  <c r="CI90" i="27"/>
  <c r="E90" i="27"/>
  <c r="F90" i="27"/>
  <c r="CJ90" i="27"/>
  <c r="K90" i="27"/>
  <c r="CK90" i="27"/>
  <c r="O90" i="27"/>
  <c r="AU90" i="27"/>
  <c r="CL90" i="27" s="1"/>
  <c r="AV90" i="27"/>
  <c r="CM90" i="27" s="1"/>
  <c r="Q90" i="27"/>
  <c r="AX90" i="27"/>
  <c r="CN90" i="27" s="1"/>
  <c r="R90" i="27"/>
  <c r="AY90" i="27"/>
  <c r="CO90" i="27" s="1"/>
  <c r="AZ90" i="27"/>
  <c r="CP90" i="27" s="1"/>
  <c r="BB90" i="27"/>
  <c r="CQ90" i="27" s="1"/>
  <c r="S90" i="27"/>
  <c r="BC90" i="27"/>
  <c r="BD90" i="27"/>
  <c r="CS90" i="27" s="1"/>
  <c r="G90" i="27"/>
  <c r="H90" i="27"/>
  <c r="I90" i="27"/>
  <c r="J90" i="27"/>
  <c r="L90" i="27"/>
  <c r="M90" i="27"/>
  <c r="N90" i="27"/>
  <c r="P90" i="27"/>
  <c r="T90" i="27"/>
  <c r="AT90" i="27"/>
  <c r="AW90" i="27"/>
  <c r="BA90" i="27"/>
  <c r="BE90" i="27"/>
  <c r="U90" i="27"/>
  <c r="BI90" i="27"/>
  <c r="V90" i="27"/>
  <c r="BM90" i="27"/>
  <c r="W90" i="27"/>
  <c r="X90" i="27"/>
  <c r="CU90" i="27"/>
  <c r="AB90" i="27"/>
  <c r="BN90" i="27"/>
  <c r="BT90" i="27"/>
  <c r="BO90" i="27"/>
  <c r="CW90" i="27" s="1"/>
  <c r="BP90" i="27"/>
  <c r="BU90" i="27"/>
  <c r="BQ90" i="27"/>
  <c r="BV90" i="27"/>
  <c r="BR90" i="27"/>
  <c r="BW90" i="27"/>
  <c r="Y90" i="27"/>
  <c r="Z90" i="27"/>
  <c r="AA90" i="27"/>
  <c r="AC90" i="27"/>
  <c r="AD90" i="27"/>
  <c r="AE90" i="27"/>
  <c r="AF90" i="27"/>
  <c r="AG90" i="27"/>
  <c r="AH90" i="27"/>
  <c r="AI90" i="27"/>
  <c r="AK90" i="27"/>
  <c r="AL90" i="27"/>
  <c r="AM90" i="27"/>
  <c r="BS90" i="27"/>
  <c r="AJ90" i="27"/>
  <c r="BX90" i="27"/>
  <c r="AN90" i="27"/>
  <c r="BZ90" i="27"/>
  <c r="AO90" i="27"/>
  <c r="CB90" i="27"/>
  <c r="AP90" i="27"/>
  <c r="CD90" i="27"/>
  <c r="AQ90" i="27"/>
  <c r="AR90" i="27"/>
  <c r="BY90" i="27"/>
  <c r="CA90" i="27"/>
  <c r="CC90" i="27"/>
  <c r="CE90" i="27"/>
  <c r="BF90" i="27"/>
  <c r="DC90" i="27" s="1"/>
  <c r="BG90" i="27"/>
  <c r="BJ90" i="27"/>
  <c r="BK90" i="27"/>
  <c r="DE90" i="27" s="1"/>
  <c r="BH90" i="27"/>
  <c r="BL90" i="27"/>
  <c r="D91" i="27"/>
  <c r="CI91" i="27"/>
  <c r="E91" i="27"/>
  <c r="F91" i="27"/>
  <c r="CJ91" i="27"/>
  <c r="K91" i="27"/>
  <c r="CK91" i="27"/>
  <c r="O91" i="27"/>
  <c r="AU91" i="27"/>
  <c r="AV91" i="27"/>
  <c r="CM91" i="27" s="1"/>
  <c r="Q91" i="27"/>
  <c r="AX91" i="27"/>
  <c r="CN91" i="27" s="1"/>
  <c r="R91" i="27"/>
  <c r="AY91" i="27"/>
  <c r="AZ91" i="27"/>
  <c r="CP91" i="27" s="1"/>
  <c r="BB91" i="27"/>
  <c r="CQ91" i="27" s="1"/>
  <c r="S91" i="27"/>
  <c r="BC91" i="27"/>
  <c r="CR91" i="27" s="1"/>
  <c r="BD91" i="27"/>
  <c r="CS91" i="27" s="1"/>
  <c r="G91" i="27"/>
  <c r="H91" i="27"/>
  <c r="I91" i="27"/>
  <c r="J91" i="27"/>
  <c r="L91" i="27"/>
  <c r="M91" i="27"/>
  <c r="N91" i="27"/>
  <c r="P91" i="27"/>
  <c r="T91" i="27"/>
  <c r="AT91" i="27"/>
  <c r="AW91" i="27"/>
  <c r="BA91" i="27"/>
  <c r="BE91" i="27"/>
  <c r="U91" i="27"/>
  <c r="BI91" i="27"/>
  <c r="V91" i="27"/>
  <c r="BM91" i="27"/>
  <c r="W91" i="27"/>
  <c r="X91" i="27"/>
  <c r="CU91" i="27"/>
  <c r="AB91" i="27"/>
  <c r="BN91" i="27"/>
  <c r="BT91" i="27"/>
  <c r="BO91" i="27"/>
  <c r="CW91" i="27" s="1"/>
  <c r="BP91" i="27"/>
  <c r="BU91" i="27"/>
  <c r="BQ91" i="27"/>
  <c r="BV91" i="27"/>
  <c r="BR91" i="27"/>
  <c r="BW91" i="27"/>
  <c r="Y91" i="27"/>
  <c r="Z91" i="27"/>
  <c r="AA91" i="27"/>
  <c r="AC91" i="27"/>
  <c r="AD91" i="27"/>
  <c r="AE91" i="27"/>
  <c r="AF91" i="27"/>
  <c r="AG91" i="27"/>
  <c r="AH91" i="27"/>
  <c r="AI91" i="27"/>
  <c r="AK91" i="27"/>
  <c r="AL91" i="27"/>
  <c r="AM91" i="27"/>
  <c r="BS91" i="27"/>
  <c r="AJ91" i="27"/>
  <c r="BX91" i="27"/>
  <c r="AN91" i="27"/>
  <c r="BZ91" i="27"/>
  <c r="AO91" i="27"/>
  <c r="CB91" i="27"/>
  <c r="AP91" i="27"/>
  <c r="CD91" i="27"/>
  <c r="AQ91" i="27"/>
  <c r="AR91" i="27"/>
  <c r="BY91" i="27"/>
  <c r="CA91" i="27"/>
  <c r="CC91" i="27"/>
  <c r="CE91" i="27"/>
  <c r="BF91" i="27"/>
  <c r="DC91" i="27" s="1"/>
  <c r="BG91" i="27"/>
  <c r="BJ91" i="27"/>
  <c r="BK91" i="27"/>
  <c r="DE91" i="27" s="1"/>
  <c r="BH91" i="27"/>
  <c r="BL91" i="27"/>
  <c r="D92" i="27"/>
  <c r="CI92" i="27"/>
  <c r="E92" i="27"/>
  <c r="F92" i="27"/>
  <c r="CJ92" i="27"/>
  <c r="K92" i="27"/>
  <c r="CK92" i="27"/>
  <c r="O92" i="27"/>
  <c r="AU92" i="27"/>
  <c r="CL92" i="27" s="1"/>
  <c r="AV92" i="27"/>
  <c r="CM92" i="27" s="1"/>
  <c r="Q92" i="27"/>
  <c r="AX92" i="27"/>
  <c r="CN92" i="27" s="1"/>
  <c r="R92" i="27"/>
  <c r="AY92" i="27"/>
  <c r="CO92" i="27" s="1"/>
  <c r="AZ92" i="27"/>
  <c r="CP92" i="27" s="1"/>
  <c r="BB92" i="27"/>
  <c r="CQ92" i="27" s="1"/>
  <c r="S92" i="27"/>
  <c r="BC92" i="27"/>
  <c r="CR92" i="27" s="1"/>
  <c r="BD92" i="27"/>
  <c r="CS92" i="27" s="1"/>
  <c r="G92" i="27"/>
  <c r="H92" i="27"/>
  <c r="I92" i="27"/>
  <c r="J92" i="27"/>
  <c r="L92" i="27"/>
  <c r="M92" i="27"/>
  <c r="N92" i="27"/>
  <c r="P92" i="27"/>
  <c r="T92" i="27"/>
  <c r="AT92" i="27"/>
  <c r="AW92" i="27"/>
  <c r="BA92" i="27"/>
  <c r="BE92" i="27"/>
  <c r="U92" i="27"/>
  <c r="BI92" i="27"/>
  <c r="V92" i="27"/>
  <c r="BM92" i="27"/>
  <c r="W92" i="27"/>
  <c r="X92" i="27"/>
  <c r="CU92" i="27"/>
  <c r="AB92" i="27"/>
  <c r="BN92" i="27"/>
  <c r="BT92" i="27"/>
  <c r="BO92" i="27"/>
  <c r="CW92" i="27" s="1"/>
  <c r="BP92" i="27"/>
  <c r="BU92" i="27"/>
  <c r="BQ92" i="27"/>
  <c r="BV92" i="27"/>
  <c r="BR92" i="27"/>
  <c r="BW92" i="27"/>
  <c r="Y92" i="27"/>
  <c r="Z92" i="27"/>
  <c r="AA92" i="27"/>
  <c r="AC92" i="27"/>
  <c r="AD92" i="27"/>
  <c r="AE92" i="27"/>
  <c r="AF92" i="27"/>
  <c r="AG92" i="27"/>
  <c r="AH92" i="27"/>
  <c r="AI92" i="27"/>
  <c r="AK92" i="27"/>
  <c r="AL92" i="27"/>
  <c r="AM92" i="27"/>
  <c r="BS92" i="27"/>
  <c r="AJ92" i="27"/>
  <c r="BX92" i="27"/>
  <c r="AN92" i="27"/>
  <c r="BZ92" i="27"/>
  <c r="AO92" i="27"/>
  <c r="CB92" i="27"/>
  <c r="AP92" i="27"/>
  <c r="CD92" i="27"/>
  <c r="AQ92" i="27"/>
  <c r="AR92" i="27"/>
  <c r="BY92" i="27"/>
  <c r="CA92" i="27"/>
  <c r="CC92" i="27"/>
  <c r="CE92" i="27"/>
  <c r="BF92" i="27"/>
  <c r="DC92" i="27" s="1"/>
  <c r="BG92" i="27"/>
  <c r="BJ92" i="27"/>
  <c r="BK92" i="27"/>
  <c r="DE92" i="27" s="1"/>
  <c r="BH92" i="27"/>
  <c r="DF92" i="27" s="1"/>
  <c r="BL92" i="27"/>
  <c r="D93" i="27"/>
  <c r="CI93" i="27"/>
  <c r="E93" i="27"/>
  <c r="F93" i="27"/>
  <c r="CJ93" i="27"/>
  <c r="K93" i="27"/>
  <c r="CK93" i="27"/>
  <c r="O93" i="27"/>
  <c r="AU93" i="27"/>
  <c r="CL93" i="27" s="1"/>
  <c r="AV93" i="27"/>
  <c r="CM93" i="27" s="1"/>
  <c r="Q93" i="27"/>
  <c r="AX93" i="27"/>
  <c r="CN93" i="27" s="1"/>
  <c r="R93" i="27"/>
  <c r="AY93" i="27"/>
  <c r="CO93" i="27" s="1"/>
  <c r="AZ93" i="27"/>
  <c r="CP93" i="27" s="1"/>
  <c r="BB93" i="27"/>
  <c r="CQ93" i="27" s="1"/>
  <c r="S93" i="27"/>
  <c r="BC93" i="27"/>
  <c r="CR93" i="27" s="1"/>
  <c r="BD93" i="27"/>
  <c r="CS93" i="27" s="1"/>
  <c r="G93" i="27"/>
  <c r="H93" i="27"/>
  <c r="I93" i="27"/>
  <c r="J93" i="27"/>
  <c r="L93" i="27"/>
  <c r="M93" i="27"/>
  <c r="N93" i="27"/>
  <c r="P93" i="27"/>
  <c r="T93" i="27"/>
  <c r="AT93" i="27"/>
  <c r="AW93" i="27"/>
  <c r="BA93" i="27"/>
  <c r="BE93" i="27"/>
  <c r="U93" i="27"/>
  <c r="BI93" i="27"/>
  <c r="V93" i="27"/>
  <c r="BM93" i="27"/>
  <c r="W93" i="27"/>
  <c r="X93" i="27"/>
  <c r="CU93" i="27"/>
  <c r="AB93" i="27"/>
  <c r="BN93" i="27"/>
  <c r="BT93" i="27"/>
  <c r="BO93" i="27"/>
  <c r="CW93" i="27" s="1"/>
  <c r="BP93" i="27"/>
  <c r="BU93" i="27"/>
  <c r="BQ93" i="27"/>
  <c r="BV93" i="27"/>
  <c r="BR93" i="27"/>
  <c r="BW93" i="27"/>
  <c r="Y93" i="27"/>
  <c r="Z93" i="27"/>
  <c r="AA93" i="27"/>
  <c r="AC93" i="27"/>
  <c r="AD93" i="27"/>
  <c r="AE93" i="27"/>
  <c r="AF93" i="27"/>
  <c r="AG93" i="27"/>
  <c r="AH93" i="27"/>
  <c r="AI93" i="27"/>
  <c r="AK93" i="27"/>
  <c r="AL93" i="27"/>
  <c r="AM93" i="27"/>
  <c r="BS93" i="27"/>
  <c r="AJ93" i="27"/>
  <c r="BX93" i="27"/>
  <c r="AN93" i="27"/>
  <c r="BZ93" i="27"/>
  <c r="AO93" i="27"/>
  <c r="CB93" i="27"/>
  <c r="AP93" i="27"/>
  <c r="CD93" i="27"/>
  <c r="AQ93" i="27"/>
  <c r="AR93" i="27"/>
  <c r="BY93" i="27"/>
  <c r="CA93" i="27"/>
  <c r="CC93" i="27"/>
  <c r="CE93" i="27"/>
  <c r="BF93" i="27"/>
  <c r="DC93" i="27" s="1"/>
  <c r="BG93" i="27"/>
  <c r="BJ93" i="27"/>
  <c r="BK93" i="27"/>
  <c r="DE93" i="27" s="1"/>
  <c r="BH93" i="27"/>
  <c r="BL93" i="27"/>
  <c r="DF93" i="27" s="1"/>
  <c r="D94" i="27"/>
  <c r="CI94" i="27"/>
  <c r="E94" i="27"/>
  <c r="F94" i="27"/>
  <c r="CJ94" i="27"/>
  <c r="K94" i="27"/>
  <c r="CK94" i="27"/>
  <c r="O94" i="27"/>
  <c r="AU94" i="27"/>
  <c r="CL94" i="27" s="1"/>
  <c r="AV94" i="27"/>
  <c r="CM94" i="27" s="1"/>
  <c r="Q94" i="27"/>
  <c r="AX94" i="27"/>
  <c r="CN94" i="27" s="1"/>
  <c r="R94" i="27"/>
  <c r="AY94" i="27"/>
  <c r="CO94" i="27" s="1"/>
  <c r="AZ94" i="27"/>
  <c r="CP94" i="27" s="1"/>
  <c r="BB94" i="27"/>
  <c r="CQ94" i="27" s="1"/>
  <c r="S94" i="27"/>
  <c r="BC94" i="27"/>
  <c r="CR94" i="27" s="1"/>
  <c r="BD94" i="27"/>
  <c r="CS94" i="27" s="1"/>
  <c r="G94" i="27"/>
  <c r="H94" i="27"/>
  <c r="I94" i="27"/>
  <c r="J94" i="27"/>
  <c r="L94" i="27"/>
  <c r="M94" i="27"/>
  <c r="N94" i="27"/>
  <c r="P94" i="27"/>
  <c r="T94" i="27"/>
  <c r="AT94" i="27"/>
  <c r="AW94" i="27"/>
  <c r="BA94" i="27"/>
  <c r="BE94" i="27"/>
  <c r="U94" i="27"/>
  <c r="BI94" i="27"/>
  <c r="V94" i="27"/>
  <c r="BM94" i="27"/>
  <c r="W94" i="27"/>
  <c r="X94" i="27"/>
  <c r="CU94" i="27"/>
  <c r="AB94" i="27"/>
  <c r="BN94" i="27"/>
  <c r="BT94" i="27"/>
  <c r="BO94" i="27"/>
  <c r="BP94" i="27"/>
  <c r="BU94" i="27"/>
  <c r="BQ94" i="27"/>
  <c r="BV94" i="27"/>
  <c r="BR94" i="27"/>
  <c r="BW94" i="27"/>
  <c r="Y94" i="27"/>
  <c r="Z94" i="27"/>
  <c r="AA94" i="27"/>
  <c r="AC94" i="27"/>
  <c r="AD94" i="27"/>
  <c r="AE94" i="27"/>
  <c r="AF94" i="27"/>
  <c r="AG94" i="27"/>
  <c r="AH94" i="27"/>
  <c r="AI94" i="27"/>
  <c r="AK94" i="27"/>
  <c r="AL94" i="27"/>
  <c r="AM94" i="27"/>
  <c r="BS94" i="27"/>
  <c r="AJ94" i="27"/>
  <c r="BX94" i="27"/>
  <c r="AN94" i="27"/>
  <c r="BZ94" i="27"/>
  <c r="AO94" i="27"/>
  <c r="CB94" i="27"/>
  <c r="AP94" i="27"/>
  <c r="CD94" i="27"/>
  <c r="AQ94" i="27"/>
  <c r="AR94" i="27"/>
  <c r="BY94" i="27"/>
  <c r="CA94" i="27"/>
  <c r="CC94" i="27"/>
  <c r="CE94" i="27"/>
  <c r="BF94" i="27"/>
  <c r="DC94" i="27" s="1"/>
  <c r="BG94" i="27"/>
  <c r="BJ94" i="27"/>
  <c r="BK94" i="27"/>
  <c r="DE94" i="27" s="1"/>
  <c r="BH94" i="27"/>
  <c r="BL94" i="27"/>
  <c r="CU95" i="27"/>
  <c r="CK95" i="27"/>
  <c r="CJ95" i="27"/>
  <c r="CI95" i="27"/>
  <c r="CH95" i="27"/>
  <c r="CG95" i="27"/>
  <c r="CF95" i="27"/>
  <c r="AS53" i="27"/>
  <c r="AS54" i="27"/>
  <c r="AS55" i="27"/>
  <c r="AS56" i="27"/>
  <c r="AS57" i="27"/>
  <c r="AS58" i="27"/>
  <c r="AS59" i="27"/>
  <c r="AS60" i="27"/>
  <c r="AS61" i="27"/>
  <c r="AS62" i="27"/>
  <c r="AS63" i="27"/>
  <c r="AS64" i="27"/>
  <c r="AS65" i="27"/>
  <c r="AS66" i="27"/>
  <c r="AS67" i="27"/>
  <c r="AS68" i="27"/>
  <c r="AS69" i="27"/>
  <c r="AS70" i="27"/>
  <c r="AS71" i="27"/>
  <c r="AS72" i="27"/>
  <c r="AS73" i="27"/>
  <c r="AS74" i="27"/>
  <c r="AS75" i="27"/>
  <c r="AS76" i="27"/>
  <c r="AS77" i="27"/>
  <c r="AS78" i="27"/>
  <c r="AS79" i="27"/>
  <c r="AS80" i="27"/>
  <c r="AS81" i="27"/>
  <c r="AS82" i="27"/>
  <c r="AS83" i="27"/>
  <c r="AS84" i="27"/>
  <c r="AS85" i="27"/>
  <c r="AS86" i="27"/>
  <c r="AS87" i="27"/>
  <c r="AS88" i="27"/>
  <c r="AS89" i="27"/>
  <c r="AS90" i="27"/>
  <c r="AS91" i="27"/>
  <c r="AS92" i="27"/>
  <c r="AS93" i="27"/>
  <c r="AS94" i="27"/>
  <c r="AS95" i="27"/>
  <c r="AR95" i="27"/>
  <c r="AQ95" i="27"/>
  <c r="AP95" i="27"/>
  <c r="AO95" i="27"/>
  <c r="AN95" i="27"/>
  <c r="AM95" i="27"/>
  <c r="AL95" i="27"/>
  <c r="AK95" i="27"/>
  <c r="AJ95" i="27"/>
  <c r="AI95" i="27"/>
  <c r="AH95" i="27"/>
  <c r="AG95" i="27"/>
  <c r="AF95" i="27"/>
  <c r="AE95" i="27"/>
  <c r="AD95" i="27"/>
  <c r="AC95" i="27"/>
  <c r="AB95" i="27"/>
  <c r="AA95" i="27"/>
  <c r="Z95" i="27"/>
  <c r="Y95" i="27"/>
  <c r="X95" i="27"/>
  <c r="W95" i="27"/>
  <c r="V95" i="27"/>
  <c r="U95" i="27"/>
  <c r="T95" i="27"/>
  <c r="S95" i="27"/>
  <c r="R95" i="27"/>
  <c r="Q95" i="27"/>
  <c r="P95" i="27"/>
  <c r="O95" i="27"/>
  <c r="N95" i="27"/>
  <c r="M95" i="27"/>
  <c r="L95" i="27"/>
  <c r="K95" i="27"/>
  <c r="J95" i="27"/>
  <c r="I95" i="27"/>
  <c r="H95" i="27"/>
  <c r="G95" i="27"/>
  <c r="F95" i="27"/>
  <c r="E95" i="27"/>
  <c r="D95" i="27"/>
  <c r="B94" i="27"/>
  <c r="A94" i="27"/>
  <c r="B93" i="27"/>
  <c r="A93" i="27"/>
  <c r="B92" i="27"/>
  <c r="A92" i="27"/>
  <c r="B91" i="27"/>
  <c r="A91" i="27"/>
  <c r="B90" i="27"/>
  <c r="A90" i="27"/>
  <c r="B89" i="27"/>
  <c r="A89" i="27"/>
  <c r="B88" i="27"/>
  <c r="A88" i="27"/>
  <c r="B87" i="27"/>
  <c r="A87" i="27"/>
  <c r="B86" i="27"/>
  <c r="A86" i="27"/>
  <c r="B85" i="27"/>
  <c r="A85" i="27"/>
  <c r="B84" i="27"/>
  <c r="A84" i="27"/>
  <c r="B83" i="27"/>
  <c r="A83" i="27"/>
  <c r="B82" i="27"/>
  <c r="A82" i="27"/>
  <c r="B81" i="27"/>
  <c r="A81" i="27"/>
  <c r="B80" i="27"/>
  <c r="A80" i="27"/>
  <c r="B79" i="27"/>
  <c r="A79" i="27"/>
  <c r="B78" i="27"/>
  <c r="A78" i="27"/>
  <c r="B77" i="27"/>
  <c r="A77" i="27"/>
  <c r="B76" i="27"/>
  <c r="A76" i="27"/>
  <c r="B75" i="27"/>
  <c r="A75" i="27"/>
  <c r="B74" i="27"/>
  <c r="A74" i="27"/>
  <c r="B73" i="27"/>
  <c r="A73" i="27"/>
  <c r="B72" i="27"/>
  <c r="A72" i="27"/>
  <c r="B71" i="27"/>
  <c r="A71" i="27"/>
  <c r="B70" i="27"/>
  <c r="A70" i="27"/>
  <c r="B69" i="27"/>
  <c r="A69" i="27"/>
  <c r="B68" i="27"/>
  <c r="A68" i="27"/>
  <c r="B67" i="27"/>
  <c r="A67" i="27"/>
  <c r="B66" i="27"/>
  <c r="A66" i="27"/>
  <c r="B65" i="27"/>
  <c r="A65" i="27"/>
  <c r="B64" i="27"/>
  <c r="A64" i="27"/>
  <c r="B63" i="27"/>
  <c r="A63" i="27"/>
  <c r="B62" i="27"/>
  <c r="A62" i="27"/>
  <c r="B61" i="27"/>
  <c r="A61" i="27"/>
  <c r="B60" i="27"/>
  <c r="A60" i="27"/>
  <c r="B59" i="27"/>
  <c r="A59" i="27"/>
  <c r="B58" i="27"/>
  <c r="A58" i="27"/>
  <c r="B57" i="27"/>
  <c r="A57" i="27"/>
  <c r="B56" i="27"/>
  <c r="A56" i="27"/>
  <c r="B55" i="27"/>
  <c r="A55" i="27"/>
  <c r="B54" i="27"/>
  <c r="A54" i="27"/>
  <c r="B53" i="27"/>
  <c r="A53" i="27"/>
  <c r="D51" i="27" a="1"/>
  <c r="EF51" i="27"/>
  <c r="EF52" i="27"/>
  <c r="EE51" i="27"/>
  <c r="EE52" i="27"/>
  <c r="ED51" i="27"/>
  <c r="ED52" i="27"/>
  <c r="EC51" i="27"/>
  <c r="EC52" i="27"/>
  <c r="EB51" i="27"/>
  <c r="EB52" i="27"/>
  <c r="EA51" i="27"/>
  <c r="EA52" i="27"/>
  <c r="DZ51" i="27"/>
  <c r="DZ52" i="27"/>
  <c r="DY51" i="27"/>
  <c r="DY52" i="27"/>
  <c r="DX51" i="27"/>
  <c r="DX52" i="27"/>
  <c r="DW51" i="27"/>
  <c r="DW52" i="27"/>
  <c r="DV51" i="27"/>
  <c r="DV52" i="27"/>
  <c r="DU51" i="27"/>
  <c r="DU52" i="27"/>
  <c r="DT51" i="27"/>
  <c r="DT52" i="27"/>
  <c r="DS51" i="27"/>
  <c r="DS52" i="27"/>
  <c r="DR51" i="27"/>
  <c r="DR52" i="27"/>
  <c r="DQ51" i="27"/>
  <c r="DQ52" i="27"/>
  <c r="DP51" i="27"/>
  <c r="DP52" i="27"/>
  <c r="DO51" i="27"/>
  <c r="DO52" i="27"/>
  <c r="DN51" i="27"/>
  <c r="DN52" i="27"/>
  <c r="DM51" i="27"/>
  <c r="DM52" i="27"/>
  <c r="DL51" i="27"/>
  <c r="DL52" i="27"/>
  <c r="DK51" i="27"/>
  <c r="DK52" i="27"/>
  <c r="DJ51" i="27"/>
  <c r="DJ52" i="27"/>
  <c r="DI51" i="27"/>
  <c r="DI52" i="27"/>
  <c r="DH51" i="27"/>
  <c r="DH52" i="27"/>
  <c r="CH51" i="27"/>
  <c r="CH52" i="27"/>
  <c r="CG51" i="27"/>
  <c r="CG52" i="27"/>
  <c r="CF51" i="27"/>
  <c r="CF52" i="27"/>
  <c r="CE51" i="27"/>
  <c r="CE52" i="27"/>
  <c r="CD51" i="27"/>
  <c r="CD52" i="27"/>
  <c r="CC51" i="27"/>
  <c r="CC52" i="27"/>
  <c r="CB51" i="27"/>
  <c r="CB52" i="27"/>
  <c r="CA51" i="27"/>
  <c r="CA52" i="27"/>
  <c r="BZ51" i="27"/>
  <c r="BZ52" i="27"/>
  <c r="BY51" i="27"/>
  <c r="BY52" i="27"/>
  <c r="BX51" i="27"/>
  <c r="BX52" i="27"/>
  <c r="BW51" i="27"/>
  <c r="BW52" i="27"/>
  <c r="BV51" i="27"/>
  <c r="BV52" i="27"/>
  <c r="BU51" i="27"/>
  <c r="BU52" i="27"/>
  <c r="BT51" i="27"/>
  <c r="BT52" i="27"/>
  <c r="BS51" i="27"/>
  <c r="BS52" i="27"/>
  <c r="BR51" i="27"/>
  <c r="BR52" i="27"/>
  <c r="BQ51" i="27"/>
  <c r="BQ52" i="27"/>
  <c r="BP51" i="27"/>
  <c r="BP52" i="27"/>
  <c r="BO51" i="27"/>
  <c r="BO52" i="27"/>
  <c r="BN51" i="27"/>
  <c r="BN52" i="27"/>
  <c r="BM51" i="27"/>
  <c r="BM52" i="27"/>
  <c r="BL51" i="27"/>
  <c r="BL52" i="27"/>
  <c r="BK51" i="27"/>
  <c r="BK52" i="27"/>
  <c r="BJ51" i="27"/>
  <c r="BJ52" i="27"/>
  <c r="BI51" i="27"/>
  <c r="BI52" i="27"/>
  <c r="BH51" i="27"/>
  <c r="BH52" i="27"/>
  <c r="BG51" i="27"/>
  <c r="BG52" i="27"/>
  <c r="BF51" i="27"/>
  <c r="BF52" i="27"/>
  <c r="BE51" i="27"/>
  <c r="BE52" i="27"/>
  <c r="BD51" i="27"/>
  <c r="BD52" i="27"/>
  <c r="BC51" i="27"/>
  <c r="BC52" i="27"/>
  <c r="BB51" i="27"/>
  <c r="BB52" i="27"/>
  <c r="BA51" i="27"/>
  <c r="BA52" i="27"/>
  <c r="AZ51" i="27"/>
  <c r="AZ52" i="27"/>
  <c r="AY51" i="27"/>
  <c r="AY52" i="27"/>
  <c r="AX51" i="27"/>
  <c r="AX52" i="27"/>
  <c r="AW51" i="27"/>
  <c r="AW52" i="27"/>
  <c r="AV51" i="27"/>
  <c r="AV52" i="27"/>
  <c r="AU51" i="27"/>
  <c r="AU52" i="27"/>
  <c r="AT51" i="27"/>
  <c r="AT52" i="27"/>
  <c r="AS51" i="27"/>
  <c r="AS52" i="27"/>
  <c r="AR51" i="27"/>
  <c r="AR52" i="27"/>
  <c r="AQ51" i="27"/>
  <c r="AQ52" i="27"/>
  <c r="AP51" i="27"/>
  <c r="AP52" i="27"/>
  <c r="AO51" i="27"/>
  <c r="AO52" i="27"/>
  <c r="AN51" i="27"/>
  <c r="AN52" i="27"/>
  <c r="AM51" i="27"/>
  <c r="AM52" i="27"/>
  <c r="AL51" i="27"/>
  <c r="AL52" i="27"/>
  <c r="AK51" i="27"/>
  <c r="AK52" i="27"/>
  <c r="AJ51" i="27"/>
  <c r="AJ52" i="27"/>
  <c r="AI51" i="27"/>
  <c r="AI52" i="27"/>
  <c r="AH51" i="27"/>
  <c r="AH52" i="27"/>
  <c r="AG51" i="27"/>
  <c r="AG52" i="27"/>
  <c r="AF51" i="27"/>
  <c r="AF52" i="27"/>
  <c r="AE51" i="27"/>
  <c r="AE52" i="27"/>
  <c r="AD51" i="27"/>
  <c r="AD52" i="27"/>
  <c r="AC51" i="27"/>
  <c r="AC52" i="27"/>
  <c r="AB51" i="27"/>
  <c r="AB52" i="27"/>
  <c r="AA51" i="27"/>
  <c r="AA52" i="27"/>
  <c r="Z51" i="27"/>
  <c r="Z52" i="27"/>
  <c r="Y51" i="27"/>
  <c r="Y52" i="27"/>
  <c r="X51" i="27"/>
  <c r="X52" i="27"/>
  <c r="W51" i="27"/>
  <c r="W52" i="27"/>
  <c r="V51" i="27"/>
  <c r="V52" i="27"/>
  <c r="U51" i="27"/>
  <c r="U52" i="27"/>
  <c r="T51" i="27"/>
  <c r="T52" i="27"/>
  <c r="S51" i="27"/>
  <c r="S52" i="27"/>
  <c r="R51" i="27"/>
  <c r="R52" i="27"/>
  <c r="Q51" i="27"/>
  <c r="Q52" i="27"/>
  <c r="P51" i="27"/>
  <c r="P52" i="27"/>
  <c r="O51" i="27"/>
  <c r="O52" i="27"/>
  <c r="N51" i="27"/>
  <c r="N52" i="27"/>
  <c r="M51" i="27"/>
  <c r="M52" i="27"/>
  <c r="L51" i="27"/>
  <c r="L52" i="27"/>
  <c r="K51" i="27"/>
  <c r="K52" i="27"/>
  <c r="J51" i="27"/>
  <c r="J52" i="27"/>
  <c r="I51" i="27"/>
  <c r="I52" i="27"/>
  <c r="H51" i="27"/>
  <c r="H52" i="27"/>
  <c r="G51" i="27"/>
  <c r="G52" i="27"/>
  <c r="F51" i="27"/>
  <c r="F52" i="27"/>
  <c r="E51" i="27"/>
  <c r="E52" i="27"/>
  <c r="D51" i="27"/>
  <c r="D52" i="27"/>
  <c r="DG51" i="27"/>
  <c r="DF51" i="27"/>
  <c r="DE51" i="27"/>
  <c r="DD51" i="27"/>
  <c r="DC51" i="27"/>
  <c r="DB51" i="27"/>
  <c r="DA51" i="27"/>
  <c r="CZ51" i="27"/>
  <c r="CY51" i="27"/>
  <c r="CX51" i="27"/>
  <c r="CW51" i="27"/>
  <c r="CV51" i="27"/>
  <c r="CU51" i="27"/>
  <c r="CT51" i="27"/>
  <c r="CS51" i="27"/>
  <c r="CR51" i="27"/>
  <c r="CQ51" i="27"/>
  <c r="CP51" i="27"/>
  <c r="CO51" i="27"/>
  <c r="CN51" i="27"/>
  <c r="CM51" i="27"/>
  <c r="CL51" i="27"/>
  <c r="CK51" i="27"/>
  <c r="CJ51" i="27"/>
  <c r="CI51" i="27"/>
  <c r="A59" i="26"/>
  <c r="Z59" i="26"/>
  <c r="Z88" i="26"/>
  <c r="B59" i="26"/>
  <c r="B88" i="26"/>
  <c r="C59" i="26"/>
  <c r="C88" i="26"/>
  <c r="D59" i="26"/>
  <c r="D88" i="26"/>
  <c r="E59" i="26"/>
  <c r="E88" i="26"/>
  <c r="F59" i="26"/>
  <c r="F88" i="26"/>
  <c r="G59" i="26"/>
  <c r="G88" i="26"/>
  <c r="H59" i="26"/>
  <c r="H88" i="26"/>
  <c r="I59" i="26"/>
  <c r="I88" i="26"/>
  <c r="J59" i="26"/>
  <c r="J88" i="26"/>
  <c r="K59" i="26"/>
  <c r="K88" i="26"/>
  <c r="L59" i="26"/>
  <c r="L88" i="26"/>
  <c r="M59" i="26"/>
  <c r="M88" i="26"/>
  <c r="N59" i="26"/>
  <c r="N88" i="26"/>
  <c r="O59" i="26"/>
  <c r="O88" i="26"/>
  <c r="P59" i="26"/>
  <c r="P88" i="26"/>
  <c r="Q59" i="26"/>
  <c r="Q88" i="26"/>
  <c r="R59" i="26"/>
  <c r="R88" i="26"/>
  <c r="S59" i="26"/>
  <c r="S88" i="26"/>
  <c r="V59" i="26"/>
  <c r="V88" i="26"/>
  <c r="W59" i="26"/>
  <c r="W88" i="26"/>
  <c r="X59" i="26"/>
  <c r="X88" i="26"/>
  <c r="Y59" i="26"/>
  <c r="Y88" i="26"/>
  <c r="A88" i="26"/>
  <c r="Z87" i="26"/>
  <c r="B87" i="26"/>
  <c r="C87" i="26"/>
  <c r="D87" i="26"/>
  <c r="E87" i="26"/>
  <c r="F87" i="26"/>
  <c r="G87" i="26"/>
  <c r="H87" i="26"/>
  <c r="I87" i="26"/>
  <c r="J87" i="26"/>
  <c r="K87" i="26"/>
  <c r="L87" i="26"/>
  <c r="M87" i="26"/>
  <c r="N87" i="26"/>
  <c r="O87" i="26"/>
  <c r="P87" i="26"/>
  <c r="Q87" i="26"/>
  <c r="R87" i="26"/>
  <c r="S87" i="26"/>
  <c r="T87" i="26"/>
  <c r="U87" i="26"/>
  <c r="V87" i="26"/>
  <c r="W87" i="26"/>
  <c r="X87" i="26"/>
  <c r="Y87" i="26"/>
  <c r="A87" i="26"/>
  <c r="A57" i="26"/>
  <c r="Z57" i="26"/>
  <c r="Z86" i="26"/>
  <c r="B86" i="26"/>
  <c r="C86" i="26"/>
  <c r="D86" i="26"/>
  <c r="E86" i="26"/>
  <c r="F86" i="26"/>
  <c r="G86" i="26"/>
  <c r="H86" i="26"/>
  <c r="I86" i="26"/>
  <c r="J86" i="26"/>
  <c r="K86" i="26"/>
  <c r="L86" i="26"/>
  <c r="M86" i="26"/>
  <c r="N86" i="26"/>
  <c r="O86" i="26"/>
  <c r="P86" i="26"/>
  <c r="Q86" i="26"/>
  <c r="R86" i="26"/>
  <c r="S86" i="26"/>
  <c r="T86" i="26"/>
  <c r="U86" i="26"/>
  <c r="V86" i="26"/>
  <c r="W86" i="26"/>
  <c r="X86" i="26"/>
  <c r="Y86" i="26"/>
  <c r="A86" i="26"/>
  <c r="A56" i="26"/>
  <c r="A85" i="26"/>
  <c r="A55" i="26"/>
  <c r="Z55" i="26"/>
  <c r="Z84" i="26"/>
  <c r="B84" i="26"/>
  <c r="C84" i="26"/>
  <c r="D84" i="26"/>
  <c r="E84" i="26"/>
  <c r="F84" i="26"/>
  <c r="G84" i="26"/>
  <c r="H84" i="26"/>
  <c r="I84" i="26"/>
  <c r="J84" i="26"/>
  <c r="K84" i="26"/>
  <c r="L84" i="26"/>
  <c r="M84" i="26"/>
  <c r="N84" i="26"/>
  <c r="O84" i="26"/>
  <c r="P84" i="26"/>
  <c r="Q84" i="26"/>
  <c r="R84" i="26"/>
  <c r="S84" i="26"/>
  <c r="T84" i="26"/>
  <c r="U84" i="26"/>
  <c r="V84" i="26"/>
  <c r="W84" i="26"/>
  <c r="X84" i="26"/>
  <c r="Y84" i="26"/>
  <c r="A84" i="26"/>
  <c r="Z83" i="26"/>
  <c r="B83" i="26"/>
  <c r="C83" i="26"/>
  <c r="D83" i="26"/>
  <c r="E83" i="26"/>
  <c r="F83" i="26"/>
  <c r="G83" i="26"/>
  <c r="H83" i="26"/>
  <c r="I83" i="26"/>
  <c r="J83" i="26"/>
  <c r="K83" i="26"/>
  <c r="L83" i="26"/>
  <c r="M83" i="26"/>
  <c r="N83" i="26"/>
  <c r="O83" i="26"/>
  <c r="P83" i="26"/>
  <c r="Q83" i="26"/>
  <c r="R83" i="26"/>
  <c r="S83" i="26"/>
  <c r="T83" i="26"/>
  <c r="U83" i="26"/>
  <c r="V83" i="26"/>
  <c r="W83" i="26"/>
  <c r="X83" i="26"/>
  <c r="Y83" i="26"/>
  <c r="A83" i="26"/>
  <c r="A53" i="26"/>
  <c r="Z53" i="26"/>
  <c r="Z82" i="26"/>
  <c r="B53" i="26"/>
  <c r="B82" i="26"/>
  <c r="C53" i="26"/>
  <c r="C82" i="26"/>
  <c r="D53" i="26"/>
  <c r="D82" i="26"/>
  <c r="E53" i="26"/>
  <c r="E82" i="26"/>
  <c r="F53" i="26"/>
  <c r="F82" i="26"/>
  <c r="G53" i="26"/>
  <c r="G82" i="26"/>
  <c r="H53" i="26"/>
  <c r="H82" i="26"/>
  <c r="I53" i="26"/>
  <c r="I82" i="26"/>
  <c r="J53" i="26"/>
  <c r="J82" i="26"/>
  <c r="K53" i="26"/>
  <c r="K82" i="26"/>
  <c r="L53" i="26"/>
  <c r="L82" i="26"/>
  <c r="M53" i="26"/>
  <c r="M82" i="26"/>
  <c r="N53" i="26"/>
  <c r="N82" i="26"/>
  <c r="O53" i="26"/>
  <c r="O82" i="26"/>
  <c r="P53" i="26"/>
  <c r="P82" i="26"/>
  <c r="Q53" i="26"/>
  <c r="Q82" i="26"/>
  <c r="R53" i="26"/>
  <c r="R82" i="26"/>
  <c r="S53" i="26"/>
  <c r="S82" i="26"/>
  <c r="V53" i="26"/>
  <c r="V82" i="26"/>
  <c r="W53" i="26"/>
  <c r="W82" i="26"/>
  <c r="X53" i="26"/>
  <c r="X82" i="26"/>
  <c r="Y53" i="26"/>
  <c r="Y82" i="26"/>
  <c r="A82" i="26"/>
  <c r="Z81" i="26"/>
  <c r="B81" i="26"/>
  <c r="C81" i="26"/>
  <c r="D81" i="26"/>
  <c r="E81" i="26"/>
  <c r="F81" i="26"/>
  <c r="G81" i="26"/>
  <c r="H81" i="26"/>
  <c r="I81" i="26"/>
  <c r="J81" i="26"/>
  <c r="K81" i="26"/>
  <c r="L81" i="26"/>
  <c r="M81" i="26"/>
  <c r="N81" i="26"/>
  <c r="O81" i="26"/>
  <c r="P81" i="26"/>
  <c r="Q81" i="26"/>
  <c r="R81" i="26"/>
  <c r="S81" i="26"/>
  <c r="T81" i="26"/>
  <c r="U81" i="26"/>
  <c r="V81" i="26"/>
  <c r="W81" i="26"/>
  <c r="X81" i="26"/>
  <c r="Y81" i="26"/>
  <c r="A81" i="26"/>
  <c r="A51" i="26"/>
  <c r="Z51" i="26"/>
  <c r="Z80" i="26"/>
  <c r="B80" i="26"/>
  <c r="C80" i="26"/>
  <c r="D80" i="26"/>
  <c r="E80" i="26"/>
  <c r="F80" i="26"/>
  <c r="G80" i="26"/>
  <c r="H80" i="26"/>
  <c r="I80" i="26"/>
  <c r="J80" i="26"/>
  <c r="K80" i="26"/>
  <c r="L80" i="26"/>
  <c r="M80" i="26"/>
  <c r="N80" i="26"/>
  <c r="O80" i="26"/>
  <c r="P80" i="26"/>
  <c r="Q80" i="26"/>
  <c r="R80" i="26"/>
  <c r="S80" i="26"/>
  <c r="T80" i="26"/>
  <c r="AA80" i="26" s="1"/>
  <c r="AB80" i="26" s="1"/>
  <c r="U80" i="26"/>
  <c r="V80" i="26"/>
  <c r="W80" i="26"/>
  <c r="X80" i="26"/>
  <c r="Y80" i="26"/>
  <c r="A80" i="26"/>
  <c r="Z79" i="26"/>
  <c r="B79" i="26"/>
  <c r="C79" i="26"/>
  <c r="D79" i="26"/>
  <c r="E79" i="26"/>
  <c r="F79" i="26"/>
  <c r="G79" i="26"/>
  <c r="H79" i="26"/>
  <c r="I79" i="26"/>
  <c r="J79" i="26"/>
  <c r="K79" i="26"/>
  <c r="L79" i="26"/>
  <c r="M79" i="26"/>
  <c r="N79" i="26"/>
  <c r="O79" i="26"/>
  <c r="P79" i="26"/>
  <c r="Q79" i="26"/>
  <c r="R79" i="26"/>
  <c r="S79" i="26"/>
  <c r="T79" i="26"/>
  <c r="U79" i="26"/>
  <c r="V79" i="26"/>
  <c r="W79" i="26"/>
  <c r="X79" i="26"/>
  <c r="Y79" i="26"/>
  <c r="A79" i="26"/>
  <c r="A49" i="26"/>
  <c r="Z49" i="26"/>
  <c r="Z78" i="26"/>
  <c r="B78" i="26"/>
  <c r="C78" i="26"/>
  <c r="D78" i="26"/>
  <c r="E78" i="26"/>
  <c r="F78" i="26"/>
  <c r="G78" i="26"/>
  <c r="H78" i="26"/>
  <c r="I78" i="26"/>
  <c r="J78" i="26"/>
  <c r="K78" i="26"/>
  <c r="L78" i="26"/>
  <c r="M78" i="26"/>
  <c r="N78" i="26"/>
  <c r="O78" i="26"/>
  <c r="P78" i="26"/>
  <c r="Q78" i="26"/>
  <c r="R78" i="26"/>
  <c r="S78" i="26"/>
  <c r="T78" i="26"/>
  <c r="U78" i="26"/>
  <c r="V78" i="26"/>
  <c r="W78" i="26"/>
  <c r="X78" i="26"/>
  <c r="Y78" i="26"/>
  <c r="A78" i="26"/>
  <c r="Z77" i="26"/>
  <c r="B77" i="26"/>
  <c r="C77" i="26"/>
  <c r="D77" i="26"/>
  <c r="E77" i="26"/>
  <c r="F77" i="26"/>
  <c r="G77" i="26"/>
  <c r="H77" i="26"/>
  <c r="I77" i="26"/>
  <c r="J77" i="26"/>
  <c r="K77" i="26"/>
  <c r="L77" i="26"/>
  <c r="M77" i="26"/>
  <c r="N77" i="26"/>
  <c r="O77" i="26"/>
  <c r="P77" i="26"/>
  <c r="Q77" i="26"/>
  <c r="R77" i="26"/>
  <c r="S77" i="26"/>
  <c r="T77" i="26"/>
  <c r="U77" i="26"/>
  <c r="V77" i="26"/>
  <c r="W77" i="26"/>
  <c r="X77" i="26"/>
  <c r="Y77" i="26"/>
  <c r="A77" i="26"/>
  <c r="A47" i="26"/>
  <c r="Z47" i="26"/>
  <c r="Z76" i="26"/>
  <c r="B47" i="26"/>
  <c r="B76" i="26"/>
  <c r="C47" i="26"/>
  <c r="C76" i="26"/>
  <c r="D47" i="26"/>
  <c r="D76" i="26"/>
  <c r="E47" i="26"/>
  <c r="E76" i="26"/>
  <c r="F47" i="26"/>
  <c r="F76" i="26"/>
  <c r="G47" i="26"/>
  <c r="G76" i="26"/>
  <c r="H47" i="26"/>
  <c r="H76" i="26"/>
  <c r="I47" i="26"/>
  <c r="I76" i="26"/>
  <c r="J47" i="26"/>
  <c r="J76" i="26"/>
  <c r="K47" i="26"/>
  <c r="K76" i="26"/>
  <c r="L47" i="26"/>
  <c r="L76" i="26"/>
  <c r="M47" i="26"/>
  <c r="M76" i="26"/>
  <c r="N47" i="26"/>
  <c r="N76" i="26"/>
  <c r="O47" i="26"/>
  <c r="O76" i="26"/>
  <c r="P47" i="26"/>
  <c r="P76" i="26"/>
  <c r="Q47" i="26"/>
  <c r="Q76" i="26"/>
  <c r="R47" i="26"/>
  <c r="R76" i="26"/>
  <c r="S47" i="26"/>
  <c r="S76" i="26"/>
  <c r="V47" i="26"/>
  <c r="V76" i="26"/>
  <c r="W47" i="26"/>
  <c r="W76" i="26"/>
  <c r="X47" i="26"/>
  <c r="X76" i="26"/>
  <c r="Y47" i="26"/>
  <c r="Y76" i="26"/>
  <c r="A76" i="26"/>
  <c r="Z75" i="26"/>
  <c r="B75" i="26"/>
  <c r="C75" i="26"/>
  <c r="D75" i="26"/>
  <c r="E75" i="26"/>
  <c r="F75" i="26"/>
  <c r="G75" i="26"/>
  <c r="H75" i="26"/>
  <c r="I75" i="26"/>
  <c r="J75" i="26"/>
  <c r="K75" i="26"/>
  <c r="L75" i="26"/>
  <c r="M75" i="26"/>
  <c r="N75" i="26"/>
  <c r="O75" i="26"/>
  <c r="P75" i="26"/>
  <c r="Q75" i="26"/>
  <c r="R75" i="26"/>
  <c r="S75" i="26"/>
  <c r="V75" i="26"/>
  <c r="W75" i="26"/>
  <c r="X75" i="26"/>
  <c r="Y75" i="26"/>
  <c r="A75" i="26"/>
  <c r="A45" i="26"/>
  <c r="Z45" i="26"/>
  <c r="Z74" i="26"/>
  <c r="B74" i="26"/>
  <c r="C74" i="26"/>
  <c r="D74" i="26"/>
  <c r="E74" i="26"/>
  <c r="F74" i="26"/>
  <c r="G74" i="26"/>
  <c r="H74" i="26"/>
  <c r="I74" i="26"/>
  <c r="J74" i="26"/>
  <c r="K74" i="26"/>
  <c r="L74" i="26"/>
  <c r="M74" i="26"/>
  <c r="N74" i="26"/>
  <c r="O74" i="26"/>
  <c r="P74" i="26"/>
  <c r="Q74" i="26"/>
  <c r="R74" i="26"/>
  <c r="S74" i="26"/>
  <c r="T74" i="26"/>
  <c r="AA74" i="26" s="1"/>
  <c r="AB74" i="26" s="1"/>
  <c r="U74" i="26"/>
  <c r="V74" i="26"/>
  <c r="W74" i="26"/>
  <c r="X74" i="26"/>
  <c r="Y74" i="26"/>
  <c r="A74" i="26"/>
  <c r="Z73" i="26"/>
  <c r="B73" i="26"/>
  <c r="C73" i="26"/>
  <c r="D73" i="26"/>
  <c r="E73" i="26"/>
  <c r="F73" i="26"/>
  <c r="G73" i="26"/>
  <c r="H73" i="26"/>
  <c r="I73" i="26"/>
  <c r="J73" i="26"/>
  <c r="K73" i="26"/>
  <c r="L73" i="26"/>
  <c r="M73" i="26"/>
  <c r="N73" i="26"/>
  <c r="O73" i="26"/>
  <c r="P73" i="26"/>
  <c r="Q73" i="26"/>
  <c r="R73" i="26"/>
  <c r="S73" i="26"/>
  <c r="T73" i="26"/>
  <c r="U73" i="26"/>
  <c r="V73" i="26"/>
  <c r="W73" i="26"/>
  <c r="X73" i="26"/>
  <c r="Y73" i="26"/>
  <c r="A73" i="26"/>
  <c r="A43" i="26"/>
  <c r="Z43" i="26"/>
  <c r="Z72" i="26"/>
  <c r="B72" i="26"/>
  <c r="C72" i="26"/>
  <c r="D72" i="26"/>
  <c r="E72" i="26"/>
  <c r="F72" i="26"/>
  <c r="G72" i="26"/>
  <c r="H72" i="26"/>
  <c r="I72" i="26"/>
  <c r="J72" i="26"/>
  <c r="K72" i="26"/>
  <c r="L72" i="26"/>
  <c r="M72" i="26"/>
  <c r="N72" i="26"/>
  <c r="O72" i="26"/>
  <c r="P72" i="26"/>
  <c r="Q72" i="26"/>
  <c r="R72" i="26"/>
  <c r="S72" i="26"/>
  <c r="T72" i="26"/>
  <c r="U72" i="26"/>
  <c r="V72" i="26"/>
  <c r="W72" i="26"/>
  <c r="X72" i="26"/>
  <c r="Y72" i="26"/>
  <c r="A72" i="26"/>
  <c r="Z71" i="26"/>
  <c r="B71" i="26"/>
  <c r="C71" i="26"/>
  <c r="D71" i="26"/>
  <c r="E71" i="26"/>
  <c r="F71" i="26"/>
  <c r="G71" i="26"/>
  <c r="H71" i="26"/>
  <c r="I71" i="26"/>
  <c r="J71" i="26"/>
  <c r="K71" i="26"/>
  <c r="L71" i="26"/>
  <c r="M71" i="26"/>
  <c r="N71" i="26"/>
  <c r="O71" i="26"/>
  <c r="P71" i="26"/>
  <c r="Q71" i="26"/>
  <c r="R71" i="26"/>
  <c r="S71" i="26"/>
  <c r="T71" i="26"/>
  <c r="AA71" i="26" s="1"/>
  <c r="AB71" i="26" s="1"/>
  <c r="U71" i="26"/>
  <c r="V71" i="26"/>
  <c r="W71" i="26"/>
  <c r="X71" i="26"/>
  <c r="Y71" i="26"/>
  <c r="A71" i="26"/>
  <c r="A41" i="26"/>
  <c r="Z41" i="26"/>
  <c r="Z70" i="26"/>
  <c r="B70" i="26"/>
  <c r="C70" i="26"/>
  <c r="D70" i="26"/>
  <c r="E70" i="26"/>
  <c r="F70" i="26"/>
  <c r="G70" i="26"/>
  <c r="H70" i="26"/>
  <c r="I70" i="26"/>
  <c r="J70" i="26"/>
  <c r="K70" i="26"/>
  <c r="L70" i="26"/>
  <c r="M70" i="26"/>
  <c r="N70" i="26"/>
  <c r="O70" i="26"/>
  <c r="P70" i="26"/>
  <c r="Q70" i="26"/>
  <c r="R70" i="26"/>
  <c r="S70" i="26"/>
  <c r="T70" i="26"/>
  <c r="U70" i="26"/>
  <c r="V70" i="26"/>
  <c r="W70" i="26"/>
  <c r="X70" i="26"/>
  <c r="Y70" i="26"/>
  <c r="A70" i="26"/>
  <c r="Z69" i="26"/>
  <c r="B69" i="26"/>
  <c r="C69" i="26"/>
  <c r="D69" i="26"/>
  <c r="E69" i="26"/>
  <c r="F69" i="26"/>
  <c r="G69" i="26"/>
  <c r="H69" i="26"/>
  <c r="I69" i="26"/>
  <c r="J69" i="26"/>
  <c r="K69" i="26"/>
  <c r="L69" i="26"/>
  <c r="M69" i="26"/>
  <c r="N69" i="26"/>
  <c r="O69" i="26"/>
  <c r="P69" i="26"/>
  <c r="Q69" i="26"/>
  <c r="R69" i="26"/>
  <c r="S69" i="26"/>
  <c r="T69" i="26"/>
  <c r="U69" i="26"/>
  <c r="V69" i="26"/>
  <c r="W69" i="26"/>
  <c r="X69" i="26"/>
  <c r="Y69" i="26"/>
  <c r="A69" i="26"/>
  <c r="A39" i="26"/>
  <c r="Z39" i="26"/>
  <c r="Z68" i="26"/>
  <c r="B68" i="26"/>
  <c r="C68" i="26"/>
  <c r="D68" i="26"/>
  <c r="E68" i="26"/>
  <c r="F68" i="26"/>
  <c r="G68" i="26"/>
  <c r="H68" i="26"/>
  <c r="I68" i="26"/>
  <c r="J68" i="26"/>
  <c r="K68" i="26"/>
  <c r="L68" i="26"/>
  <c r="M68" i="26"/>
  <c r="N68" i="26"/>
  <c r="O68" i="26"/>
  <c r="P68" i="26"/>
  <c r="Q68" i="26"/>
  <c r="R68" i="26"/>
  <c r="S68" i="26"/>
  <c r="T68" i="26"/>
  <c r="U68" i="26"/>
  <c r="V68" i="26"/>
  <c r="W68" i="26"/>
  <c r="X68" i="26"/>
  <c r="Y68" i="26"/>
  <c r="A68" i="26"/>
  <c r="A38" i="26"/>
  <c r="A37" i="26"/>
  <c r="A66" i="26"/>
  <c r="Z65" i="26"/>
  <c r="B65" i="26"/>
  <c r="C65" i="26"/>
  <c r="D65" i="26"/>
  <c r="E65" i="26"/>
  <c r="F65" i="26"/>
  <c r="G65" i="26"/>
  <c r="H65" i="26"/>
  <c r="I65" i="26"/>
  <c r="J65" i="26"/>
  <c r="K65" i="26"/>
  <c r="L65" i="26"/>
  <c r="M65" i="26"/>
  <c r="N65" i="26"/>
  <c r="O65" i="26"/>
  <c r="P65" i="26"/>
  <c r="Q65" i="26"/>
  <c r="R65" i="26"/>
  <c r="S65" i="26"/>
  <c r="T65" i="26"/>
  <c r="U65" i="26"/>
  <c r="V65" i="26"/>
  <c r="W65" i="26"/>
  <c r="X65" i="26"/>
  <c r="Y65" i="26"/>
  <c r="A65" i="26"/>
  <c r="A35" i="26"/>
  <c r="Z35" i="26"/>
  <c r="Z64" i="26"/>
  <c r="B35" i="26"/>
  <c r="B64" i="26"/>
  <c r="C35" i="26"/>
  <c r="C64" i="26"/>
  <c r="D35" i="26"/>
  <c r="D64" i="26"/>
  <c r="E35" i="26"/>
  <c r="E64" i="26"/>
  <c r="F35" i="26"/>
  <c r="F64" i="26"/>
  <c r="G35" i="26"/>
  <c r="G64" i="26"/>
  <c r="H35" i="26"/>
  <c r="H64" i="26"/>
  <c r="I35" i="26"/>
  <c r="I64" i="26"/>
  <c r="J35" i="26"/>
  <c r="J64" i="26"/>
  <c r="K35" i="26"/>
  <c r="K64" i="26"/>
  <c r="L35" i="26"/>
  <c r="L64" i="26"/>
  <c r="M35" i="26"/>
  <c r="M64" i="26"/>
  <c r="N35" i="26"/>
  <c r="N64" i="26"/>
  <c r="O35" i="26"/>
  <c r="O64" i="26"/>
  <c r="P35" i="26"/>
  <c r="P64" i="26"/>
  <c r="Q35" i="26"/>
  <c r="Q64" i="26"/>
  <c r="R35" i="26"/>
  <c r="R64" i="26"/>
  <c r="S35" i="26"/>
  <c r="S64" i="26"/>
  <c r="T35" i="26"/>
  <c r="T64" i="26"/>
  <c r="U35" i="26"/>
  <c r="U64" i="26"/>
  <c r="V35" i="26"/>
  <c r="V64" i="26"/>
  <c r="W35" i="26"/>
  <c r="W64" i="26"/>
  <c r="X35" i="26"/>
  <c r="X64" i="26"/>
  <c r="Y35" i="26"/>
  <c r="Y64" i="26"/>
  <c r="AA64" i="26"/>
  <c r="AB64" i="26"/>
  <c r="A64" i="26"/>
  <c r="Y39" i="26"/>
  <c r="Y41" i="26"/>
  <c r="Y43" i="26"/>
  <c r="Y45" i="26"/>
  <c r="Y49" i="26"/>
  <c r="Y51" i="26"/>
  <c r="Y55" i="26"/>
  <c r="Y57" i="26"/>
  <c r="X39" i="26"/>
  <c r="X41" i="26"/>
  <c r="X43" i="26"/>
  <c r="X45" i="26"/>
  <c r="X49" i="26"/>
  <c r="X51" i="26"/>
  <c r="X55" i="26"/>
  <c r="X57" i="26"/>
  <c r="W39" i="26"/>
  <c r="W41" i="26"/>
  <c r="W43" i="26"/>
  <c r="W45" i="26"/>
  <c r="W49" i="26"/>
  <c r="W51" i="26"/>
  <c r="W55" i="26"/>
  <c r="W57" i="26"/>
  <c r="V39" i="26"/>
  <c r="V41" i="26"/>
  <c r="V43" i="26"/>
  <c r="V45" i="26"/>
  <c r="V49" i="26"/>
  <c r="V51" i="26"/>
  <c r="V55" i="26"/>
  <c r="V57" i="26"/>
  <c r="S39" i="26"/>
  <c r="S41" i="26"/>
  <c r="S43" i="26"/>
  <c r="S45" i="26"/>
  <c r="S49" i="26"/>
  <c r="S51" i="26"/>
  <c r="S55" i="26"/>
  <c r="S57" i="26"/>
  <c r="R39" i="26"/>
  <c r="R41" i="26"/>
  <c r="R43" i="26"/>
  <c r="R45" i="26"/>
  <c r="R49" i="26"/>
  <c r="R51" i="26"/>
  <c r="R55" i="26"/>
  <c r="R57" i="26"/>
  <c r="Q39" i="26"/>
  <c r="Q41" i="26"/>
  <c r="Q43" i="26"/>
  <c r="Q45" i="26"/>
  <c r="Q49" i="26"/>
  <c r="Q51" i="26"/>
  <c r="Q55" i="26"/>
  <c r="Q57" i="26"/>
  <c r="P39" i="26"/>
  <c r="P41" i="26"/>
  <c r="P43" i="26"/>
  <c r="P45" i="26"/>
  <c r="P49" i="26"/>
  <c r="P51" i="26"/>
  <c r="P55" i="26"/>
  <c r="P57" i="26"/>
  <c r="O39" i="26"/>
  <c r="O41" i="26"/>
  <c r="O43" i="26"/>
  <c r="O45" i="26"/>
  <c r="O49" i="26"/>
  <c r="O51" i="26"/>
  <c r="O55" i="26"/>
  <c r="O57" i="26"/>
  <c r="N39" i="26"/>
  <c r="N41" i="26"/>
  <c r="N43" i="26"/>
  <c r="N45" i="26"/>
  <c r="N49" i="26"/>
  <c r="N51" i="26"/>
  <c r="N55" i="26"/>
  <c r="N57" i="26"/>
  <c r="M39" i="26"/>
  <c r="M41" i="26"/>
  <c r="M43" i="26"/>
  <c r="M45" i="26"/>
  <c r="M49" i="26"/>
  <c r="M51" i="26"/>
  <c r="M55" i="26"/>
  <c r="M57" i="26"/>
  <c r="L39" i="26"/>
  <c r="L41" i="26"/>
  <c r="L43" i="26"/>
  <c r="L45" i="26"/>
  <c r="L49" i="26"/>
  <c r="L51" i="26"/>
  <c r="L55" i="26"/>
  <c r="L57" i="26"/>
  <c r="K39" i="26"/>
  <c r="K41" i="26"/>
  <c r="K43" i="26"/>
  <c r="K45" i="26"/>
  <c r="K49" i="26"/>
  <c r="K51" i="26"/>
  <c r="K55" i="26"/>
  <c r="K57" i="26"/>
  <c r="J39" i="26"/>
  <c r="J41" i="26"/>
  <c r="J43" i="26"/>
  <c r="J45" i="26"/>
  <c r="J49" i="26"/>
  <c r="J51" i="26"/>
  <c r="J55" i="26"/>
  <c r="J57" i="26"/>
  <c r="I39" i="26"/>
  <c r="I41" i="26"/>
  <c r="I43" i="26"/>
  <c r="I45" i="26"/>
  <c r="I49" i="26"/>
  <c r="I51" i="26"/>
  <c r="I55" i="26"/>
  <c r="I57" i="26"/>
  <c r="H39" i="26"/>
  <c r="H41" i="26"/>
  <c r="H43" i="26"/>
  <c r="H45" i="26"/>
  <c r="H49" i="26"/>
  <c r="H51" i="26"/>
  <c r="H55" i="26"/>
  <c r="H57" i="26"/>
  <c r="G39" i="26"/>
  <c r="G41" i="26"/>
  <c r="G43" i="26"/>
  <c r="G45" i="26"/>
  <c r="G49" i="26"/>
  <c r="G51" i="26"/>
  <c r="G55" i="26"/>
  <c r="G57" i="26"/>
  <c r="F39" i="26"/>
  <c r="F41" i="26"/>
  <c r="F43" i="26"/>
  <c r="F45" i="26"/>
  <c r="F49" i="26"/>
  <c r="F51" i="26"/>
  <c r="F55" i="26"/>
  <c r="F57" i="26"/>
  <c r="E39" i="26"/>
  <c r="E41" i="26"/>
  <c r="E43" i="26"/>
  <c r="E45" i="26"/>
  <c r="E49" i="26"/>
  <c r="E51" i="26"/>
  <c r="E55" i="26"/>
  <c r="E57" i="26"/>
  <c r="D39" i="26"/>
  <c r="D41" i="26"/>
  <c r="D43" i="26"/>
  <c r="D45" i="26"/>
  <c r="D49" i="26"/>
  <c r="D51" i="26"/>
  <c r="D55" i="26"/>
  <c r="D57" i="26"/>
  <c r="C39" i="26"/>
  <c r="C41" i="26"/>
  <c r="C43" i="26"/>
  <c r="C45" i="26"/>
  <c r="C49" i="26"/>
  <c r="C51" i="26"/>
  <c r="C55" i="26"/>
  <c r="C57" i="26"/>
  <c r="B39" i="26"/>
  <c r="B41" i="26"/>
  <c r="B43" i="26"/>
  <c r="B45" i="26"/>
  <c r="B49" i="26"/>
  <c r="B51" i="26"/>
  <c r="B55" i="26"/>
  <c r="B57" i="26"/>
  <c r="AA48" i="26"/>
  <c r="AB48" i="26" s="1"/>
  <c r="AA35" i="26"/>
  <c r="AB35" i="26"/>
  <c r="AR5" i="23"/>
  <c r="AR6" i="23"/>
  <c r="AR7" i="23"/>
  <c r="AR8" i="23"/>
  <c r="AR9" i="23"/>
  <c r="AR10" i="23"/>
  <c r="AR11" i="23"/>
  <c r="AR12" i="23"/>
  <c r="AR13" i="23"/>
  <c r="AR14" i="23"/>
  <c r="AR15" i="23"/>
  <c r="AR16" i="23"/>
  <c r="AR17" i="23"/>
  <c r="AR18" i="23"/>
  <c r="AR19" i="23"/>
  <c r="AR20" i="23"/>
  <c r="AR21" i="23"/>
  <c r="AR22" i="23"/>
  <c r="AR23" i="23"/>
  <c r="AR24" i="23"/>
  <c r="AR25" i="23"/>
  <c r="AR26" i="23"/>
  <c r="AR27" i="23"/>
  <c r="AR28" i="23"/>
  <c r="AR29" i="23"/>
  <c r="AR30" i="23"/>
  <c r="AR31" i="23"/>
  <c r="AR32" i="23"/>
  <c r="AR33" i="23"/>
  <c r="AR34" i="23"/>
  <c r="AR35" i="23"/>
  <c r="AR36" i="23"/>
  <c r="AR37" i="23"/>
  <c r="AR38" i="23"/>
  <c r="AR39" i="23"/>
  <c r="AR40" i="23"/>
  <c r="AR41" i="23"/>
  <c r="AR42" i="23"/>
  <c r="AR43" i="23"/>
  <c r="AR44" i="23"/>
  <c r="AR45" i="23"/>
  <c r="AR46" i="23"/>
  <c r="AR47" i="23"/>
  <c r="AR48" i="23"/>
  <c r="AS48" i="25"/>
  <c r="AQ48" i="23"/>
  <c r="AR48" i="25"/>
  <c r="AP48" i="23"/>
  <c r="AQ48" i="25"/>
  <c r="AO48" i="23"/>
  <c r="AP48" i="25"/>
  <c r="AN48" i="23"/>
  <c r="AO48" i="25"/>
  <c r="AM48" i="23"/>
  <c r="AN48" i="25"/>
  <c r="AL48" i="23"/>
  <c r="AM48" i="25"/>
  <c r="AK48" i="23"/>
  <c r="AL48" i="25"/>
  <c r="AJ48" i="23"/>
  <c r="AK48" i="25"/>
  <c r="AI48" i="23"/>
  <c r="AJ48" i="25"/>
  <c r="AH48" i="23"/>
  <c r="AI48" i="25"/>
  <c r="AG48" i="23"/>
  <c r="AH48" i="25"/>
  <c r="AF48" i="23"/>
  <c r="AG48" i="25"/>
  <c r="AE48" i="23"/>
  <c r="AF48" i="25"/>
  <c r="AD48" i="23"/>
  <c r="AE48" i="25"/>
  <c r="AC48" i="23"/>
  <c r="AD48" i="25"/>
  <c r="AB48" i="23"/>
  <c r="AC48" i="25"/>
  <c r="AA48" i="23"/>
  <c r="AB48" i="25"/>
  <c r="Z48" i="23"/>
  <c r="AA48" i="25"/>
  <c r="Y48" i="23"/>
  <c r="Z48" i="25"/>
  <c r="X48" i="23"/>
  <c r="Y48" i="25"/>
  <c r="W48" i="23"/>
  <c r="X48" i="25"/>
  <c r="V48" i="23"/>
  <c r="W48" i="25"/>
  <c r="U48" i="23"/>
  <c r="V48" i="25"/>
  <c r="T48" i="23"/>
  <c r="U48" i="25"/>
  <c r="S48" i="23"/>
  <c r="T48" i="25"/>
  <c r="R48" i="23"/>
  <c r="S48" i="25"/>
  <c r="Q48" i="23"/>
  <c r="R48" i="25"/>
  <c r="P48" i="23"/>
  <c r="Q48" i="25"/>
  <c r="O48" i="23"/>
  <c r="P48" i="25"/>
  <c r="N48" i="23"/>
  <c r="O48" i="25"/>
  <c r="M48" i="23"/>
  <c r="N48" i="25"/>
  <c r="L48" i="23"/>
  <c r="M48" i="25"/>
  <c r="K48" i="23"/>
  <c r="L48" i="25"/>
  <c r="J48" i="23"/>
  <c r="K48" i="25"/>
  <c r="I48" i="23"/>
  <c r="J48" i="25"/>
  <c r="H48" i="23"/>
  <c r="I48" i="25"/>
  <c r="G48" i="23"/>
  <c r="H48" i="25"/>
  <c r="F48" i="23"/>
  <c r="G48" i="25"/>
  <c r="E48" i="23"/>
  <c r="F48" i="25"/>
  <c r="D48" i="23"/>
  <c r="E48" i="25"/>
  <c r="C48" i="23"/>
  <c r="D48" i="25"/>
  <c r="AS47" i="25"/>
  <c r="AR47" i="25"/>
  <c r="AQ47" i="25"/>
  <c r="AP47" i="25"/>
  <c r="AO47" i="25"/>
  <c r="AN47" i="25"/>
  <c r="AM47" i="25"/>
  <c r="AL47" i="25"/>
  <c r="AK47" i="25"/>
  <c r="AJ47" i="25"/>
  <c r="AI47" i="25"/>
  <c r="AH47" i="25"/>
  <c r="AG47" i="25"/>
  <c r="AF47" i="25"/>
  <c r="AE47" i="25"/>
  <c r="AD47" i="25"/>
  <c r="AC47" i="25"/>
  <c r="AB47" i="25"/>
  <c r="AA47" i="25"/>
  <c r="Z47" i="25"/>
  <c r="Y47" i="25"/>
  <c r="X47" i="25"/>
  <c r="W47" i="25"/>
  <c r="V47" i="25"/>
  <c r="U47" i="25"/>
  <c r="T47" i="25"/>
  <c r="S47" i="25"/>
  <c r="R47" i="25"/>
  <c r="Q47" i="25"/>
  <c r="P47" i="25"/>
  <c r="O47" i="25"/>
  <c r="N47" i="25"/>
  <c r="M47" i="25"/>
  <c r="L47" i="25"/>
  <c r="K47" i="25"/>
  <c r="J47" i="25"/>
  <c r="I47" i="25"/>
  <c r="H47" i="25"/>
  <c r="G47" i="25"/>
  <c r="F47" i="25"/>
  <c r="E47" i="25"/>
  <c r="D47" i="25"/>
  <c r="AS46" i="25"/>
  <c r="AR46" i="25"/>
  <c r="AQ46" i="25"/>
  <c r="AP46" i="25"/>
  <c r="AO46" i="25"/>
  <c r="AN46" i="25"/>
  <c r="AM46" i="25"/>
  <c r="AL46" i="25"/>
  <c r="AK46" i="25"/>
  <c r="AJ46" i="25"/>
  <c r="AI46" i="25"/>
  <c r="AH46" i="25"/>
  <c r="AG46" i="25"/>
  <c r="AF46" i="25"/>
  <c r="AE46" i="25"/>
  <c r="AD46" i="25"/>
  <c r="AC46" i="25"/>
  <c r="AB46" i="25"/>
  <c r="AA46" i="25"/>
  <c r="Z46" i="25"/>
  <c r="Y46" i="25"/>
  <c r="X46" i="25"/>
  <c r="W46" i="25"/>
  <c r="V46" i="25"/>
  <c r="U46" i="25"/>
  <c r="T46" i="25"/>
  <c r="S46" i="25"/>
  <c r="R46" i="25"/>
  <c r="Q46" i="25"/>
  <c r="P46" i="25"/>
  <c r="O46" i="25"/>
  <c r="N46" i="25"/>
  <c r="M46" i="25"/>
  <c r="L46" i="25"/>
  <c r="K46" i="25"/>
  <c r="J46" i="25"/>
  <c r="I46" i="25"/>
  <c r="H46" i="25"/>
  <c r="G46" i="25"/>
  <c r="F46" i="25"/>
  <c r="E46" i="25"/>
  <c r="D46" i="25"/>
  <c r="AS45" i="25"/>
  <c r="AR45" i="25"/>
  <c r="AQ45" i="25"/>
  <c r="AP45" i="25"/>
  <c r="AO45" i="25"/>
  <c r="AN45" i="25"/>
  <c r="AM45" i="25"/>
  <c r="AL45" i="25"/>
  <c r="AK45" i="25"/>
  <c r="AJ45" i="25"/>
  <c r="AI45" i="25"/>
  <c r="AH45" i="25"/>
  <c r="AG45" i="25"/>
  <c r="AF45" i="25"/>
  <c r="AE45" i="25"/>
  <c r="AD45" i="25"/>
  <c r="AC45" i="25"/>
  <c r="AB45" i="25"/>
  <c r="AA45" i="25"/>
  <c r="Z45" i="25"/>
  <c r="Y45" i="25"/>
  <c r="X45" i="25"/>
  <c r="W45" i="25"/>
  <c r="V45" i="25"/>
  <c r="U45" i="25"/>
  <c r="T45" i="25"/>
  <c r="S45" i="25"/>
  <c r="R45" i="25"/>
  <c r="Q45" i="25"/>
  <c r="P45" i="25"/>
  <c r="O45" i="25"/>
  <c r="N45" i="25"/>
  <c r="M45" i="25"/>
  <c r="L45" i="25"/>
  <c r="K45" i="25"/>
  <c r="J45" i="25"/>
  <c r="I45" i="25"/>
  <c r="H45" i="25"/>
  <c r="G45" i="25"/>
  <c r="F45" i="25"/>
  <c r="E45" i="25"/>
  <c r="D45" i="25"/>
  <c r="AS44" i="25"/>
  <c r="AR44" i="25"/>
  <c r="AQ44" i="25"/>
  <c r="AP44" i="25"/>
  <c r="AO44" i="25"/>
  <c r="AN44" i="25"/>
  <c r="AM44" i="25"/>
  <c r="AL44" i="25"/>
  <c r="AK44" i="25"/>
  <c r="AJ44" i="25"/>
  <c r="AI44" i="25"/>
  <c r="AH44" i="25"/>
  <c r="AG44" i="25"/>
  <c r="AF44" i="25"/>
  <c r="AE44" i="25"/>
  <c r="AD44" i="25"/>
  <c r="AC44" i="25"/>
  <c r="AB44" i="25"/>
  <c r="AA44" i="25"/>
  <c r="Z44" i="25"/>
  <c r="Y44" i="25"/>
  <c r="X44" i="25"/>
  <c r="W44" i="25"/>
  <c r="V44" i="25"/>
  <c r="U44" i="25"/>
  <c r="T44" i="25"/>
  <c r="S44" i="25"/>
  <c r="R44" i="25"/>
  <c r="Q44" i="25"/>
  <c r="P44" i="25"/>
  <c r="O44" i="25"/>
  <c r="N44" i="25"/>
  <c r="M44" i="25"/>
  <c r="L44" i="25"/>
  <c r="K44" i="25"/>
  <c r="J44" i="25"/>
  <c r="I44" i="25"/>
  <c r="H44" i="25"/>
  <c r="G44" i="25"/>
  <c r="F44" i="25"/>
  <c r="E44" i="25"/>
  <c r="D44" i="25"/>
  <c r="AS43" i="25"/>
  <c r="AR43" i="25"/>
  <c r="AQ43" i="25"/>
  <c r="AP43" i="25"/>
  <c r="AO43" i="25"/>
  <c r="AN43" i="25"/>
  <c r="AM43" i="25"/>
  <c r="AL43" i="25"/>
  <c r="AK43" i="25"/>
  <c r="AJ43" i="25"/>
  <c r="AI43" i="25"/>
  <c r="AH43" i="25"/>
  <c r="AG43" i="25"/>
  <c r="AF43" i="25"/>
  <c r="AE43" i="25"/>
  <c r="AD43" i="25"/>
  <c r="AC43" i="25"/>
  <c r="AB43" i="25"/>
  <c r="AA43" i="25"/>
  <c r="Z43" i="25"/>
  <c r="Y43" i="25"/>
  <c r="X43" i="25"/>
  <c r="W43" i="25"/>
  <c r="V43" i="25"/>
  <c r="U43" i="25"/>
  <c r="T43" i="25"/>
  <c r="S43" i="25"/>
  <c r="R43" i="25"/>
  <c r="Q43" i="25"/>
  <c r="P43" i="25"/>
  <c r="O43" i="25"/>
  <c r="N43" i="25"/>
  <c r="M43" i="25"/>
  <c r="L43" i="25"/>
  <c r="K43" i="25"/>
  <c r="J43" i="25"/>
  <c r="I43" i="25"/>
  <c r="H43" i="25"/>
  <c r="G43" i="25"/>
  <c r="F43" i="25"/>
  <c r="E43" i="25"/>
  <c r="D43" i="25"/>
  <c r="AS42" i="25"/>
  <c r="AR42" i="25"/>
  <c r="AQ42" i="25"/>
  <c r="AP42" i="25"/>
  <c r="AO42" i="25"/>
  <c r="AN42" i="25"/>
  <c r="AM42" i="25"/>
  <c r="AL42" i="25"/>
  <c r="AK42" i="25"/>
  <c r="AJ42" i="25"/>
  <c r="AI42" i="25"/>
  <c r="AH42" i="25"/>
  <c r="AG42" i="25"/>
  <c r="AF42" i="25"/>
  <c r="AE42" i="25"/>
  <c r="AD42" i="25"/>
  <c r="AC42" i="25"/>
  <c r="AB42" i="25"/>
  <c r="AA42" i="25"/>
  <c r="Z42" i="25"/>
  <c r="Y42" i="25"/>
  <c r="X42" i="25"/>
  <c r="W42" i="25"/>
  <c r="V42" i="25"/>
  <c r="U42" i="25"/>
  <c r="T42" i="25"/>
  <c r="S42" i="25"/>
  <c r="R42" i="25"/>
  <c r="Q42" i="25"/>
  <c r="P42" i="25"/>
  <c r="O42" i="25"/>
  <c r="N42" i="25"/>
  <c r="M42" i="25"/>
  <c r="L42" i="25"/>
  <c r="K42" i="25"/>
  <c r="J42" i="25"/>
  <c r="I42" i="25"/>
  <c r="H42" i="25"/>
  <c r="G42" i="25"/>
  <c r="F42" i="25"/>
  <c r="E42" i="25"/>
  <c r="D42" i="25"/>
  <c r="AS41" i="25"/>
  <c r="AR41" i="25"/>
  <c r="AQ41" i="25"/>
  <c r="AP41" i="25"/>
  <c r="AO41" i="25"/>
  <c r="AN41" i="25"/>
  <c r="AM41" i="25"/>
  <c r="AL41" i="25"/>
  <c r="AK41" i="25"/>
  <c r="AJ41" i="25"/>
  <c r="AI41" i="25"/>
  <c r="AH41" i="25"/>
  <c r="AG41" i="25"/>
  <c r="AF41" i="25"/>
  <c r="AE41" i="25"/>
  <c r="AD41" i="25"/>
  <c r="AC41" i="25"/>
  <c r="AB41" i="25"/>
  <c r="AA41" i="25"/>
  <c r="Z41" i="25"/>
  <c r="Y41" i="25"/>
  <c r="X41" i="25"/>
  <c r="W41" i="25"/>
  <c r="V41" i="25"/>
  <c r="U41" i="25"/>
  <c r="T41" i="25"/>
  <c r="S41" i="25"/>
  <c r="R41" i="25"/>
  <c r="Q41" i="25"/>
  <c r="P41" i="25"/>
  <c r="O41" i="25"/>
  <c r="N41" i="25"/>
  <c r="M41" i="25"/>
  <c r="L41" i="25"/>
  <c r="K41" i="25"/>
  <c r="J41" i="25"/>
  <c r="I41" i="25"/>
  <c r="H41" i="25"/>
  <c r="G41" i="25"/>
  <c r="F41" i="25"/>
  <c r="E41" i="25"/>
  <c r="D41" i="25"/>
  <c r="AS40" i="25"/>
  <c r="AR40" i="25"/>
  <c r="AQ40" i="25"/>
  <c r="AP40" i="25"/>
  <c r="AO40" i="25"/>
  <c r="AN40" i="25"/>
  <c r="AM40" i="25"/>
  <c r="AL40" i="25"/>
  <c r="AK40" i="25"/>
  <c r="AJ40" i="25"/>
  <c r="AI40" i="25"/>
  <c r="AH40" i="25"/>
  <c r="AG40" i="25"/>
  <c r="AF40" i="25"/>
  <c r="AE40" i="25"/>
  <c r="AD40" i="25"/>
  <c r="AC40" i="25"/>
  <c r="AB40" i="25"/>
  <c r="AA40" i="25"/>
  <c r="Z40" i="25"/>
  <c r="Y40" i="25"/>
  <c r="X40" i="25"/>
  <c r="W40" i="25"/>
  <c r="V40" i="25"/>
  <c r="U40" i="25"/>
  <c r="T40" i="25"/>
  <c r="S40" i="25"/>
  <c r="R40" i="25"/>
  <c r="Q40" i="25"/>
  <c r="P40" i="25"/>
  <c r="O40" i="25"/>
  <c r="N40" i="25"/>
  <c r="M40" i="25"/>
  <c r="L40" i="25"/>
  <c r="K40" i="25"/>
  <c r="J40" i="25"/>
  <c r="I40" i="25"/>
  <c r="H40" i="25"/>
  <c r="G40" i="25"/>
  <c r="F40" i="25"/>
  <c r="E40" i="25"/>
  <c r="D40" i="25"/>
  <c r="AS39" i="25"/>
  <c r="AR39" i="25"/>
  <c r="AQ39" i="25"/>
  <c r="AP39" i="25"/>
  <c r="AO39" i="25"/>
  <c r="AN39" i="25"/>
  <c r="AM39" i="25"/>
  <c r="AL39" i="25"/>
  <c r="AK39" i="25"/>
  <c r="AJ39" i="25"/>
  <c r="AI39" i="25"/>
  <c r="AH39" i="25"/>
  <c r="AG39" i="25"/>
  <c r="AF39" i="25"/>
  <c r="AE39" i="25"/>
  <c r="AD39" i="25"/>
  <c r="AC39" i="25"/>
  <c r="AB39" i="25"/>
  <c r="AA39" i="25"/>
  <c r="Z39" i="25"/>
  <c r="Y39" i="25"/>
  <c r="X39" i="25"/>
  <c r="W39" i="25"/>
  <c r="V39" i="25"/>
  <c r="U39" i="25"/>
  <c r="T39" i="25"/>
  <c r="S39" i="25"/>
  <c r="R39" i="25"/>
  <c r="Q39" i="25"/>
  <c r="P39" i="25"/>
  <c r="O39" i="25"/>
  <c r="N39" i="25"/>
  <c r="M39" i="25"/>
  <c r="L39" i="25"/>
  <c r="K39" i="25"/>
  <c r="J39" i="25"/>
  <c r="I39" i="25"/>
  <c r="H39" i="25"/>
  <c r="G39" i="25"/>
  <c r="F39" i="25"/>
  <c r="E39" i="25"/>
  <c r="D39" i="25"/>
  <c r="AS38" i="25"/>
  <c r="AR38" i="25"/>
  <c r="AQ38" i="25"/>
  <c r="AP38" i="25"/>
  <c r="AO38" i="25"/>
  <c r="AN38" i="25"/>
  <c r="AM38" i="25"/>
  <c r="AL38" i="25"/>
  <c r="AK38" i="25"/>
  <c r="AJ38" i="25"/>
  <c r="AI38" i="25"/>
  <c r="AH38" i="25"/>
  <c r="AG38" i="25"/>
  <c r="AF38" i="25"/>
  <c r="AE38" i="25"/>
  <c r="AD38" i="25"/>
  <c r="AC38" i="25"/>
  <c r="AB38" i="25"/>
  <c r="AA38" i="25"/>
  <c r="Z38" i="25"/>
  <c r="Y38" i="25"/>
  <c r="X38" i="25"/>
  <c r="W38" i="25"/>
  <c r="V38" i="25"/>
  <c r="U38" i="25"/>
  <c r="T38" i="25"/>
  <c r="S38" i="25"/>
  <c r="R38" i="25"/>
  <c r="Q38" i="25"/>
  <c r="P38" i="25"/>
  <c r="O38" i="25"/>
  <c r="N38" i="25"/>
  <c r="M38" i="25"/>
  <c r="L38" i="25"/>
  <c r="K38" i="25"/>
  <c r="J38" i="25"/>
  <c r="I38" i="25"/>
  <c r="H38" i="25"/>
  <c r="G38" i="25"/>
  <c r="F38" i="25"/>
  <c r="E38" i="25"/>
  <c r="D38" i="25"/>
  <c r="AS37" i="25"/>
  <c r="AR37" i="25"/>
  <c r="AQ37" i="25"/>
  <c r="AP37" i="25"/>
  <c r="AO37" i="25"/>
  <c r="AN37" i="25"/>
  <c r="AM37" i="25"/>
  <c r="AL37" i="25"/>
  <c r="AK37" i="25"/>
  <c r="AJ37" i="25"/>
  <c r="AI37" i="25"/>
  <c r="AH37" i="25"/>
  <c r="AG37" i="25"/>
  <c r="AF37" i="25"/>
  <c r="AE37" i="25"/>
  <c r="AD37" i="25"/>
  <c r="AC37" i="25"/>
  <c r="AB37" i="25"/>
  <c r="AA37" i="25"/>
  <c r="Z37" i="25"/>
  <c r="Y37" i="25"/>
  <c r="X37" i="25"/>
  <c r="W37" i="25"/>
  <c r="V37" i="25"/>
  <c r="U37" i="25"/>
  <c r="T37" i="25"/>
  <c r="S37" i="25"/>
  <c r="R37" i="25"/>
  <c r="Q37" i="25"/>
  <c r="P37" i="25"/>
  <c r="O37" i="25"/>
  <c r="N37" i="25"/>
  <c r="M37" i="25"/>
  <c r="L37" i="25"/>
  <c r="K37" i="25"/>
  <c r="J37" i="25"/>
  <c r="I37" i="25"/>
  <c r="H37" i="25"/>
  <c r="G37" i="25"/>
  <c r="F37" i="25"/>
  <c r="E37" i="25"/>
  <c r="D37" i="25"/>
  <c r="AS36" i="25"/>
  <c r="AR36" i="25"/>
  <c r="AQ36" i="25"/>
  <c r="AP36" i="25"/>
  <c r="AO36" i="25"/>
  <c r="AN36" i="25"/>
  <c r="AM36" i="25"/>
  <c r="AL36" i="25"/>
  <c r="AK36" i="25"/>
  <c r="AJ36" i="25"/>
  <c r="AI36" i="25"/>
  <c r="AH36" i="25"/>
  <c r="AG36" i="25"/>
  <c r="AF36" i="25"/>
  <c r="AE36" i="25"/>
  <c r="AD36" i="25"/>
  <c r="AC36" i="25"/>
  <c r="AB36" i="25"/>
  <c r="AA36" i="25"/>
  <c r="Z36" i="25"/>
  <c r="Y36" i="25"/>
  <c r="X36" i="25"/>
  <c r="W36" i="25"/>
  <c r="V36" i="25"/>
  <c r="U36" i="25"/>
  <c r="T36" i="25"/>
  <c r="S36" i="25"/>
  <c r="R36" i="25"/>
  <c r="Q36" i="25"/>
  <c r="P36" i="25"/>
  <c r="O36" i="25"/>
  <c r="N36" i="25"/>
  <c r="M36" i="25"/>
  <c r="L36" i="25"/>
  <c r="K36" i="25"/>
  <c r="J36" i="25"/>
  <c r="I36" i="25"/>
  <c r="H36" i="25"/>
  <c r="G36" i="25"/>
  <c r="F36" i="25"/>
  <c r="E36" i="25"/>
  <c r="D36" i="25"/>
  <c r="AS35" i="25"/>
  <c r="AR35" i="25"/>
  <c r="AQ35" i="25"/>
  <c r="AP35" i="25"/>
  <c r="AO35" i="25"/>
  <c r="AN35" i="25"/>
  <c r="AM35" i="25"/>
  <c r="AL35" i="25"/>
  <c r="AK35" i="25"/>
  <c r="AJ35" i="25"/>
  <c r="AI35" i="25"/>
  <c r="AH35" i="25"/>
  <c r="AG35" i="25"/>
  <c r="AF35" i="25"/>
  <c r="AE35" i="25"/>
  <c r="AD35" i="25"/>
  <c r="AC35" i="25"/>
  <c r="AB35" i="25"/>
  <c r="AA35" i="25"/>
  <c r="Z35" i="25"/>
  <c r="Y35" i="25"/>
  <c r="X35" i="25"/>
  <c r="W35" i="25"/>
  <c r="V35" i="25"/>
  <c r="U35" i="25"/>
  <c r="T35" i="25"/>
  <c r="S35" i="25"/>
  <c r="R35" i="25"/>
  <c r="Q35" i="25"/>
  <c r="P35" i="25"/>
  <c r="O35" i="25"/>
  <c r="N35" i="25"/>
  <c r="M35" i="25"/>
  <c r="L35" i="25"/>
  <c r="K35" i="25"/>
  <c r="J35" i="25"/>
  <c r="I35" i="25"/>
  <c r="H35" i="25"/>
  <c r="G35" i="25"/>
  <c r="F35" i="25"/>
  <c r="E35" i="25"/>
  <c r="D35" i="25"/>
  <c r="AS34" i="25"/>
  <c r="AR34" i="25"/>
  <c r="AQ34" i="25"/>
  <c r="AP34" i="25"/>
  <c r="AO34" i="25"/>
  <c r="AN34" i="25"/>
  <c r="AM34" i="25"/>
  <c r="AL34" i="25"/>
  <c r="AK34" i="25"/>
  <c r="AJ34" i="25"/>
  <c r="AI34" i="25"/>
  <c r="AH34" i="25"/>
  <c r="AG34" i="25"/>
  <c r="AF34" i="25"/>
  <c r="AE34" i="25"/>
  <c r="AD34" i="25"/>
  <c r="AC34" i="25"/>
  <c r="AB34" i="25"/>
  <c r="AA34" i="25"/>
  <c r="Z34" i="25"/>
  <c r="Y34" i="25"/>
  <c r="X34" i="25"/>
  <c r="W34" i="25"/>
  <c r="V34" i="25"/>
  <c r="U34" i="25"/>
  <c r="T34" i="25"/>
  <c r="S34" i="25"/>
  <c r="R34" i="25"/>
  <c r="Q34" i="25"/>
  <c r="P34" i="25"/>
  <c r="O34" i="25"/>
  <c r="N34" i="25"/>
  <c r="M34" i="25"/>
  <c r="L34" i="25"/>
  <c r="K34" i="25"/>
  <c r="J34" i="25"/>
  <c r="I34" i="25"/>
  <c r="H34" i="25"/>
  <c r="G34" i="25"/>
  <c r="F34" i="25"/>
  <c r="E34" i="25"/>
  <c r="D34" i="25"/>
  <c r="AS33" i="25"/>
  <c r="AR33" i="25"/>
  <c r="AQ33" i="25"/>
  <c r="AP33" i="25"/>
  <c r="AO33" i="25"/>
  <c r="AN33" i="25"/>
  <c r="AM33" i="25"/>
  <c r="AL33" i="25"/>
  <c r="AK33" i="25"/>
  <c r="AJ33" i="25"/>
  <c r="AI33" i="25"/>
  <c r="AH33" i="25"/>
  <c r="AG33" i="25"/>
  <c r="AF33" i="25"/>
  <c r="AE33" i="25"/>
  <c r="AD33" i="25"/>
  <c r="AC33" i="25"/>
  <c r="AB33" i="25"/>
  <c r="AA33" i="25"/>
  <c r="Z33" i="25"/>
  <c r="Y33" i="25"/>
  <c r="X33" i="25"/>
  <c r="W33" i="25"/>
  <c r="V33" i="25"/>
  <c r="U33" i="25"/>
  <c r="T33" i="25"/>
  <c r="S33" i="25"/>
  <c r="R33" i="25"/>
  <c r="Q33" i="25"/>
  <c r="P33" i="25"/>
  <c r="O33" i="25"/>
  <c r="N33" i="25"/>
  <c r="M33" i="25"/>
  <c r="L33" i="25"/>
  <c r="K33" i="25"/>
  <c r="J33" i="25"/>
  <c r="I33" i="25"/>
  <c r="H33" i="25"/>
  <c r="G33" i="25"/>
  <c r="F33" i="25"/>
  <c r="E33" i="25"/>
  <c r="D33" i="25"/>
  <c r="AS32" i="25"/>
  <c r="AR32" i="25"/>
  <c r="AQ32" i="25"/>
  <c r="AP32" i="25"/>
  <c r="AO32" i="25"/>
  <c r="AN32" i="25"/>
  <c r="AM32" i="25"/>
  <c r="AL32" i="25"/>
  <c r="AK32" i="25"/>
  <c r="AJ32" i="25"/>
  <c r="AI32" i="25"/>
  <c r="AH32" i="25"/>
  <c r="AG32" i="25"/>
  <c r="AF32" i="25"/>
  <c r="AE32" i="25"/>
  <c r="AD32" i="25"/>
  <c r="AC32" i="25"/>
  <c r="AB32" i="25"/>
  <c r="AA32" i="25"/>
  <c r="Z32" i="25"/>
  <c r="Y32" i="25"/>
  <c r="X32" i="25"/>
  <c r="W32" i="25"/>
  <c r="V32" i="25"/>
  <c r="U32" i="25"/>
  <c r="T32" i="25"/>
  <c r="S32" i="25"/>
  <c r="R32" i="25"/>
  <c r="Q32" i="25"/>
  <c r="P32" i="25"/>
  <c r="O32" i="25"/>
  <c r="N32" i="25"/>
  <c r="M32" i="25"/>
  <c r="L32" i="25"/>
  <c r="K32" i="25"/>
  <c r="J32" i="25"/>
  <c r="I32" i="25"/>
  <c r="H32" i="25"/>
  <c r="G32" i="25"/>
  <c r="F32" i="25"/>
  <c r="E32" i="25"/>
  <c r="D32" i="25"/>
  <c r="AS31" i="25"/>
  <c r="AR31" i="25"/>
  <c r="AQ31" i="25"/>
  <c r="AP31" i="25"/>
  <c r="AO31" i="25"/>
  <c r="AN31" i="25"/>
  <c r="AM31" i="25"/>
  <c r="AL31" i="25"/>
  <c r="AK31" i="25"/>
  <c r="AJ31" i="25"/>
  <c r="AI31" i="25"/>
  <c r="AH31" i="25"/>
  <c r="AG31" i="25"/>
  <c r="AF31" i="25"/>
  <c r="AE31" i="25"/>
  <c r="AD31" i="25"/>
  <c r="AC31" i="25"/>
  <c r="AB31" i="25"/>
  <c r="AA31" i="25"/>
  <c r="Z31" i="25"/>
  <c r="Y31" i="25"/>
  <c r="X31" i="25"/>
  <c r="W31" i="25"/>
  <c r="V31" i="25"/>
  <c r="U31" i="25"/>
  <c r="T31" i="25"/>
  <c r="S31" i="25"/>
  <c r="R31" i="25"/>
  <c r="Q31" i="25"/>
  <c r="P31" i="25"/>
  <c r="O31" i="25"/>
  <c r="N31" i="25"/>
  <c r="M31" i="25"/>
  <c r="L31" i="25"/>
  <c r="K31" i="25"/>
  <c r="J31" i="25"/>
  <c r="I31" i="25"/>
  <c r="H31" i="25"/>
  <c r="G31" i="25"/>
  <c r="F31" i="25"/>
  <c r="E31" i="25"/>
  <c r="D31" i="25"/>
  <c r="AS30" i="25"/>
  <c r="AR30" i="25"/>
  <c r="AQ30" i="25"/>
  <c r="AP30" i="25"/>
  <c r="AO30" i="25"/>
  <c r="AN30" i="25"/>
  <c r="AM30" i="25"/>
  <c r="AL30" i="25"/>
  <c r="AK30" i="25"/>
  <c r="AJ30" i="25"/>
  <c r="AI30" i="25"/>
  <c r="AH30" i="25"/>
  <c r="AG30" i="25"/>
  <c r="AF30" i="25"/>
  <c r="AE30" i="25"/>
  <c r="AD30" i="25"/>
  <c r="AC30" i="25"/>
  <c r="AB30" i="25"/>
  <c r="AA30" i="25"/>
  <c r="Z30" i="25"/>
  <c r="Y30" i="25"/>
  <c r="X30" i="25"/>
  <c r="W30" i="25"/>
  <c r="V30" i="25"/>
  <c r="U30" i="25"/>
  <c r="T30" i="25"/>
  <c r="S30" i="25"/>
  <c r="R30" i="25"/>
  <c r="Q30" i="25"/>
  <c r="P30" i="25"/>
  <c r="O30" i="25"/>
  <c r="N30" i="25"/>
  <c r="M30" i="25"/>
  <c r="L30" i="25"/>
  <c r="K30" i="25"/>
  <c r="J30" i="25"/>
  <c r="I30" i="25"/>
  <c r="H30" i="25"/>
  <c r="G30" i="25"/>
  <c r="F30" i="25"/>
  <c r="E30" i="25"/>
  <c r="D30" i="25"/>
  <c r="AS29" i="25"/>
  <c r="AR29" i="25"/>
  <c r="AQ29" i="25"/>
  <c r="AP29" i="25"/>
  <c r="AO29" i="25"/>
  <c r="AN29" i="25"/>
  <c r="AM29" i="25"/>
  <c r="AL29" i="25"/>
  <c r="AK29" i="25"/>
  <c r="AJ29" i="25"/>
  <c r="AI29" i="25"/>
  <c r="AH29" i="25"/>
  <c r="AG29" i="25"/>
  <c r="AF29" i="25"/>
  <c r="AE29" i="25"/>
  <c r="AD29" i="25"/>
  <c r="AC29" i="25"/>
  <c r="AB29" i="25"/>
  <c r="AA29" i="25"/>
  <c r="Z29" i="25"/>
  <c r="Y29" i="25"/>
  <c r="X29" i="25"/>
  <c r="W29" i="25"/>
  <c r="V29" i="25"/>
  <c r="U29" i="25"/>
  <c r="T29" i="25"/>
  <c r="S29" i="25"/>
  <c r="R29" i="25"/>
  <c r="Q29" i="25"/>
  <c r="P29" i="25"/>
  <c r="O29" i="25"/>
  <c r="N29" i="25"/>
  <c r="M29" i="25"/>
  <c r="L29" i="25"/>
  <c r="K29" i="25"/>
  <c r="J29" i="25"/>
  <c r="I29" i="25"/>
  <c r="H29" i="25"/>
  <c r="G29" i="25"/>
  <c r="F29" i="25"/>
  <c r="E29" i="25"/>
  <c r="D29" i="25"/>
  <c r="AS28" i="25"/>
  <c r="AR28" i="25"/>
  <c r="AQ28" i="25"/>
  <c r="AP28" i="25"/>
  <c r="AO28" i="25"/>
  <c r="AN28" i="25"/>
  <c r="AM28" i="25"/>
  <c r="AL28" i="25"/>
  <c r="AK28" i="25"/>
  <c r="AJ28" i="25"/>
  <c r="AI28" i="25"/>
  <c r="AH28" i="25"/>
  <c r="AG28" i="25"/>
  <c r="AF28" i="25"/>
  <c r="AE28" i="25"/>
  <c r="AD28" i="25"/>
  <c r="AC28" i="25"/>
  <c r="AB28" i="25"/>
  <c r="AA28" i="25"/>
  <c r="Z28" i="25"/>
  <c r="Y28" i="25"/>
  <c r="X28" i="25"/>
  <c r="W28" i="25"/>
  <c r="V28" i="25"/>
  <c r="U28" i="25"/>
  <c r="T28" i="25"/>
  <c r="S28" i="25"/>
  <c r="R28" i="25"/>
  <c r="Q28" i="25"/>
  <c r="P28" i="25"/>
  <c r="O28" i="25"/>
  <c r="N28" i="25"/>
  <c r="M28" i="25"/>
  <c r="L28" i="25"/>
  <c r="K28" i="25"/>
  <c r="J28" i="25"/>
  <c r="I28" i="25"/>
  <c r="H28" i="25"/>
  <c r="G28" i="25"/>
  <c r="F28" i="25"/>
  <c r="E28" i="25"/>
  <c r="D28" i="25"/>
  <c r="AS27" i="25"/>
  <c r="AR27" i="25"/>
  <c r="AQ27" i="25"/>
  <c r="AP27" i="25"/>
  <c r="AO27" i="25"/>
  <c r="AN27" i="25"/>
  <c r="AM27" i="25"/>
  <c r="AL27" i="25"/>
  <c r="AK27" i="25"/>
  <c r="AJ27" i="25"/>
  <c r="AI27" i="25"/>
  <c r="AH27" i="25"/>
  <c r="AG27" i="25"/>
  <c r="AF27" i="25"/>
  <c r="AE27" i="25"/>
  <c r="AD27" i="25"/>
  <c r="AC27" i="25"/>
  <c r="AB27" i="25"/>
  <c r="AA27" i="25"/>
  <c r="Z27" i="25"/>
  <c r="Y27" i="25"/>
  <c r="X27" i="25"/>
  <c r="W27" i="25"/>
  <c r="V27" i="25"/>
  <c r="U27" i="25"/>
  <c r="T27" i="25"/>
  <c r="S27" i="25"/>
  <c r="R27" i="25"/>
  <c r="Q27" i="25"/>
  <c r="P27" i="25"/>
  <c r="O27" i="25"/>
  <c r="N27" i="25"/>
  <c r="M27" i="25"/>
  <c r="L27" i="25"/>
  <c r="K27" i="25"/>
  <c r="J27" i="25"/>
  <c r="I27" i="25"/>
  <c r="H27" i="25"/>
  <c r="G27" i="25"/>
  <c r="F27" i="25"/>
  <c r="E27" i="25"/>
  <c r="D27" i="25"/>
  <c r="AS26" i="25"/>
  <c r="AR26" i="25"/>
  <c r="AQ26" i="25"/>
  <c r="AP26" i="25"/>
  <c r="AO26" i="25"/>
  <c r="AN26" i="25"/>
  <c r="AM26" i="25"/>
  <c r="AL26" i="25"/>
  <c r="AK26" i="25"/>
  <c r="AJ26" i="25"/>
  <c r="AI26" i="25"/>
  <c r="AH26" i="25"/>
  <c r="AG26" i="25"/>
  <c r="AF26" i="25"/>
  <c r="AE26" i="25"/>
  <c r="AD26" i="25"/>
  <c r="AC26" i="25"/>
  <c r="AB26" i="25"/>
  <c r="AA26" i="25"/>
  <c r="Z26" i="25"/>
  <c r="Y26" i="25"/>
  <c r="X26" i="25"/>
  <c r="W26" i="25"/>
  <c r="V26" i="25"/>
  <c r="U26" i="25"/>
  <c r="T26" i="25"/>
  <c r="S26" i="25"/>
  <c r="R26" i="25"/>
  <c r="Q26" i="25"/>
  <c r="P26" i="25"/>
  <c r="O26" i="25"/>
  <c r="N26" i="25"/>
  <c r="M26" i="25"/>
  <c r="L26" i="25"/>
  <c r="K26" i="25"/>
  <c r="J26" i="25"/>
  <c r="I26" i="25"/>
  <c r="H26" i="25"/>
  <c r="G26" i="25"/>
  <c r="F26" i="25"/>
  <c r="E26" i="25"/>
  <c r="D26" i="25"/>
  <c r="AS25" i="25"/>
  <c r="AR25" i="25"/>
  <c r="AQ25" i="25"/>
  <c r="AP25" i="25"/>
  <c r="AO25" i="25"/>
  <c r="AN25" i="25"/>
  <c r="AM25" i="25"/>
  <c r="AL25" i="25"/>
  <c r="AK25" i="25"/>
  <c r="AJ25" i="25"/>
  <c r="AI25" i="25"/>
  <c r="AH25" i="25"/>
  <c r="AG25" i="25"/>
  <c r="AF25" i="25"/>
  <c r="AE25" i="25"/>
  <c r="AD25" i="25"/>
  <c r="AC25" i="25"/>
  <c r="AB25" i="25"/>
  <c r="AA25" i="25"/>
  <c r="Z25" i="25"/>
  <c r="Y25" i="25"/>
  <c r="X25" i="25"/>
  <c r="W25" i="25"/>
  <c r="V25" i="25"/>
  <c r="U25" i="25"/>
  <c r="T25" i="25"/>
  <c r="S25" i="25"/>
  <c r="R25" i="25"/>
  <c r="Q25" i="25"/>
  <c r="P25" i="25"/>
  <c r="O25" i="25"/>
  <c r="N25" i="25"/>
  <c r="M25" i="25"/>
  <c r="L25" i="25"/>
  <c r="K25" i="25"/>
  <c r="J25" i="25"/>
  <c r="I25" i="25"/>
  <c r="H25" i="25"/>
  <c r="G25" i="25"/>
  <c r="F25" i="25"/>
  <c r="E25" i="25"/>
  <c r="D25" i="25"/>
  <c r="AS24" i="25"/>
  <c r="AR24" i="25"/>
  <c r="AQ24" i="25"/>
  <c r="AP24" i="25"/>
  <c r="AO24" i="25"/>
  <c r="AN24" i="25"/>
  <c r="AM24" i="25"/>
  <c r="AL24" i="25"/>
  <c r="AK24" i="25"/>
  <c r="AJ24" i="25"/>
  <c r="AI24" i="25"/>
  <c r="AH24" i="25"/>
  <c r="AG24" i="25"/>
  <c r="AF24" i="25"/>
  <c r="AE24" i="25"/>
  <c r="AD24" i="25"/>
  <c r="AC24" i="25"/>
  <c r="AB24" i="25"/>
  <c r="AA24" i="25"/>
  <c r="Z24" i="25"/>
  <c r="Y24" i="25"/>
  <c r="X24" i="25"/>
  <c r="W24" i="25"/>
  <c r="V24" i="25"/>
  <c r="U24" i="25"/>
  <c r="T24" i="25"/>
  <c r="S24" i="25"/>
  <c r="R24" i="25"/>
  <c r="Q24" i="25"/>
  <c r="P24" i="25"/>
  <c r="O24" i="25"/>
  <c r="N24" i="25"/>
  <c r="M24" i="25"/>
  <c r="L24" i="25"/>
  <c r="K24" i="25"/>
  <c r="J24" i="25"/>
  <c r="I24" i="25"/>
  <c r="H24" i="25"/>
  <c r="G24" i="25"/>
  <c r="F24" i="25"/>
  <c r="E24" i="25"/>
  <c r="D24" i="25"/>
  <c r="AS23" i="25"/>
  <c r="AR23" i="25"/>
  <c r="AQ23" i="25"/>
  <c r="AP23" i="25"/>
  <c r="AO23" i="25"/>
  <c r="AN23" i="25"/>
  <c r="AM23" i="25"/>
  <c r="AL23" i="25"/>
  <c r="AK23" i="25"/>
  <c r="AJ23" i="25"/>
  <c r="AI23" i="25"/>
  <c r="AH23" i="25"/>
  <c r="AG23" i="25"/>
  <c r="AF23" i="25"/>
  <c r="AE23" i="25"/>
  <c r="AD23" i="25"/>
  <c r="AC23" i="25"/>
  <c r="AB23" i="25"/>
  <c r="AA23" i="25"/>
  <c r="Z23" i="25"/>
  <c r="Y23" i="25"/>
  <c r="X23" i="25"/>
  <c r="W23" i="25"/>
  <c r="V23" i="25"/>
  <c r="U23" i="25"/>
  <c r="T23" i="25"/>
  <c r="S23" i="25"/>
  <c r="R23" i="25"/>
  <c r="Q23" i="25"/>
  <c r="P23" i="25"/>
  <c r="O23" i="25"/>
  <c r="N23" i="25"/>
  <c r="M23" i="25"/>
  <c r="L23" i="25"/>
  <c r="K23" i="25"/>
  <c r="J23" i="25"/>
  <c r="I23" i="25"/>
  <c r="H23" i="25"/>
  <c r="G23" i="25"/>
  <c r="F23" i="25"/>
  <c r="E23" i="25"/>
  <c r="D23" i="25"/>
  <c r="AS22" i="25"/>
  <c r="AR22" i="25"/>
  <c r="AQ22" i="25"/>
  <c r="AP22" i="25"/>
  <c r="AO22" i="25"/>
  <c r="AN22" i="25"/>
  <c r="AM22" i="25"/>
  <c r="AL22" i="25"/>
  <c r="AK22" i="25"/>
  <c r="AJ22" i="25"/>
  <c r="AI22" i="25"/>
  <c r="AH22" i="25"/>
  <c r="AG22" i="25"/>
  <c r="AF22" i="25"/>
  <c r="AE22" i="25"/>
  <c r="AD22" i="25"/>
  <c r="AC22" i="25"/>
  <c r="AB22" i="25"/>
  <c r="AA22" i="25"/>
  <c r="Z22" i="25"/>
  <c r="Y22" i="25"/>
  <c r="X22" i="25"/>
  <c r="W22" i="25"/>
  <c r="V22" i="25"/>
  <c r="U22" i="25"/>
  <c r="T22" i="25"/>
  <c r="S22" i="25"/>
  <c r="R22" i="25"/>
  <c r="Q22" i="25"/>
  <c r="P22" i="25"/>
  <c r="O22" i="25"/>
  <c r="N22" i="25"/>
  <c r="M22" i="25"/>
  <c r="L22" i="25"/>
  <c r="K22" i="25"/>
  <c r="J22" i="25"/>
  <c r="I22" i="25"/>
  <c r="H22" i="25"/>
  <c r="G22" i="25"/>
  <c r="F22" i="25"/>
  <c r="E22" i="25"/>
  <c r="D22" i="25"/>
  <c r="AS21" i="25"/>
  <c r="AR21" i="25"/>
  <c r="AQ21" i="25"/>
  <c r="AP21" i="25"/>
  <c r="AO21" i="25"/>
  <c r="AN21" i="25"/>
  <c r="AM21" i="25"/>
  <c r="AL21" i="25"/>
  <c r="AK21" i="25"/>
  <c r="AJ21" i="25"/>
  <c r="AI21" i="25"/>
  <c r="AH21" i="25"/>
  <c r="AG21" i="25"/>
  <c r="AF21" i="25"/>
  <c r="AE21" i="25"/>
  <c r="AD21" i="25"/>
  <c r="AC21" i="25"/>
  <c r="AB21" i="25"/>
  <c r="AA21" i="25"/>
  <c r="Z21" i="25"/>
  <c r="Y21" i="25"/>
  <c r="X21" i="25"/>
  <c r="W21" i="25"/>
  <c r="V21" i="25"/>
  <c r="U21" i="25"/>
  <c r="T21" i="25"/>
  <c r="S21" i="25"/>
  <c r="R21" i="25"/>
  <c r="Q21" i="25"/>
  <c r="P21" i="25"/>
  <c r="O21" i="25"/>
  <c r="N21" i="25"/>
  <c r="M21" i="25"/>
  <c r="L21" i="25"/>
  <c r="K21" i="25"/>
  <c r="J21" i="25"/>
  <c r="I21" i="25"/>
  <c r="H21" i="25"/>
  <c r="G21" i="25"/>
  <c r="F21" i="25"/>
  <c r="E21" i="25"/>
  <c r="D21" i="25"/>
  <c r="AS20" i="25"/>
  <c r="AR20" i="25"/>
  <c r="AQ20" i="25"/>
  <c r="AP20" i="25"/>
  <c r="AO20" i="25"/>
  <c r="AN20" i="25"/>
  <c r="AM20" i="25"/>
  <c r="AL20" i="25"/>
  <c r="AK20" i="25"/>
  <c r="AJ20" i="25"/>
  <c r="AI20" i="25"/>
  <c r="AH20" i="25"/>
  <c r="AG20" i="25"/>
  <c r="AF20" i="25"/>
  <c r="AE20" i="25"/>
  <c r="AD20" i="25"/>
  <c r="AC20" i="25"/>
  <c r="AB20" i="25"/>
  <c r="AA20" i="25"/>
  <c r="Z20" i="25"/>
  <c r="Y20" i="25"/>
  <c r="X20" i="25"/>
  <c r="W20" i="25"/>
  <c r="V20" i="25"/>
  <c r="U20" i="25"/>
  <c r="T20" i="25"/>
  <c r="S20" i="25"/>
  <c r="R20" i="25"/>
  <c r="Q20" i="25"/>
  <c r="P20" i="25"/>
  <c r="O20" i="25"/>
  <c r="N20" i="25"/>
  <c r="M20" i="25"/>
  <c r="L20" i="25"/>
  <c r="K20" i="25"/>
  <c r="J20" i="25"/>
  <c r="I20" i="25"/>
  <c r="H20" i="25"/>
  <c r="G20" i="25"/>
  <c r="F20" i="25"/>
  <c r="E20" i="25"/>
  <c r="D20" i="25"/>
  <c r="AS19" i="25"/>
  <c r="AR19" i="25"/>
  <c r="AQ19" i="25"/>
  <c r="AP19" i="25"/>
  <c r="AO19" i="25"/>
  <c r="AN19" i="25"/>
  <c r="AM19" i="25"/>
  <c r="AL19" i="25"/>
  <c r="AK19" i="25"/>
  <c r="AJ19" i="25"/>
  <c r="AI19" i="25"/>
  <c r="AH19" i="25"/>
  <c r="AG19" i="25"/>
  <c r="AF19" i="25"/>
  <c r="AE19" i="25"/>
  <c r="AD19" i="25"/>
  <c r="AC19" i="25"/>
  <c r="AB19" i="25"/>
  <c r="AA19" i="25"/>
  <c r="Z19" i="25"/>
  <c r="Y19" i="25"/>
  <c r="X19" i="25"/>
  <c r="W19" i="25"/>
  <c r="V19" i="25"/>
  <c r="U19" i="25"/>
  <c r="T19" i="25"/>
  <c r="S19" i="25"/>
  <c r="R19" i="25"/>
  <c r="Q19" i="25"/>
  <c r="P19" i="25"/>
  <c r="O19" i="25"/>
  <c r="N19" i="25"/>
  <c r="M19" i="25"/>
  <c r="L19" i="25"/>
  <c r="K19" i="25"/>
  <c r="J19" i="25"/>
  <c r="I19" i="25"/>
  <c r="H19" i="25"/>
  <c r="G19" i="25"/>
  <c r="F19" i="25"/>
  <c r="E19" i="25"/>
  <c r="D19" i="25"/>
  <c r="AS18" i="25"/>
  <c r="AR18" i="25"/>
  <c r="AQ18" i="25"/>
  <c r="AP18" i="25"/>
  <c r="AO18" i="25"/>
  <c r="AN18" i="25"/>
  <c r="AM18" i="25"/>
  <c r="AL18" i="25"/>
  <c r="AK18" i="25"/>
  <c r="AJ18" i="25"/>
  <c r="AI18" i="25"/>
  <c r="AH18" i="25"/>
  <c r="AG18" i="25"/>
  <c r="AF18" i="25"/>
  <c r="AE18" i="25"/>
  <c r="AD18" i="25"/>
  <c r="AC18" i="25"/>
  <c r="AB18" i="25"/>
  <c r="AA18" i="25"/>
  <c r="Z18" i="25"/>
  <c r="Y18" i="25"/>
  <c r="X18" i="25"/>
  <c r="W18" i="25"/>
  <c r="V18" i="25"/>
  <c r="U18" i="25"/>
  <c r="T18" i="25"/>
  <c r="S18" i="25"/>
  <c r="R18" i="25"/>
  <c r="Q18" i="25"/>
  <c r="P18" i="25"/>
  <c r="O18" i="25"/>
  <c r="N18" i="25"/>
  <c r="M18" i="25"/>
  <c r="L18" i="25"/>
  <c r="K18" i="25"/>
  <c r="J18" i="25"/>
  <c r="I18" i="25"/>
  <c r="H18" i="25"/>
  <c r="G18" i="25"/>
  <c r="F18" i="25"/>
  <c r="E18" i="25"/>
  <c r="D18" i="25"/>
  <c r="AS17" i="25"/>
  <c r="AR17" i="25"/>
  <c r="AQ17" i="25"/>
  <c r="AP17" i="25"/>
  <c r="AO17" i="25"/>
  <c r="AN17" i="25"/>
  <c r="AM17" i="25"/>
  <c r="AL17" i="25"/>
  <c r="AK17" i="25"/>
  <c r="AJ17" i="25"/>
  <c r="AI17" i="25"/>
  <c r="AH17" i="25"/>
  <c r="AG17" i="25"/>
  <c r="AF17" i="25"/>
  <c r="AE17" i="25"/>
  <c r="AD17" i="25"/>
  <c r="AC17" i="25"/>
  <c r="AB17" i="25"/>
  <c r="AA17" i="25"/>
  <c r="Z17" i="25"/>
  <c r="Y17" i="25"/>
  <c r="X17" i="25"/>
  <c r="W17" i="25"/>
  <c r="V17" i="25"/>
  <c r="U17" i="25"/>
  <c r="T17" i="25"/>
  <c r="S17" i="25"/>
  <c r="R17" i="25"/>
  <c r="Q17" i="25"/>
  <c r="P17" i="25"/>
  <c r="O17" i="25"/>
  <c r="N17" i="25"/>
  <c r="M17" i="25"/>
  <c r="L17" i="25"/>
  <c r="K17" i="25"/>
  <c r="J17" i="25"/>
  <c r="I17" i="25"/>
  <c r="H17" i="25"/>
  <c r="G17" i="25"/>
  <c r="F17" i="25"/>
  <c r="E17" i="25"/>
  <c r="D17" i="25"/>
  <c r="AS16" i="25"/>
  <c r="AR16" i="25"/>
  <c r="AQ16" i="25"/>
  <c r="AP16" i="25"/>
  <c r="AO16" i="25"/>
  <c r="AN16" i="25"/>
  <c r="AM16" i="25"/>
  <c r="AL16" i="25"/>
  <c r="AK16" i="25"/>
  <c r="AJ16" i="25"/>
  <c r="AI16" i="25"/>
  <c r="AH16" i="25"/>
  <c r="AG16" i="25"/>
  <c r="AF16" i="25"/>
  <c r="AE16" i="25"/>
  <c r="AD16" i="25"/>
  <c r="AC16" i="25"/>
  <c r="AB16" i="25"/>
  <c r="AA16" i="25"/>
  <c r="Z16" i="25"/>
  <c r="Y16" i="25"/>
  <c r="X16" i="25"/>
  <c r="W16" i="25"/>
  <c r="V16" i="25"/>
  <c r="U16" i="25"/>
  <c r="T16" i="25"/>
  <c r="S16" i="25"/>
  <c r="R16" i="25"/>
  <c r="Q16" i="25"/>
  <c r="P16" i="25"/>
  <c r="O16" i="25"/>
  <c r="N16" i="25"/>
  <c r="M16" i="25"/>
  <c r="L16" i="25"/>
  <c r="K16" i="25"/>
  <c r="J16" i="25"/>
  <c r="I16" i="25"/>
  <c r="H16" i="25"/>
  <c r="G16" i="25"/>
  <c r="F16" i="25"/>
  <c r="E16" i="25"/>
  <c r="D16" i="25"/>
  <c r="AS15" i="25"/>
  <c r="AR15" i="25"/>
  <c r="AQ15" i="25"/>
  <c r="AP15" i="25"/>
  <c r="AO15" i="25"/>
  <c r="AN15" i="25"/>
  <c r="AM15" i="25"/>
  <c r="AL15" i="25"/>
  <c r="AK15" i="25"/>
  <c r="AJ15" i="25"/>
  <c r="AI15" i="25"/>
  <c r="AH15" i="25"/>
  <c r="AG15" i="25"/>
  <c r="AF15" i="25"/>
  <c r="AE15" i="25"/>
  <c r="AD15" i="25"/>
  <c r="AC15" i="25"/>
  <c r="AB15" i="25"/>
  <c r="AA15" i="25"/>
  <c r="Z15" i="25"/>
  <c r="Y15" i="25"/>
  <c r="X15" i="25"/>
  <c r="W15" i="25"/>
  <c r="V15" i="25"/>
  <c r="U15" i="25"/>
  <c r="T15" i="25"/>
  <c r="S15" i="25"/>
  <c r="R15" i="25"/>
  <c r="Q15" i="25"/>
  <c r="P15" i="25"/>
  <c r="O15" i="25"/>
  <c r="N15" i="25"/>
  <c r="M15" i="25"/>
  <c r="L15" i="25"/>
  <c r="K15" i="25"/>
  <c r="J15" i="25"/>
  <c r="I15" i="25"/>
  <c r="H15" i="25"/>
  <c r="G15" i="25"/>
  <c r="F15" i="25"/>
  <c r="E15" i="25"/>
  <c r="D15" i="25"/>
  <c r="AS14" i="25"/>
  <c r="AR14" i="25"/>
  <c r="AQ14" i="25"/>
  <c r="AP14" i="25"/>
  <c r="AO14" i="25"/>
  <c r="AN14" i="25"/>
  <c r="AM14" i="25"/>
  <c r="AL14" i="25"/>
  <c r="AK14" i="25"/>
  <c r="AJ14" i="25"/>
  <c r="AI14" i="25"/>
  <c r="AH14" i="25"/>
  <c r="AG14" i="25"/>
  <c r="AF14" i="25"/>
  <c r="AE14" i="25"/>
  <c r="AD14" i="25"/>
  <c r="AC14" i="25"/>
  <c r="AB14" i="25"/>
  <c r="AA14" i="25"/>
  <c r="Z14" i="25"/>
  <c r="Y14" i="25"/>
  <c r="X14" i="25"/>
  <c r="W14" i="25"/>
  <c r="V14" i="25"/>
  <c r="U14" i="25"/>
  <c r="T14" i="25"/>
  <c r="S14" i="25"/>
  <c r="R14" i="25"/>
  <c r="Q14" i="25"/>
  <c r="P14" i="25"/>
  <c r="O14" i="25"/>
  <c r="N14" i="25"/>
  <c r="M14" i="25"/>
  <c r="L14" i="25"/>
  <c r="K14" i="25"/>
  <c r="J14" i="25"/>
  <c r="I14" i="25"/>
  <c r="H14" i="25"/>
  <c r="G14" i="25"/>
  <c r="F14" i="25"/>
  <c r="E14" i="25"/>
  <c r="D14" i="25"/>
  <c r="AS13" i="25"/>
  <c r="AR13" i="25"/>
  <c r="AQ13" i="25"/>
  <c r="AP13" i="25"/>
  <c r="AO13" i="25"/>
  <c r="AN13" i="25"/>
  <c r="AM13" i="25"/>
  <c r="AL13" i="25"/>
  <c r="AK13" i="25"/>
  <c r="AJ13" i="25"/>
  <c r="AI13" i="25"/>
  <c r="AH13" i="25"/>
  <c r="AG13" i="25"/>
  <c r="AF13" i="25"/>
  <c r="AE13" i="25"/>
  <c r="AD13" i="25"/>
  <c r="AC13" i="25"/>
  <c r="AB13" i="25"/>
  <c r="AA13" i="25"/>
  <c r="Z13" i="25"/>
  <c r="Y13" i="25"/>
  <c r="X13" i="25"/>
  <c r="W13" i="25"/>
  <c r="V13" i="25"/>
  <c r="U13" i="25"/>
  <c r="T13" i="25"/>
  <c r="S13" i="25"/>
  <c r="R13" i="25"/>
  <c r="Q13" i="25"/>
  <c r="P13" i="25"/>
  <c r="O13" i="25"/>
  <c r="N13" i="25"/>
  <c r="M13" i="25"/>
  <c r="L13" i="25"/>
  <c r="K13" i="25"/>
  <c r="J13" i="25"/>
  <c r="I13" i="25"/>
  <c r="H13" i="25"/>
  <c r="G13" i="25"/>
  <c r="F13" i="25"/>
  <c r="E13" i="25"/>
  <c r="D13" i="25"/>
  <c r="AS12" i="25"/>
  <c r="AR12" i="25"/>
  <c r="AQ12" i="25"/>
  <c r="AP12" i="25"/>
  <c r="AO12" i="25"/>
  <c r="AN12" i="25"/>
  <c r="AM12" i="25"/>
  <c r="AL12" i="25"/>
  <c r="AK12" i="25"/>
  <c r="AJ12" i="25"/>
  <c r="AI12" i="25"/>
  <c r="AH12" i="25"/>
  <c r="AG12" i="25"/>
  <c r="AF12" i="25"/>
  <c r="AE12" i="25"/>
  <c r="AD12" i="25"/>
  <c r="AC12" i="25"/>
  <c r="AB12" i="25"/>
  <c r="AA12" i="25"/>
  <c r="Z12" i="25"/>
  <c r="Y12" i="25"/>
  <c r="X12" i="25"/>
  <c r="W12" i="25"/>
  <c r="V12" i="25"/>
  <c r="U12" i="25"/>
  <c r="T12" i="25"/>
  <c r="S12" i="25"/>
  <c r="R12" i="25"/>
  <c r="Q12" i="25"/>
  <c r="P12" i="25"/>
  <c r="O12" i="25"/>
  <c r="N12" i="25"/>
  <c r="M12" i="25"/>
  <c r="L12" i="25"/>
  <c r="K12" i="25"/>
  <c r="J12" i="25"/>
  <c r="I12" i="25"/>
  <c r="H12" i="25"/>
  <c r="G12" i="25"/>
  <c r="F12" i="25"/>
  <c r="E12" i="25"/>
  <c r="D12" i="25"/>
  <c r="AS11" i="25"/>
  <c r="AR11" i="25"/>
  <c r="AQ11" i="25"/>
  <c r="AP11" i="25"/>
  <c r="AO11" i="25"/>
  <c r="AN11" i="25"/>
  <c r="AM11" i="25"/>
  <c r="AL11" i="25"/>
  <c r="AK11" i="25"/>
  <c r="AJ11" i="25"/>
  <c r="AI11" i="25"/>
  <c r="AH11" i="25"/>
  <c r="AG11" i="25"/>
  <c r="AF11" i="25"/>
  <c r="AE11" i="25"/>
  <c r="AD11" i="25"/>
  <c r="AC11" i="25"/>
  <c r="AB11" i="25"/>
  <c r="AA11" i="25"/>
  <c r="Z11" i="25"/>
  <c r="Y11" i="25"/>
  <c r="X11" i="25"/>
  <c r="W11" i="25"/>
  <c r="V11" i="25"/>
  <c r="U11" i="25"/>
  <c r="T11" i="25"/>
  <c r="S11" i="25"/>
  <c r="R11" i="25"/>
  <c r="Q11" i="25"/>
  <c r="P11" i="25"/>
  <c r="O11" i="25"/>
  <c r="N11" i="25"/>
  <c r="M11" i="25"/>
  <c r="L11" i="25"/>
  <c r="K11" i="25"/>
  <c r="J11" i="25"/>
  <c r="I11" i="25"/>
  <c r="H11" i="25"/>
  <c r="G11" i="25"/>
  <c r="F11" i="25"/>
  <c r="E11" i="25"/>
  <c r="D11" i="25"/>
  <c r="AS10" i="25"/>
  <c r="AR10" i="25"/>
  <c r="AQ10" i="25"/>
  <c r="AP10" i="25"/>
  <c r="AO10" i="25"/>
  <c r="AN10" i="25"/>
  <c r="AM10" i="25"/>
  <c r="AL10" i="25"/>
  <c r="AK10" i="25"/>
  <c r="AJ10" i="25"/>
  <c r="AI10" i="25"/>
  <c r="AH10" i="25"/>
  <c r="AG10" i="25"/>
  <c r="AF10" i="25"/>
  <c r="AE10" i="25"/>
  <c r="AD10" i="25"/>
  <c r="AC10" i="25"/>
  <c r="AB10" i="25"/>
  <c r="AA10" i="25"/>
  <c r="Z10" i="25"/>
  <c r="Y10" i="25"/>
  <c r="X10" i="25"/>
  <c r="W10" i="25"/>
  <c r="V10" i="25"/>
  <c r="U10" i="25"/>
  <c r="T10" i="25"/>
  <c r="S10" i="25"/>
  <c r="R10" i="25"/>
  <c r="Q10" i="25"/>
  <c r="P10" i="25"/>
  <c r="O10" i="25"/>
  <c r="N10" i="25"/>
  <c r="M10" i="25"/>
  <c r="L10" i="25"/>
  <c r="K10" i="25"/>
  <c r="J10" i="25"/>
  <c r="I10" i="25"/>
  <c r="H10" i="25"/>
  <c r="G10" i="25"/>
  <c r="F10" i="25"/>
  <c r="E10" i="25"/>
  <c r="D10" i="25"/>
  <c r="AS9" i="25"/>
  <c r="AR9" i="25"/>
  <c r="AQ9" i="25"/>
  <c r="AP9" i="25"/>
  <c r="AO9" i="25"/>
  <c r="AN9" i="25"/>
  <c r="AM9" i="25"/>
  <c r="AL9" i="25"/>
  <c r="AK9" i="25"/>
  <c r="AJ9" i="25"/>
  <c r="AI9" i="25"/>
  <c r="AH9" i="25"/>
  <c r="AG9" i="25"/>
  <c r="AF9" i="25"/>
  <c r="AE9" i="25"/>
  <c r="AD9" i="25"/>
  <c r="AC9" i="25"/>
  <c r="AB9" i="25"/>
  <c r="AA9" i="25"/>
  <c r="Z9" i="25"/>
  <c r="Y9" i="25"/>
  <c r="X9" i="25"/>
  <c r="W9" i="25"/>
  <c r="V9" i="25"/>
  <c r="U9" i="25"/>
  <c r="T9" i="25"/>
  <c r="S9" i="25"/>
  <c r="R9" i="25"/>
  <c r="Q9" i="25"/>
  <c r="P9" i="25"/>
  <c r="O9" i="25"/>
  <c r="N9" i="25"/>
  <c r="M9" i="25"/>
  <c r="L9" i="25"/>
  <c r="K9" i="25"/>
  <c r="J9" i="25"/>
  <c r="I9" i="25"/>
  <c r="H9" i="25"/>
  <c r="G9" i="25"/>
  <c r="F9" i="25"/>
  <c r="E9" i="25"/>
  <c r="D9" i="25"/>
  <c r="AS8" i="25"/>
  <c r="AR8" i="25"/>
  <c r="AQ8" i="25"/>
  <c r="AP8" i="25"/>
  <c r="AO8" i="25"/>
  <c r="AN8" i="25"/>
  <c r="AM8" i="25"/>
  <c r="AL8" i="25"/>
  <c r="AK8" i="25"/>
  <c r="AJ8" i="25"/>
  <c r="AI8" i="25"/>
  <c r="AH8" i="25"/>
  <c r="AG8" i="25"/>
  <c r="AF8" i="25"/>
  <c r="AE8" i="25"/>
  <c r="AD8" i="25"/>
  <c r="AC8" i="25"/>
  <c r="AB8" i="25"/>
  <c r="AA8" i="25"/>
  <c r="Z8" i="25"/>
  <c r="Y8" i="25"/>
  <c r="X8" i="25"/>
  <c r="W8" i="25"/>
  <c r="V8" i="25"/>
  <c r="U8" i="25"/>
  <c r="T8" i="25"/>
  <c r="S8" i="25"/>
  <c r="R8" i="25"/>
  <c r="Q8" i="25"/>
  <c r="P8" i="25"/>
  <c r="O8" i="25"/>
  <c r="N8" i="25"/>
  <c r="M8" i="25"/>
  <c r="L8" i="25"/>
  <c r="K8" i="25"/>
  <c r="J8" i="25"/>
  <c r="I8" i="25"/>
  <c r="H8" i="25"/>
  <c r="G8" i="25"/>
  <c r="F8" i="25"/>
  <c r="E8" i="25"/>
  <c r="D8" i="25"/>
  <c r="AS7" i="25"/>
  <c r="AR7" i="25"/>
  <c r="AQ7" i="25"/>
  <c r="AP7" i="25"/>
  <c r="AO7" i="25"/>
  <c r="AN7" i="25"/>
  <c r="AM7" i="25"/>
  <c r="AL7" i="25"/>
  <c r="AK7" i="25"/>
  <c r="AJ7" i="25"/>
  <c r="AI7" i="25"/>
  <c r="AH7" i="25"/>
  <c r="AG7" i="25"/>
  <c r="AF7" i="25"/>
  <c r="AE7" i="25"/>
  <c r="AD7" i="25"/>
  <c r="AC7" i="25"/>
  <c r="AB7" i="25"/>
  <c r="AA7" i="25"/>
  <c r="Z7" i="25"/>
  <c r="Y7" i="25"/>
  <c r="X7" i="25"/>
  <c r="W7" i="25"/>
  <c r="V7" i="25"/>
  <c r="U7" i="25"/>
  <c r="T7" i="25"/>
  <c r="S7" i="25"/>
  <c r="R7" i="25"/>
  <c r="Q7" i="25"/>
  <c r="P7" i="25"/>
  <c r="O7" i="25"/>
  <c r="N7" i="25"/>
  <c r="M7" i="25"/>
  <c r="L7" i="25"/>
  <c r="K7" i="25"/>
  <c r="J7" i="25"/>
  <c r="I7" i="25"/>
  <c r="H7" i="25"/>
  <c r="G7" i="25"/>
  <c r="F7" i="25"/>
  <c r="E7" i="25"/>
  <c r="D7" i="25"/>
  <c r="AS6" i="25"/>
  <c r="AR6" i="25"/>
  <c r="AQ6" i="25"/>
  <c r="AP6" i="25"/>
  <c r="AO6" i="25"/>
  <c r="AN6" i="25"/>
  <c r="AM6" i="25"/>
  <c r="AL6" i="25"/>
  <c r="AK6" i="25"/>
  <c r="AJ6" i="25"/>
  <c r="AI6" i="25"/>
  <c r="AH6" i="25"/>
  <c r="AG6" i="25"/>
  <c r="AF6" i="25"/>
  <c r="AE6" i="25"/>
  <c r="AD6" i="25"/>
  <c r="AC6" i="25"/>
  <c r="AB6" i="25"/>
  <c r="AA6" i="25"/>
  <c r="Z6" i="25"/>
  <c r="Y6" i="25"/>
  <c r="X6" i="25"/>
  <c r="W6" i="25"/>
  <c r="V6" i="25"/>
  <c r="U6" i="25"/>
  <c r="T6" i="25"/>
  <c r="S6" i="25"/>
  <c r="R6" i="25"/>
  <c r="Q6" i="25"/>
  <c r="P6" i="25"/>
  <c r="O6" i="25"/>
  <c r="N6" i="25"/>
  <c r="M6" i="25"/>
  <c r="L6" i="25"/>
  <c r="K6" i="25"/>
  <c r="J6" i="25"/>
  <c r="I6" i="25"/>
  <c r="H6" i="25"/>
  <c r="G6" i="25"/>
  <c r="F6" i="25"/>
  <c r="E6" i="25"/>
  <c r="D6" i="25"/>
  <c r="AS5" i="25"/>
  <c r="AR5" i="25"/>
  <c r="AQ5" i="25"/>
  <c r="AP5" i="25"/>
  <c r="AO5" i="25"/>
  <c r="AN5" i="25"/>
  <c r="AM5" i="25"/>
  <c r="AL5" i="25"/>
  <c r="AK5" i="25"/>
  <c r="AJ5" i="25"/>
  <c r="AI5" i="25"/>
  <c r="AH5" i="25"/>
  <c r="AG5" i="25"/>
  <c r="AF5" i="25"/>
  <c r="AE5" i="25"/>
  <c r="AD5" i="25"/>
  <c r="AC5" i="25"/>
  <c r="AB5" i="25"/>
  <c r="AA5" i="25"/>
  <c r="Z5" i="25"/>
  <c r="Y5" i="25"/>
  <c r="X5" i="25"/>
  <c r="W5" i="25"/>
  <c r="V5" i="25"/>
  <c r="U5" i="25"/>
  <c r="T5" i="25"/>
  <c r="S5" i="25"/>
  <c r="R5" i="25"/>
  <c r="Q5" i="25"/>
  <c r="P5" i="25"/>
  <c r="O5" i="25"/>
  <c r="N5" i="25"/>
  <c r="M5" i="25"/>
  <c r="L5" i="25"/>
  <c r="K5" i="25"/>
  <c r="J5" i="25"/>
  <c r="I5" i="25"/>
  <c r="H5" i="25"/>
  <c r="G5" i="25"/>
  <c r="F5" i="25"/>
  <c r="E5" i="25"/>
  <c r="D5" i="25"/>
  <c r="AS136" i="25"/>
  <c r="AS135" i="25"/>
  <c r="AS134" i="25"/>
  <c r="AS133" i="25"/>
  <c r="AS132" i="25"/>
  <c r="AS131" i="25"/>
  <c r="AS130" i="25"/>
  <c r="AS129" i="25"/>
  <c r="AS128" i="25"/>
  <c r="AS127" i="25"/>
  <c r="AS126" i="25"/>
  <c r="AS125" i="25"/>
  <c r="AS124" i="25"/>
  <c r="AS123" i="25"/>
  <c r="AS122" i="25"/>
  <c r="AS121" i="25"/>
  <c r="AS120" i="25"/>
  <c r="C97" i="25"/>
  <c r="C98" i="25"/>
  <c r="C99" i="25"/>
  <c r="C100" i="25"/>
  <c r="C101" i="25"/>
  <c r="C102" i="25"/>
  <c r="C103" i="25"/>
  <c r="C104" i="25"/>
  <c r="C105" i="25"/>
  <c r="C106" i="25"/>
  <c r="C107" i="25"/>
  <c r="C108" i="25"/>
  <c r="C109" i="25"/>
  <c r="C110" i="25"/>
  <c r="C111" i="25"/>
  <c r="C112" i="25"/>
  <c r="C113" i="25"/>
  <c r="C114" i="25"/>
  <c r="C115" i="25"/>
  <c r="C116" i="25"/>
  <c r="C117" i="25"/>
  <c r="C118" i="25"/>
  <c r="C119" i="25"/>
  <c r="C120" i="25"/>
  <c r="AS119" i="25"/>
  <c r="AS118" i="25"/>
  <c r="AS117" i="25"/>
  <c r="AS116" i="25"/>
  <c r="AS115" i="25"/>
  <c r="AS114" i="25"/>
  <c r="AS113" i="25"/>
  <c r="AS112" i="25"/>
  <c r="AS111" i="25"/>
  <c r="AS110" i="25"/>
  <c r="AS109" i="25"/>
  <c r="AS108" i="25"/>
  <c r="AS107" i="25"/>
  <c r="AS106" i="25"/>
  <c r="AS105" i="25"/>
  <c r="AS104" i="25"/>
  <c r="AS103" i="25"/>
  <c r="AS102" i="25"/>
  <c r="AS101" i="25"/>
  <c r="AS100" i="25"/>
  <c r="AS99" i="25"/>
  <c r="AS98" i="25"/>
  <c r="AS97" i="25"/>
  <c r="AS96" i="25"/>
  <c r="D53" i="25"/>
  <c r="CI53" i="25"/>
  <c r="E53" i="25"/>
  <c r="F53" i="25"/>
  <c r="CJ53" i="25"/>
  <c r="K53" i="25"/>
  <c r="CK53" i="25"/>
  <c r="O53" i="25"/>
  <c r="AU53" i="25"/>
  <c r="CL53" i="25" s="1"/>
  <c r="AV53" i="25"/>
  <c r="CM53" i="25" s="1"/>
  <c r="Q53" i="25"/>
  <c r="AX53" i="25"/>
  <c r="CN53" i="25" s="1"/>
  <c r="R53" i="25"/>
  <c r="AY53" i="25"/>
  <c r="CO53" i="25" s="1"/>
  <c r="AZ53" i="25"/>
  <c r="CP53" i="25" s="1"/>
  <c r="BB53" i="25"/>
  <c r="CQ53" i="25" s="1"/>
  <c r="S53" i="25"/>
  <c r="BC53" i="25"/>
  <c r="CR53" i="25" s="1"/>
  <c r="BD53" i="25"/>
  <c r="CS53" i="25" s="1"/>
  <c r="G53" i="25"/>
  <c r="H53" i="25"/>
  <c r="I53" i="25"/>
  <c r="J53" i="25"/>
  <c r="L53" i="25"/>
  <c r="M53" i="25"/>
  <c r="N53" i="25"/>
  <c r="P53" i="25"/>
  <c r="T53" i="25"/>
  <c r="AT53" i="25"/>
  <c r="AW53" i="25"/>
  <c r="BA53" i="25"/>
  <c r="BE53" i="25"/>
  <c r="U53" i="25"/>
  <c r="BI53" i="25"/>
  <c r="V53" i="25"/>
  <c r="BM53" i="25"/>
  <c r="W53" i="25"/>
  <c r="X53" i="25"/>
  <c r="CU53" i="25"/>
  <c r="AB53" i="25"/>
  <c r="BN53" i="25"/>
  <c r="BT53" i="25"/>
  <c r="BO53" i="25"/>
  <c r="CW53" i="25" s="1"/>
  <c r="BP53" i="25"/>
  <c r="BU53" i="25"/>
  <c r="BQ53" i="25"/>
  <c r="BV53" i="25"/>
  <c r="BR53" i="25"/>
  <c r="BW53" i="25"/>
  <c r="Y53" i="25"/>
  <c r="Z53" i="25"/>
  <c r="AA53" i="25"/>
  <c r="AC53" i="25"/>
  <c r="AD53" i="25"/>
  <c r="AE53" i="25"/>
  <c r="AF53" i="25"/>
  <c r="AG53" i="25"/>
  <c r="AH53" i="25"/>
  <c r="AI53" i="25"/>
  <c r="AK53" i="25"/>
  <c r="AL53" i="25"/>
  <c r="AM53" i="25"/>
  <c r="BS53" i="25"/>
  <c r="AJ53" i="25"/>
  <c r="BX53" i="25"/>
  <c r="AN53" i="25"/>
  <c r="BZ53" i="25"/>
  <c r="AO53" i="25"/>
  <c r="CB53" i="25"/>
  <c r="AP53" i="25"/>
  <c r="CD53" i="25"/>
  <c r="AQ53" i="25"/>
  <c r="AR53" i="25"/>
  <c r="BY53" i="25"/>
  <c r="CA53" i="25"/>
  <c r="CC53" i="25"/>
  <c r="CE53" i="25"/>
  <c r="BF53" i="25"/>
  <c r="DC53" i="25" s="1"/>
  <c r="BG53" i="25"/>
  <c r="BJ53" i="25"/>
  <c r="BK53" i="25"/>
  <c r="DE53" i="25" s="1"/>
  <c r="BH53" i="25"/>
  <c r="BL53" i="25"/>
  <c r="D54" i="25"/>
  <c r="CI54" i="25"/>
  <c r="E54" i="25"/>
  <c r="F54" i="25"/>
  <c r="CJ54" i="25"/>
  <c r="K54" i="25"/>
  <c r="CK54" i="25"/>
  <c r="O54" i="25"/>
  <c r="AU54" i="25"/>
  <c r="CL54" i="25" s="1"/>
  <c r="AV54" i="25"/>
  <c r="CM54" i="25" s="1"/>
  <c r="Q54" i="25"/>
  <c r="AX54" i="25"/>
  <c r="CN54" i="25" s="1"/>
  <c r="R54" i="25"/>
  <c r="AY54" i="25"/>
  <c r="CO54" i="25" s="1"/>
  <c r="AZ54" i="25"/>
  <c r="CP54" i="25" s="1"/>
  <c r="BB54" i="25"/>
  <c r="CQ54" i="25" s="1"/>
  <c r="S54" i="25"/>
  <c r="BC54" i="25"/>
  <c r="CR54" i="25" s="1"/>
  <c r="BD54" i="25"/>
  <c r="CS54" i="25" s="1"/>
  <c r="G54" i="25"/>
  <c r="H54" i="25"/>
  <c r="I54" i="25"/>
  <c r="J54" i="25"/>
  <c r="L54" i="25"/>
  <c r="M54" i="25"/>
  <c r="N54" i="25"/>
  <c r="P54" i="25"/>
  <c r="T54" i="25"/>
  <c r="AT54" i="25"/>
  <c r="AW54" i="25"/>
  <c r="BA54" i="25"/>
  <c r="BE54" i="25"/>
  <c r="U54" i="25"/>
  <c r="BI54" i="25"/>
  <c r="V54" i="25"/>
  <c r="BM54" i="25"/>
  <c r="W54" i="25"/>
  <c r="X54" i="25"/>
  <c r="CU54" i="25"/>
  <c r="AB54" i="25"/>
  <c r="BN54" i="25"/>
  <c r="BT54" i="25"/>
  <c r="BO54" i="25"/>
  <c r="CW54" i="25" s="1"/>
  <c r="BP54" i="25"/>
  <c r="BU54" i="25"/>
  <c r="BQ54" i="25"/>
  <c r="BV54" i="25"/>
  <c r="BR54" i="25"/>
  <c r="BW54" i="25"/>
  <c r="Y54" i="25"/>
  <c r="Z54" i="25"/>
  <c r="AA54" i="25"/>
  <c r="AC54" i="25"/>
  <c r="AD54" i="25"/>
  <c r="AE54" i="25"/>
  <c r="AF54" i="25"/>
  <c r="AG54" i="25"/>
  <c r="AH54" i="25"/>
  <c r="AI54" i="25"/>
  <c r="AK54" i="25"/>
  <c r="AL54" i="25"/>
  <c r="AM54" i="25"/>
  <c r="BS54" i="25"/>
  <c r="AJ54" i="25"/>
  <c r="BX54" i="25"/>
  <c r="AN54" i="25"/>
  <c r="BZ54" i="25"/>
  <c r="AO54" i="25"/>
  <c r="CB54" i="25"/>
  <c r="AP54" i="25"/>
  <c r="CD54" i="25"/>
  <c r="AQ54" i="25"/>
  <c r="AR54" i="25"/>
  <c r="BY54" i="25"/>
  <c r="CA54" i="25"/>
  <c r="CC54" i="25"/>
  <c r="CE54" i="25"/>
  <c r="BF54" i="25"/>
  <c r="DC54" i="25" s="1"/>
  <c r="BG54" i="25"/>
  <c r="BJ54" i="25"/>
  <c r="BK54" i="25"/>
  <c r="DE54" i="25" s="1"/>
  <c r="BH54" i="25"/>
  <c r="BL54" i="25"/>
  <c r="D55" i="25"/>
  <c r="CI55" i="25"/>
  <c r="E55" i="25"/>
  <c r="F55" i="25"/>
  <c r="CJ55" i="25"/>
  <c r="K55" i="25"/>
  <c r="CK55" i="25"/>
  <c r="O55" i="25"/>
  <c r="AU55" i="25"/>
  <c r="CL55" i="25" s="1"/>
  <c r="AV55" i="25"/>
  <c r="CM55" i="25" s="1"/>
  <c r="Q55" i="25"/>
  <c r="AX55" i="25"/>
  <c r="CN55" i="25" s="1"/>
  <c r="R55" i="25"/>
  <c r="AY55" i="25"/>
  <c r="CO55" i="25" s="1"/>
  <c r="AZ55" i="25"/>
  <c r="CP55" i="25" s="1"/>
  <c r="BB55" i="25"/>
  <c r="CQ55" i="25" s="1"/>
  <c r="S55" i="25"/>
  <c r="BC55" i="25"/>
  <c r="CR55" i="25" s="1"/>
  <c r="BD55" i="25"/>
  <c r="CS55" i="25" s="1"/>
  <c r="G55" i="25"/>
  <c r="H55" i="25"/>
  <c r="I55" i="25"/>
  <c r="J55" i="25"/>
  <c r="L55" i="25"/>
  <c r="M55" i="25"/>
  <c r="N55" i="25"/>
  <c r="P55" i="25"/>
  <c r="T55" i="25"/>
  <c r="AT55" i="25"/>
  <c r="AW55" i="25"/>
  <c r="BA55" i="25"/>
  <c r="BE55" i="25"/>
  <c r="U55" i="25"/>
  <c r="BI55" i="25"/>
  <c r="V55" i="25"/>
  <c r="BM55" i="25"/>
  <c r="W55" i="25"/>
  <c r="X55" i="25"/>
  <c r="CU55" i="25"/>
  <c r="AB55" i="25"/>
  <c r="BN55" i="25"/>
  <c r="BT55" i="25"/>
  <c r="BO55" i="25"/>
  <c r="CW55" i="25" s="1"/>
  <c r="BP55" i="25"/>
  <c r="BU55" i="25"/>
  <c r="BQ55" i="25"/>
  <c r="BV55" i="25"/>
  <c r="BR55" i="25"/>
  <c r="BW55" i="25"/>
  <c r="Y55" i="25"/>
  <c r="Z55" i="25"/>
  <c r="AA55" i="25"/>
  <c r="AC55" i="25"/>
  <c r="AD55" i="25"/>
  <c r="AE55" i="25"/>
  <c r="AF55" i="25"/>
  <c r="AG55" i="25"/>
  <c r="AH55" i="25"/>
  <c r="AI55" i="25"/>
  <c r="AK55" i="25"/>
  <c r="AL55" i="25"/>
  <c r="AM55" i="25"/>
  <c r="BS55" i="25"/>
  <c r="AJ55" i="25"/>
  <c r="BX55" i="25"/>
  <c r="AN55" i="25"/>
  <c r="BZ55" i="25"/>
  <c r="AO55" i="25"/>
  <c r="CB55" i="25"/>
  <c r="AP55" i="25"/>
  <c r="CD55" i="25"/>
  <c r="AQ55" i="25"/>
  <c r="AR55" i="25"/>
  <c r="BY55" i="25"/>
  <c r="CA55" i="25"/>
  <c r="CC55" i="25"/>
  <c r="CE55" i="25"/>
  <c r="BF55" i="25"/>
  <c r="BG55" i="25"/>
  <c r="BJ55" i="25"/>
  <c r="BK55" i="25"/>
  <c r="DE55" i="25" s="1"/>
  <c r="BH55" i="25"/>
  <c r="BL55" i="25"/>
  <c r="D56" i="25"/>
  <c r="CI56" i="25"/>
  <c r="E56" i="25"/>
  <c r="F56" i="25"/>
  <c r="CJ56" i="25"/>
  <c r="K56" i="25"/>
  <c r="CK56" i="25"/>
  <c r="O56" i="25"/>
  <c r="AU56" i="25"/>
  <c r="CL56" i="25" s="1"/>
  <c r="AV56" i="25"/>
  <c r="CM56" i="25" s="1"/>
  <c r="Q56" i="25"/>
  <c r="AX56" i="25"/>
  <c r="CN56" i="25" s="1"/>
  <c r="R56" i="25"/>
  <c r="AY56" i="25"/>
  <c r="CO56" i="25" s="1"/>
  <c r="AZ56" i="25"/>
  <c r="CP56" i="25" s="1"/>
  <c r="BB56" i="25"/>
  <c r="CQ56" i="25" s="1"/>
  <c r="S56" i="25"/>
  <c r="BC56" i="25"/>
  <c r="CR56" i="25" s="1"/>
  <c r="BD56" i="25"/>
  <c r="CS56" i="25" s="1"/>
  <c r="G56" i="25"/>
  <c r="H56" i="25"/>
  <c r="I56" i="25"/>
  <c r="J56" i="25"/>
  <c r="L56" i="25"/>
  <c r="M56" i="25"/>
  <c r="N56" i="25"/>
  <c r="P56" i="25"/>
  <c r="T56" i="25"/>
  <c r="AT56" i="25"/>
  <c r="AW56" i="25"/>
  <c r="BA56" i="25"/>
  <c r="BE56" i="25"/>
  <c r="U56" i="25"/>
  <c r="BI56" i="25"/>
  <c r="V56" i="25"/>
  <c r="BM56" i="25"/>
  <c r="W56" i="25"/>
  <c r="X56" i="25"/>
  <c r="CU56" i="25"/>
  <c r="AB56" i="25"/>
  <c r="BN56" i="25"/>
  <c r="BT56" i="25"/>
  <c r="BO56" i="25"/>
  <c r="CW56" i="25" s="1"/>
  <c r="BP56" i="25"/>
  <c r="BU56" i="25"/>
  <c r="BQ56" i="25"/>
  <c r="BV56" i="25"/>
  <c r="BR56" i="25"/>
  <c r="BW56" i="25"/>
  <c r="Y56" i="25"/>
  <c r="Z56" i="25"/>
  <c r="AA56" i="25"/>
  <c r="AC56" i="25"/>
  <c r="AD56" i="25"/>
  <c r="AE56" i="25"/>
  <c r="AF56" i="25"/>
  <c r="AG56" i="25"/>
  <c r="AH56" i="25"/>
  <c r="AI56" i="25"/>
  <c r="AK56" i="25"/>
  <c r="AL56" i="25"/>
  <c r="AM56" i="25"/>
  <c r="BS56" i="25"/>
  <c r="AJ56" i="25"/>
  <c r="BX56" i="25"/>
  <c r="AN56" i="25"/>
  <c r="BZ56" i="25"/>
  <c r="AO56" i="25"/>
  <c r="CB56" i="25"/>
  <c r="AP56" i="25"/>
  <c r="CD56" i="25"/>
  <c r="AQ56" i="25"/>
  <c r="AR56" i="25"/>
  <c r="BY56" i="25"/>
  <c r="CA56" i="25"/>
  <c r="CC56" i="25"/>
  <c r="CE56" i="25"/>
  <c r="BF56" i="25"/>
  <c r="DC56" i="25" s="1"/>
  <c r="BG56" i="25"/>
  <c r="BJ56" i="25"/>
  <c r="BK56" i="25"/>
  <c r="DE56" i="25" s="1"/>
  <c r="BH56" i="25"/>
  <c r="BL56" i="25"/>
  <c r="D57" i="25"/>
  <c r="CI57" i="25"/>
  <c r="E57" i="25"/>
  <c r="F57" i="25"/>
  <c r="CJ57" i="25"/>
  <c r="K57" i="25"/>
  <c r="CK57" i="25"/>
  <c r="O57" i="25"/>
  <c r="AU57" i="25"/>
  <c r="CL57" i="25" s="1"/>
  <c r="AV57" i="25"/>
  <c r="CM57" i="25" s="1"/>
  <c r="Q57" i="25"/>
  <c r="AX57" i="25"/>
  <c r="CN57" i="25" s="1"/>
  <c r="R57" i="25"/>
  <c r="AY57" i="25"/>
  <c r="CO57" i="25" s="1"/>
  <c r="AZ57" i="25"/>
  <c r="CP57" i="25" s="1"/>
  <c r="BB57" i="25"/>
  <c r="CQ57" i="25" s="1"/>
  <c r="S57" i="25"/>
  <c r="BC57" i="25"/>
  <c r="CR57" i="25" s="1"/>
  <c r="BD57" i="25"/>
  <c r="CS57" i="25" s="1"/>
  <c r="G57" i="25"/>
  <c r="H57" i="25"/>
  <c r="I57" i="25"/>
  <c r="J57" i="25"/>
  <c r="L57" i="25"/>
  <c r="M57" i="25"/>
  <c r="N57" i="25"/>
  <c r="P57" i="25"/>
  <c r="T57" i="25"/>
  <c r="AT57" i="25"/>
  <c r="AW57" i="25"/>
  <c r="BA57" i="25"/>
  <c r="BE57" i="25"/>
  <c r="U57" i="25"/>
  <c r="BI57" i="25"/>
  <c r="V57" i="25"/>
  <c r="BM57" i="25"/>
  <c r="W57" i="25"/>
  <c r="X57" i="25"/>
  <c r="CU57" i="25"/>
  <c r="AB57" i="25"/>
  <c r="BN57" i="25"/>
  <c r="BT57" i="25"/>
  <c r="BO57" i="25"/>
  <c r="CW57" i="25" s="1"/>
  <c r="BP57" i="25"/>
  <c r="CX57" i="25" s="1"/>
  <c r="BU57" i="25"/>
  <c r="BQ57" i="25"/>
  <c r="BV57" i="25"/>
  <c r="BR57" i="25"/>
  <c r="BW57" i="25"/>
  <c r="Y57" i="25"/>
  <c r="Z57" i="25"/>
  <c r="AA57" i="25"/>
  <c r="AC57" i="25"/>
  <c r="AD57" i="25"/>
  <c r="AE57" i="25"/>
  <c r="AF57" i="25"/>
  <c r="AG57" i="25"/>
  <c r="AH57" i="25"/>
  <c r="AI57" i="25"/>
  <c r="AK57" i="25"/>
  <c r="AL57" i="25"/>
  <c r="AM57" i="25"/>
  <c r="BS57" i="25"/>
  <c r="AJ57" i="25"/>
  <c r="BX57" i="25"/>
  <c r="AN57" i="25"/>
  <c r="BZ57" i="25"/>
  <c r="AO57" i="25"/>
  <c r="CB57" i="25"/>
  <c r="AP57" i="25"/>
  <c r="CD57" i="25"/>
  <c r="AQ57" i="25"/>
  <c r="AR57" i="25"/>
  <c r="BY57" i="25"/>
  <c r="CA57" i="25"/>
  <c r="CC57" i="25"/>
  <c r="CE57" i="25"/>
  <c r="BF57" i="25"/>
  <c r="DC57" i="25" s="1"/>
  <c r="BG57" i="25"/>
  <c r="BJ57" i="25"/>
  <c r="BK57" i="25"/>
  <c r="DE57" i="25" s="1"/>
  <c r="BH57" i="25"/>
  <c r="BL57" i="25"/>
  <c r="D58" i="25"/>
  <c r="CI58" i="25"/>
  <c r="E58" i="25"/>
  <c r="F58" i="25"/>
  <c r="CJ58" i="25"/>
  <c r="K58" i="25"/>
  <c r="CK58" i="25"/>
  <c r="O58" i="25"/>
  <c r="AU58" i="25"/>
  <c r="CL58" i="25" s="1"/>
  <c r="AV58" i="25"/>
  <c r="CM58" i="25" s="1"/>
  <c r="Q58" i="25"/>
  <c r="AX58" i="25"/>
  <c r="CN58" i="25" s="1"/>
  <c r="R58" i="25"/>
  <c r="AY58" i="25"/>
  <c r="CO58" i="25" s="1"/>
  <c r="AZ58" i="25"/>
  <c r="CP58" i="25" s="1"/>
  <c r="BB58" i="25"/>
  <c r="CQ58" i="25" s="1"/>
  <c r="S58" i="25"/>
  <c r="BC58" i="25"/>
  <c r="CR58" i="25" s="1"/>
  <c r="BD58" i="25"/>
  <c r="CS58" i="25" s="1"/>
  <c r="G58" i="25"/>
  <c r="H58" i="25"/>
  <c r="I58" i="25"/>
  <c r="J58" i="25"/>
  <c r="L58" i="25"/>
  <c r="M58" i="25"/>
  <c r="N58" i="25"/>
  <c r="P58" i="25"/>
  <c r="T58" i="25"/>
  <c r="AT58" i="25"/>
  <c r="AW58" i="25"/>
  <c r="BA58" i="25"/>
  <c r="BE58" i="25"/>
  <c r="U58" i="25"/>
  <c r="BI58" i="25"/>
  <c r="V58" i="25"/>
  <c r="BM58" i="25"/>
  <c r="W58" i="25"/>
  <c r="X58" i="25"/>
  <c r="CU58" i="25"/>
  <c r="AB58" i="25"/>
  <c r="BN58" i="25"/>
  <c r="BT58" i="25"/>
  <c r="BO58" i="25"/>
  <c r="CW58" i="25" s="1"/>
  <c r="BP58" i="25"/>
  <c r="BU58" i="25"/>
  <c r="BQ58" i="25"/>
  <c r="BV58" i="25"/>
  <c r="BR58" i="25"/>
  <c r="BW58" i="25"/>
  <c r="Y58" i="25"/>
  <c r="Z58" i="25"/>
  <c r="AA58" i="25"/>
  <c r="AC58" i="25"/>
  <c r="AD58" i="25"/>
  <c r="AE58" i="25"/>
  <c r="AF58" i="25"/>
  <c r="AG58" i="25"/>
  <c r="AH58" i="25"/>
  <c r="AI58" i="25"/>
  <c r="AK58" i="25"/>
  <c r="AL58" i="25"/>
  <c r="AM58" i="25"/>
  <c r="BS58" i="25"/>
  <c r="AJ58" i="25"/>
  <c r="BX58" i="25"/>
  <c r="AN58" i="25"/>
  <c r="BZ58" i="25"/>
  <c r="AO58" i="25"/>
  <c r="CB58" i="25"/>
  <c r="AP58" i="25"/>
  <c r="CD58" i="25"/>
  <c r="AQ58" i="25"/>
  <c r="AR58" i="25"/>
  <c r="BY58" i="25"/>
  <c r="CA58" i="25"/>
  <c r="CC58" i="25"/>
  <c r="CE58" i="25"/>
  <c r="BF58" i="25"/>
  <c r="DC58" i="25" s="1"/>
  <c r="BG58" i="25"/>
  <c r="BJ58" i="25"/>
  <c r="BK58" i="25"/>
  <c r="DE58" i="25" s="1"/>
  <c r="BH58" i="25"/>
  <c r="BL58" i="25"/>
  <c r="D59" i="25"/>
  <c r="CI59" i="25"/>
  <c r="E59" i="25"/>
  <c r="F59" i="25"/>
  <c r="CJ59" i="25"/>
  <c r="K59" i="25"/>
  <c r="CK59" i="25"/>
  <c r="O59" i="25"/>
  <c r="AU59" i="25"/>
  <c r="CL59" i="25" s="1"/>
  <c r="AV59" i="25"/>
  <c r="CM59" i="25" s="1"/>
  <c r="Q59" i="25"/>
  <c r="AX59" i="25"/>
  <c r="CN59" i="25" s="1"/>
  <c r="R59" i="25"/>
  <c r="AY59" i="25"/>
  <c r="CO59" i="25" s="1"/>
  <c r="AZ59" i="25"/>
  <c r="CP59" i="25" s="1"/>
  <c r="BB59" i="25"/>
  <c r="CQ59" i="25" s="1"/>
  <c r="S59" i="25"/>
  <c r="BC59" i="25"/>
  <c r="CR59" i="25" s="1"/>
  <c r="BD59" i="25"/>
  <c r="CS59" i="25" s="1"/>
  <c r="G59" i="25"/>
  <c r="H59" i="25"/>
  <c r="I59" i="25"/>
  <c r="J59" i="25"/>
  <c r="L59" i="25"/>
  <c r="M59" i="25"/>
  <c r="N59" i="25"/>
  <c r="P59" i="25"/>
  <c r="T59" i="25"/>
  <c r="AT59" i="25"/>
  <c r="AW59" i="25"/>
  <c r="BA59" i="25"/>
  <c r="BE59" i="25"/>
  <c r="U59" i="25"/>
  <c r="BI59" i="25"/>
  <c r="V59" i="25"/>
  <c r="BM59" i="25"/>
  <c r="W59" i="25"/>
  <c r="X59" i="25"/>
  <c r="CU59" i="25"/>
  <c r="AB59" i="25"/>
  <c r="BN59" i="25"/>
  <c r="BT59" i="25"/>
  <c r="BO59" i="25"/>
  <c r="CW59" i="25" s="1"/>
  <c r="BP59" i="25"/>
  <c r="BU59" i="25"/>
  <c r="BQ59" i="25"/>
  <c r="BV59" i="25"/>
  <c r="BR59" i="25"/>
  <c r="BW59" i="25"/>
  <c r="Y59" i="25"/>
  <c r="Z59" i="25"/>
  <c r="AA59" i="25"/>
  <c r="AC59" i="25"/>
  <c r="AD59" i="25"/>
  <c r="AE59" i="25"/>
  <c r="AF59" i="25"/>
  <c r="AG59" i="25"/>
  <c r="AH59" i="25"/>
  <c r="AI59" i="25"/>
  <c r="AK59" i="25"/>
  <c r="AL59" i="25"/>
  <c r="AM59" i="25"/>
  <c r="BS59" i="25"/>
  <c r="AJ59" i="25"/>
  <c r="BX59" i="25"/>
  <c r="AN59" i="25"/>
  <c r="BZ59" i="25"/>
  <c r="AO59" i="25"/>
  <c r="CB59" i="25"/>
  <c r="AP59" i="25"/>
  <c r="CD59" i="25"/>
  <c r="AQ59" i="25"/>
  <c r="AR59" i="25"/>
  <c r="BY59" i="25"/>
  <c r="CA59" i="25"/>
  <c r="CC59" i="25"/>
  <c r="CE59" i="25"/>
  <c r="BF59" i="25"/>
  <c r="DC59" i="25" s="1"/>
  <c r="BG59" i="25"/>
  <c r="BJ59" i="25"/>
  <c r="BK59" i="25"/>
  <c r="DE59" i="25" s="1"/>
  <c r="BH59" i="25"/>
  <c r="BL59" i="25"/>
  <c r="D60" i="25"/>
  <c r="CI60" i="25"/>
  <c r="E60" i="25"/>
  <c r="F60" i="25"/>
  <c r="CJ60" i="25"/>
  <c r="K60" i="25"/>
  <c r="CK60" i="25"/>
  <c r="O60" i="25"/>
  <c r="AU60" i="25"/>
  <c r="CL60" i="25" s="1"/>
  <c r="AV60" i="25"/>
  <c r="CM60" i="25" s="1"/>
  <c r="Q60" i="25"/>
  <c r="AX60" i="25"/>
  <c r="CN60" i="25" s="1"/>
  <c r="R60" i="25"/>
  <c r="AY60" i="25"/>
  <c r="CO60" i="25" s="1"/>
  <c r="AZ60" i="25"/>
  <c r="CP60" i="25" s="1"/>
  <c r="BB60" i="25"/>
  <c r="CQ60" i="25" s="1"/>
  <c r="S60" i="25"/>
  <c r="BC60" i="25"/>
  <c r="BD60" i="25"/>
  <c r="CS60" i="25" s="1"/>
  <c r="G60" i="25"/>
  <c r="H60" i="25"/>
  <c r="I60" i="25"/>
  <c r="J60" i="25"/>
  <c r="L60" i="25"/>
  <c r="M60" i="25"/>
  <c r="N60" i="25"/>
  <c r="P60" i="25"/>
  <c r="T60" i="25"/>
  <c r="AT60" i="25"/>
  <c r="AW60" i="25"/>
  <c r="BA60" i="25"/>
  <c r="BE60" i="25"/>
  <c r="U60" i="25"/>
  <c r="BI60" i="25"/>
  <c r="V60" i="25"/>
  <c r="BM60" i="25"/>
  <c r="W60" i="25"/>
  <c r="X60" i="25"/>
  <c r="CU60" i="25"/>
  <c r="AB60" i="25"/>
  <c r="BN60" i="25"/>
  <c r="BT60" i="25"/>
  <c r="BO60" i="25"/>
  <c r="CW60" i="25" s="1"/>
  <c r="BP60" i="25"/>
  <c r="BU60" i="25"/>
  <c r="BQ60" i="25"/>
  <c r="BV60" i="25"/>
  <c r="BR60" i="25"/>
  <c r="BW60" i="25"/>
  <c r="Y60" i="25"/>
  <c r="Z60" i="25"/>
  <c r="AA60" i="25"/>
  <c r="AC60" i="25"/>
  <c r="AD60" i="25"/>
  <c r="AE60" i="25"/>
  <c r="AF60" i="25"/>
  <c r="AG60" i="25"/>
  <c r="AH60" i="25"/>
  <c r="AI60" i="25"/>
  <c r="AK60" i="25"/>
  <c r="AL60" i="25"/>
  <c r="AM60" i="25"/>
  <c r="BS60" i="25"/>
  <c r="AJ60" i="25"/>
  <c r="BX60" i="25"/>
  <c r="AN60" i="25"/>
  <c r="BZ60" i="25"/>
  <c r="AO60" i="25"/>
  <c r="CB60" i="25"/>
  <c r="AP60" i="25"/>
  <c r="CD60" i="25"/>
  <c r="AQ60" i="25"/>
  <c r="AR60" i="25"/>
  <c r="BY60" i="25"/>
  <c r="CA60" i="25"/>
  <c r="CC60" i="25"/>
  <c r="CE60" i="25"/>
  <c r="BF60" i="25"/>
  <c r="DC60" i="25" s="1"/>
  <c r="BG60" i="25"/>
  <c r="BJ60" i="25"/>
  <c r="BK60" i="25"/>
  <c r="DE60" i="25" s="1"/>
  <c r="BH60" i="25"/>
  <c r="BL60" i="25"/>
  <c r="D61" i="25"/>
  <c r="CI61" i="25"/>
  <c r="E61" i="25"/>
  <c r="F61" i="25"/>
  <c r="CJ61" i="25"/>
  <c r="K61" i="25"/>
  <c r="CK61" i="25"/>
  <c r="O61" i="25"/>
  <c r="AU61" i="25"/>
  <c r="CL61" i="25" s="1"/>
  <c r="AV61" i="25"/>
  <c r="CM61" i="25" s="1"/>
  <c r="Q61" i="25"/>
  <c r="AX61" i="25"/>
  <c r="CN61" i="25" s="1"/>
  <c r="R61" i="25"/>
  <c r="AY61" i="25"/>
  <c r="CO61" i="25" s="1"/>
  <c r="AZ61" i="25"/>
  <c r="CP61" i="25" s="1"/>
  <c r="BB61" i="25"/>
  <c r="CQ61" i="25" s="1"/>
  <c r="S61" i="25"/>
  <c r="BC61" i="25"/>
  <c r="CR61" i="25" s="1"/>
  <c r="BD61" i="25"/>
  <c r="CS61" i="25" s="1"/>
  <c r="G61" i="25"/>
  <c r="H61" i="25"/>
  <c r="I61" i="25"/>
  <c r="J61" i="25"/>
  <c r="L61" i="25"/>
  <c r="M61" i="25"/>
  <c r="N61" i="25"/>
  <c r="P61" i="25"/>
  <c r="T61" i="25"/>
  <c r="AT61" i="25"/>
  <c r="AW61" i="25"/>
  <c r="BA61" i="25"/>
  <c r="BE61" i="25"/>
  <c r="U61" i="25"/>
  <c r="BI61" i="25"/>
  <c r="V61" i="25"/>
  <c r="BM61" i="25"/>
  <c r="W61" i="25"/>
  <c r="X61" i="25"/>
  <c r="CU61" i="25"/>
  <c r="AB61" i="25"/>
  <c r="BN61" i="25"/>
  <c r="BT61" i="25"/>
  <c r="BO61" i="25"/>
  <c r="CW61" i="25" s="1"/>
  <c r="BP61" i="25"/>
  <c r="BU61" i="25"/>
  <c r="BQ61" i="25"/>
  <c r="BV61" i="25"/>
  <c r="BR61" i="25"/>
  <c r="BW61" i="25"/>
  <c r="Y61" i="25"/>
  <c r="Z61" i="25"/>
  <c r="AA61" i="25"/>
  <c r="AC61" i="25"/>
  <c r="AD61" i="25"/>
  <c r="AE61" i="25"/>
  <c r="AF61" i="25"/>
  <c r="AG61" i="25"/>
  <c r="AH61" i="25"/>
  <c r="AI61" i="25"/>
  <c r="AK61" i="25"/>
  <c r="AL61" i="25"/>
  <c r="AM61" i="25"/>
  <c r="BS61" i="25"/>
  <c r="AJ61" i="25"/>
  <c r="BX61" i="25"/>
  <c r="AN61" i="25"/>
  <c r="BZ61" i="25"/>
  <c r="AO61" i="25"/>
  <c r="CB61" i="25"/>
  <c r="AP61" i="25"/>
  <c r="CD61" i="25"/>
  <c r="AQ61" i="25"/>
  <c r="AR61" i="25"/>
  <c r="BY61" i="25"/>
  <c r="CA61" i="25"/>
  <c r="CC61" i="25"/>
  <c r="CE61" i="25"/>
  <c r="BF61" i="25"/>
  <c r="DC61" i="25" s="1"/>
  <c r="BG61" i="25"/>
  <c r="BJ61" i="25"/>
  <c r="BK61" i="25"/>
  <c r="DE61" i="25" s="1"/>
  <c r="BH61" i="25"/>
  <c r="BL61" i="25"/>
  <c r="D62" i="25"/>
  <c r="CI62" i="25"/>
  <c r="E62" i="25"/>
  <c r="F62" i="25"/>
  <c r="CJ62" i="25"/>
  <c r="K62" i="25"/>
  <c r="CK62" i="25"/>
  <c r="O62" i="25"/>
  <c r="AU62" i="25"/>
  <c r="CL62" i="25" s="1"/>
  <c r="AV62" i="25"/>
  <c r="CM62" i="25" s="1"/>
  <c r="Q62" i="25"/>
  <c r="AX62" i="25"/>
  <c r="CN62" i="25" s="1"/>
  <c r="R62" i="25"/>
  <c r="AY62" i="25"/>
  <c r="CO62" i="25" s="1"/>
  <c r="AZ62" i="25"/>
  <c r="CP62" i="25" s="1"/>
  <c r="BB62" i="25"/>
  <c r="CQ62" i="25" s="1"/>
  <c r="S62" i="25"/>
  <c r="BC62" i="25"/>
  <c r="CR62" i="25" s="1"/>
  <c r="BD62" i="25"/>
  <c r="CS62" i="25" s="1"/>
  <c r="G62" i="25"/>
  <c r="H62" i="25"/>
  <c r="I62" i="25"/>
  <c r="J62" i="25"/>
  <c r="L62" i="25"/>
  <c r="M62" i="25"/>
  <c r="N62" i="25"/>
  <c r="P62" i="25"/>
  <c r="T62" i="25"/>
  <c r="AT62" i="25"/>
  <c r="AW62" i="25"/>
  <c r="BA62" i="25"/>
  <c r="BE62" i="25"/>
  <c r="U62" i="25"/>
  <c r="BI62" i="25"/>
  <c r="V62" i="25"/>
  <c r="BM62" i="25"/>
  <c r="W62" i="25"/>
  <c r="X62" i="25"/>
  <c r="CU62" i="25"/>
  <c r="AB62" i="25"/>
  <c r="BN62" i="25"/>
  <c r="BT62" i="25"/>
  <c r="BO62" i="25"/>
  <c r="CW62" i="25" s="1"/>
  <c r="BP62" i="25"/>
  <c r="BU62" i="25"/>
  <c r="BQ62" i="25"/>
  <c r="BV62" i="25"/>
  <c r="BR62" i="25"/>
  <c r="BW62" i="25"/>
  <c r="Y62" i="25"/>
  <c r="Z62" i="25"/>
  <c r="AA62" i="25"/>
  <c r="AC62" i="25"/>
  <c r="AD62" i="25"/>
  <c r="AE62" i="25"/>
  <c r="AF62" i="25"/>
  <c r="AG62" i="25"/>
  <c r="AH62" i="25"/>
  <c r="AI62" i="25"/>
  <c r="AK62" i="25"/>
  <c r="AL62" i="25"/>
  <c r="AM62" i="25"/>
  <c r="BS62" i="25"/>
  <c r="AJ62" i="25"/>
  <c r="BX62" i="25"/>
  <c r="AN62" i="25"/>
  <c r="BZ62" i="25"/>
  <c r="AO62" i="25"/>
  <c r="CB62" i="25"/>
  <c r="AP62" i="25"/>
  <c r="CD62" i="25"/>
  <c r="AQ62" i="25"/>
  <c r="AR62" i="25"/>
  <c r="BY62" i="25"/>
  <c r="CA62" i="25"/>
  <c r="CC62" i="25"/>
  <c r="CE62" i="25"/>
  <c r="BF62" i="25"/>
  <c r="DC62" i="25" s="1"/>
  <c r="BG62" i="25"/>
  <c r="BJ62" i="25"/>
  <c r="BK62" i="25"/>
  <c r="DE62" i="25" s="1"/>
  <c r="BH62" i="25"/>
  <c r="BL62" i="25"/>
  <c r="D63" i="25"/>
  <c r="CI63" i="25"/>
  <c r="E63" i="25"/>
  <c r="F63" i="25"/>
  <c r="CJ63" i="25"/>
  <c r="K63" i="25"/>
  <c r="CK63" i="25"/>
  <c r="O63" i="25"/>
  <c r="AU63" i="25"/>
  <c r="CL63" i="25" s="1"/>
  <c r="AV63" i="25"/>
  <c r="CM63" i="25" s="1"/>
  <c r="Q63" i="25"/>
  <c r="AX63" i="25"/>
  <c r="CN63" i="25" s="1"/>
  <c r="R63" i="25"/>
  <c r="AY63" i="25"/>
  <c r="CO63" i="25" s="1"/>
  <c r="AZ63" i="25"/>
  <c r="CP63" i="25" s="1"/>
  <c r="BB63" i="25"/>
  <c r="CQ63" i="25" s="1"/>
  <c r="S63" i="25"/>
  <c r="BC63" i="25"/>
  <c r="CR63" i="25" s="1"/>
  <c r="BD63" i="25"/>
  <c r="CS63" i="25" s="1"/>
  <c r="G63" i="25"/>
  <c r="H63" i="25"/>
  <c r="I63" i="25"/>
  <c r="J63" i="25"/>
  <c r="L63" i="25"/>
  <c r="M63" i="25"/>
  <c r="N63" i="25"/>
  <c r="P63" i="25"/>
  <c r="T63" i="25"/>
  <c r="AT63" i="25"/>
  <c r="AW63" i="25"/>
  <c r="BA63" i="25"/>
  <c r="BE63" i="25"/>
  <c r="U63" i="25"/>
  <c r="BI63" i="25"/>
  <c r="V63" i="25"/>
  <c r="BM63" i="25"/>
  <c r="W63" i="25"/>
  <c r="X63" i="25"/>
  <c r="CU63" i="25"/>
  <c r="AB63" i="25"/>
  <c r="BN63" i="25"/>
  <c r="BT63" i="25"/>
  <c r="BO63" i="25"/>
  <c r="CW63" i="25" s="1"/>
  <c r="BP63" i="25"/>
  <c r="BU63" i="25"/>
  <c r="BQ63" i="25"/>
  <c r="BV63" i="25"/>
  <c r="BR63" i="25"/>
  <c r="BW63" i="25"/>
  <c r="Y63" i="25"/>
  <c r="Z63" i="25"/>
  <c r="AA63" i="25"/>
  <c r="AC63" i="25"/>
  <c r="AD63" i="25"/>
  <c r="AE63" i="25"/>
  <c r="AF63" i="25"/>
  <c r="AG63" i="25"/>
  <c r="AH63" i="25"/>
  <c r="AI63" i="25"/>
  <c r="AK63" i="25"/>
  <c r="AL63" i="25"/>
  <c r="AM63" i="25"/>
  <c r="BS63" i="25"/>
  <c r="AJ63" i="25"/>
  <c r="BX63" i="25"/>
  <c r="AN63" i="25"/>
  <c r="BZ63" i="25"/>
  <c r="AO63" i="25"/>
  <c r="CB63" i="25"/>
  <c r="AP63" i="25"/>
  <c r="CD63" i="25"/>
  <c r="AQ63" i="25"/>
  <c r="AR63" i="25"/>
  <c r="BY63" i="25"/>
  <c r="CA63" i="25"/>
  <c r="CC63" i="25"/>
  <c r="CE63" i="25"/>
  <c r="BF63" i="25"/>
  <c r="DC63" i="25" s="1"/>
  <c r="BG63" i="25"/>
  <c r="BJ63" i="25"/>
  <c r="BK63" i="25"/>
  <c r="DE63" i="25" s="1"/>
  <c r="BH63" i="25"/>
  <c r="BL63" i="25"/>
  <c r="D64" i="25"/>
  <c r="CI64" i="25"/>
  <c r="E64" i="25"/>
  <c r="F64" i="25"/>
  <c r="CJ64" i="25"/>
  <c r="K64" i="25"/>
  <c r="CK64" i="25"/>
  <c r="O64" i="25"/>
  <c r="AU64" i="25"/>
  <c r="CL64" i="25" s="1"/>
  <c r="AV64" i="25"/>
  <c r="CM64" i="25" s="1"/>
  <c r="Q64" i="25"/>
  <c r="AX64" i="25"/>
  <c r="CN64" i="25" s="1"/>
  <c r="R64" i="25"/>
  <c r="AY64" i="25"/>
  <c r="CO64" i="25" s="1"/>
  <c r="AZ64" i="25"/>
  <c r="CP64" i="25" s="1"/>
  <c r="BB64" i="25"/>
  <c r="CQ64" i="25" s="1"/>
  <c r="S64" i="25"/>
  <c r="BC64" i="25"/>
  <c r="CR64" i="25" s="1"/>
  <c r="BD64" i="25"/>
  <c r="CS64" i="25" s="1"/>
  <c r="G64" i="25"/>
  <c r="H64" i="25"/>
  <c r="I64" i="25"/>
  <c r="J64" i="25"/>
  <c r="L64" i="25"/>
  <c r="M64" i="25"/>
  <c r="N64" i="25"/>
  <c r="P64" i="25"/>
  <c r="T64" i="25"/>
  <c r="AT64" i="25"/>
  <c r="AW64" i="25"/>
  <c r="BA64" i="25"/>
  <c r="BE64" i="25"/>
  <c r="U64" i="25"/>
  <c r="BI64" i="25"/>
  <c r="V64" i="25"/>
  <c r="BM64" i="25"/>
  <c r="W64" i="25"/>
  <c r="X64" i="25"/>
  <c r="CU64" i="25"/>
  <c r="AB64" i="25"/>
  <c r="BN64" i="25"/>
  <c r="BT64" i="25"/>
  <c r="BO64" i="25"/>
  <c r="CW64" i="25" s="1"/>
  <c r="BP64" i="25"/>
  <c r="BU64" i="25"/>
  <c r="BQ64" i="25"/>
  <c r="BV64" i="25"/>
  <c r="BR64" i="25"/>
  <c r="BW64" i="25"/>
  <c r="Y64" i="25"/>
  <c r="Z64" i="25"/>
  <c r="AA64" i="25"/>
  <c r="AC64" i="25"/>
  <c r="AD64" i="25"/>
  <c r="AE64" i="25"/>
  <c r="AF64" i="25"/>
  <c r="AG64" i="25"/>
  <c r="AH64" i="25"/>
  <c r="AI64" i="25"/>
  <c r="AK64" i="25"/>
  <c r="AL64" i="25"/>
  <c r="AM64" i="25"/>
  <c r="BS64" i="25"/>
  <c r="AJ64" i="25"/>
  <c r="BX64" i="25"/>
  <c r="AN64" i="25"/>
  <c r="BZ64" i="25"/>
  <c r="AO64" i="25"/>
  <c r="CB64" i="25"/>
  <c r="AP64" i="25"/>
  <c r="CD64" i="25"/>
  <c r="AQ64" i="25"/>
  <c r="AR64" i="25"/>
  <c r="BY64" i="25"/>
  <c r="CA64" i="25"/>
  <c r="CC64" i="25"/>
  <c r="CE64" i="25"/>
  <c r="BF64" i="25"/>
  <c r="DC64" i="25" s="1"/>
  <c r="BG64" i="25"/>
  <c r="BJ64" i="25"/>
  <c r="BK64" i="25"/>
  <c r="DE64" i="25" s="1"/>
  <c r="BH64" i="25"/>
  <c r="BL64" i="25"/>
  <c r="D65" i="25"/>
  <c r="CI65" i="25"/>
  <c r="E65" i="25"/>
  <c r="F65" i="25"/>
  <c r="CJ65" i="25"/>
  <c r="K65" i="25"/>
  <c r="CK65" i="25"/>
  <c r="O65" i="25"/>
  <c r="AU65" i="25"/>
  <c r="CL65" i="25" s="1"/>
  <c r="AV65" i="25"/>
  <c r="CM65" i="25" s="1"/>
  <c r="Q65" i="25"/>
  <c r="AX65" i="25"/>
  <c r="CN65" i="25" s="1"/>
  <c r="R65" i="25"/>
  <c r="AY65" i="25"/>
  <c r="CO65" i="25" s="1"/>
  <c r="AZ65" i="25"/>
  <c r="CP65" i="25" s="1"/>
  <c r="BB65" i="25"/>
  <c r="CQ65" i="25" s="1"/>
  <c r="S65" i="25"/>
  <c r="BC65" i="25"/>
  <c r="CR65" i="25" s="1"/>
  <c r="BD65" i="25"/>
  <c r="CS65" i="25" s="1"/>
  <c r="G65" i="25"/>
  <c r="H65" i="25"/>
  <c r="I65" i="25"/>
  <c r="J65" i="25"/>
  <c r="L65" i="25"/>
  <c r="M65" i="25"/>
  <c r="N65" i="25"/>
  <c r="P65" i="25"/>
  <c r="T65" i="25"/>
  <c r="AT65" i="25"/>
  <c r="AW65" i="25"/>
  <c r="BA65" i="25"/>
  <c r="BE65" i="25"/>
  <c r="U65" i="25"/>
  <c r="BI65" i="25"/>
  <c r="V65" i="25"/>
  <c r="BM65" i="25"/>
  <c r="W65" i="25"/>
  <c r="X65" i="25"/>
  <c r="CU65" i="25"/>
  <c r="AB65" i="25"/>
  <c r="BN65" i="25"/>
  <c r="BT65" i="25"/>
  <c r="BO65" i="25"/>
  <c r="CW65" i="25" s="1"/>
  <c r="BP65" i="25"/>
  <c r="BU65" i="25"/>
  <c r="BQ65" i="25"/>
  <c r="BV65" i="25"/>
  <c r="BR65" i="25"/>
  <c r="BW65" i="25"/>
  <c r="Y65" i="25"/>
  <c r="Z65" i="25"/>
  <c r="AA65" i="25"/>
  <c r="AC65" i="25"/>
  <c r="AD65" i="25"/>
  <c r="AE65" i="25"/>
  <c r="AF65" i="25"/>
  <c r="AG65" i="25"/>
  <c r="AH65" i="25"/>
  <c r="AI65" i="25"/>
  <c r="AK65" i="25"/>
  <c r="AL65" i="25"/>
  <c r="AM65" i="25"/>
  <c r="BS65" i="25"/>
  <c r="AJ65" i="25"/>
  <c r="BX65" i="25"/>
  <c r="AN65" i="25"/>
  <c r="BZ65" i="25"/>
  <c r="AO65" i="25"/>
  <c r="CB65" i="25"/>
  <c r="AP65" i="25"/>
  <c r="CD65" i="25"/>
  <c r="AQ65" i="25"/>
  <c r="AR65" i="25"/>
  <c r="BY65" i="25"/>
  <c r="CA65" i="25"/>
  <c r="CC65" i="25"/>
  <c r="CE65" i="25"/>
  <c r="BF65" i="25"/>
  <c r="DC65" i="25" s="1"/>
  <c r="BG65" i="25"/>
  <c r="BJ65" i="25"/>
  <c r="BK65" i="25"/>
  <c r="DE65" i="25" s="1"/>
  <c r="BH65" i="25"/>
  <c r="BL65" i="25"/>
  <c r="D66" i="25"/>
  <c r="CI66" i="25"/>
  <c r="E66" i="25"/>
  <c r="F66" i="25"/>
  <c r="CJ66" i="25"/>
  <c r="K66" i="25"/>
  <c r="CK66" i="25"/>
  <c r="O66" i="25"/>
  <c r="AU66" i="25"/>
  <c r="CL66" i="25" s="1"/>
  <c r="AV66" i="25"/>
  <c r="CM66" i="25" s="1"/>
  <c r="Q66" i="25"/>
  <c r="AX66" i="25"/>
  <c r="CN66" i="25" s="1"/>
  <c r="R66" i="25"/>
  <c r="AY66" i="25"/>
  <c r="CO66" i="25" s="1"/>
  <c r="AZ66" i="25"/>
  <c r="CP66" i="25" s="1"/>
  <c r="BB66" i="25"/>
  <c r="CQ66" i="25" s="1"/>
  <c r="S66" i="25"/>
  <c r="BC66" i="25"/>
  <c r="CR66" i="25" s="1"/>
  <c r="BD66" i="25"/>
  <c r="CS66" i="25" s="1"/>
  <c r="G66" i="25"/>
  <c r="H66" i="25"/>
  <c r="I66" i="25"/>
  <c r="J66" i="25"/>
  <c r="L66" i="25"/>
  <c r="M66" i="25"/>
  <c r="N66" i="25"/>
  <c r="P66" i="25"/>
  <c r="T66" i="25"/>
  <c r="AT66" i="25"/>
  <c r="AW66" i="25"/>
  <c r="BA66" i="25"/>
  <c r="BE66" i="25"/>
  <c r="U66" i="25"/>
  <c r="BI66" i="25"/>
  <c r="V66" i="25"/>
  <c r="BM66" i="25"/>
  <c r="W66" i="25"/>
  <c r="X66" i="25"/>
  <c r="CU66" i="25"/>
  <c r="AB66" i="25"/>
  <c r="BN66" i="25"/>
  <c r="BT66" i="25"/>
  <c r="BO66" i="25"/>
  <c r="CW66" i="25" s="1"/>
  <c r="BP66" i="25"/>
  <c r="BU66" i="25"/>
  <c r="BQ66" i="25"/>
  <c r="BV66" i="25"/>
  <c r="BR66" i="25"/>
  <c r="BW66" i="25"/>
  <c r="Y66" i="25"/>
  <c r="Z66" i="25"/>
  <c r="AA66" i="25"/>
  <c r="AC66" i="25"/>
  <c r="AD66" i="25"/>
  <c r="AE66" i="25"/>
  <c r="AF66" i="25"/>
  <c r="AG66" i="25"/>
  <c r="AH66" i="25"/>
  <c r="AI66" i="25"/>
  <c r="AK66" i="25"/>
  <c r="AL66" i="25"/>
  <c r="AM66" i="25"/>
  <c r="BS66" i="25"/>
  <c r="AJ66" i="25"/>
  <c r="BX66" i="25"/>
  <c r="AN66" i="25"/>
  <c r="BZ66" i="25"/>
  <c r="AO66" i="25"/>
  <c r="CB66" i="25"/>
  <c r="AP66" i="25"/>
  <c r="CD66" i="25"/>
  <c r="AQ66" i="25"/>
  <c r="AR66" i="25"/>
  <c r="BY66" i="25"/>
  <c r="CA66" i="25"/>
  <c r="CC66" i="25"/>
  <c r="CE66" i="25"/>
  <c r="BF66" i="25"/>
  <c r="DC66" i="25" s="1"/>
  <c r="BG66" i="25"/>
  <c r="BJ66" i="25"/>
  <c r="BK66" i="25"/>
  <c r="DE66" i="25" s="1"/>
  <c r="BH66" i="25"/>
  <c r="BL66" i="25"/>
  <c r="D67" i="25"/>
  <c r="CI67" i="25"/>
  <c r="E67" i="25"/>
  <c r="F67" i="25"/>
  <c r="CJ67" i="25"/>
  <c r="K67" i="25"/>
  <c r="CK67" i="25"/>
  <c r="O67" i="25"/>
  <c r="AU67" i="25"/>
  <c r="CL67" i="25" s="1"/>
  <c r="AV67" i="25"/>
  <c r="CM67" i="25" s="1"/>
  <c r="Q67" i="25"/>
  <c r="AX67" i="25"/>
  <c r="CN67" i="25" s="1"/>
  <c r="R67" i="25"/>
  <c r="AY67" i="25"/>
  <c r="CO67" i="25" s="1"/>
  <c r="AZ67" i="25"/>
  <c r="CP67" i="25" s="1"/>
  <c r="BB67" i="25"/>
  <c r="CQ67" i="25" s="1"/>
  <c r="S67" i="25"/>
  <c r="BC67" i="25"/>
  <c r="CR67" i="25" s="1"/>
  <c r="BD67" i="25"/>
  <c r="CS67" i="25" s="1"/>
  <c r="G67" i="25"/>
  <c r="H67" i="25"/>
  <c r="I67" i="25"/>
  <c r="J67" i="25"/>
  <c r="L67" i="25"/>
  <c r="M67" i="25"/>
  <c r="N67" i="25"/>
  <c r="P67" i="25"/>
  <c r="T67" i="25"/>
  <c r="AT67" i="25"/>
  <c r="AW67" i="25"/>
  <c r="BA67" i="25"/>
  <c r="BE67" i="25"/>
  <c r="U67" i="25"/>
  <c r="BI67" i="25"/>
  <c r="V67" i="25"/>
  <c r="BM67" i="25"/>
  <c r="W67" i="25"/>
  <c r="X67" i="25"/>
  <c r="CU67" i="25"/>
  <c r="AB67" i="25"/>
  <c r="BN67" i="25"/>
  <c r="BT67" i="25"/>
  <c r="BO67" i="25"/>
  <c r="CW67" i="25" s="1"/>
  <c r="BP67" i="25"/>
  <c r="BU67" i="25"/>
  <c r="BQ67" i="25"/>
  <c r="BV67" i="25"/>
  <c r="BR67" i="25"/>
  <c r="BW67" i="25"/>
  <c r="Y67" i="25"/>
  <c r="Z67" i="25"/>
  <c r="AA67" i="25"/>
  <c r="AC67" i="25"/>
  <c r="AD67" i="25"/>
  <c r="AE67" i="25"/>
  <c r="AF67" i="25"/>
  <c r="AG67" i="25"/>
  <c r="AH67" i="25"/>
  <c r="AI67" i="25"/>
  <c r="AK67" i="25"/>
  <c r="AL67" i="25"/>
  <c r="AM67" i="25"/>
  <c r="BS67" i="25"/>
  <c r="AJ67" i="25"/>
  <c r="BX67" i="25"/>
  <c r="AN67" i="25"/>
  <c r="BZ67" i="25"/>
  <c r="AO67" i="25"/>
  <c r="CB67" i="25"/>
  <c r="AP67" i="25"/>
  <c r="CD67" i="25"/>
  <c r="AQ67" i="25"/>
  <c r="AR67" i="25"/>
  <c r="BY67" i="25"/>
  <c r="CA67" i="25"/>
  <c r="CC67" i="25"/>
  <c r="CE67" i="25"/>
  <c r="BF67" i="25"/>
  <c r="DC67" i="25"/>
  <c r="BG67" i="25"/>
  <c r="BJ67" i="25"/>
  <c r="BK67" i="25"/>
  <c r="DE67" i="25" s="1"/>
  <c r="BH67" i="25"/>
  <c r="BL67" i="25"/>
  <c r="D68" i="25"/>
  <c r="CI68" i="25"/>
  <c r="E68" i="25"/>
  <c r="F68" i="25"/>
  <c r="CJ68" i="25"/>
  <c r="K68" i="25"/>
  <c r="CK68" i="25"/>
  <c r="O68" i="25"/>
  <c r="AU68" i="25"/>
  <c r="CL68" i="25" s="1"/>
  <c r="AV68" i="25"/>
  <c r="CM68" i="25"/>
  <c r="Q68" i="25"/>
  <c r="AX68" i="25"/>
  <c r="CN68" i="25" s="1"/>
  <c r="R68" i="25"/>
  <c r="AY68" i="25"/>
  <c r="CO68" i="25" s="1"/>
  <c r="AZ68" i="25"/>
  <c r="CP68" i="25" s="1"/>
  <c r="BB68" i="25"/>
  <c r="CQ68" i="25" s="1"/>
  <c r="S68" i="25"/>
  <c r="BC68" i="25"/>
  <c r="CR68" i="25" s="1"/>
  <c r="BD68" i="25"/>
  <c r="CS68" i="25" s="1"/>
  <c r="G68" i="25"/>
  <c r="H68" i="25"/>
  <c r="I68" i="25"/>
  <c r="J68" i="25"/>
  <c r="L68" i="25"/>
  <c r="M68" i="25"/>
  <c r="N68" i="25"/>
  <c r="P68" i="25"/>
  <c r="T68" i="25"/>
  <c r="AT68" i="25"/>
  <c r="AW68" i="25"/>
  <c r="BA68" i="25"/>
  <c r="BE68" i="25"/>
  <c r="U68" i="25"/>
  <c r="BI68" i="25"/>
  <c r="V68" i="25"/>
  <c r="BM68" i="25"/>
  <c r="W68" i="25"/>
  <c r="X68" i="25"/>
  <c r="CU68" i="25"/>
  <c r="AB68" i="25"/>
  <c r="BN68" i="25"/>
  <c r="BT68" i="25"/>
  <c r="BO68" i="25"/>
  <c r="CW68" i="25" s="1"/>
  <c r="BP68" i="25"/>
  <c r="BU68" i="25"/>
  <c r="BQ68" i="25"/>
  <c r="BV68" i="25"/>
  <c r="BR68" i="25"/>
  <c r="BW68" i="25"/>
  <c r="Y68" i="25"/>
  <c r="Z68" i="25"/>
  <c r="AA68" i="25"/>
  <c r="AC68" i="25"/>
  <c r="AD68" i="25"/>
  <c r="AE68" i="25"/>
  <c r="AF68" i="25"/>
  <c r="AG68" i="25"/>
  <c r="AH68" i="25"/>
  <c r="AI68" i="25"/>
  <c r="AK68" i="25"/>
  <c r="AL68" i="25"/>
  <c r="AM68" i="25"/>
  <c r="BS68" i="25"/>
  <c r="AJ68" i="25"/>
  <c r="BX68" i="25"/>
  <c r="AN68" i="25"/>
  <c r="BZ68" i="25"/>
  <c r="AO68" i="25"/>
  <c r="CB68" i="25"/>
  <c r="AP68" i="25"/>
  <c r="CD68" i="25"/>
  <c r="AQ68" i="25"/>
  <c r="AR68" i="25"/>
  <c r="BY68" i="25"/>
  <c r="CA68" i="25"/>
  <c r="CC68" i="25"/>
  <c r="CE68" i="25"/>
  <c r="BF68" i="25"/>
  <c r="DC68" i="25" s="1"/>
  <c r="BG68" i="25"/>
  <c r="BJ68" i="25"/>
  <c r="BK68" i="25"/>
  <c r="DE68" i="25" s="1"/>
  <c r="BH68" i="25"/>
  <c r="BL68" i="25"/>
  <c r="D69" i="25"/>
  <c r="CI69" i="25"/>
  <c r="E69" i="25"/>
  <c r="F69" i="25"/>
  <c r="CJ69" i="25"/>
  <c r="K69" i="25"/>
  <c r="CK69" i="25"/>
  <c r="O69" i="25"/>
  <c r="AU69" i="25"/>
  <c r="CL69" i="25" s="1"/>
  <c r="AV69" i="25"/>
  <c r="CM69" i="25" s="1"/>
  <c r="Q69" i="25"/>
  <c r="AX69" i="25"/>
  <c r="CN69" i="25" s="1"/>
  <c r="R69" i="25"/>
  <c r="AY69" i="25"/>
  <c r="CO69" i="25" s="1"/>
  <c r="AZ69" i="25"/>
  <c r="CP69" i="25" s="1"/>
  <c r="BB69" i="25"/>
  <c r="CQ69" i="25" s="1"/>
  <c r="S69" i="25"/>
  <c r="BC69" i="25"/>
  <c r="CR69" i="25"/>
  <c r="BD69" i="25"/>
  <c r="CS69" i="25" s="1"/>
  <c r="G69" i="25"/>
  <c r="H69" i="25"/>
  <c r="I69" i="25"/>
  <c r="J69" i="25"/>
  <c r="L69" i="25"/>
  <c r="M69" i="25"/>
  <c r="N69" i="25"/>
  <c r="P69" i="25"/>
  <c r="T69" i="25"/>
  <c r="AT69" i="25"/>
  <c r="AW69" i="25"/>
  <c r="BA69" i="25"/>
  <c r="BE69" i="25"/>
  <c r="U69" i="25"/>
  <c r="BI69" i="25"/>
  <c r="V69" i="25"/>
  <c r="BM69" i="25"/>
  <c r="W69" i="25"/>
  <c r="X69" i="25"/>
  <c r="CU69" i="25"/>
  <c r="AB69" i="25"/>
  <c r="BN69" i="25"/>
  <c r="BT69" i="25"/>
  <c r="BO69" i="25"/>
  <c r="CW69" i="25" s="1"/>
  <c r="BP69" i="25"/>
  <c r="BU69" i="25"/>
  <c r="BQ69" i="25"/>
  <c r="BV69" i="25"/>
  <c r="BR69" i="25"/>
  <c r="BW69" i="25"/>
  <c r="Y69" i="25"/>
  <c r="Z69" i="25"/>
  <c r="AA69" i="25"/>
  <c r="AC69" i="25"/>
  <c r="AD69" i="25"/>
  <c r="AE69" i="25"/>
  <c r="AF69" i="25"/>
  <c r="AG69" i="25"/>
  <c r="AH69" i="25"/>
  <c r="AI69" i="25"/>
  <c r="AK69" i="25"/>
  <c r="AL69" i="25"/>
  <c r="AM69" i="25"/>
  <c r="BS69" i="25"/>
  <c r="AJ69" i="25"/>
  <c r="BX69" i="25"/>
  <c r="AN69" i="25"/>
  <c r="BZ69" i="25"/>
  <c r="AO69" i="25"/>
  <c r="CB69" i="25"/>
  <c r="AP69" i="25"/>
  <c r="CD69" i="25"/>
  <c r="AQ69" i="25"/>
  <c r="AR69" i="25"/>
  <c r="BY69" i="25"/>
  <c r="CA69" i="25"/>
  <c r="CC69" i="25"/>
  <c r="CE69" i="25"/>
  <c r="BF69" i="25"/>
  <c r="DC69" i="25" s="1"/>
  <c r="BG69" i="25"/>
  <c r="BJ69" i="25"/>
  <c r="BK69" i="25"/>
  <c r="DE69" i="25" s="1"/>
  <c r="BH69" i="25"/>
  <c r="BL69" i="25"/>
  <c r="D70" i="25"/>
  <c r="CI70" i="25"/>
  <c r="E70" i="25"/>
  <c r="F70" i="25"/>
  <c r="CJ70" i="25"/>
  <c r="K70" i="25"/>
  <c r="CK70" i="25"/>
  <c r="O70" i="25"/>
  <c r="AU70" i="25"/>
  <c r="CL70" i="25" s="1"/>
  <c r="AV70" i="25"/>
  <c r="CM70" i="25" s="1"/>
  <c r="Q70" i="25"/>
  <c r="AX70" i="25"/>
  <c r="CN70" i="25" s="1"/>
  <c r="R70" i="25"/>
  <c r="AY70" i="25"/>
  <c r="CO70" i="25" s="1"/>
  <c r="AZ70" i="25"/>
  <c r="CP70" i="25" s="1"/>
  <c r="BB70" i="25"/>
  <c r="CQ70" i="25" s="1"/>
  <c r="S70" i="25"/>
  <c r="BC70" i="25"/>
  <c r="CR70" i="25" s="1"/>
  <c r="BD70" i="25"/>
  <c r="CS70" i="25" s="1"/>
  <c r="G70" i="25"/>
  <c r="H70" i="25"/>
  <c r="I70" i="25"/>
  <c r="J70" i="25"/>
  <c r="L70" i="25"/>
  <c r="M70" i="25"/>
  <c r="N70" i="25"/>
  <c r="P70" i="25"/>
  <c r="T70" i="25"/>
  <c r="AT70" i="25"/>
  <c r="AW70" i="25"/>
  <c r="BA70" i="25"/>
  <c r="BE70" i="25"/>
  <c r="U70" i="25"/>
  <c r="BI70" i="25"/>
  <c r="V70" i="25"/>
  <c r="BM70" i="25"/>
  <c r="W70" i="25"/>
  <c r="X70" i="25"/>
  <c r="CU70" i="25"/>
  <c r="AB70" i="25"/>
  <c r="BN70" i="25"/>
  <c r="BT70" i="25"/>
  <c r="BO70" i="25"/>
  <c r="CW70" i="25" s="1"/>
  <c r="BP70" i="25"/>
  <c r="BU70" i="25"/>
  <c r="BQ70" i="25"/>
  <c r="BV70" i="25"/>
  <c r="BR70" i="25"/>
  <c r="BW70" i="25"/>
  <c r="Y70" i="25"/>
  <c r="Z70" i="25"/>
  <c r="AA70" i="25"/>
  <c r="AC70" i="25"/>
  <c r="AD70" i="25"/>
  <c r="AE70" i="25"/>
  <c r="AF70" i="25"/>
  <c r="AG70" i="25"/>
  <c r="AH70" i="25"/>
  <c r="AI70" i="25"/>
  <c r="AK70" i="25"/>
  <c r="AL70" i="25"/>
  <c r="AM70" i="25"/>
  <c r="BS70" i="25"/>
  <c r="AJ70" i="25"/>
  <c r="BX70" i="25"/>
  <c r="AN70" i="25"/>
  <c r="BZ70" i="25"/>
  <c r="AO70" i="25"/>
  <c r="CB70" i="25"/>
  <c r="AP70" i="25"/>
  <c r="CD70" i="25"/>
  <c r="AQ70" i="25"/>
  <c r="AR70" i="25"/>
  <c r="BY70" i="25"/>
  <c r="CA70" i="25"/>
  <c r="CC70" i="25"/>
  <c r="CE70" i="25"/>
  <c r="BF70" i="25"/>
  <c r="DC70" i="25" s="1"/>
  <c r="BG70" i="25"/>
  <c r="BJ70" i="25"/>
  <c r="BK70" i="25"/>
  <c r="DE70" i="25" s="1"/>
  <c r="BH70" i="25"/>
  <c r="BL70" i="25"/>
  <c r="D71" i="25"/>
  <c r="CI71" i="25"/>
  <c r="E71" i="25"/>
  <c r="F71" i="25"/>
  <c r="CJ71" i="25"/>
  <c r="K71" i="25"/>
  <c r="CK71" i="25"/>
  <c r="O71" i="25"/>
  <c r="AU71" i="25"/>
  <c r="CL71" i="25" s="1"/>
  <c r="AV71" i="25"/>
  <c r="CM71" i="25" s="1"/>
  <c r="Q71" i="25"/>
  <c r="AX71" i="25"/>
  <c r="CN71" i="25" s="1"/>
  <c r="R71" i="25"/>
  <c r="AY71" i="25"/>
  <c r="CO71" i="25" s="1"/>
  <c r="AZ71" i="25"/>
  <c r="CP71" i="25" s="1"/>
  <c r="BB71" i="25"/>
  <c r="CQ71" i="25" s="1"/>
  <c r="S71" i="25"/>
  <c r="BC71" i="25"/>
  <c r="CR71" i="25" s="1"/>
  <c r="BD71" i="25"/>
  <c r="CS71" i="25" s="1"/>
  <c r="G71" i="25"/>
  <c r="H71" i="25"/>
  <c r="I71" i="25"/>
  <c r="J71" i="25"/>
  <c r="L71" i="25"/>
  <c r="M71" i="25"/>
  <c r="N71" i="25"/>
  <c r="P71" i="25"/>
  <c r="T71" i="25"/>
  <c r="AT71" i="25"/>
  <c r="AW71" i="25"/>
  <c r="BA71" i="25"/>
  <c r="BE71" i="25"/>
  <c r="U71" i="25"/>
  <c r="BI71" i="25"/>
  <c r="V71" i="25"/>
  <c r="BM71" i="25"/>
  <c r="W71" i="25"/>
  <c r="X71" i="25"/>
  <c r="CU71" i="25"/>
  <c r="AB71" i="25"/>
  <c r="BN71" i="25"/>
  <c r="BT71" i="25"/>
  <c r="BO71" i="25"/>
  <c r="CW71" i="25" s="1"/>
  <c r="BP71" i="25"/>
  <c r="BU71" i="25"/>
  <c r="BQ71" i="25"/>
  <c r="BV71" i="25"/>
  <c r="BR71" i="25"/>
  <c r="BW71" i="25"/>
  <c r="Y71" i="25"/>
  <c r="Z71" i="25"/>
  <c r="AA71" i="25"/>
  <c r="AC71" i="25"/>
  <c r="AD71" i="25"/>
  <c r="AE71" i="25"/>
  <c r="AF71" i="25"/>
  <c r="AG71" i="25"/>
  <c r="AH71" i="25"/>
  <c r="AI71" i="25"/>
  <c r="AK71" i="25"/>
  <c r="AL71" i="25"/>
  <c r="AM71" i="25"/>
  <c r="BS71" i="25"/>
  <c r="AJ71" i="25"/>
  <c r="BX71" i="25"/>
  <c r="AN71" i="25"/>
  <c r="BZ71" i="25"/>
  <c r="AO71" i="25"/>
  <c r="CB71" i="25"/>
  <c r="AP71" i="25"/>
  <c r="CD71" i="25"/>
  <c r="AQ71" i="25"/>
  <c r="AR71" i="25"/>
  <c r="BY71" i="25"/>
  <c r="CA71" i="25"/>
  <c r="CC71" i="25"/>
  <c r="CE71" i="25"/>
  <c r="BF71" i="25"/>
  <c r="DC71" i="25" s="1"/>
  <c r="BG71" i="25"/>
  <c r="BJ71" i="25"/>
  <c r="BK71" i="25"/>
  <c r="DE71" i="25" s="1"/>
  <c r="BH71" i="25"/>
  <c r="BL71" i="25"/>
  <c r="DF71" i="25" s="1"/>
  <c r="D72" i="25"/>
  <c r="CI72" i="25"/>
  <c r="E72" i="25"/>
  <c r="F72" i="25"/>
  <c r="CJ72" i="25"/>
  <c r="K72" i="25"/>
  <c r="CK72" i="25"/>
  <c r="O72" i="25"/>
  <c r="AU72" i="25"/>
  <c r="CL72" i="25" s="1"/>
  <c r="AV72" i="25"/>
  <c r="CM72" i="25" s="1"/>
  <c r="Q72" i="25"/>
  <c r="AX72" i="25"/>
  <c r="CN72" i="25" s="1"/>
  <c r="R72" i="25"/>
  <c r="AY72" i="25"/>
  <c r="CO72" i="25" s="1"/>
  <c r="AZ72" i="25"/>
  <c r="CP72" i="25" s="1"/>
  <c r="BB72" i="25"/>
  <c r="CQ72" i="25" s="1"/>
  <c r="S72" i="25"/>
  <c r="BC72" i="25"/>
  <c r="CR72" i="25" s="1"/>
  <c r="BD72" i="25"/>
  <c r="CS72" i="25" s="1"/>
  <c r="G72" i="25"/>
  <c r="H72" i="25"/>
  <c r="I72" i="25"/>
  <c r="J72" i="25"/>
  <c r="L72" i="25"/>
  <c r="M72" i="25"/>
  <c r="N72" i="25"/>
  <c r="P72" i="25"/>
  <c r="T72" i="25"/>
  <c r="AT72" i="25"/>
  <c r="AW72" i="25"/>
  <c r="BA72" i="25"/>
  <c r="BE72" i="25"/>
  <c r="U72" i="25"/>
  <c r="BI72" i="25"/>
  <c r="V72" i="25"/>
  <c r="BM72" i="25"/>
  <c r="W72" i="25"/>
  <c r="X72" i="25"/>
  <c r="CU72" i="25"/>
  <c r="AB72" i="25"/>
  <c r="BN72" i="25"/>
  <c r="BT72" i="25"/>
  <c r="BO72" i="25"/>
  <c r="CW72" i="25" s="1"/>
  <c r="BP72" i="25"/>
  <c r="BU72" i="25"/>
  <c r="BQ72" i="25"/>
  <c r="BV72" i="25"/>
  <c r="BR72" i="25"/>
  <c r="BW72" i="25"/>
  <c r="Y72" i="25"/>
  <c r="Z72" i="25"/>
  <c r="AA72" i="25"/>
  <c r="AC72" i="25"/>
  <c r="AD72" i="25"/>
  <c r="AE72" i="25"/>
  <c r="AF72" i="25"/>
  <c r="AG72" i="25"/>
  <c r="AH72" i="25"/>
  <c r="AI72" i="25"/>
  <c r="AK72" i="25"/>
  <c r="AL72" i="25"/>
  <c r="AM72" i="25"/>
  <c r="BS72" i="25"/>
  <c r="AJ72" i="25"/>
  <c r="BX72" i="25"/>
  <c r="AN72" i="25"/>
  <c r="BZ72" i="25"/>
  <c r="AO72" i="25"/>
  <c r="CB72" i="25"/>
  <c r="AP72" i="25"/>
  <c r="CD72" i="25"/>
  <c r="AQ72" i="25"/>
  <c r="AR72" i="25"/>
  <c r="BY72" i="25"/>
  <c r="CA72" i="25"/>
  <c r="CC72" i="25"/>
  <c r="CE72" i="25"/>
  <c r="BF72" i="25"/>
  <c r="DC72" i="25" s="1"/>
  <c r="BG72" i="25"/>
  <c r="BJ72" i="25"/>
  <c r="BK72" i="25"/>
  <c r="DE72" i="25" s="1"/>
  <c r="BH72" i="25"/>
  <c r="BL72" i="25"/>
  <c r="D73" i="25"/>
  <c r="CI73" i="25"/>
  <c r="E73" i="25"/>
  <c r="F73" i="25"/>
  <c r="CJ73" i="25"/>
  <c r="K73" i="25"/>
  <c r="CK73" i="25"/>
  <c r="O73" i="25"/>
  <c r="AU73" i="25"/>
  <c r="CL73" i="25" s="1"/>
  <c r="AV73" i="25"/>
  <c r="CM73" i="25" s="1"/>
  <c r="Q73" i="25"/>
  <c r="AX73" i="25"/>
  <c r="CN73" i="25" s="1"/>
  <c r="R73" i="25"/>
  <c r="AY73" i="25"/>
  <c r="CO73" i="25" s="1"/>
  <c r="AZ73" i="25"/>
  <c r="CP73" i="25" s="1"/>
  <c r="BB73" i="25"/>
  <c r="CQ73" i="25" s="1"/>
  <c r="S73" i="25"/>
  <c r="BC73" i="25"/>
  <c r="CR73" i="25" s="1"/>
  <c r="BD73" i="25"/>
  <c r="CS73" i="25" s="1"/>
  <c r="G73" i="25"/>
  <c r="H73" i="25"/>
  <c r="I73" i="25"/>
  <c r="J73" i="25"/>
  <c r="L73" i="25"/>
  <c r="M73" i="25"/>
  <c r="N73" i="25"/>
  <c r="P73" i="25"/>
  <c r="T73" i="25"/>
  <c r="AT73" i="25"/>
  <c r="AW73" i="25"/>
  <c r="BA73" i="25"/>
  <c r="BE73" i="25"/>
  <c r="U73" i="25"/>
  <c r="BI73" i="25"/>
  <c r="V73" i="25"/>
  <c r="BM73" i="25"/>
  <c r="W73" i="25"/>
  <c r="X73" i="25"/>
  <c r="CU73" i="25"/>
  <c r="AB73" i="25"/>
  <c r="BN73" i="25"/>
  <c r="BT73" i="25"/>
  <c r="BO73" i="25"/>
  <c r="CW73" i="25" s="1"/>
  <c r="BP73" i="25"/>
  <c r="CX73" i="25" s="1"/>
  <c r="BU73" i="25"/>
  <c r="BQ73" i="25"/>
  <c r="BV73" i="25"/>
  <c r="BR73" i="25"/>
  <c r="BW73" i="25"/>
  <c r="Y73" i="25"/>
  <c r="Z73" i="25"/>
  <c r="AA73" i="25"/>
  <c r="AC73" i="25"/>
  <c r="AD73" i="25"/>
  <c r="AE73" i="25"/>
  <c r="AF73" i="25"/>
  <c r="AG73" i="25"/>
  <c r="AH73" i="25"/>
  <c r="AI73" i="25"/>
  <c r="AK73" i="25"/>
  <c r="AL73" i="25"/>
  <c r="AM73" i="25"/>
  <c r="BS73" i="25"/>
  <c r="AJ73" i="25"/>
  <c r="BX73" i="25"/>
  <c r="AN73" i="25"/>
  <c r="BZ73" i="25"/>
  <c r="AO73" i="25"/>
  <c r="CB73" i="25"/>
  <c r="AP73" i="25"/>
  <c r="CD73" i="25"/>
  <c r="AQ73" i="25"/>
  <c r="AR73" i="25"/>
  <c r="BY73" i="25"/>
  <c r="CA73" i="25"/>
  <c r="CC73" i="25"/>
  <c r="CE73" i="25"/>
  <c r="BF73" i="25"/>
  <c r="DC73" i="25" s="1"/>
  <c r="BG73" i="25"/>
  <c r="BJ73" i="25"/>
  <c r="BK73" i="25"/>
  <c r="DE73" i="25" s="1"/>
  <c r="BH73" i="25"/>
  <c r="BL73" i="25"/>
  <c r="D74" i="25"/>
  <c r="CI74" i="25"/>
  <c r="E74" i="25"/>
  <c r="F74" i="25"/>
  <c r="CJ74" i="25"/>
  <c r="K74" i="25"/>
  <c r="CK74" i="25"/>
  <c r="O74" i="25"/>
  <c r="AU74" i="25"/>
  <c r="CL74" i="25" s="1"/>
  <c r="AV74" i="25"/>
  <c r="CM74" i="25" s="1"/>
  <c r="Q74" i="25"/>
  <c r="AX74" i="25"/>
  <c r="CN74" i="25" s="1"/>
  <c r="R74" i="25"/>
  <c r="AY74" i="25"/>
  <c r="CO74" i="25" s="1"/>
  <c r="AZ74" i="25"/>
  <c r="CP74" i="25" s="1"/>
  <c r="BB74" i="25"/>
  <c r="CQ74" i="25" s="1"/>
  <c r="S74" i="25"/>
  <c r="BC74" i="25"/>
  <c r="CR74" i="25" s="1"/>
  <c r="BD74" i="25"/>
  <c r="CS74" i="25" s="1"/>
  <c r="G74" i="25"/>
  <c r="H74" i="25"/>
  <c r="I74" i="25"/>
  <c r="J74" i="25"/>
  <c r="L74" i="25"/>
  <c r="M74" i="25"/>
  <c r="N74" i="25"/>
  <c r="P74" i="25"/>
  <c r="T74" i="25"/>
  <c r="AT74" i="25"/>
  <c r="AW74" i="25"/>
  <c r="BA74" i="25"/>
  <c r="BE74" i="25"/>
  <c r="U74" i="25"/>
  <c r="BI74" i="25"/>
  <c r="V74" i="25"/>
  <c r="BM74" i="25"/>
  <c r="W74" i="25"/>
  <c r="X74" i="25"/>
  <c r="CU74" i="25"/>
  <c r="AB74" i="25"/>
  <c r="BN74" i="25"/>
  <c r="BT74" i="25"/>
  <c r="BO74" i="25"/>
  <c r="CW74" i="25" s="1"/>
  <c r="BP74" i="25"/>
  <c r="BU74" i="25"/>
  <c r="BQ74" i="25"/>
  <c r="BV74" i="25"/>
  <c r="BR74" i="25"/>
  <c r="BW74" i="25"/>
  <c r="Y74" i="25"/>
  <c r="Z74" i="25"/>
  <c r="AA74" i="25"/>
  <c r="AC74" i="25"/>
  <c r="AD74" i="25"/>
  <c r="AE74" i="25"/>
  <c r="AF74" i="25"/>
  <c r="AG74" i="25"/>
  <c r="AH74" i="25"/>
  <c r="AI74" i="25"/>
  <c r="AK74" i="25"/>
  <c r="AL74" i="25"/>
  <c r="AM74" i="25"/>
  <c r="BS74" i="25"/>
  <c r="AJ74" i="25"/>
  <c r="BX74" i="25"/>
  <c r="AN74" i="25"/>
  <c r="BZ74" i="25"/>
  <c r="AO74" i="25"/>
  <c r="CB74" i="25"/>
  <c r="AP74" i="25"/>
  <c r="CD74" i="25"/>
  <c r="AQ74" i="25"/>
  <c r="AR74" i="25"/>
  <c r="BY74" i="25"/>
  <c r="CA74" i="25"/>
  <c r="CC74" i="25"/>
  <c r="CE74" i="25"/>
  <c r="BF74" i="25"/>
  <c r="DC74" i="25" s="1"/>
  <c r="BG74" i="25"/>
  <c r="BJ74" i="25"/>
  <c r="BK74" i="25"/>
  <c r="DE74" i="25" s="1"/>
  <c r="BH74" i="25"/>
  <c r="BL74" i="25"/>
  <c r="D75" i="25"/>
  <c r="CI75" i="25"/>
  <c r="E75" i="25"/>
  <c r="F75" i="25"/>
  <c r="CJ75" i="25"/>
  <c r="K75" i="25"/>
  <c r="CK75" i="25"/>
  <c r="O75" i="25"/>
  <c r="AU75" i="25"/>
  <c r="CL75" i="25" s="1"/>
  <c r="AV75" i="25"/>
  <c r="CM75" i="25" s="1"/>
  <c r="Q75" i="25"/>
  <c r="AX75" i="25"/>
  <c r="CN75" i="25" s="1"/>
  <c r="R75" i="25"/>
  <c r="AY75" i="25"/>
  <c r="CO75" i="25" s="1"/>
  <c r="AZ75" i="25"/>
  <c r="CP75" i="25" s="1"/>
  <c r="BB75" i="25"/>
  <c r="CQ75" i="25" s="1"/>
  <c r="S75" i="25"/>
  <c r="BC75" i="25"/>
  <c r="CR75" i="25" s="1"/>
  <c r="BD75" i="25"/>
  <c r="CS75" i="25" s="1"/>
  <c r="G75" i="25"/>
  <c r="H75" i="25"/>
  <c r="I75" i="25"/>
  <c r="J75" i="25"/>
  <c r="L75" i="25"/>
  <c r="M75" i="25"/>
  <c r="N75" i="25"/>
  <c r="P75" i="25"/>
  <c r="T75" i="25"/>
  <c r="AT75" i="25"/>
  <c r="AW75" i="25"/>
  <c r="BA75" i="25"/>
  <c r="BE75" i="25"/>
  <c r="U75" i="25"/>
  <c r="BI75" i="25"/>
  <c r="V75" i="25"/>
  <c r="BM75" i="25"/>
  <c r="W75" i="25"/>
  <c r="X75" i="25"/>
  <c r="CU75" i="25"/>
  <c r="AB75" i="25"/>
  <c r="BN75" i="25"/>
  <c r="BT75" i="25"/>
  <c r="BO75" i="25"/>
  <c r="CW75" i="25" s="1"/>
  <c r="BP75" i="25"/>
  <c r="BU75" i="25"/>
  <c r="BQ75" i="25"/>
  <c r="BV75" i="25"/>
  <c r="BR75" i="25"/>
  <c r="BW75" i="25"/>
  <c r="Y75" i="25"/>
  <c r="Z75" i="25"/>
  <c r="AA75" i="25"/>
  <c r="AC75" i="25"/>
  <c r="AD75" i="25"/>
  <c r="AE75" i="25"/>
  <c r="AF75" i="25"/>
  <c r="AG75" i="25"/>
  <c r="AH75" i="25"/>
  <c r="AI75" i="25"/>
  <c r="AK75" i="25"/>
  <c r="AL75" i="25"/>
  <c r="AM75" i="25"/>
  <c r="BS75" i="25"/>
  <c r="AJ75" i="25"/>
  <c r="BX75" i="25"/>
  <c r="AN75" i="25"/>
  <c r="BZ75" i="25"/>
  <c r="AO75" i="25"/>
  <c r="CB75" i="25"/>
  <c r="AP75" i="25"/>
  <c r="CD75" i="25"/>
  <c r="AQ75" i="25"/>
  <c r="AR75" i="25"/>
  <c r="BY75" i="25"/>
  <c r="CA75" i="25"/>
  <c r="CC75" i="25"/>
  <c r="CE75" i="25"/>
  <c r="BF75" i="25"/>
  <c r="DC75" i="25" s="1"/>
  <c r="BG75" i="25"/>
  <c r="BJ75" i="25"/>
  <c r="BK75" i="25"/>
  <c r="DE75" i="25" s="1"/>
  <c r="BH75" i="25"/>
  <c r="BL75" i="25"/>
  <c r="D76" i="25"/>
  <c r="CI76" i="25"/>
  <c r="E76" i="25"/>
  <c r="F76" i="25"/>
  <c r="CJ76" i="25"/>
  <c r="K76" i="25"/>
  <c r="CK76" i="25"/>
  <c r="O76" i="25"/>
  <c r="AU76" i="25"/>
  <c r="CL76" i="25" s="1"/>
  <c r="AV76" i="25"/>
  <c r="CM76" i="25" s="1"/>
  <c r="Q76" i="25"/>
  <c r="AX76" i="25"/>
  <c r="CN76" i="25" s="1"/>
  <c r="R76" i="25"/>
  <c r="AY76" i="25"/>
  <c r="CO76" i="25" s="1"/>
  <c r="AZ76" i="25"/>
  <c r="CP76" i="25" s="1"/>
  <c r="BB76" i="25"/>
  <c r="CQ76" i="25" s="1"/>
  <c r="S76" i="25"/>
  <c r="BC76" i="25"/>
  <c r="CR76" i="25" s="1"/>
  <c r="BD76" i="25"/>
  <c r="CS76" i="25" s="1"/>
  <c r="G76" i="25"/>
  <c r="H76" i="25"/>
  <c r="I76" i="25"/>
  <c r="J76" i="25"/>
  <c r="L76" i="25"/>
  <c r="M76" i="25"/>
  <c r="N76" i="25"/>
  <c r="P76" i="25"/>
  <c r="T76" i="25"/>
  <c r="AT76" i="25"/>
  <c r="AW76" i="25"/>
  <c r="BA76" i="25"/>
  <c r="BE76" i="25"/>
  <c r="U76" i="25"/>
  <c r="BI76" i="25"/>
  <c r="V76" i="25"/>
  <c r="BM76" i="25"/>
  <c r="W76" i="25"/>
  <c r="X76" i="25"/>
  <c r="CU76" i="25"/>
  <c r="AB76" i="25"/>
  <c r="BN76" i="25"/>
  <c r="BT76" i="25"/>
  <c r="BO76" i="25"/>
  <c r="CW76" i="25" s="1"/>
  <c r="BP76" i="25"/>
  <c r="BU76" i="25"/>
  <c r="BQ76" i="25"/>
  <c r="BV76" i="25"/>
  <c r="BR76" i="25"/>
  <c r="BW76" i="25"/>
  <c r="Y76" i="25"/>
  <c r="Z76" i="25"/>
  <c r="AA76" i="25"/>
  <c r="AC76" i="25"/>
  <c r="AD76" i="25"/>
  <c r="AE76" i="25"/>
  <c r="AF76" i="25"/>
  <c r="AG76" i="25"/>
  <c r="AH76" i="25"/>
  <c r="AI76" i="25"/>
  <c r="AK76" i="25"/>
  <c r="AL76" i="25"/>
  <c r="AM76" i="25"/>
  <c r="BS76" i="25"/>
  <c r="AJ76" i="25"/>
  <c r="BX76" i="25"/>
  <c r="AN76" i="25"/>
  <c r="BZ76" i="25"/>
  <c r="AO76" i="25"/>
  <c r="CB76" i="25"/>
  <c r="AP76" i="25"/>
  <c r="CD76" i="25"/>
  <c r="AQ76" i="25"/>
  <c r="AR76" i="25"/>
  <c r="BY76" i="25"/>
  <c r="CA76" i="25"/>
  <c r="CC76" i="25"/>
  <c r="CE76" i="25"/>
  <c r="BF76" i="25"/>
  <c r="DC76" i="25" s="1"/>
  <c r="BG76" i="25"/>
  <c r="BJ76" i="25"/>
  <c r="BK76" i="25"/>
  <c r="DE76" i="25" s="1"/>
  <c r="BH76" i="25"/>
  <c r="BL76" i="25"/>
  <c r="D77" i="25"/>
  <c r="CI77" i="25"/>
  <c r="E77" i="25"/>
  <c r="F77" i="25"/>
  <c r="CJ77" i="25"/>
  <c r="K77" i="25"/>
  <c r="CK77" i="25"/>
  <c r="O77" i="25"/>
  <c r="AU77" i="25"/>
  <c r="CL77" i="25" s="1"/>
  <c r="AV77" i="25"/>
  <c r="CM77" i="25" s="1"/>
  <c r="Q77" i="25"/>
  <c r="AX77" i="25"/>
  <c r="CN77" i="25" s="1"/>
  <c r="R77" i="25"/>
  <c r="AY77" i="25"/>
  <c r="CO77" i="25" s="1"/>
  <c r="AZ77" i="25"/>
  <c r="CP77" i="25" s="1"/>
  <c r="BB77" i="25"/>
  <c r="CQ77" i="25" s="1"/>
  <c r="S77" i="25"/>
  <c r="BC77" i="25"/>
  <c r="CR77" i="25" s="1"/>
  <c r="BD77" i="25"/>
  <c r="CS77" i="25" s="1"/>
  <c r="G77" i="25"/>
  <c r="H77" i="25"/>
  <c r="I77" i="25"/>
  <c r="J77" i="25"/>
  <c r="L77" i="25"/>
  <c r="M77" i="25"/>
  <c r="N77" i="25"/>
  <c r="P77" i="25"/>
  <c r="T77" i="25"/>
  <c r="AT77" i="25"/>
  <c r="AW77" i="25"/>
  <c r="BA77" i="25"/>
  <c r="BE77" i="25"/>
  <c r="U77" i="25"/>
  <c r="BI77" i="25"/>
  <c r="V77" i="25"/>
  <c r="BM77" i="25"/>
  <c r="W77" i="25"/>
  <c r="X77" i="25"/>
  <c r="CU77" i="25"/>
  <c r="AB77" i="25"/>
  <c r="BN77" i="25"/>
  <c r="BT77" i="25"/>
  <c r="BO77" i="25"/>
  <c r="CW77" i="25" s="1"/>
  <c r="BP77" i="25"/>
  <c r="BU77" i="25"/>
  <c r="BQ77" i="25"/>
  <c r="BV77" i="25"/>
  <c r="BR77" i="25"/>
  <c r="BW77" i="25"/>
  <c r="Y77" i="25"/>
  <c r="Z77" i="25"/>
  <c r="AA77" i="25"/>
  <c r="AC77" i="25"/>
  <c r="AD77" i="25"/>
  <c r="AE77" i="25"/>
  <c r="AF77" i="25"/>
  <c r="AG77" i="25"/>
  <c r="AH77" i="25"/>
  <c r="AI77" i="25"/>
  <c r="AK77" i="25"/>
  <c r="AL77" i="25"/>
  <c r="AM77" i="25"/>
  <c r="BS77" i="25"/>
  <c r="AJ77" i="25"/>
  <c r="BX77" i="25"/>
  <c r="AN77" i="25"/>
  <c r="BZ77" i="25"/>
  <c r="AO77" i="25"/>
  <c r="CB77" i="25"/>
  <c r="AP77" i="25"/>
  <c r="CD77" i="25"/>
  <c r="AQ77" i="25"/>
  <c r="AR77" i="25"/>
  <c r="BY77" i="25"/>
  <c r="CA77" i="25"/>
  <c r="CC77" i="25"/>
  <c r="CE77" i="25"/>
  <c r="BF77" i="25"/>
  <c r="DC77" i="25" s="1"/>
  <c r="BG77" i="25"/>
  <c r="BJ77" i="25"/>
  <c r="BK77" i="25"/>
  <c r="DE77" i="25" s="1"/>
  <c r="BH77" i="25"/>
  <c r="BL77" i="25"/>
  <c r="D78" i="25"/>
  <c r="CI78" i="25"/>
  <c r="E78" i="25"/>
  <c r="F78" i="25"/>
  <c r="CJ78" i="25"/>
  <c r="K78" i="25"/>
  <c r="CK78" i="25"/>
  <c r="O78" i="25"/>
  <c r="AU78" i="25"/>
  <c r="CL78" i="25" s="1"/>
  <c r="AV78" i="25"/>
  <c r="CM78" i="25" s="1"/>
  <c r="Q78" i="25"/>
  <c r="AX78" i="25"/>
  <c r="CN78" i="25" s="1"/>
  <c r="R78" i="25"/>
  <c r="AY78" i="25"/>
  <c r="CO78" i="25" s="1"/>
  <c r="AZ78" i="25"/>
  <c r="CP78" i="25" s="1"/>
  <c r="BB78" i="25"/>
  <c r="CQ78" i="25" s="1"/>
  <c r="S78" i="25"/>
  <c r="BC78" i="25"/>
  <c r="CR78" i="25" s="1"/>
  <c r="BD78" i="25"/>
  <c r="CS78" i="25" s="1"/>
  <c r="G78" i="25"/>
  <c r="H78" i="25"/>
  <c r="I78" i="25"/>
  <c r="J78" i="25"/>
  <c r="L78" i="25"/>
  <c r="M78" i="25"/>
  <c r="N78" i="25"/>
  <c r="P78" i="25"/>
  <c r="T78" i="25"/>
  <c r="AT78" i="25"/>
  <c r="AW78" i="25"/>
  <c r="BA78" i="25"/>
  <c r="BE78" i="25"/>
  <c r="U78" i="25"/>
  <c r="BI78" i="25"/>
  <c r="V78" i="25"/>
  <c r="BM78" i="25"/>
  <c r="W78" i="25"/>
  <c r="X78" i="25"/>
  <c r="CU78" i="25"/>
  <c r="AB78" i="25"/>
  <c r="BN78" i="25"/>
  <c r="BT78" i="25"/>
  <c r="BO78" i="25"/>
  <c r="CW78" i="25" s="1"/>
  <c r="BP78" i="25"/>
  <c r="BU78" i="25"/>
  <c r="BQ78" i="25"/>
  <c r="BV78" i="25"/>
  <c r="BR78" i="25"/>
  <c r="BW78" i="25"/>
  <c r="Y78" i="25"/>
  <c r="Z78" i="25"/>
  <c r="AA78" i="25"/>
  <c r="AC78" i="25"/>
  <c r="AD78" i="25"/>
  <c r="AE78" i="25"/>
  <c r="AF78" i="25"/>
  <c r="AG78" i="25"/>
  <c r="AH78" i="25"/>
  <c r="AI78" i="25"/>
  <c r="AK78" i="25"/>
  <c r="AL78" i="25"/>
  <c r="AM78" i="25"/>
  <c r="BS78" i="25"/>
  <c r="AJ78" i="25"/>
  <c r="BX78" i="25"/>
  <c r="AN78" i="25"/>
  <c r="BZ78" i="25"/>
  <c r="AO78" i="25"/>
  <c r="CB78" i="25"/>
  <c r="AP78" i="25"/>
  <c r="CD78" i="25"/>
  <c r="AQ78" i="25"/>
  <c r="AR78" i="25"/>
  <c r="BY78" i="25"/>
  <c r="CA78" i="25"/>
  <c r="CC78" i="25"/>
  <c r="CE78" i="25"/>
  <c r="BF78" i="25"/>
  <c r="DC78" i="25" s="1"/>
  <c r="BG78" i="25"/>
  <c r="BJ78" i="25"/>
  <c r="BK78" i="25"/>
  <c r="DE78" i="25" s="1"/>
  <c r="BH78" i="25"/>
  <c r="BL78" i="25"/>
  <c r="D79" i="25"/>
  <c r="CI79" i="25"/>
  <c r="E79" i="25"/>
  <c r="F79" i="25"/>
  <c r="CJ79" i="25"/>
  <c r="K79" i="25"/>
  <c r="CK79" i="25"/>
  <c r="O79" i="25"/>
  <c r="AU79" i="25"/>
  <c r="CL79" i="25" s="1"/>
  <c r="AV79" i="25"/>
  <c r="CM79" i="25" s="1"/>
  <c r="Q79" i="25"/>
  <c r="AX79" i="25"/>
  <c r="CN79" i="25" s="1"/>
  <c r="R79" i="25"/>
  <c r="AY79" i="25"/>
  <c r="CO79" i="25" s="1"/>
  <c r="AZ79" i="25"/>
  <c r="CP79" i="25" s="1"/>
  <c r="BB79" i="25"/>
  <c r="CQ79" i="25" s="1"/>
  <c r="S79" i="25"/>
  <c r="BC79" i="25"/>
  <c r="CR79" i="25" s="1"/>
  <c r="BD79" i="25"/>
  <c r="CS79" i="25" s="1"/>
  <c r="G79" i="25"/>
  <c r="H79" i="25"/>
  <c r="I79" i="25"/>
  <c r="J79" i="25"/>
  <c r="L79" i="25"/>
  <c r="M79" i="25"/>
  <c r="N79" i="25"/>
  <c r="P79" i="25"/>
  <c r="T79" i="25"/>
  <c r="AT79" i="25"/>
  <c r="AW79" i="25"/>
  <c r="BA79" i="25"/>
  <c r="BE79" i="25"/>
  <c r="U79" i="25"/>
  <c r="BI79" i="25"/>
  <c r="V79" i="25"/>
  <c r="BM79" i="25"/>
  <c r="W79" i="25"/>
  <c r="X79" i="25"/>
  <c r="CU79" i="25"/>
  <c r="AB79" i="25"/>
  <c r="BN79" i="25"/>
  <c r="BT79" i="25"/>
  <c r="BO79" i="25"/>
  <c r="CW79" i="25" s="1"/>
  <c r="BP79" i="25"/>
  <c r="BU79" i="25"/>
  <c r="BQ79" i="25"/>
  <c r="BV79" i="25"/>
  <c r="BR79" i="25"/>
  <c r="BW79" i="25"/>
  <c r="CZ79" i="25" s="1"/>
  <c r="Y79" i="25"/>
  <c r="Z79" i="25"/>
  <c r="AA79" i="25"/>
  <c r="AC79" i="25"/>
  <c r="AD79" i="25"/>
  <c r="AE79" i="25"/>
  <c r="AF79" i="25"/>
  <c r="AG79" i="25"/>
  <c r="AH79" i="25"/>
  <c r="AI79" i="25"/>
  <c r="AK79" i="25"/>
  <c r="AL79" i="25"/>
  <c r="AM79" i="25"/>
  <c r="BS79" i="25"/>
  <c r="AJ79" i="25"/>
  <c r="BX79" i="25"/>
  <c r="AN79" i="25"/>
  <c r="BZ79" i="25"/>
  <c r="AO79" i="25"/>
  <c r="CB79" i="25"/>
  <c r="AP79" i="25"/>
  <c r="CD79" i="25"/>
  <c r="AQ79" i="25"/>
  <c r="AR79" i="25"/>
  <c r="BY79" i="25"/>
  <c r="CA79" i="25"/>
  <c r="CC79" i="25"/>
  <c r="CE79" i="25"/>
  <c r="BF79" i="25"/>
  <c r="DC79" i="25" s="1"/>
  <c r="BG79" i="25"/>
  <c r="BJ79" i="25"/>
  <c r="BK79" i="25"/>
  <c r="DE79" i="25" s="1"/>
  <c r="BH79" i="25"/>
  <c r="BL79" i="25"/>
  <c r="D80" i="25"/>
  <c r="CI80" i="25"/>
  <c r="E80" i="25"/>
  <c r="F80" i="25"/>
  <c r="CJ80" i="25"/>
  <c r="K80" i="25"/>
  <c r="CK80" i="25"/>
  <c r="O80" i="25"/>
  <c r="AU80" i="25"/>
  <c r="CL80" i="25" s="1"/>
  <c r="AV80" i="25"/>
  <c r="CM80" i="25" s="1"/>
  <c r="Q80" i="25"/>
  <c r="AX80" i="25"/>
  <c r="CN80" i="25" s="1"/>
  <c r="R80" i="25"/>
  <c r="AY80" i="25"/>
  <c r="CO80" i="25" s="1"/>
  <c r="AZ80" i="25"/>
  <c r="CP80" i="25" s="1"/>
  <c r="BB80" i="25"/>
  <c r="CQ80" i="25" s="1"/>
  <c r="S80" i="25"/>
  <c r="BC80" i="25"/>
  <c r="CR80" i="25" s="1"/>
  <c r="BD80" i="25"/>
  <c r="CS80" i="25" s="1"/>
  <c r="G80" i="25"/>
  <c r="H80" i="25"/>
  <c r="I80" i="25"/>
  <c r="J80" i="25"/>
  <c r="L80" i="25"/>
  <c r="M80" i="25"/>
  <c r="N80" i="25"/>
  <c r="P80" i="25"/>
  <c r="T80" i="25"/>
  <c r="AT80" i="25"/>
  <c r="AW80" i="25"/>
  <c r="BA80" i="25"/>
  <c r="BE80" i="25"/>
  <c r="U80" i="25"/>
  <c r="BI80" i="25"/>
  <c r="V80" i="25"/>
  <c r="BM80" i="25"/>
  <c r="W80" i="25"/>
  <c r="X80" i="25"/>
  <c r="CU80" i="25"/>
  <c r="AB80" i="25"/>
  <c r="BN80" i="25"/>
  <c r="BT80" i="25"/>
  <c r="BO80" i="25"/>
  <c r="CW80" i="25" s="1"/>
  <c r="BP80" i="25"/>
  <c r="BU80" i="25"/>
  <c r="BQ80" i="25"/>
  <c r="BV80" i="25"/>
  <c r="BR80" i="25"/>
  <c r="BW80" i="25"/>
  <c r="Y80" i="25"/>
  <c r="Z80" i="25"/>
  <c r="AA80" i="25"/>
  <c r="AC80" i="25"/>
  <c r="AD80" i="25"/>
  <c r="AE80" i="25"/>
  <c r="AF80" i="25"/>
  <c r="AG80" i="25"/>
  <c r="AH80" i="25"/>
  <c r="AI80" i="25"/>
  <c r="AK80" i="25"/>
  <c r="AL80" i="25"/>
  <c r="AM80" i="25"/>
  <c r="BS80" i="25"/>
  <c r="AJ80" i="25"/>
  <c r="BX80" i="25"/>
  <c r="AN80" i="25"/>
  <c r="BZ80" i="25"/>
  <c r="AO80" i="25"/>
  <c r="CB80" i="25"/>
  <c r="AP80" i="25"/>
  <c r="CD80" i="25"/>
  <c r="AQ80" i="25"/>
  <c r="AR80" i="25"/>
  <c r="BY80" i="25"/>
  <c r="CA80" i="25"/>
  <c r="CC80" i="25"/>
  <c r="CE80" i="25"/>
  <c r="BF80" i="25"/>
  <c r="DC80" i="25" s="1"/>
  <c r="BG80" i="25"/>
  <c r="BJ80" i="25"/>
  <c r="BK80" i="25"/>
  <c r="DE80" i="25" s="1"/>
  <c r="BH80" i="25"/>
  <c r="BL80" i="25"/>
  <c r="D81" i="25"/>
  <c r="CI81" i="25"/>
  <c r="E81" i="25"/>
  <c r="F81" i="25"/>
  <c r="CJ81" i="25"/>
  <c r="K81" i="25"/>
  <c r="CK81" i="25"/>
  <c r="O81" i="25"/>
  <c r="AU81" i="25"/>
  <c r="CL81" i="25" s="1"/>
  <c r="AV81" i="25"/>
  <c r="CM81" i="25" s="1"/>
  <c r="Q81" i="25"/>
  <c r="AX81" i="25"/>
  <c r="CN81" i="25" s="1"/>
  <c r="R81" i="25"/>
  <c r="AY81" i="25"/>
  <c r="CO81" i="25" s="1"/>
  <c r="AZ81" i="25"/>
  <c r="CP81" i="25" s="1"/>
  <c r="BB81" i="25"/>
  <c r="CQ81" i="25" s="1"/>
  <c r="S81" i="25"/>
  <c r="BC81" i="25"/>
  <c r="CR81" i="25" s="1"/>
  <c r="BD81" i="25"/>
  <c r="CS81" i="25" s="1"/>
  <c r="G81" i="25"/>
  <c r="H81" i="25"/>
  <c r="I81" i="25"/>
  <c r="J81" i="25"/>
  <c r="L81" i="25"/>
  <c r="M81" i="25"/>
  <c r="N81" i="25"/>
  <c r="P81" i="25"/>
  <c r="T81" i="25"/>
  <c r="AT81" i="25"/>
  <c r="AW81" i="25"/>
  <c r="BA81" i="25"/>
  <c r="BE81" i="25"/>
  <c r="U81" i="25"/>
  <c r="BI81" i="25"/>
  <c r="V81" i="25"/>
  <c r="BM81" i="25"/>
  <c r="W81" i="25"/>
  <c r="X81" i="25"/>
  <c r="CU81" i="25"/>
  <c r="AB81" i="25"/>
  <c r="BN81" i="25"/>
  <c r="BT81" i="25"/>
  <c r="BO81" i="25"/>
  <c r="CW81" i="25" s="1"/>
  <c r="BP81" i="25"/>
  <c r="BU81" i="25"/>
  <c r="BQ81" i="25"/>
  <c r="BV81" i="25"/>
  <c r="BR81" i="25"/>
  <c r="BW81" i="25"/>
  <c r="Y81" i="25"/>
  <c r="Z81" i="25"/>
  <c r="AA81" i="25"/>
  <c r="AC81" i="25"/>
  <c r="AD81" i="25"/>
  <c r="AE81" i="25"/>
  <c r="AF81" i="25"/>
  <c r="AG81" i="25"/>
  <c r="AH81" i="25"/>
  <c r="AI81" i="25"/>
  <c r="AK81" i="25"/>
  <c r="AL81" i="25"/>
  <c r="AM81" i="25"/>
  <c r="BS81" i="25"/>
  <c r="AJ81" i="25"/>
  <c r="BX81" i="25"/>
  <c r="AN81" i="25"/>
  <c r="BZ81" i="25"/>
  <c r="AO81" i="25"/>
  <c r="CB81" i="25"/>
  <c r="AP81" i="25"/>
  <c r="CD81" i="25"/>
  <c r="AQ81" i="25"/>
  <c r="AR81" i="25"/>
  <c r="BY81" i="25"/>
  <c r="CA81" i="25"/>
  <c r="CC81" i="25"/>
  <c r="CE81" i="25"/>
  <c r="BF81" i="25"/>
  <c r="DC81" i="25" s="1"/>
  <c r="BG81" i="25"/>
  <c r="BJ81" i="25"/>
  <c r="BK81" i="25"/>
  <c r="DE81" i="25" s="1"/>
  <c r="BH81" i="25"/>
  <c r="BL81" i="25"/>
  <c r="D82" i="25"/>
  <c r="CI82" i="25"/>
  <c r="E82" i="25"/>
  <c r="F82" i="25"/>
  <c r="CJ82" i="25"/>
  <c r="K82" i="25"/>
  <c r="CK82" i="25"/>
  <c r="O82" i="25"/>
  <c r="AU82" i="25"/>
  <c r="CL82" i="25" s="1"/>
  <c r="AV82" i="25"/>
  <c r="CM82" i="25" s="1"/>
  <c r="Q82" i="25"/>
  <c r="AX82" i="25"/>
  <c r="CN82" i="25" s="1"/>
  <c r="R82" i="25"/>
  <c r="AY82" i="25"/>
  <c r="CO82" i="25" s="1"/>
  <c r="AZ82" i="25"/>
  <c r="CP82" i="25" s="1"/>
  <c r="BB82" i="25"/>
  <c r="CQ82" i="25" s="1"/>
  <c r="S82" i="25"/>
  <c r="BC82" i="25"/>
  <c r="CR82" i="25" s="1"/>
  <c r="BD82" i="25"/>
  <c r="CS82" i="25" s="1"/>
  <c r="G82" i="25"/>
  <c r="H82" i="25"/>
  <c r="I82" i="25"/>
  <c r="J82" i="25"/>
  <c r="L82" i="25"/>
  <c r="M82" i="25"/>
  <c r="N82" i="25"/>
  <c r="P82" i="25"/>
  <c r="T82" i="25"/>
  <c r="AT82" i="25"/>
  <c r="AW82" i="25"/>
  <c r="BA82" i="25"/>
  <c r="BE82" i="25"/>
  <c r="U82" i="25"/>
  <c r="BI82" i="25"/>
  <c r="V82" i="25"/>
  <c r="BM82" i="25"/>
  <c r="W82" i="25"/>
  <c r="X82" i="25"/>
  <c r="CU82" i="25"/>
  <c r="AB82" i="25"/>
  <c r="BN82" i="25"/>
  <c r="BT82" i="25"/>
  <c r="BO82" i="25"/>
  <c r="CW82" i="25" s="1"/>
  <c r="BP82" i="25"/>
  <c r="BU82" i="25"/>
  <c r="BQ82" i="25"/>
  <c r="BV82" i="25"/>
  <c r="BR82" i="25"/>
  <c r="BW82" i="25"/>
  <c r="Y82" i="25"/>
  <c r="Z82" i="25"/>
  <c r="AA82" i="25"/>
  <c r="AC82" i="25"/>
  <c r="AD82" i="25"/>
  <c r="AE82" i="25"/>
  <c r="AF82" i="25"/>
  <c r="AG82" i="25"/>
  <c r="AH82" i="25"/>
  <c r="AI82" i="25"/>
  <c r="AK82" i="25"/>
  <c r="AL82" i="25"/>
  <c r="AM82" i="25"/>
  <c r="BS82" i="25"/>
  <c r="AJ82" i="25"/>
  <c r="BX82" i="25"/>
  <c r="AN82" i="25"/>
  <c r="BZ82" i="25"/>
  <c r="AO82" i="25"/>
  <c r="CB82" i="25"/>
  <c r="AP82" i="25"/>
  <c r="CD82" i="25"/>
  <c r="AQ82" i="25"/>
  <c r="AR82" i="25"/>
  <c r="BY82" i="25"/>
  <c r="CA82" i="25"/>
  <c r="CC82" i="25"/>
  <c r="CE82" i="25"/>
  <c r="BF82" i="25"/>
  <c r="DC82" i="25" s="1"/>
  <c r="BG82" i="25"/>
  <c r="BJ82" i="25"/>
  <c r="BK82" i="25"/>
  <c r="DE82" i="25" s="1"/>
  <c r="BH82" i="25"/>
  <c r="BL82" i="25"/>
  <c r="D83" i="25"/>
  <c r="CI83" i="25"/>
  <c r="E83" i="25"/>
  <c r="F83" i="25"/>
  <c r="CJ83" i="25"/>
  <c r="K83" i="25"/>
  <c r="CK83" i="25"/>
  <c r="O83" i="25"/>
  <c r="AU83" i="25"/>
  <c r="CL83" i="25" s="1"/>
  <c r="AV83" i="25"/>
  <c r="CM83" i="25" s="1"/>
  <c r="Q83" i="25"/>
  <c r="AX83" i="25"/>
  <c r="CN83" i="25" s="1"/>
  <c r="R83" i="25"/>
  <c r="AY83" i="25"/>
  <c r="CO83" i="25" s="1"/>
  <c r="AZ83" i="25"/>
  <c r="CP83" i="25" s="1"/>
  <c r="BB83" i="25"/>
  <c r="CQ83" i="25" s="1"/>
  <c r="S83" i="25"/>
  <c r="BC83" i="25"/>
  <c r="CR83" i="25" s="1"/>
  <c r="BD83" i="25"/>
  <c r="CS83" i="25" s="1"/>
  <c r="G83" i="25"/>
  <c r="H83" i="25"/>
  <c r="I83" i="25"/>
  <c r="J83" i="25"/>
  <c r="L83" i="25"/>
  <c r="M83" i="25"/>
  <c r="N83" i="25"/>
  <c r="P83" i="25"/>
  <c r="T83" i="25"/>
  <c r="AT83" i="25"/>
  <c r="AW83" i="25"/>
  <c r="BA83" i="25"/>
  <c r="BE83" i="25"/>
  <c r="U83" i="25"/>
  <c r="BI83" i="25"/>
  <c r="V83" i="25"/>
  <c r="BM83" i="25"/>
  <c r="W83" i="25"/>
  <c r="X83" i="25"/>
  <c r="CU83" i="25"/>
  <c r="AB83" i="25"/>
  <c r="BN83" i="25"/>
  <c r="BT83" i="25"/>
  <c r="BO83" i="25"/>
  <c r="CW83" i="25" s="1"/>
  <c r="BP83" i="25"/>
  <c r="BU83" i="25"/>
  <c r="BQ83" i="25"/>
  <c r="BV83" i="25"/>
  <c r="BR83" i="25"/>
  <c r="BW83" i="25"/>
  <c r="Y83" i="25"/>
  <c r="Z83" i="25"/>
  <c r="AA83" i="25"/>
  <c r="AC83" i="25"/>
  <c r="AD83" i="25"/>
  <c r="AE83" i="25"/>
  <c r="AF83" i="25"/>
  <c r="AG83" i="25"/>
  <c r="AH83" i="25"/>
  <c r="AI83" i="25"/>
  <c r="AK83" i="25"/>
  <c r="AL83" i="25"/>
  <c r="AM83" i="25"/>
  <c r="BS83" i="25"/>
  <c r="AJ83" i="25"/>
  <c r="BX83" i="25"/>
  <c r="AN83" i="25"/>
  <c r="BZ83" i="25"/>
  <c r="AO83" i="25"/>
  <c r="CB83" i="25"/>
  <c r="AP83" i="25"/>
  <c r="CD83" i="25"/>
  <c r="AQ83" i="25"/>
  <c r="AR83" i="25"/>
  <c r="BY83" i="25"/>
  <c r="CA83" i="25"/>
  <c r="CC83" i="25"/>
  <c r="CE83" i="25"/>
  <c r="BF83" i="25"/>
  <c r="DC83" i="25" s="1"/>
  <c r="BG83" i="25"/>
  <c r="BJ83" i="25"/>
  <c r="BK83" i="25"/>
  <c r="DE83" i="25" s="1"/>
  <c r="BH83" i="25"/>
  <c r="BL83" i="25"/>
  <c r="D84" i="25"/>
  <c r="CI84" i="25"/>
  <c r="E84" i="25"/>
  <c r="F84" i="25"/>
  <c r="CJ84" i="25"/>
  <c r="K84" i="25"/>
  <c r="CK84" i="25"/>
  <c r="O84" i="25"/>
  <c r="AU84" i="25"/>
  <c r="CL84" i="25" s="1"/>
  <c r="AV84" i="25"/>
  <c r="CM84" i="25" s="1"/>
  <c r="Q84" i="25"/>
  <c r="AX84" i="25"/>
  <c r="CN84" i="25" s="1"/>
  <c r="R84" i="25"/>
  <c r="AY84" i="25"/>
  <c r="CO84" i="25" s="1"/>
  <c r="AZ84" i="25"/>
  <c r="CP84" i="25" s="1"/>
  <c r="BB84" i="25"/>
  <c r="CQ84" i="25" s="1"/>
  <c r="S84" i="25"/>
  <c r="BC84" i="25"/>
  <c r="CR84" i="25" s="1"/>
  <c r="BD84" i="25"/>
  <c r="CS84" i="25" s="1"/>
  <c r="G84" i="25"/>
  <c r="H84" i="25"/>
  <c r="I84" i="25"/>
  <c r="J84" i="25"/>
  <c r="L84" i="25"/>
  <c r="M84" i="25"/>
  <c r="N84" i="25"/>
  <c r="P84" i="25"/>
  <c r="T84" i="25"/>
  <c r="AT84" i="25"/>
  <c r="AW84" i="25"/>
  <c r="BA84" i="25"/>
  <c r="BE84" i="25"/>
  <c r="U84" i="25"/>
  <c r="BI84" i="25"/>
  <c r="V84" i="25"/>
  <c r="BM84" i="25"/>
  <c r="W84" i="25"/>
  <c r="X84" i="25"/>
  <c r="CU84" i="25"/>
  <c r="AB84" i="25"/>
  <c r="BN84" i="25"/>
  <c r="BT84" i="25"/>
  <c r="BO84" i="25"/>
  <c r="CW84" i="25" s="1"/>
  <c r="BP84" i="25"/>
  <c r="BU84" i="25"/>
  <c r="BQ84" i="25"/>
  <c r="CY84" i="25" s="1"/>
  <c r="BV84" i="25"/>
  <c r="BR84" i="25"/>
  <c r="BW84" i="25"/>
  <c r="Y84" i="25"/>
  <c r="Z84" i="25"/>
  <c r="AA84" i="25"/>
  <c r="AC84" i="25"/>
  <c r="AD84" i="25"/>
  <c r="AE84" i="25"/>
  <c r="AF84" i="25"/>
  <c r="AG84" i="25"/>
  <c r="AH84" i="25"/>
  <c r="AI84" i="25"/>
  <c r="AK84" i="25"/>
  <c r="AL84" i="25"/>
  <c r="AM84" i="25"/>
  <c r="BS84" i="25"/>
  <c r="AJ84" i="25"/>
  <c r="BX84" i="25"/>
  <c r="AN84" i="25"/>
  <c r="BZ84" i="25"/>
  <c r="AO84" i="25"/>
  <c r="CB84" i="25"/>
  <c r="AP84" i="25"/>
  <c r="CD84" i="25"/>
  <c r="AQ84" i="25"/>
  <c r="AR84" i="25"/>
  <c r="BY84" i="25"/>
  <c r="CA84" i="25"/>
  <c r="CC84" i="25"/>
  <c r="CE84" i="25"/>
  <c r="BF84" i="25"/>
  <c r="DC84" i="25" s="1"/>
  <c r="BG84" i="25"/>
  <c r="BJ84" i="25"/>
  <c r="BK84" i="25"/>
  <c r="DE84" i="25" s="1"/>
  <c r="BH84" i="25"/>
  <c r="BL84" i="25"/>
  <c r="D85" i="25"/>
  <c r="CI85" i="25"/>
  <c r="E85" i="25"/>
  <c r="F85" i="25"/>
  <c r="CJ85" i="25"/>
  <c r="K85" i="25"/>
  <c r="CK85" i="25"/>
  <c r="O85" i="25"/>
  <c r="AU85" i="25"/>
  <c r="CL85" i="25" s="1"/>
  <c r="AV85" i="25"/>
  <c r="CM85" i="25" s="1"/>
  <c r="Q85" i="25"/>
  <c r="AX85" i="25"/>
  <c r="CN85" i="25" s="1"/>
  <c r="R85" i="25"/>
  <c r="AY85" i="25"/>
  <c r="CO85" i="25" s="1"/>
  <c r="AZ85" i="25"/>
  <c r="CP85" i="25" s="1"/>
  <c r="BB85" i="25"/>
  <c r="CQ85" i="25" s="1"/>
  <c r="S85" i="25"/>
  <c r="BC85" i="25"/>
  <c r="CR85" i="25" s="1"/>
  <c r="BD85" i="25"/>
  <c r="CS85" i="25" s="1"/>
  <c r="G85" i="25"/>
  <c r="H85" i="25"/>
  <c r="I85" i="25"/>
  <c r="J85" i="25"/>
  <c r="L85" i="25"/>
  <c r="M85" i="25"/>
  <c r="N85" i="25"/>
  <c r="P85" i="25"/>
  <c r="T85" i="25"/>
  <c r="AT85" i="25"/>
  <c r="AW85" i="25"/>
  <c r="BA85" i="25"/>
  <c r="BE85" i="25"/>
  <c r="U85" i="25"/>
  <c r="BI85" i="25"/>
  <c r="V85" i="25"/>
  <c r="BM85" i="25"/>
  <c r="W85" i="25"/>
  <c r="X85" i="25"/>
  <c r="CU85" i="25"/>
  <c r="AB85" i="25"/>
  <c r="BN85" i="25"/>
  <c r="BT85" i="25"/>
  <c r="BO85" i="25"/>
  <c r="CW85" i="25" s="1"/>
  <c r="BP85" i="25"/>
  <c r="BU85" i="25"/>
  <c r="BQ85" i="25"/>
  <c r="BV85" i="25"/>
  <c r="BR85" i="25"/>
  <c r="BW85" i="25"/>
  <c r="Y85" i="25"/>
  <c r="Z85" i="25"/>
  <c r="AA85" i="25"/>
  <c r="AC85" i="25"/>
  <c r="AD85" i="25"/>
  <c r="AE85" i="25"/>
  <c r="AF85" i="25"/>
  <c r="AG85" i="25"/>
  <c r="AH85" i="25"/>
  <c r="AI85" i="25"/>
  <c r="AK85" i="25"/>
  <c r="AL85" i="25"/>
  <c r="AM85" i="25"/>
  <c r="BS85" i="25"/>
  <c r="AJ85" i="25"/>
  <c r="BX85" i="25"/>
  <c r="AN85" i="25"/>
  <c r="BZ85" i="25"/>
  <c r="AO85" i="25"/>
  <c r="CB85" i="25"/>
  <c r="AP85" i="25"/>
  <c r="CD85" i="25"/>
  <c r="AQ85" i="25"/>
  <c r="AR85" i="25"/>
  <c r="BY85" i="25"/>
  <c r="CA85" i="25"/>
  <c r="CC85" i="25"/>
  <c r="CE85" i="25"/>
  <c r="BF85" i="25"/>
  <c r="DC85" i="25" s="1"/>
  <c r="BG85" i="25"/>
  <c r="BJ85" i="25"/>
  <c r="BK85" i="25"/>
  <c r="DE85" i="25" s="1"/>
  <c r="BH85" i="25"/>
  <c r="BL85" i="25"/>
  <c r="D86" i="25"/>
  <c r="CI86" i="25"/>
  <c r="E86" i="25"/>
  <c r="F86" i="25"/>
  <c r="CJ86" i="25"/>
  <c r="K86" i="25"/>
  <c r="CK86" i="25"/>
  <c r="O86" i="25"/>
  <c r="AU86" i="25"/>
  <c r="CL86" i="25" s="1"/>
  <c r="AV86" i="25"/>
  <c r="CM86" i="25" s="1"/>
  <c r="Q86" i="25"/>
  <c r="AX86" i="25"/>
  <c r="CN86" i="25" s="1"/>
  <c r="R86" i="25"/>
  <c r="AY86" i="25"/>
  <c r="CO86" i="25" s="1"/>
  <c r="AZ86" i="25"/>
  <c r="CP86" i="25" s="1"/>
  <c r="BB86" i="25"/>
  <c r="CQ86" i="25" s="1"/>
  <c r="S86" i="25"/>
  <c r="BC86" i="25"/>
  <c r="CR86" i="25" s="1"/>
  <c r="BD86" i="25"/>
  <c r="CS86" i="25" s="1"/>
  <c r="G86" i="25"/>
  <c r="H86" i="25"/>
  <c r="I86" i="25"/>
  <c r="J86" i="25"/>
  <c r="L86" i="25"/>
  <c r="M86" i="25"/>
  <c r="N86" i="25"/>
  <c r="P86" i="25"/>
  <c r="T86" i="25"/>
  <c r="AT86" i="25"/>
  <c r="AW86" i="25"/>
  <c r="BA86" i="25"/>
  <c r="BE86" i="25"/>
  <c r="U86" i="25"/>
  <c r="BI86" i="25"/>
  <c r="V86" i="25"/>
  <c r="BM86" i="25"/>
  <c r="W86" i="25"/>
  <c r="X86" i="25"/>
  <c r="CU86" i="25"/>
  <c r="AB86" i="25"/>
  <c r="BN86" i="25"/>
  <c r="BT86" i="25"/>
  <c r="BO86" i="25"/>
  <c r="CW86" i="25" s="1"/>
  <c r="BP86" i="25"/>
  <c r="BU86" i="25"/>
  <c r="BQ86" i="25"/>
  <c r="BV86" i="25"/>
  <c r="BR86" i="25"/>
  <c r="BW86" i="25"/>
  <c r="Y86" i="25"/>
  <c r="Z86" i="25"/>
  <c r="AA86" i="25"/>
  <c r="AC86" i="25"/>
  <c r="AD86" i="25"/>
  <c r="AE86" i="25"/>
  <c r="AF86" i="25"/>
  <c r="AG86" i="25"/>
  <c r="AH86" i="25"/>
  <c r="AI86" i="25"/>
  <c r="AK86" i="25"/>
  <c r="AL86" i="25"/>
  <c r="AM86" i="25"/>
  <c r="BS86" i="25"/>
  <c r="AJ86" i="25"/>
  <c r="BX86" i="25"/>
  <c r="AN86" i="25"/>
  <c r="BZ86" i="25"/>
  <c r="AO86" i="25"/>
  <c r="CB86" i="25"/>
  <c r="AP86" i="25"/>
  <c r="CD86" i="25"/>
  <c r="AQ86" i="25"/>
  <c r="AR86" i="25"/>
  <c r="BY86" i="25"/>
  <c r="CA86" i="25"/>
  <c r="CC86" i="25"/>
  <c r="CE86" i="25"/>
  <c r="BF86" i="25"/>
  <c r="DC86" i="25" s="1"/>
  <c r="BG86" i="25"/>
  <c r="BJ86" i="25"/>
  <c r="BK86" i="25"/>
  <c r="DE86" i="25" s="1"/>
  <c r="BH86" i="25"/>
  <c r="BL86" i="25"/>
  <c r="D87" i="25"/>
  <c r="CI87" i="25"/>
  <c r="E87" i="25"/>
  <c r="F87" i="25"/>
  <c r="CJ87" i="25"/>
  <c r="K87" i="25"/>
  <c r="CK87" i="25"/>
  <c r="O87" i="25"/>
  <c r="AU87" i="25"/>
  <c r="CL87" i="25" s="1"/>
  <c r="AV87" i="25"/>
  <c r="CM87" i="25" s="1"/>
  <c r="Q87" i="25"/>
  <c r="AX87" i="25"/>
  <c r="CN87" i="25" s="1"/>
  <c r="R87" i="25"/>
  <c r="AY87" i="25"/>
  <c r="CO87" i="25" s="1"/>
  <c r="AZ87" i="25"/>
  <c r="CP87" i="25" s="1"/>
  <c r="BB87" i="25"/>
  <c r="CQ87" i="25" s="1"/>
  <c r="S87" i="25"/>
  <c r="BC87" i="25"/>
  <c r="CR87" i="25" s="1"/>
  <c r="BD87" i="25"/>
  <c r="CS87" i="25" s="1"/>
  <c r="G87" i="25"/>
  <c r="H87" i="25"/>
  <c r="I87" i="25"/>
  <c r="J87" i="25"/>
  <c r="L87" i="25"/>
  <c r="M87" i="25"/>
  <c r="N87" i="25"/>
  <c r="P87" i="25"/>
  <c r="T87" i="25"/>
  <c r="AT87" i="25"/>
  <c r="AW87" i="25"/>
  <c r="BA87" i="25"/>
  <c r="BE87" i="25"/>
  <c r="U87" i="25"/>
  <c r="BI87" i="25"/>
  <c r="V87" i="25"/>
  <c r="BM87" i="25"/>
  <c r="W87" i="25"/>
  <c r="X87" i="25"/>
  <c r="CU87" i="25"/>
  <c r="AB87" i="25"/>
  <c r="BN87" i="25"/>
  <c r="BT87" i="25"/>
  <c r="BO87" i="25"/>
  <c r="CW87" i="25" s="1"/>
  <c r="BP87" i="25"/>
  <c r="BU87" i="25"/>
  <c r="BQ87" i="25"/>
  <c r="BV87" i="25"/>
  <c r="BR87" i="25"/>
  <c r="BW87" i="25"/>
  <c r="Y87" i="25"/>
  <c r="Z87" i="25"/>
  <c r="AA87" i="25"/>
  <c r="AC87" i="25"/>
  <c r="AD87" i="25"/>
  <c r="AE87" i="25"/>
  <c r="AF87" i="25"/>
  <c r="AG87" i="25"/>
  <c r="AH87" i="25"/>
  <c r="AI87" i="25"/>
  <c r="AK87" i="25"/>
  <c r="AL87" i="25"/>
  <c r="AM87" i="25"/>
  <c r="BS87" i="25"/>
  <c r="AJ87" i="25"/>
  <c r="BX87" i="25"/>
  <c r="AN87" i="25"/>
  <c r="BZ87" i="25"/>
  <c r="AO87" i="25"/>
  <c r="CB87" i="25"/>
  <c r="AP87" i="25"/>
  <c r="CD87" i="25"/>
  <c r="AQ87" i="25"/>
  <c r="AR87" i="25"/>
  <c r="BY87" i="25"/>
  <c r="CA87" i="25"/>
  <c r="CC87" i="25"/>
  <c r="CE87" i="25"/>
  <c r="BF87" i="25"/>
  <c r="DC87" i="25" s="1"/>
  <c r="BG87" i="25"/>
  <c r="BJ87" i="25"/>
  <c r="BK87" i="25"/>
  <c r="DE87" i="25" s="1"/>
  <c r="BH87" i="25"/>
  <c r="BL87" i="25"/>
  <c r="D88" i="25"/>
  <c r="CI88" i="25"/>
  <c r="E88" i="25"/>
  <c r="F88" i="25"/>
  <c r="CJ88" i="25"/>
  <c r="K88" i="25"/>
  <c r="CK88" i="25"/>
  <c r="O88" i="25"/>
  <c r="AU88" i="25"/>
  <c r="CL88" i="25" s="1"/>
  <c r="AV88" i="25"/>
  <c r="CM88" i="25" s="1"/>
  <c r="Q88" i="25"/>
  <c r="AX88" i="25"/>
  <c r="CN88" i="25" s="1"/>
  <c r="R88" i="25"/>
  <c r="AY88" i="25"/>
  <c r="CO88" i="25" s="1"/>
  <c r="AZ88" i="25"/>
  <c r="CP88" i="25" s="1"/>
  <c r="BB88" i="25"/>
  <c r="CQ88" i="25" s="1"/>
  <c r="S88" i="25"/>
  <c r="BC88" i="25"/>
  <c r="CR88" i="25" s="1"/>
  <c r="BD88" i="25"/>
  <c r="CS88" i="25" s="1"/>
  <c r="G88" i="25"/>
  <c r="H88" i="25"/>
  <c r="I88" i="25"/>
  <c r="J88" i="25"/>
  <c r="L88" i="25"/>
  <c r="M88" i="25"/>
  <c r="N88" i="25"/>
  <c r="P88" i="25"/>
  <c r="T88" i="25"/>
  <c r="AT88" i="25"/>
  <c r="AW88" i="25"/>
  <c r="BA88" i="25"/>
  <c r="BE88" i="25"/>
  <c r="U88" i="25"/>
  <c r="BI88" i="25"/>
  <c r="V88" i="25"/>
  <c r="BM88" i="25"/>
  <c r="W88" i="25"/>
  <c r="X88" i="25"/>
  <c r="CU88" i="25"/>
  <c r="AB88" i="25"/>
  <c r="BN88" i="25"/>
  <c r="BT88" i="25"/>
  <c r="BO88" i="25"/>
  <c r="CW88" i="25" s="1"/>
  <c r="BP88" i="25"/>
  <c r="BU88" i="25"/>
  <c r="BQ88" i="25"/>
  <c r="BV88" i="25"/>
  <c r="BR88" i="25"/>
  <c r="BW88" i="25"/>
  <c r="Y88" i="25"/>
  <c r="Z88" i="25"/>
  <c r="AA88" i="25"/>
  <c r="AC88" i="25"/>
  <c r="AD88" i="25"/>
  <c r="AE88" i="25"/>
  <c r="AF88" i="25"/>
  <c r="AG88" i="25"/>
  <c r="AH88" i="25"/>
  <c r="AI88" i="25"/>
  <c r="AK88" i="25"/>
  <c r="AL88" i="25"/>
  <c r="AM88" i="25"/>
  <c r="BS88" i="25"/>
  <c r="AJ88" i="25"/>
  <c r="BX88" i="25"/>
  <c r="AN88" i="25"/>
  <c r="BZ88" i="25"/>
  <c r="AO88" i="25"/>
  <c r="CB88" i="25"/>
  <c r="AP88" i="25"/>
  <c r="CD88" i="25"/>
  <c r="AQ88" i="25"/>
  <c r="AR88" i="25"/>
  <c r="BY88" i="25"/>
  <c r="CA88" i="25"/>
  <c r="CC88" i="25"/>
  <c r="CE88" i="25"/>
  <c r="BF88" i="25"/>
  <c r="DC88" i="25" s="1"/>
  <c r="BG88" i="25"/>
  <c r="BJ88" i="25"/>
  <c r="BK88" i="25"/>
  <c r="DE88" i="25" s="1"/>
  <c r="BH88" i="25"/>
  <c r="BL88" i="25"/>
  <c r="D89" i="25"/>
  <c r="CI89" i="25"/>
  <c r="E89" i="25"/>
  <c r="F89" i="25"/>
  <c r="CJ89" i="25"/>
  <c r="K89" i="25"/>
  <c r="CK89" i="25"/>
  <c r="O89" i="25"/>
  <c r="AU89" i="25"/>
  <c r="CL89" i="25" s="1"/>
  <c r="AV89" i="25"/>
  <c r="CM89" i="25" s="1"/>
  <c r="Q89" i="25"/>
  <c r="AX89" i="25"/>
  <c r="CN89" i="25" s="1"/>
  <c r="R89" i="25"/>
  <c r="AY89" i="25"/>
  <c r="CO89" i="25" s="1"/>
  <c r="AZ89" i="25"/>
  <c r="CP89" i="25" s="1"/>
  <c r="BB89" i="25"/>
  <c r="CQ89" i="25" s="1"/>
  <c r="S89" i="25"/>
  <c r="BC89" i="25"/>
  <c r="CR89" i="25" s="1"/>
  <c r="BD89" i="25"/>
  <c r="CS89" i="25" s="1"/>
  <c r="G89" i="25"/>
  <c r="H89" i="25"/>
  <c r="I89" i="25"/>
  <c r="J89" i="25"/>
  <c r="L89" i="25"/>
  <c r="M89" i="25"/>
  <c r="N89" i="25"/>
  <c r="P89" i="25"/>
  <c r="T89" i="25"/>
  <c r="AT89" i="25"/>
  <c r="AW89" i="25"/>
  <c r="BA89" i="25"/>
  <c r="BE89" i="25"/>
  <c r="U89" i="25"/>
  <c r="BI89" i="25"/>
  <c r="V89" i="25"/>
  <c r="BM89" i="25"/>
  <c r="W89" i="25"/>
  <c r="X89" i="25"/>
  <c r="CU89" i="25"/>
  <c r="AB89" i="25"/>
  <c r="BN89" i="25"/>
  <c r="BT89" i="25"/>
  <c r="BO89" i="25"/>
  <c r="CW89" i="25" s="1"/>
  <c r="BP89" i="25"/>
  <c r="CX89" i="25" s="1"/>
  <c r="BU89" i="25"/>
  <c r="BQ89" i="25"/>
  <c r="BV89" i="25"/>
  <c r="BR89" i="25"/>
  <c r="BW89" i="25"/>
  <c r="Y89" i="25"/>
  <c r="Z89" i="25"/>
  <c r="AA89" i="25"/>
  <c r="AC89" i="25"/>
  <c r="AD89" i="25"/>
  <c r="AE89" i="25"/>
  <c r="AF89" i="25"/>
  <c r="AG89" i="25"/>
  <c r="AH89" i="25"/>
  <c r="AI89" i="25"/>
  <c r="AK89" i="25"/>
  <c r="AL89" i="25"/>
  <c r="AM89" i="25"/>
  <c r="BS89" i="25"/>
  <c r="AJ89" i="25"/>
  <c r="BX89" i="25"/>
  <c r="AN89" i="25"/>
  <c r="BZ89" i="25"/>
  <c r="AO89" i="25"/>
  <c r="CB89" i="25"/>
  <c r="AP89" i="25"/>
  <c r="CD89" i="25"/>
  <c r="AQ89" i="25"/>
  <c r="AR89" i="25"/>
  <c r="BY89" i="25"/>
  <c r="CA89" i="25"/>
  <c r="CC89" i="25"/>
  <c r="CE89" i="25"/>
  <c r="BF89" i="25"/>
  <c r="DC89" i="25" s="1"/>
  <c r="BG89" i="25"/>
  <c r="BJ89" i="25"/>
  <c r="BK89" i="25"/>
  <c r="DE89" i="25" s="1"/>
  <c r="BH89" i="25"/>
  <c r="BL89" i="25"/>
  <c r="D90" i="25"/>
  <c r="CI90" i="25"/>
  <c r="E90" i="25"/>
  <c r="F90" i="25"/>
  <c r="CJ90" i="25"/>
  <c r="K90" i="25"/>
  <c r="CK90" i="25"/>
  <c r="O90" i="25"/>
  <c r="AU90" i="25"/>
  <c r="CL90" i="25" s="1"/>
  <c r="AV90" i="25"/>
  <c r="CM90" i="25" s="1"/>
  <c r="Q90" i="25"/>
  <c r="AX90" i="25"/>
  <c r="CN90" i="25" s="1"/>
  <c r="R90" i="25"/>
  <c r="AY90" i="25"/>
  <c r="CO90" i="25" s="1"/>
  <c r="AZ90" i="25"/>
  <c r="CP90" i="25" s="1"/>
  <c r="BB90" i="25"/>
  <c r="CQ90" i="25" s="1"/>
  <c r="S90" i="25"/>
  <c r="BC90" i="25"/>
  <c r="CR90" i="25" s="1"/>
  <c r="BD90" i="25"/>
  <c r="CS90" i="25" s="1"/>
  <c r="G90" i="25"/>
  <c r="H90" i="25"/>
  <c r="I90" i="25"/>
  <c r="J90" i="25"/>
  <c r="L90" i="25"/>
  <c r="M90" i="25"/>
  <c r="N90" i="25"/>
  <c r="P90" i="25"/>
  <c r="T90" i="25"/>
  <c r="AT90" i="25"/>
  <c r="AW90" i="25"/>
  <c r="BA90" i="25"/>
  <c r="BE90" i="25"/>
  <c r="U90" i="25"/>
  <c r="BI90" i="25"/>
  <c r="V90" i="25"/>
  <c r="BM90" i="25"/>
  <c r="W90" i="25"/>
  <c r="X90" i="25"/>
  <c r="CU90" i="25"/>
  <c r="AB90" i="25"/>
  <c r="BN90" i="25"/>
  <c r="BT90" i="25"/>
  <c r="BO90" i="25"/>
  <c r="CW90" i="25" s="1"/>
  <c r="BP90" i="25"/>
  <c r="BU90" i="25"/>
  <c r="BQ90" i="25"/>
  <c r="BV90" i="25"/>
  <c r="BR90" i="25"/>
  <c r="BW90" i="25"/>
  <c r="Y90" i="25"/>
  <c r="Z90" i="25"/>
  <c r="AA90" i="25"/>
  <c r="AC90" i="25"/>
  <c r="AD90" i="25"/>
  <c r="AE90" i="25"/>
  <c r="AF90" i="25"/>
  <c r="AG90" i="25"/>
  <c r="AH90" i="25"/>
  <c r="AI90" i="25"/>
  <c r="AK90" i="25"/>
  <c r="AL90" i="25"/>
  <c r="AM90" i="25"/>
  <c r="BS90" i="25"/>
  <c r="AJ90" i="25"/>
  <c r="BX90" i="25"/>
  <c r="AN90" i="25"/>
  <c r="BZ90" i="25"/>
  <c r="AO90" i="25"/>
  <c r="CB90" i="25"/>
  <c r="AP90" i="25"/>
  <c r="CD90" i="25"/>
  <c r="AQ90" i="25"/>
  <c r="AR90" i="25"/>
  <c r="BY90" i="25"/>
  <c r="CA90" i="25"/>
  <c r="CC90" i="25"/>
  <c r="CE90" i="25"/>
  <c r="BF90" i="25"/>
  <c r="DC90" i="25" s="1"/>
  <c r="BG90" i="25"/>
  <c r="BJ90" i="25"/>
  <c r="BK90" i="25"/>
  <c r="DE90" i="25" s="1"/>
  <c r="BH90" i="25"/>
  <c r="BL90" i="25"/>
  <c r="D91" i="25"/>
  <c r="CI91" i="25"/>
  <c r="E91" i="25"/>
  <c r="F91" i="25"/>
  <c r="CJ91" i="25"/>
  <c r="K91" i="25"/>
  <c r="CK91" i="25"/>
  <c r="O91" i="25"/>
  <c r="AU91" i="25"/>
  <c r="CL91" i="25" s="1"/>
  <c r="AV91" i="25"/>
  <c r="CM91" i="25" s="1"/>
  <c r="Q91" i="25"/>
  <c r="AX91" i="25"/>
  <c r="CN91" i="25" s="1"/>
  <c r="R91" i="25"/>
  <c r="AY91" i="25"/>
  <c r="CO91" i="25" s="1"/>
  <c r="AZ91" i="25"/>
  <c r="CP91" i="25" s="1"/>
  <c r="BB91" i="25"/>
  <c r="CQ91" i="25" s="1"/>
  <c r="S91" i="25"/>
  <c r="BC91" i="25"/>
  <c r="CR91" i="25" s="1"/>
  <c r="BD91" i="25"/>
  <c r="CS91" i="25" s="1"/>
  <c r="G91" i="25"/>
  <c r="H91" i="25"/>
  <c r="I91" i="25"/>
  <c r="J91" i="25"/>
  <c r="L91" i="25"/>
  <c r="M91" i="25"/>
  <c r="N91" i="25"/>
  <c r="P91" i="25"/>
  <c r="T91" i="25"/>
  <c r="AT91" i="25"/>
  <c r="AW91" i="25"/>
  <c r="BA91" i="25"/>
  <c r="BE91" i="25"/>
  <c r="U91" i="25"/>
  <c r="BI91" i="25"/>
  <c r="V91" i="25"/>
  <c r="BM91" i="25"/>
  <c r="W91" i="25"/>
  <c r="X91" i="25"/>
  <c r="CU91" i="25"/>
  <c r="AB91" i="25"/>
  <c r="BN91" i="25"/>
  <c r="BT91" i="25"/>
  <c r="BO91" i="25"/>
  <c r="CW91" i="25" s="1"/>
  <c r="BP91" i="25"/>
  <c r="BU91" i="25"/>
  <c r="BQ91" i="25"/>
  <c r="BV91" i="25"/>
  <c r="BR91" i="25"/>
  <c r="BW91" i="25"/>
  <c r="Y91" i="25"/>
  <c r="Z91" i="25"/>
  <c r="AA91" i="25"/>
  <c r="AC91" i="25"/>
  <c r="AD91" i="25"/>
  <c r="AE91" i="25"/>
  <c r="AF91" i="25"/>
  <c r="AG91" i="25"/>
  <c r="AH91" i="25"/>
  <c r="AI91" i="25"/>
  <c r="AK91" i="25"/>
  <c r="AL91" i="25"/>
  <c r="AM91" i="25"/>
  <c r="BS91" i="25"/>
  <c r="AJ91" i="25"/>
  <c r="BX91" i="25"/>
  <c r="AN91" i="25"/>
  <c r="BZ91" i="25"/>
  <c r="AO91" i="25"/>
  <c r="CB91" i="25"/>
  <c r="AP91" i="25"/>
  <c r="CD91" i="25"/>
  <c r="AQ91" i="25"/>
  <c r="AR91" i="25"/>
  <c r="BY91" i="25"/>
  <c r="CA91" i="25"/>
  <c r="CC91" i="25"/>
  <c r="CE91" i="25"/>
  <c r="BF91" i="25"/>
  <c r="DC91" i="25" s="1"/>
  <c r="BG91" i="25"/>
  <c r="BJ91" i="25"/>
  <c r="BK91" i="25"/>
  <c r="DE91" i="25" s="1"/>
  <c r="BH91" i="25"/>
  <c r="BL91" i="25"/>
  <c r="D92" i="25"/>
  <c r="CI92" i="25"/>
  <c r="E92" i="25"/>
  <c r="F92" i="25"/>
  <c r="CJ92" i="25"/>
  <c r="K92" i="25"/>
  <c r="CK92" i="25"/>
  <c r="O92" i="25"/>
  <c r="AU92" i="25"/>
  <c r="CL92" i="25" s="1"/>
  <c r="AV92" i="25"/>
  <c r="CM92" i="25" s="1"/>
  <c r="Q92" i="25"/>
  <c r="AX92" i="25"/>
  <c r="CN92" i="25" s="1"/>
  <c r="R92" i="25"/>
  <c r="AY92" i="25"/>
  <c r="CO92" i="25" s="1"/>
  <c r="AZ92" i="25"/>
  <c r="CP92" i="25" s="1"/>
  <c r="BB92" i="25"/>
  <c r="CQ92" i="25" s="1"/>
  <c r="S92" i="25"/>
  <c r="BC92" i="25"/>
  <c r="CR92" i="25" s="1"/>
  <c r="BD92" i="25"/>
  <c r="CS92" i="25" s="1"/>
  <c r="G92" i="25"/>
  <c r="H92" i="25"/>
  <c r="I92" i="25"/>
  <c r="J92" i="25"/>
  <c r="L92" i="25"/>
  <c r="M92" i="25"/>
  <c r="N92" i="25"/>
  <c r="P92" i="25"/>
  <c r="T92" i="25"/>
  <c r="AT92" i="25"/>
  <c r="AW92" i="25"/>
  <c r="BA92" i="25"/>
  <c r="BE92" i="25"/>
  <c r="U92" i="25"/>
  <c r="BI92" i="25"/>
  <c r="V92" i="25"/>
  <c r="BM92" i="25"/>
  <c r="W92" i="25"/>
  <c r="X92" i="25"/>
  <c r="CU92" i="25"/>
  <c r="AB92" i="25"/>
  <c r="BN92" i="25"/>
  <c r="BT92" i="25"/>
  <c r="BO92" i="25"/>
  <c r="CW92" i="25" s="1"/>
  <c r="BP92" i="25"/>
  <c r="BU92" i="25"/>
  <c r="BQ92" i="25"/>
  <c r="BV92" i="25"/>
  <c r="BR92" i="25"/>
  <c r="BW92" i="25"/>
  <c r="Y92" i="25"/>
  <c r="Z92" i="25"/>
  <c r="AA92" i="25"/>
  <c r="AC92" i="25"/>
  <c r="AD92" i="25"/>
  <c r="AE92" i="25"/>
  <c r="AF92" i="25"/>
  <c r="AG92" i="25"/>
  <c r="AH92" i="25"/>
  <c r="AI92" i="25"/>
  <c r="AK92" i="25"/>
  <c r="AL92" i="25"/>
  <c r="AM92" i="25"/>
  <c r="BS92" i="25"/>
  <c r="AJ92" i="25"/>
  <c r="BX92" i="25"/>
  <c r="AN92" i="25"/>
  <c r="BZ92" i="25"/>
  <c r="AO92" i="25"/>
  <c r="CB92" i="25"/>
  <c r="AP92" i="25"/>
  <c r="CD92" i="25"/>
  <c r="AQ92" i="25"/>
  <c r="AR92" i="25"/>
  <c r="BY92" i="25"/>
  <c r="CA92" i="25"/>
  <c r="CC92" i="25"/>
  <c r="CE92" i="25"/>
  <c r="BF92" i="25"/>
  <c r="DC92" i="25" s="1"/>
  <c r="BG92" i="25"/>
  <c r="BJ92" i="25"/>
  <c r="BK92" i="25"/>
  <c r="DE92" i="25" s="1"/>
  <c r="BH92" i="25"/>
  <c r="BL92" i="25"/>
  <c r="D93" i="25"/>
  <c r="CI93" i="25"/>
  <c r="E93" i="25"/>
  <c r="F93" i="25"/>
  <c r="CJ93" i="25"/>
  <c r="K93" i="25"/>
  <c r="CK93" i="25"/>
  <c r="O93" i="25"/>
  <c r="AU93" i="25"/>
  <c r="CL93" i="25" s="1"/>
  <c r="AV93" i="25"/>
  <c r="CM93" i="25" s="1"/>
  <c r="Q93" i="25"/>
  <c r="AX93" i="25"/>
  <c r="CN93" i="25" s="1"/>
  <c r="R93" i="25"/>
  <c r="AY93" i="25"/>
  <c r="CO93" i="25" s="1"/>
  <c r="AZ93" i="25"/>
  <c r="CP93" i="25" s="1"/>
  <c r="BB93" i="25"/>
  <c r="CQ93" i="25" s="1"/>
  <c r="S93" i="25"/>
  <c r="BC93" i="25"/>
  <c r="CR93" i="25" s="1"/>
  <c r="BD93" i="25"/>
  <c r="CS93" i="25" s="1"/>
  <c r="G93" i="25"/>
  <c r="H93" i="25"/>
  <c r="I93" i="25"/>
  <c r="J93" i="25"/>
  <c r="L93" i="25"/>
  <c r="M93" i="25"/>
  <c r="N93" i="25"/>
  <c r="P93" i="25"/>
  <c r="T93" i="25"/>
  <c r="AT93" i="25"/>
  <c r="AW93" i="25"/>
  <c r="BA93" i="25"/>
  <c r="BE93" i="25"/>
  <c r="U93" i="25"/>
  <c r="BI93" i="25"/>
  <c r="V93" i="25"/>
  <c r="BM93" i="25"/>
  <c r="W93" i="25"/>
  <c r="X93" i="25"/>
  <c r="CU93" i="25"/>
  <c r="AB93" i="25"/>
  <c r="BN93" i="25"/>
  <c r="BT93" i="25"/>
  <c r="BO93" i="25"/>
  <c r="CW93" i="25" s="1"/>
  <c r="BP93" i="25"/>
  <c r="CX93" i="25" s="1"/>
  <c r="BU93" i="25"/>
  <c r="BQ93" i="25"/>
  <c r="BV93" i="25"/>
  <c r="BR93" i="25"/>
  <c r="BW93" i="25"/>
  <c r="Y93" i="25"/>
  <c r="Z93" i="25"/>
  <c r="AA93" i="25"/>
  <c r="AC93" i="25"/>
  <c r="AD93" i="25"/>
  <c r="AE93" i="25"/>
  <c r="AF93" i="25"/>
  <c r="AG93" i="25"/>
  <c r="AH93" i="25"/>
  <c r="AI93" i="25"/>
  <c r="AK93" i="25"/>
  <c r="AL93" i="25"/>
  <c r="AM93" i="25"/>
  <c r="BS93" i="25"/>
  <c r="AJ93" i="25"/>
  <c r="BX93" i="25"/>
  <c r="AN93" i="25"/>
  <c r="BZ93" i="25"/>
  <c r="AO93" i="25"/>
  <c r="CB93" i="25"/>
  <c r="AP93" i="25"/>
  <c r="CD93" i="25"/>
  <c r="AQ93" i="25"/>
  <c r="AR93" i="25"/>
  <c r="BY93" i="25"/>
  <c r="CA93" i="25"/>
  <c r="CC93" i="25"/>
  <c r="CE93" i="25"/>
  <c r="BF93" i="25"/>
  <c r="DC93" i="25" s="1"/>
  <c r="BG93" i="25"/>
  <c r="BJ93" i="25"/>
  <c r="BK93" i="25"/>
  <c r="DE93" i="25" s="1"/>
  <c r="BH93" i="25"/>
  <c r="BL93" i="25"/>
  <c r="D94" i="25"/>
  <c r="CI94" i="25"/>
  <c r="E94" i="25"/>
  <c r="F94" i="25"/>
  <c r="CJ94" i="25"/>
  <c r="K94" i="25"/>
  <c r="CK94" i="25"/>
  <c r="O94" i="25"/>
  <c r="AU94" i="25"/>
  <c r="AV94" i="25"/>
  <c r="CM94" i="25"/>
  <c r="Q94" i="25"/>
  <c r="AX94" i="25"/>
  <c r="CN94" i="25" s="1"/>
  <c r="R94" i="25"/>
  <c r="AY94" i="25"/>
  <c r="CO94" i="25" s="1"/>
  <c r="AZ94" i="25"/>
  <c r="CP94" i="25" s="1"/>
  <c r="BB94" i="25"/>
  <c r="CQ94" i="25" s="1"/>
  <c r="S94" i="25"/>
  <c r="BC94" i="25"/>
  <c r="CR94" i="25" s="1"/>
  <c r="BD94" i="25"/>
  <c r="CS94" i="25" s="1"/>
  <c r="G94" i="25"/>
  <c r="H94" i="25"/>
  <c r="I94" i="25"/>
  <c r="J94" i="25"/>
  <c r="L94" i="25"/>
  <c r="M94" i="25"/>
  <c r="N94" i="25"/>
  <c r="P94" i="25"/>
  <c r="T94" i="25"/>
  <c r="AT94" i="25"/>
  <c r="AW94" i="25"/>
  <c r="BA94" i="25"/>
  <c r="BE94" i="25"/>
  <c r="U94" i="25"/>
  <c r="BI94" i="25"/>
  <c r="V94" i="25"/>
  <c r="BM94" i="25"/>
  <c r="CT94" i="25" s="1"/>
  <c r="W94" i="25"/>
  <c r="X94" i="25"/>
  <c r="CU94" i="25"/>
  <c r="AB94" i="25"/>
  <c r="BN94" i="25"/>
  <c r="BT94" i="25"/>
  <c r="BO94" i="25"/>
  <c r="BP94" i="25"/>
  <c r="BU94" i="25"/>
  <c r="BQ94" i="25"/>
  <c r="BV94" i="25"/>
  <c r="BR94" i="25"/>
  <c r="BW94" i="25"/>
  <c r="Y94" i="25"/>
  <c r="Z94" i="25"/>
  <c r="AA94" i="25"/>
  <c r="AC94" i="25"/>
  <c r="AD94" i="25"/>
  <c r="AE94" i="25"/>
  <c r="AF94" i="25"/>
  <c r="AG94" i="25"/>
  <c r="AH94" i="25"/>
  <c r="AI94" i="25"/>
  <c r="AK94" i="25"/>
  <c r="AL94" i="25"/>
  <c r="AM94" i="25"/>
  <c r="BS94" i="25"/>
  <c r="AJ94" i="25"/>
  <c r="BX94" i="25"/>
  <c r="AN94" i="25"/>
  <c r="BZ94" i="25"/>
  <c r="AO94" i="25"/>
  <c r="CB94" i="25"/>
  <c r="AP94" i="25"/>
  <c r="CD94" i="25"/>
  <c r="AQ94" i="25"/>
  <c r="AR94" i="25"/>
  <c r="BY94" i="25"/>
  <c r="CA94" i="25"/>
  <c r="CC94" i="25"/>
  <c r="CE94" i="25"/>
  <c r="BF94" i="25"/>
  <c r="DC94" i="25" s="1"/>
  <c r="BG94" i="25"/>
  <c r="BJ94" i="25"/>
  <c r="BK94" i="25"/>
  <c r="DE94" i="25" s="1"/>
  <c r="BH94" i="25"/>
  <c r="BL94" i="25"/>
  <c r="CU95" i="25"/>
  <c r="CK95" i="25"/>
  <c r="CJ95" i="25"/>
  <c r="CI95" i="25"/>
  <c r="CH95" i="25"/>
  <c r="CG95" i="25"/>
  <c r="CF95" i="25"/>
  <c r="AS53" i="25"/>
  <c r="AS54" i="25"/>
  <c r="AS55" i="25"/>
  <c r="AS56" i="25"/>
  <c r="AS57" i="25"/>
  <c r="AS58" i="25"/>
  <c r="AS59" i="25"/>
  <c r="AS60" i="25"/>
  <c r="AS61" i="25"/>
  <c r="AS62" i="25"/>
  <c r="AS63" i="25"/>
  <c r="AS64" i="25"/>
  <c r="AS65" i="25"/>
  <c r="AS66" i="25"/>
  <c r="AS67" i="25"/>
  <c r="AS68" i="25"/>
  <c r="AS69" i="25"/>
  <c r="AS70" i="25"/>
  <c r="AS71" i="25"/>
  <c r="AS72" i="25"/>
  <c r="AS73" i="25"/>
  <c r="AS74" i="25"/>
  <c r="AS75" i="25"/>
  <c r="AS76" i="25"/>
  <c r="AS77" i="25"/>
  <c r="AS78" i="25"/>
  <c r="AS79" i="25"/>
  <c r="AS80" i="25"/>
  <c r="AS81" i="25"/>
  <c r="AS82" i="25"/>
  <c r="AS83" i="25"/>
  <c r="AS84" i="25"/>
  <c r="AS85" i="25"/>
  <c r="AS86" i="25"/>
  <c r="AS87" i="25"/>
  <c r="AS88" i="25"/>
  <c r="AS89" i="25"/>
  <c r="AS90" i="25"/>
  <c r="AS91" i="25"/>
  <c r="AS92" i="25"/>
  <c r="AS93" i="25"/>
  <c r="AS94" i="25"/>
  <c r="AS95" i="25"/>
  <c r="AR95" i="25"/>
  <c r="AQ95" i="25"/>
  <c r="AP95" i="25"/>
  <c r="AO95" i="25"/>
  <c r="AN95" i="25"/>
  <c r="AM95" i="25"/>
  <c r="AL95" i="25"/>
  <c r="AK95" i="25"/>
  <c r="AJ95" i="25"/>
  <c r="AI95" i="25"/>
  <c r="AH95" i="25"/>
  <c r="AG95" i="25"/>
  <c r="AF95" i="25"/>
  <c r="AE95" i="25"/>
  <c r="AD95" i="25"/>
  <c r="AC95" i="25"/>
  <c r="AB95" i="25"/>
  <c r="AA95" i="25"/>
  <c r="Z95" i="25"/>
  <c r="Y95" i="25"/>
  <c r="X95" i="25"/>
  <c r="W95" i="25"/>
  <c r="V95" i="25"/>
  <c r="U95" i="25"/>
  <c r="T95" i="25"/>
  <c r="S95" i="25"/>
  <c r="R95" i="25"/>
  <c r="Q95" i="25"/>
  <c r="P95" i="25"/>
  <c r="O95" i="25"/>
  <c r="N95" i="25"/>
  <c r="M95" i="25"/>
  <c r="L95" i="25"/>
  <c r="K95" i="25"/>
  <c r="J95" i="25"/>
  <c r="I95" i="25"/>
  <c r="H95" i="25"/>
  <c r="G95" i="25"/>
  <c r="F95" i="25"/>
  <c r="E95" i="25"/>
  <c r="D95" i="25"/>
  <c r="B94" i="25"/>
  <c r="A94" i="25"/>
  <c r="B93" i="25"/>
  <c r="A93" i="25"/>
  <c r="B92" i="25"/>
  <c r="A92" i="25"/>
  <c r="B91" i="25"/>
  <c r="A91" i="25"/>
  <c r="B90" i="25"/>
  <c r="A90" i="25"/>
  <c r="B89" i="25"/>
  <c r="A89" i="25"/>
  <c r="B88" i="25"/>
  <c r="A88" i="25"/>
  <c r="B87" i="25"/>
  <c r="A87" i="25"/>
  <c r="B86" i="25"/>
  <c r="A86" i="25"/>
  <c r="B85" i="25"/>
  <c r="A85" i="25"/>
  <c r="B84" i="25"/>
  <c r="A84" i="25"/>
  <c r="B83" i="25"/>
  <c r="A83" i="25"/>
  <c r="B82" i="25"/>
  <c r="A82" i="25"/>
  <c r="B81" i="25"/>
  <c r="A81" i="25"/>
  <c r="B80" i="25"/>
  <c r="A80" i="25"/>
  <c r="B79" i="25"/>
  <c r="A79" i="25"/>
  <c r="B78" i="25"/>
  <c r="A78" i="25"/>
  <c r="B77" i="25"/>
  <c r="A77" i="25"/>
  <c r="B76" i="25"/>
  <c r="A76" i="25"/>
  <c r="B75" i="25"/>
  <c r="A75" i="25"/>
  <c r="B74" i="25"/>
  <c r="A74" i="25"/>
  <c r="B73" i="25"/>
  <c r="A73" i="25"/>
  <c r="B72" i="25"/>
  <c r="A72" i="25"/>
  <c r="B71" i="25"/>
  <c r="A71" i="25"/>
  <c r="B70" i="25"/>
  <c r="A70" i="25"/>
  <c r="B69" i="25"/>
  <c r="A69" i="25"/>
  <c r="B68" i="25"/>
  <c r="A68" i="25"/>
  <c r="B67" i="25"/>
  <c r="A67" i="25"/>
  <c r="B66" i="25"/>
  <c r="A66" i="25"/>
  <c r="B65" i="25"/>
  <c r="A65" i="25"/>
  <c r="B64" i="25"/>
  <c r="A64" i="25"/>
  <c r="B63" i="25"/>
  <c r="A63" i="25"/>
  <c r="B62" i="25"/>
  <c r="A62" i="25"/>
  <c r="B61" i="25"/>
  <c r="A61" i="25"/>
  <c r="B60" i="25"/>
  <c r="A60" i="25"/>
  <c r="B59" i="25"/>
  <c r="A59" i="25"/>
  <c r="B58" i="25"/>
  <c r="A58" i="25"/>
  <c r="B57" i="25"/>
  <c r="A57" i="25"/>
  <c r="B56" i="25"/>
  <c r="A56" i="25"/>
  <c r="B55" i="25"/>
  <c r="A55" i="25"/>
  <c r="B54" i="25"/>
  <c r="A54" i="25"/>
  <c r="B53" i="25"/>
  <c r="A53" i="25"/>
  <c r="D51" i="25" a="1"/>
  <c r="EF51" i="25"/>
  <c r="EF52" i="25"/>
  <c r="EE51" i="25"/>
  <c r="EE52" i="25"/>
  <c r="ED51" i="25"/>
  <c r="ED52" i="25"/>
  <c r="EC51" i="25"/>
  <c r="EC52" i="25"/>
  <c r="EB51" i="25"/>
  <c r="EB52" i="25"/>
  <c r="EA51" i="25"/>
  <c r="EA52" i="25"/>
  <c r="DZ51" i="25"/>
  <c r="DZ52" i="25"/>
  <c r="DY51" i="25"/>
  <c r="DY52" i="25"/>
  <c r="DX51" i="25"/>
  <c r="DX52" i="25"/>
  <c r="DW51" i="25"/>
  <c r="DW52" i="25"/>
  <c r="DV51" i="25"/>
  <c r="DV52" i="25"/>
  <c r="DU51" i="25"/>
  <c r="DU52" i="25"/>
  <c r="DT51" i="25"/>
  <c r="DT52" i="25"/>
  <c r="DS51" i="25"/>
  <c r="DS52" i="25"/>
  <c r="DR51" i="25"/>
  <c r="DR52" i="25"/>
  <c r="DQ51" i="25"/>
  <c r="DQ52" i="25"/>
  <c r="DP51" i="25"/>
  <c r="DP52" i="25"/>
  <c r="DO51" i="25"/>
  <c r="DO52" i="25"/>
  <c r="DN51" i="25"/>
  <c r="DN52" i="25"/>
  <c r="DM51" i="25"/>
  <c r="DM52" i="25"/>
  <c r="DL51" i="25"/>
  <c r="DL52" i="25"/>
  <c r="DK51" i="25"/>
  <c r="DK52" i="25"/>
  <c r="DJ51" i="25"/>
  <c r="DJ52" i="25"/>
  <c r="DI51" i="25"/>
  <c r="DI52" i="25"/>
  <c r="DH51" i="25"/>
  <c r="DH52" i="25"/>
  <c r="CH51" i="25"/>
  <c r="CH52" i="25"/>
  <c r="CG51" i="25"/>
  <c r="CG52" i="25"/>
  <c r="CF51" i="25"/>
  <c r="CF52" i="25"/>
  <c r="CE51" i="25"/>
  <c r="CE52" i="25"/>
  <c r="CD51" i="25"/>
  <c r="CD52" i="25"/>
  <c r="CC51" i="25"/>
  <c r="CC52" i="25"/>
  <c r="CB51" i="25"/>
  <c r="CB52" i="25"/>
  <c r="CA51" i="25"/>
  <c r="CA52" i="25"/>
  <c r="BZ51" i="25"/>
  <c r="BZ52" i="25"/>
  <c r="BY51" i="25"/>
  <c r="BY52" i="25"/>
  <c r="BX51" i="25"/>
  <c r="BX52" i="25"/>
  <c r="BW51" i="25"/>
  <c r="BW52" i="25"/>
  <c r="BV51" i="25"/>
  <c r="BV52" i="25"/>
  <c r="BU51" i="25"/>
  <c r="BU52" i="25"/>
  <c r="BT51" i="25"/>
  <c r="BT52" i="25"/>
  <c r="BS51" i="25"/>
  <c r="BS52" i="25"/>
  <c r="BR51" i="25"/>
  <c r="BR52" i="25"/>
  <c r="BQ51" i="25"/>
  <c r="BQ52" i="25"/>
  <c r="BP51" i="25"/>
  <c r="BP52" i="25"/>
  <c r="BO51" i="25"/>
  <c r="BO52" i="25"/>
  <c r="BN51" i="25"/>
  <c r="BN52" i="25"/>
  <c r="BM51" i="25"/>
  <c r="BM52" i="25"/>
  <c r="BL51" i="25"/>
  <c r="BL52" i="25"/>
  <c r="BK51" i="25"/>
  <c r="BK52" i="25"/>
  <c r="BJ51" i="25"/>
  <c r="BJ52" i="25"/>
  <c r="BI51" i="25"/>
  <c r="BI52" i="25"/>
  <c r="BH51" i="25"/>
  <c r="BH52" i="25"/>
  <c r="BG51" i="25"/>
  <c r="BG52" i="25"/>
  <c r="BF51" i="25"/>
  <c r="BF52" i="25"/>
  <c r="BE51" i="25"/>
  <c r="BE52" i="25"/>
  <c r="BD51" i="25"/>
  <c r="BD52" i="25"/>
  <c r="BC51" i="25"/>
  <c r="BC52" i="25"/>
  <c r="BB51" i="25"/>
  <c r="BB52" i="25"/>
  <c r="BA51" i="25"/>
  <c r="BA52" i="25"/>
  <c r="AZ51" i="25"/>
  <c r="AZ52" i="25"/>
  <c r="AY51" i="25"/>
  <c r="AY52" i="25"/>
  <c r="AX51" i="25"/>
  <c r="AX52" i="25"/>
  <c r="AW51" i="25"/>
  <c r="AW52" i="25"/>
  <c r="AV51" i="25"/>
  <c r="AV52" i="25"/>
  <c r="AU51" i="25"/>
  <c r="AU52" i="25"/>
  <c r="AT51" i="25"/>
  <c r="AT52" i="25"/>
  <c r="AS51" i="25"/>
  <c r="AS52" i="25"/>
  <c r="AR51" i="25"/>
  <c r="AR52" i="25"/>
  <c r="AQ51" i="25"/>
  <c r="AQ52" i="25"/>
  <c r="AP51" i="25"/>
  <c r="AP52" i="25"/>
  <c r="AO51" i="25"/>
  <c r="AO52" i="25"/>
  <c r="AN51" i="25"/>
  <c r="AN52" i="25"/>
  <c r="AM51" i="25"/>
  <c r="AM52" i="25"/>
  <c r="AL51" i="25"/>
  <c r="AL52" i="25"/>
  <c r="AK51" i="25"/>
  <c r="AK52" i="25"/>
  <c r="AJ51" i="25"/>
  <c r="AJ52" i="25"/>
  <c r="AI51" i="25"/>
  <c r="AI52" i="25"/>
  <c r="AH51" i="25"/>
  <c r="AH52" i="25"/>
  <c r="AG51" i="25"/>
  <c r="AG52" i="25"/>
  <c r="AF51" i="25"/>
  <c r="AF52" i="25"/>
  <c r="AE51" i="25"/>
  <c r="AE52" i="25"/>
  <c r="AD51" i="25"/>
  <c r="AD52" i="25"/>
  <c r="AC51" i="25"/>
  <c r="AC52" i="25"/>
  <c r="AB51" i="25"/>
  <c r="AB52" i="25"/>
  <c r="AA51" i="25"/>
  <c r="AA52" i="25"/>
  <c r="Z51" i="25"/>
  <c r="Z52" i="25"/>
  <c r="Y51" i="25"/>
  <c r="Y52" i="25"/>
  <c r="X51" i="25"/>
  <c r="X52" i="25"/>
  <c r="W51" i="25"/>
  <c r="W52" i="25"/>
  <c r="V51" i="25"/>
  <c r="V52" i="25"/>
  <c r="U51" i="25"/>
  <c r="U52" i="25"/>
  <c r="T51" i="25"/>
  <c r="T52" i="25"/>
  <c r="S51" i="25"/>
  <c r="S52" i="25"/>
  <c r="R51" i="25"/>
  <c r="R52" i="25"/>
  <c r="Q51" i="25"/>
  <c r="Q52" i="25"/>
  <c r="P51" i="25"/>
  <c r="P52" i="25"/>
  <c r="O51" i="25"/>
  <c r="O52" i="25"/>
  <c r="N51" i="25"/>
  <c r="N52" i="25"/>
  <c r="M51" i="25"/>
  <c r="M52" i="25"/>
  <c r="L51" i="25"/>
  <c r="L52" i="25"/>
  <c r="K51" i="25"/>
  <c r="K52" i="25"/>
  <c r="J51" i="25"/>
  <c r="J52" i="25"/>
  <c r="I51" i="25"/>
  <c r="I52" i="25"/>
  <c r="H51" i="25"/>
  <c r="H52" i="25"/>
  <c r="G51" i="25"/>
  <c r="G52" i="25"/>
  <c r="F51" i="25"/>
  <c r="F52" i="25"/>
  <c r="E51" i="25"/>
  <c r="E52" i="25"/>
  <c r="D51" i="25"/>
  <c r="D52" i="25"/>
  <c r="DG51" i="25"/>
  <c r="DF51" i="25"/>
  <c r="DE51" i="25"/>
  <c r="DD51" i="25"/>
  <c r="DC51" i="25"/>
  <c r="DB51" i="25"/>
  <c r="DA51" i="25"/>
  <c r="CZ51" i="25"/>
  <c r="CY51" i="25"/>
  <c r="CX51" i="25"/>
  <c r="CW51" i="25"/>
  <c r="CV51" i="25"/>
  <c r="CU51" i="25"/>
  <c r="CT51" i="25"/>
  <c r="CS51" i="25"/>
  <c r="CR51" i="25"/>
  <c r="CQ51" i="25"/>
  <c r="CP51" i="25"/>
  <c r="CO51" i="25"/>
  <c r="CN51" i="25"/>
  <c r="CM51" i="25"/>
  <c r="CL51" i="25"/>
  <c r="CK51" i="25"/>
  <c r="CJ51" i="25"/>
  <c r="CI51" i="25"/>
  <c r="A59" i="24"/>
  <c r="Z59" i="24"/>
  <c r="Z88" i="24"/>
  <c r="B59" i="24"/>
  <c r="B88" i="24"/>
  <c r="C59" i="24"/>
  <c r="C88" i="24"/>
  <c r="D59" i="24"/>
  <c r="D88" i="24"/>
  <c r="E59" i="24"/>
  <c r="E88" i="24"/>
  <c r="F59" i="24"/>
  <c r="F88" i="24"/>
  <c r="G59" i="24"/>
  <c r="G88" i="24"/>
  <c r="H59" i="24"/>
  <c r="H88" i="24"/>
  <c r="I59" i="24"/>
  <c r="I88" i="24"/>
  <c r="J59" i="24"/>
  <c r="J88" i="24"/>
  <c r="K59" i="24"/>
  <c r="K88" i="24"/>
  <c r="L59" i="24"/>
  <c r="L88" i="24"/>
  <c r="M59" i="24"/>
  <c r="M88" i="24"/>
  <c r="N59" i="24"/>
  <c r="N88" i="24"/>
  <c r="O59" i="24"/>
  <c r="O88" i="24"/>
  <c r="P59" i="24"/>
  <c r="P88" i="24"/>
  <c r="Q59" i="24"/>
  <c r="Q88" i="24"/>
  <c r="R59" i="24"/>
  <c r="R88" i="24"/>
  <c r="S59" i="24"/>
  <c r="S88" i="24"/>
  <c r="V59" i="24"/>
  <c r="V88" i="24"/>
  <c r="W59" i="24"/>
  <c r="W88" i="24"/>
  <c r="X59" i="24"/>
  <c r="X88" i="24"/>
  <c r="Y59" i="24"/>
  <c r="Y88" i="24"/>
  <c r="A88" i="24"/>
  <c r="A58" i="24"/>
  <c r="Z58" i="24"/>
  <c r="Z87" i="24"/>
  <c r="B87" i="24"/>
  <c r="C87" i="24"/>
  <c r="D87" i="24"/>
  <c r="E87" i="24"/>
  <c r="F87" i="24"/>
  <c r="G87" i="24"/>
  <c r="H87" i="24"/>
  <c r="I87" i="24"/>
  <c r="J87" i="24"/>
  <c r="K87" i="24"/>
  <c r="L87" i="24"/>
  <c r="M87" i="24"/>
  <c r="N87" i="24"/>
  <c r="O87" i="24"/>
  <c r="P87" i="24"/>
  <c r="Q87" i="24"/>
  <c r="R87" i="24"/>
  <c r="S87" i="24"/>
  <c r="T87" i="24"/>
  <c r="U87" i="24"/>
  <c r="V87" i="24"/>
  <c r="W87" i="24"/>
  <c r="X87" i="24"/>
  <c r="Y87" i="24"/>
  <c r="A87" i="24"/>
  <c r="A57" i="24"/>
  <c r="Z57" i="24"/>
  <c r="Z86" i="24"/>
  <c r="B86" i="24"/>
  <c r="C86" i="24"/>
  <c r="D86" i="24"/>
  <c r="E86" i="24"/>
  <c r="F86" i="24"/>
  <c r="G86" i="24"/>
  <c r="H86" i="24"/>
  <c r="I86" i="24"/>
  <c r="J86" i="24"/>
  <c r="K86" i="24"/>
  <c r="L86" i="24"/>
  <c r="M86" i="24"/>
  <c r="N86" i="24"/>
  <c r="O86" i="24"/>
  <c r="P86" i="24"/>
  <c r="Q86" i="24"/>
  <c r="R86" i="24"/>
  <c r="S86" i="24"/>
  <c r="T86" i="24"/>
  <c r="U86" i="24"/>
  <c r="V86" i="24"/>
  <c r="W86" i="24"/>
  <c r="X86" i="24"/>
  <c r="Y86" i="24"/>
  <c r="AA86" i="24"/>
  <c r="AB86" i="24" s="1"/>
  <c r="A86" i="24"/>
  <c r="A56" i="24"/>
  <c r="A85" i="24"/>
  <c r="A55" i="24"/>
  <c r="Z55" i="24"/>
  <c r="Z84" i="24"/>
  <c r="B84" i="24"/>
  <c r="C84" i="24"/>
  <c r="D84" i="24"/>
  <c r="E84" i="24"/>
  <c r="F84" i="24"/>
  <c r="G84" i="24"/>
  <c r="H84" i="24"/>
  <c r="I84" i="24"/>
  <c r="J84" i="24"/>
  <c r="K84" i="24"/>
  <c r="L84" i="24"/>
  <c r="M84" i="24"/>
  <c r="N84" i="24"/>
  <c r="O84" i="24"/>
  <c r="P84" i="24"/>
  <c r="Q84" i="24"/>
  <c r="R84" i="24"/>
  <c r="S84" i="24"/>
  <c r="T84" i="24"/>
  <c r="U84" i="24"/>
  <c r="V84" i="24"/>
  <c r="W84" i="24"/>
  <c r="X84" i="24"/>
  <c r="Y84" i="24"/>
  <c r="A84" i="24"/>
  <c r="A54" i="24"/>
  <c r="Z54" i="24"/>
  <c r="Z83" i="24"/>
  <c r="B83" i="24"/>
  <c r="C83" i="24"/>
  <c r="D83" i="24"/>
  <c r="E83" i="24"/>
  <c r="F83" i="24"/>
  <c r="G83" i="24"/>
  <c r="H83" i="24"/>
  <c r="I83" i="24"/>
  <c r="J83" i="24"/>
  <c r="K83" i="24"/>
  <c r="L83" i="24"/>
  <c r="M83" i="24"/>
  <c r="N83" i="24"/>
  <c r="O83" i="24"/>
  <c r="P83" i="24"/>
  <c r="Q83" i="24"/>
  <c r="R83" i="24"/>
  <c r="S83" i="24"/>
  <c r="T83" i="24"/>
  <c r="U83" i="24"/>
  <c r="V83" i="24"/>
  <c r="W83" i="24"/>
  <c r="X83" i="24"/>
  <c r="Y83" i="24"/>
  <c r="A83" i="24"/>
  <c r="A53" i="24"/>
  <c r="Z53" i="24"/>
  <c r="Z82" i="24"/>
  <c r="B53" i="24"/>
  <c r="B82" i="24"/>
  <c r="C53" i="24"/>
  <c r="C82" i="24"/>
  <c r="D53" i="24"/>
  <c r="D82" i="24"/>
  <c r="E53" i="24"/>
  <c r="E82" i="24"/>
  <c r="F53" i="24"/>
  <c r="F82" i="24"/>
  <c r="G53" i="24"/>
  <c r="G82" i="24"/>
  <c r="H53" i="24"/>
  <c r="H82" i="24"/>
  <c r="I53" i="24"/>
  <c r="I82" i="24"/>
  <c r="J53" i="24"/>
  <c r="J82" i="24"/>
  <c r="K53" i="24"/>
  <c r="K82" i="24"/>
  <c r="L53" i="24"/>
  <c r="L82" i="24"/>
  <c r="M53" i="24"/>
  <c r="M82" i="24"/>
  <c r="N53" i="24"/>
  <c r="N82" i="24"/>
  <c r="O53" i="24"/>
  <c r="O82" i="24"/>
  <c r="P53" i="24"/>
  <c r="P82" i="24"/>
  <c r="Q53" i="24"/>
  <c r="Q82" i="24"/>
  <c r="R53" i="24"/>
  <c r="R82" i="24"/>
  <c r="S53" i="24"/>
  <c r="S82" i="24"/>
  <c r="V53" i="24"/>
  <c r="V82" i="24"/>
  <c r="W53" i="24"/>
  <c r="W82" i="24"/>
  <c r="X53" i="24"/>
  <c r="X82" i="24"/>
  <c r="Y53" i="24"/>
  <c r="Y82" i="24"/>
  <c r="A82" i="24"/>
  <c r="A52" i="24"/>
  <c r="Z52" i="24"/>
  <c r="Z81" i="24"/>
  <c r="B81" i="24"/>
  <c r="C81" i="24"/>
  <c r="D81" i="24"/>
  <c r="E81" i="24"/>
  <c r="F81" i="24"/>
  <c r="G81" i="24"/>
  <c r="H81" i="24"/>
  <c r="I81" i="24"/>
  <c r="J81" i="24"/>
  <c r="K81" i="24"/>
  <c r="L81" i="24"/>
  <c r="M81" i="24"/>
  <c r="N81" i="24"/>
  <c r="O81" i="24"/>
  <c r="P81" i="24"/>
  <c r="Q81" i="24"/>
  <c r="R81" i="24"/>
  <c r="S81" i="24"/>
  <c r="T81" i="24"/>
  <c r="U81" i="24"/>
  <c r="V81" i="24"/>
  <c r="W81" i="24"/>
  <c r="X81" i="24"/>
  <c r="Y81" i="24"/>
  <c r="A81" i="24"/>
  <c r="A51" i="24"/>
  <c r="Z51" i="24"/>
  <c r="Z80" i="24"/>
  <c r="B80" i="24"/>
  <c r="C80" i="24"/>
  <c r="D80" i="24"/>
  <c r="E80" i="24"/>
  <c r="F80" i="24"/>
  <c r="G80" i="24"/>
  <c r="H80" i="24"/>
  <c r="I80" i="24"/>
  <c r="J80" i="24"/>
  <c r="K80" i="24"/>
  <c r="L80" i="24"/>
  <c r="M80" i="24"/>
  <c r="N80" i="24"/>
  <c r="O80" i="24"/>
  <c r="P80" i="24"/>
  <c r="Q80" i="24"/>
  <c r="R80" i="24"/>
  <c r="S80" i="24"/>
  <c r="T80" i="24"/>
  <c r="U80" i="24"/>
  <c r="V80" i="24"/>
  <c r="W80" i="24"/>
  <c r="X80" i="24"/>
  <c r="Y80" i="24"/>
  <c r="A80" i="24"/>
  <c r="A50" i="24"/>
  <c r="Z50" i="24"/>
  <c r="Z79" i="24"/>
  <c r="B79" i="24"/>
  <c r="C79" i="24"/>
  <c r="D79" i="24"/>
  <c r="E79" i="24"/>
  <c r="F79" i="24"/>
  <c r="G79" i="24"/>
  <c r="H79" i="24"/>
  <c r="I79" i="24"/>
  <c r="J79" i="24"/>
  <c r="K79" i="24"/>
  <c r="L79" i="24"/>
  <c r="M79" i="24"/>
  <c r="N79" i="24"/>
  <c r="O79" i="24"/>
  <c r="P79" i="24"/>
  <c r="Q79" i="24"/>
  <c r="R79" i="24"/>
  <c r="S79" i="24"/>
  <c r="T79" i="24"/>
  <c r="U79" i="24"/>
  <c r="V79" i="24"/>
  <c r="W79" i="24"/>
  <c r="X79" i="24"/>
  <c r="Y79" i="24"/>
  <c r="AA79" i="24"/>
  <c r="AB79" i="24" s="1"/>
  <c r="A79" i="24"/>
  <c r="A49" i="24"/>
  <c r="Z49" i="24"/>
  <c r="Z78" i="24"/>
  <c r="B78" i="24"/>
  <c r="C78" i="24"/>
  <c r="D78" i="24"/>
  <c r="E78" i="24"/>
  <c r="F78" i="24"/>
  <c r="G78" i="24"/>
  <c r="H78" i="24"/>
  <c r="I78" i="24"/>
  <c r="J78" i="24"/>
  <c r="K78" i="24"/>
  <c r="L78" i="24"/>
  <c r="M78" i="24"/>
  <c r="N78" i="24"/>
  <c r="O78" i="24"/>
  <c r="P78" i="24"/>
  <c r="Q78" i="24"/>
  <c r="R78" i="24"/>
  <c r="S78" i="24"/>
  <c r="T78" i="24"/>
  <c r="U78" i="24"/>
  <c r="V78" i="24"/>
  <c r="W78" i="24"/>
  <c r="X78" i="24"/>
  <c r="Y78" i="24"/>
  <c r="A78" i="24"/>
  <c r="A48" i="24"/>
  <c r="Z48" i="24"/>
  <c r="Z77" i="24"/>
  <c r="B77" i="24"/>
  <c r="C77" i="24"/>
  <c r="D77" i="24"/>
  <c r="E77" i="24"/>
  <c r="F77" i="24"/>
  <c r="G77" i="24"/>
  <c r="H77" i="24"/>
  <c r="I77" i="24"/>
  <c r="J77" i="24"/>
  <c r="K77" i="24"/>
  <c r="L77" i="24"/>
  <c r="M77" i="24"/>
  <c r="N77" i="24"/>
  <c r="O77" i="24"/>
  <c r="P77" i="24"/>
  <c r="Q77" i="24"/>
  <c r="R77" i="24"/>
  <c r="S77" i="24"/>
  <c r="T77" i="24"/>
  <c r="U77" i="24"/>
  <c r="V77" i="24"/>
  <c r="W77" i="24"/>
  <c r="X77" i="24"/>
  <c r="Y77" i="24"/>
  <c r="A77" i="24"/>
  <c r="A47" i="24"/>
  <c r="Z47" i="24"/>
  <c r="Z76" i="24"/>
  <c r="B47" i="24"/>
  <c r="B76" i="24"/>
  <c r="C47" i="24"/>
  <c r="C76" i="24"/>
  <c r="D47" i="24"/>
  <c r="D76" i="24"/>
  <c r="E47" i="24"/>
  <c r="E76" i="24"/>
  <c r="F47" i="24"/>
  <c r="F76" i="24"/>
  <c r="G47" i="24"/>
  <c r="G76" i="24"/>
  <c r="H47" i="24"/>
  <c r="H76" i="24"/>
  <c r="I47" i="24"/>
  <c r="I76" i="24"/>
  <c r="J47" i="24"/>
  <c r="J76" i="24"/>
  <c r="K47" i="24"/>
  <c r="K76" i="24"/>
  <c r="L47" i="24"/>
  <c r="L76" i="24"/>
  <c r="M47" i="24"/>
  <c r="M76" i="24"/>
  <c r="N47" i="24"/>
  <c r="N76" i="24"/>
  <c r="O47" i="24"/>
  <c r="O76" i="24"/>
  <c r="P47" i="24"/>
  <c r="P76" i="24"/>
  <c r="Q47" i="24"/>
  <c r="Q76" i="24"/>
  <c r="R47" i="24"/>
  <c r="R76" i="24"/>
  <c r="S47" i="24"/>
  <c r="S76" i="24"/>
  <c r="V47" i="24"/>
  <c r="V76" i="24"/>
  <c r="W47" i="24"/>
  <c r="W76" i="24"/>
  <c r="X47" i="24"/>
  <c r="X76" i="24"/>
  <c r="Y47" i="24"/>
  <c r="Y76" i="24"/>
  <c r="A76" i="24"/>
  <c r="A46" i="24"/>
  <c r="Z46" i="24"/>
  <c r="Z75" i="24"/>
  <c r="B46" i="24"/>
  <c r="B75" i="24"/>
  <c r="C46" i="24"/>
  <c r="C75" i="24"/>
  <c r="D46" i="24"/>
  <c r="D75" i="24"/>
  <c r="E46" i="24"/>
  <c r="E75" i="24"/>
  <c r="F46" i="24"/>
  <c r="F75" i="24"/>
  <c r="G46" i="24"/>
  <c r="G75" i="24"/>
  <c r="H46" i="24"/>
  <c r="H75" i="24"/>
  <c r="I46" i="24"/>
  <c r="I75" i="24"/>
  <c r="J46" i="24"/>
  <c r="J75" i="24"/>
  <c r="K46" i="24"/>
  <c r="K75" i="24"/>
  <c r="L46" i="24"/>
  <c r="L75" i="24"/>
  <c r="M46" i="24"/>
  <c r="M75" i="24"/>
  <c r="N46" i="24"/>
  <c r="N75" i="24"/>
  <c r="O46" i="24"/>
  <c r="O75" i="24"/>
  <c r="P46" i="24"/>
  <c r="P75" i="24"/>
  <c r="Q46" i="24"/>
  <c r="Q75" i="24"/>
  <c r="R46" i="24"/>
  <c r="R75" i="24"/>
  <c r="S46" i="24"/>
  <c r="S75" i="24"/>
  <c r="V46" i="24"/>
  <c r="V75" i="24"/>
  <c r="W46" i="24"/>
  <c r="W75" i="24"/>
  <c r="X46" i="24"/>
  <c r="X75" i="24"/>
  <c r="Y46" i="24"/>
  <c r="Y75" i="24"/>
  <c r="A75" i="24"/>
  <c r="A45" i="24"/>
  <c r="Z45" i="24"/>
  <c r="Z74" i="24"/>
  <c r="B74" i="24"/>
  <c r="C74" i="24"/>
  <c r="D74" i="24"/>
  <c r="E74" i="24"/>
  <c r="F74" i="24"/>
  <c r="G74" i="24"/>
  <c r="H74" i="24"/>
  <c r="I74" i="24"/>
  <c r="J74" i="24"/>
  <c r="K74" i="24"/>
  <c r="L74" i="24"/>
  <c r="M74" i="24"/>
  <c r="N74" i="24"/>
  <c r="O74" i="24"/>
  <c r="P74" i="24"/>
  <c r="Q74" i="24"/>
  <c r="R74" i="24"/>
  <c r="S74" i="24"/>
  <c r="T74" i="24"/>
  <c r="U74" i="24"/>
  <c r="V74" i="24"/>
  <c r="W74" i="24"/>
  <c r="X74" i="24"/>
  <c r="Y74" i="24"/>
  <c r="A74" i="24"/>
  <c r="A44" i="24"/>
  <c r="Z44" i="24"/>
  <c r="Z73" i="24"/>
  <c r="B73" i="24"/>
  <c r="C73" i="24"/>
  <c r="D73" i="24"/>
  <c r="E73" i="24"/>
  <c r="F73" i="24"/>
  <c r="G73" i="24"/>
  <c r="H73" i="24"/>
  <c r="I73" i="24"/>
  <c r="J73" i="24"/>
  <c r="K73" i="24"/>
  <c r="L73" i="24"/>
  <c r="M73" i="24"/>
  <c r="N73" i="24"/>
  <c r="O73" i="24"/>
  <c r="P73" i="24"/>
  <c r="Q73" i="24"/>
  <c r="R73" i="24"/>
  <c r="S73" i="24"/>
  <c r="T73" i="24"/>
  <c r="U73" i="24"/>
  <c r="V73" i="24"/>
  <c r="W73" i="24"/>
  <c r="X73" i="24"/>
  <c r="Y73" i="24"/>
  <c r="A73" i="24"/>
  <c r="A43" i="24"/>
  <c r="Z43" i="24"/>
  <c r="Z72" i="24"/>
  <c r="B72" i="24"/>
  <c r="C72" i="24"/>
  <c r="D72" i="24"/>
  <c r="E72" i="24"/>
  <c r="F72" i="24"/>
  <c r="G72" i="24"/>
  <c r="H72" i="24"/>
  <c r="I72" i="24"/>
  <c r="J72" i="24"/>
  <c r="K72" i="24"/>
  <c r="L72" i="24"/>
  <c r="M72" i="24"/>
  <c r="N72" i="24"/>
  <c r="O72" i="24"/>
  <c r="P72" i="24"/>
  <c r="Q72" i="24"/>
  <c r="R72" i="24"/>
  <c r="S72" i="24"/>
  <c r="T72" i="24"/>
  <c r="U72" i="24"/>
  <c r="V72" i="24"/>
  <c r="W72" i="24"/>
  <c r="X72" i="24"/>
  <c r="Y72" i="24"/>
  <c r="A72" i="24"/>
  <c r="A42" i="24"/>
  <c r="Z42" i="24"/>
  <c r="Z71" i="24"/>
  <c r="B71" i="24"/>
  <c r="C71" i="24"/>
  <c r="D71" i="24"/>
  <c r="E71" i="24"/>
  <c r="F71" i="24"/>
  <c r="G71" i="24"/>
  <c r="H71" i="24"/>
  <c r="I71" i="24"/>
  <c r="J71" i="24"/>
  <c r="K71" i="24"/>
  <c r="L71" i="24"/>
  <c r="M71" i="24"/>
  <c r="N71" i="24"/>
  <c r="O71" i="24"/>
  <c r="P71" i="24"/>
  <c r="Q71" i="24"/>
  <c r="R71" i="24"/>
  <c r="S71" i="24"/>
  <c r="T71" i="24"/>
  <c r="AA71" i="24" s="1"/>
  <c r="AB71" i="24" s="1"/>
  <c r="U71" i="24"/>
  <c r="V71" i="24"/>
  <c r="W71" i="24"/>
  <c r="X71" i="24"/>
  <c r="Y71" i="24"/>
  <c r="A71" i="24"/>
  <c r="A41" i="24"/>
  <c r="Z41" i="24"/>
  <c r="Z70" i="24"/>
  <c r="B70" i="24"/>
  <c r="C70" i="24"/>
  <c r="D70" i="24"/>
  <c r="E70" i="24"/>
  <c r="F70" i="24"/>
  <c r="G70" i="24"/>
  <c r="H70" i="24"/>
  <c r="I70" i="24"/>
  <c r="J70" i="24"/>
  <c r="K70" i="24"/>
  <c r="L70" i="24"/>
  <c r="M70" i="24"/>
  <c r="N70" i="24"/>
  <c r="O70" i="24"/>
  <c r="P70" i="24"/>
  <c r="Q70" i="24"/>
  <c r="R70" i="24"/>
  <c r="S70" i="24"/>
  <c r="T70" i="24"/>
  <c r="U70" i="24"/>
  <c r="V70" i="24"/>
  <c r="W70" i="24"/>
  <c r="X70" i="24"/>
  <c r="Y70" i="24"/>
  <c r="A70" i="24"/>
  <c r="Z69" i="24"/>
  <c r="B69" i="24"/>
  <c r="C69" i="24"/>
  <c r="D69" i="24"/>
  <c r="E69" i="24"/>
  <c r="F69" i="24"/>
  <c r="G69" i="24"/>
  <c r="H69" i="24"/>
  <c r="I69" i="24"/>
  <c r="J69" i="24"/>
  <c r="K69" i="24"/>
  <c r="L69" i="24"/>
  <c r="M69" i="24"/>
  <c r="N69" i="24"/>
  <c r="O69" i="24"/>
  <c r="P69" i="24"/>
  <c r="Q69" i="24"/>
  <c r="R69" i="24"/>
  <c r="S69" i="24"/>
  <c r="T69" i="24"/>
  <c r="AA69" i="24" s="1"/>
  <c r="AB69" i="24" s="1"/>
  <c r="U69" i="24"/>
  <c r="V69" i="24"/>
  <c r="W69" i="24"/>
  <c r="X69" i="24"/>
  <c r="Y69" i="24"/>
  <c r="A69" i="24"/>
  <c r="A39" i="24"/>
  <c r="Z39" i="24"/>
  <c r="Z68" i="24"/>
  <c r="B68" i="24"/>
  <c r="C68" i="24"/>
  <c r="D68" i="24"/>
  <c r="E68" i="24"/>
  <c r="F68" i="24"/>
  <c r="G68" i="24"/>
  <c r="H68" i="24"/>
  <c r="I68" i="24"/>
  <c r="J68" i="24"/>
  <c r="K68" i="24"/>
  <c r="L68" i="24"/>
  <c r="M68" i="24"/>
  <c r="N68" i="24"/>
  <c r="O68" i="24"/>
  <c r="P68" i="24"/>
  <c r="Q68" i="24"/>
  <c r="R68" i="24"/>
  <c r="S68" i="24"/>
  <c r="T68" i="24"/>
  <c r="U68" i="24"/>
  <c r="V68" i="24"/>
  <c r="W68" i="24"/>
  <c r="X68" i="24"/>
  <c r="Y68" i="24"/>
  <c r="A68" i="24"/>
  <c r="A38" i="24"/>
  <c r="A67" i="24"/>
  <c r="A37" i="24"/>
  <c r="A66" i="24"/>
  <c r="Z65" i="24"/>
  <c r="B65" i="24"/>
  <c r="C65" i="24"/>
  <c r="D65" i="24"/>
  <c r="E65" i="24"/>
  <c r="F65" i="24"/>
  <c r="G65" i="24"/>
  <c r="H65" i="24"/>
  <c r="I65" i="24"/>
  <c r="J65" i="24"/>
  <c r="K65" i="24"/>
  <c r="L65" i="24"/>
  <c r="M65" i="24"/>
  <c r="N65" i="24"/>
  <c r="O65" i="24"/>
  <c r="P65" i="24"/>
  <c r="Q65" i="24"/>
  <c r="R65" i="24"/>
  <c r="S65" i="24"/>
  <c r="T65" i="24"/>
  <c r="U65" i="24"/>
  <c r="V65" i="24"/>
  <c r="W65" i="24"/>
  <c r="X65" i="24"/>
  <c r="Y65" i="24"/>
  <c r="A65" i="24"/>
  <c r="A35" i="24"/>
  <c r="Z35" i="24"/>
  <c r="Z64" i="24"/>
  <c r="B35" i="24"/>
  <c r="B64" i="24"/>
  <c r="C35" i="24"/>
  <c r="C64" i="24"/>
  <c r="D35" i="24"/>
  <c r="D64" i="24"/>
  <c r="E35" i="24"/>
  <c r="E64" i="24"/>
  <c r="F35" i="24"/>
  <c r="F64" i="24"/>
  <c r="G35" i="24"/>
  <c r="G64" i="24"/>
  <c r="H35" i="24"/>
  <c r="H64" i="24"/>
  <c r="I35" i="24"/>
  <c r="I64" i="24"/>
  <c r="J35" i="24"/>
  <c r="J64" i="24"/>
  <c r="K35" i="24"/>
  <c r="K64" i="24"/>
  <c r="L35" i="24"/>
  <c r="L64" i="24"/>
  <c r="M35" i="24"/>
  <c r="M64" i="24"/>
  <c r="N35" i="24"/>
  <c r="N64" i="24"/>
  <c r="O35" i="24"/>
  <c r="O64" i="24"/>
  <c r="P35" i="24"/>
  <c r="P64" i="24"/>
  <c r="Q35" i="24"/>
  <c r="Q64" i="24"/>
  <c r="R35" i="24"/>
  <c r="R64" i="24"/>
  <c r="S35" i="24"/>
  <c r="S64" i="24"/>
  <c r="T35" i="24"/>
  <c r="T64" i="24"/>
  <c r="U35" i="24"/>
  <c r="U64" i="24"/>
  <c r="V35" i="24"/>
  <c r="V64" i="24"/>
  <c r="W35" i="24"/>
  <c r="W64" i="24"/>
  <c r="X35" i="24"/>
  <c r="X64" i="24"/>
  <c r="Y35" i="24"/>
  <c r="Y64" i="24"/>
  <c r="AA64" i="24"/>
  <c r="AB64" i="24"/>
  <c r="A64" i="24"/>
  <c r="Y39" i="24"/>
  <c r="Y41" i="24"/>
  <c r="Y42" i="24"/>
  <c r="Y43" i="24"/>
  <c r="Y44" i="24"/>
  <c r="Y45" i="24"/>
  <c r="Y48" i="24"/>
  <c r="Y49" i="24"/>
  <c r="Y50" i="24"/>
  <c r="Y51" i="24"/>
  <c r="Y52" i="24"/>
  <c r="Y54" i="24"/>
  <c r="Y55" i="24"/>
  <c r="Y57" i="24"/>
  <c r="X39" i="24"/>
  <c r="X41" i="24"/>
  <c r="X42" i="24"/>
  <c r="X43" i="24"/>
  <c r="X44" i="24"/>
  <c r="X45" i="24"/>
  <c r="X48" i="24"/>
  <c r="X49" i="24"/>
  <c r="X50" i="24"/>
  <c r="X51" i="24"/>
  <c r="X52" i="24"/>
  <c r="X54" i="24"/>
  <c r="X55" i="24"/>
  <c r="X57" i="24"/>
  <c r="W39" i="24"/>
  <c r="W41" i="24"/>
  <c r="W42" i="24"/>
  <c r="W43" i="24"/>
  <c r="W44" i="24"/>
  <c r="W45" i="24"/>
  <c r="W48" i="24"/>
  <c r="W49" i="24"/>
  <c r="W50" i="24"/>
  <c r="W51" i="24"/>
  <c r="W52" i="24"/>
  <c r="W54" i="24"/>
  <c r="W55" i="24"/>
  <c r="W57" i="24"/>
  <c r="V39" i="24"/>
  <c r="V41" i="24"/>
  <c r="V42" i="24"/>
  <c r="V43" i="24"/>
  <c r="V44" i="24"/>
  <c r="V45" i="24"/>
  <c r="V48" i="24"/>
  <c r="V49" i="24"/>
  <c r="V50" i="24"/>
  <c r="V51" i="24"/>
  <c r="V52" i="24"/>
  <c r="V54" i="24"/>
  <c r="V55" i="24"/>
  <c r="V57" i="24"/>
  <c r="S39" i="24"/>
  <c r="S41" i="24"/>
  <c r="S42" i="24"/>
  <c r="S43" i="24"/>
  <c r="S44" i="24"/>
  <c r="S45" i="24"/>
  <c r="S48" i="24"/>
  <c r="S49" i="24"/>
  <c r="S50" i="24"/>
  <c r="S51" i="24"/>
  <c r="S52" i="24"/>
  <c r="S54" i="24"/>
  <c r="S55" i="24"/>
  <c r="S57" i="24"/>
  <c r="R39" i="24"/>
  <c r="R41" i="24"/>
  <c r="R42" i="24"/>
  <c r="R43" i="24"/>
  <c r="R44" i="24"/>
  <c r="R45" i="24"/>
  <c r="R48" i="24"/>
  <c r="R49" i="24"/>
  <c r="R50" i="24"/>
  <c r="R51" i="24"/>
  <c r="R52" i="24"/>
  <c r="R54" i="24"/>
  <c r="R55" i="24"/>
  <c r="R57" i="24"/>
  <c r="Q39" i="24"/>
  <c r="Q41" i="24"/>
  <c r="Q42" i="24"/>
  <c r="Q43" i="24"/>
  <c r="Q44" i="24"/>
  <c r="Q45" i="24"/>
  <c r="Q48" i="24"/>
  <c r="Q49" i="24"/>
  <c r="Q50" i="24"/>
  <c r="Q51" i="24"/>
  <c r="Q52" i="24"/>
  <c r="Q54" i="24"/>
  <c r="Q55" i="24"/>
  <c r="Q57" i="24"/>
  <c r="P39" i="24"/>
  <c r="P41" i="24"/>
  <c r="P42" i="24"/>
  <c r="P43" i="24"/>
  <c r="P44" i="24"/>
  <c r="P45" i="24"/>
  <c r="P48" i="24"/>
  <c r="P49" i="24"/>
  <c r="P50" i="24"/>
  <c r="P51" i="24"/>
  <c r="P52" i="24"/>
  <c r="P54" i="24"/>
  <c r="P55" i="24"/>
  <c r="P57" i="24"/>
  <c r="O39" i="24"/>
  <c r="O41" i="24"/>
  <c r="O42" i="24"/>
  <c r="O43" i="24"/>
  <c r="O44" i="24"/>
  <c r="O45" i="24"/>
  <c r="O48" i="24"/>
  <c r="O49" i="24"/>
  <c r="O50" i="24"/>
  <c r="O51" i="24"/>
  <c r="O52" i="24"/>
  <c r="O54" i="24"/>
  <c r="O55" i="24"/>
  <c r="O57" i="24"/>
  <c r="N39" i="24"/>
  <c r="N41" i="24"/>
  <c r="N42" i="24"/>
  <c r="N43" i="24"/>
  <c r="N44" i="24"/>
  <c r="N45" i="24"/>
  <c r="N48" i="24"/>
  <c r="N49" i="24"/>
  <c r="N50" i="24"/>
  <c r="N51" i="24"/>
  <c r="N52" i="24"/>
  <c r="N54" i="24"/>
  <c r="N55" i="24"/>
  <c r="N57" i="24"/>
  <c r="M39" i="24"/>
  <c r="M41" i="24"/>
  <c r="M42" i="24"/>
  <c r="M43" i="24"/>
  <c r="M44" i="24"/>
  <c r="M45" i="24"/>
  <c r="M48" i="24"/>
  <c r="M49" i="24"/>
  <c r="M50" i="24"/>
  <c r="M51" i="24"/>
  <c r="M52" i="24"/>
  <c r="M54" i="24"/>
  <c r="M55" i="24"/>
  <c r="M57" i="24"/>
  <c r="L39" i="24"/>
  <c r="L41" i="24"/>
  <c r="L42" i="24"/>
  <c r="L43" i="24"/>
  <c r="L44" i="24"/>
  <c r="L45" i="24"/>
  <c r="L48" i="24"/>
  <c r="L49" i="24"/>
  <c r="L50" i="24"/>
  <c r="L51" i="24"/>
  <c r="L52" i="24"/>
  <c r="L54" i="24"/>
  <c r="L55" i="24"/>
  <c r="L57" i="24"/>
  <c r="K39" i="24"/>
  <c r="K41" i="24"/>
  <c r="K42" i="24"/>
  <c r="K43" i="24"/>
  <c r="K44" i="24"/>
  <c r="K45" i="24"/>
  <c r="K48" i="24"/>
  <c r="K49" i="24"/>
  <c r="K50" i="24"/>
  <c r="K51" i="24"/>
  <c r="K52" i="24"/>
  <c r="K54" i="24"/>
  <c r="K55" i="24"/>
  <c r="K57" i="24"/>
  <c r="J39" i="24"/>
  <c r="J41" i="24"/>
  <c r="J42" i="24"/>
  <c r="J43" i="24"/>
  <c r="J44" i="24"/>
  <c r="J45" i="24"/>
  <c r="J48" i="24"/>
  <c r="J49" i="24"/>
  <c r="J50" i="24"/>
  <c r="J51" i="24"/>
  <c r="J52" i="24"/>
  <c r="J54" i="24"/>
  <c r="J55" i="24"/>
  <c r="J57" i="24"/>
  <c r="I39" i="24"/>
  <c r="I41" i="24"/>
  <c r="I42" i="24"/>
  <c r="I43" i="24"/>
  <c r="I44" i="24"/>
  <c r="I45" i="24"/>
  <c r="I48" i="24"/>
  <c r="I49" i="24"/>
  <c r="I50" i="24"/>
  <c r="I51" i="24"/>
  <c r="I52" i="24"/>
  <c r="I54" i="24"/>
  <c r="I55" i="24"/>
  <c r="I57" i="24"/>
  <c r="H39" i="24"/>
  <c r="H41" i="24"/>
  <c r="H42" i="24"/>
  <c r="H43" i="24"/>
  <c r="H44" i="24"/>
  <c r="H45" i="24"/>
  <c r="H48" i="24"/>
  <c r="H49" i="24"/>
  <c r="H50" i="24"/>
  <c r="H51" i="24"/>
  <c r="H52" i="24"/>
  <c r="H54" i="24"/>
  <c r="H55" i="24"/>
  <c r="H57" i="24"/>
  <c r="G39" i="24"/>
  <c r="G41" i="24"/>
  <c r="G42" i="24"/>
  <c r="G43" i="24"/>
  <c r="G44" i="24"/>
  <c r="G45" i="24"/>
  <c r="G48" i="24"/>
  <c r="G49" i="24"/>
  <c r="G50" i="24"/>
  <c r="G51" i="24"/>
  <c r="G52" i="24"/>
  <c r="G54" i="24"/>
  <c r="G55" i="24"/>
  <c r="G57" i="24"/>
  <c r="F39" i="24"/>
  <c r="F41" i="24"/>
  <c r="F42" i="24"/>
  <c r="F43" i="24"/>
  <c r="F44" i="24"/>
  <c r="F45" i="24"/>
  <c r="F48" i="24"/>
  <c r="F49" i="24"/>
  <c r="F50" i="24"/>
  <c r="F51" i="24"/>
  <c r="F52" i="24"/>
  <c r="F54" i="24"/>
  <c r="F55" i="24"/>
  <c r="F57" i="24"/>
  <c r="E39" i="24"/>
  <c r="E41" i="24"/>
  <c r="E42" i="24"/>
  <c r="E43" i="24"/>
  <c r="E44" i="24"/>
  <c r="E45" i="24"/>
  <c r="E48" i="24"/>
  <c r="E49" i="24"/>
  <c r="E50" i="24"/>
  <c r="E51" i="24"/>
  <c r="E52" i="24"/>
  <c r="E54" i="24"/>
  <c r="E55" i="24"/>
  <c r="E57" i="24"/>
  <c r="D39" i="24"/>
  <c r="D41" i="24"/>
  <c r="D42" i="24"/>
  <c r="D43" i="24"/>
  <c r="D44" i="24"/>
  <c r="D45" i="24"/>
  <c r="D48" i="24"/>
  <c r="D49" i="24"/>
  <c r="D50" i="24"/>
  <c r="D51" i="24"/>
  <c r="D52" i="24"/>
  <c r="D54" i="24"/>
  <c r="D55" i="24"/>
  <c r="D57" i="24"/>
  <c r="C39" i="24"/>
  <c r="C41" i="24"/>
  <c r="C42" i="24"/>
  <c r="C43" i="24"/>
  <c r="C44" i="24"/>
  <c r="C45" i="24"/>
  <c r="C48" i="24"/>
  <c r="C49" i="24"/>
  <c r="C50" i="24"/>
  <c r="C51" i="24"/>
  <c r="C52" i="24"/>
  <c r="C54" i="24"/>
  <c r="C55" i="24"/>
  <c r="C57" i="24"/>
  <c r="B39" i="24"/>
  <c r="B41" i="24"/>
  <c r="B42" i="24"/>
  <c r="B43" i="24"/>
  <c r="B44" i="24"/>
  <c r="B45" i="24"/>
  <c r="B48" i="24"/>
  <c r="B49" i="24"/>
  <c r="B50" i="24"/>
  <c r="B51" i="24"/>
  <c r="B52" i="24"/>
  <c r="B54" i="24"/>
  <c r="B55" i="24"/>
  <c r="B57" i="24"/>
  <c r="B58" i="24"/>
  <c r="C58" i="24"/>
  <c r="D58" i="24"/>
  <c r="E58" i="24"/>
  <c r="F58" i="24"/>
  <c r="G58" i="24"/>
  <c r="H58" i="24"/>
  <c r="I58" i="24"/>
  <c r="J58" i="24"/>
  <c r="K58" i="24"/>
  <c r="L58" i="24"/>
  <c r="M58" i="24"/>
  <c r="N58" i="24"/>
  <c r="O58" i="24"/>
  <c r="P58" i="24"/>
  <c r="Q58" i="24"/>
  <c r="R58" i="24"/>
  <c r="S58" i="24"/>
  <c r="V58" i="24"/>
  <c r="W58" i="24"/>
  <c r="X58" i="24"/>
  <c r="Y58" i="24"/>
  <c r="AA35" i="24"/>
  <c r="AB35" i="24"/>
  <c r="AR5" i="5"/>
  <c r="AR6" i="5"/>
  <c r="AR7" i="5"/>
  <c r="AR8" i="5"/>
  <c r="AR9" i="5"/>
  <c r="AR10" i="5"/>
  <c r="AR11" i="5"/>
  <c r="AR12" i="5"/>
  <c r="AR13" i="5"/>
  <c r="AR14" i="5"/>
  <c r="AR15" i="5"/>
  <c r="AR16" i="5"/>
  <c r="AR17" i="5"/>
  <c r="AR18" i="5"/>
  <c r="AR19" i="5"/>
  <c r="AR20" i="5"/>
  <c r="AR21" i="5"/>
  <c r="AR22" i="5"/>
  <c r="AR23" i="5"/>
  <c r="AR24" i="5"/>
  <c r="AR25" i="5"/>
  <c r="AR26" i="5"/>
  <c r="AR27" i="5"/>
  <c r="AR28" i="5"/>
  <c r="AR29" i="5"/>
  <c r="AR30" i="5"/>
  <c r="AR31" i="5"/>
  <c r="AR32" i="5"/>
  <c r="AR33" i="5"/>
  <c r="AR34" i="5"/>
  <c r="AR35" i="5"/>
  <c r="AR36" i="5"/>
  <c r="AR37" i="5"/>
  <c r="AR38" i="5"/>
  <c r="AR39" i="5"/>
  <c r="AR40" i="5"/>
  <c r="AR41" i="5"/>
  <c r="AR42" i="5"/>
  <c r="AR43" i="5"/>
  <c r="AR44" i="5"/>
  <c r="AR45" i="5"/>
  <c r="AR46" i="5"/>
  <c r="AR47" i="5"/>
  <c r="AR48" i="5"/>
  <c r="AS48" i="22"/>
  <c r="AQ48" i="5"/>
  <c r="AR48" i="22"/>
  <c r="AP48" i="5"/>
  <c r="AQ48" i="22"/>
  <c r="AO48" i="5"/>
  <c r="AP48" i="22"/>
  <c r="AN48" i="5"/>
  <c r="AO48" i="22"/>
  <c r="AM48" i="5"/>
  <c r="AN48" i="22"/>
  <c r="AL48" i="5"/>
  <c r="AM48" i="22"/>
  <c r="AK48" i="5"/>
  <c r="AL48" i="22"/>
  <c r="AJ48" i="5"/>
  <c r="AK48" i="22"/>
  <c r="AI48" i="5"/>
  <c r="AJ48" i="22"/>
  <c r="AH48" i="5"/>
  <c r="AI48" i="22"/>
  <c r="AG48" i="5"/>
  <c r="AH48" i="22"/>
  <c r="AF48" i="5"/>
  <c r="AG48" i="22"/>
  <c r="AE48" i="5"/>
  <c r="AF48" i="22"/>
  <c r="AD48" i="5"/>
  <c r="AE48" i="22"/>
  <c r="AC48" i="5"/>
  <c r="AD48" i="22"/>
  <c r="AB48" i="5"/>
  <c r="AC48" i="22"/>
  <c r="AA48" i="5"/>
  <c r="AB48" i="22"/>
  <c r="Z48" i="5"/>
  <c r="AA48" i="22"/>
  <c r="Y48" i="5"/>
  <c r="Z48" i="22"/>
  <c r="X48" i="5"/>
  <c r="Y48" i="22"/>
  <c r="W48" i="5"/>
  <c r="X48" i="22"/>
  <c r="V48" i="5"/>
  <c r="W48" i="22"/>
  <c r="U48" i="5"/>
  <c r="V48" i="22"/>
  <c r="T48" i="5"/>
  <c r="U48" i="22"/>
  <c r="S48" i="5"/>
  <c r="T48" i="22"/>
  <c r="R48" i="5"/>
  <c r="S48" i="22"/>
  <c r="Q48" i="5"/>
  <c r="R48" i="22"/>
  <c r="P48" i="5"/>
  <c r="Q48" i="22"/>
  <c r="O48" i="5"/>
  <c r="P48" i="22"/>
  <c r="N48" i="5"/>
  <c r="O48" i="22"/>
  <c r="M48" i="5"/>
  <c r="N48" i="22"/>
  <c r="L48" i="5"/>
  <c r="M48" i="22"/>
  <c r="K48" i="5"/>
  <c r="L48" i="22"/>
  <c r="J48" i="5"/>
  <c r="K48" i="22"/>
  <c r="I48" i="5"/>
  <c r="J48" i="22"/>
  <c r="H48" i="5"/>
  <c r="I48" i="22"/>
  <c r="G48" i="5"/>
  <c r="H48" i="22"/>
  <c r="F48" i="5"/>
  <c r="G48" i="22"/>
  <c r="E48" i="5"/>
  <c r="F48" i="22"/>
  <c r="D48" i="5"/>
  <c r="E48" i="22"/>
  <c r="C48" i="5"/>
  <c r="D48" i="22"/>
  <c r="AS47" i="22"/>
  <c r="AR47" i="22"/>
  <c r="AQ47" i="22"/>
  <c r="AP47" i="22"/>
  <c r="AO47" i="22"/>
  <c r="AN47" i="22"/>
  <c r="AM47" i="22"/>
  <c r="AL47" i="22"/>
  <c r="AK47" i="22"/>
  <c r="AJ47" i="22"/>
  <c r="AI47" i="22"/>
  <c r="AH47" i="22"/>
  <c r="AG47" i="22"/>
  <c r="AF47" i="22"/>
  <c r="AE47" i="22"/>
  <c r="AD47" i="22"/>
  <c r="AC47" i="22"/>
  <c r="AB47" i="22"/>
  <c r="AA47" i="22"/>
  <c r="Z47" i="22"/>
  <c r="Y47" i="22"/>
  <c r="X47" i="22"/>
  <c r="W47" i="22"/>
  <c r="V47" i="22"/>
  <c r="U47" i="22"/>
  <c r="T47" i="22"/>
  <c r="S47" i="22"/>
  <c r="R47" i="22"/>
  <c r="Q47" i="22"/>
  <c r="P47" i="22"/>
  <c r="O47" i="22"/>
  <c r="N47" i="22"/>
  <c r="M47" i="22"/>
  <c r="L47" i="22"/>
  <c r="K47" i="22"/>
  <c r="J47" i="22"/>
  <c r="I47" i="22"/>
  <c r="H47" i="22"/>
  <c r="G47" i="22"/>
  <c r="F47" i="22"/>
  <c r="E47" i="22"/>
  <c r="D47" i="22"/>
  <c r="AS46" i="22"/>
  <c r="AR46" i="22"/>
  <c r="AQ46" i="22"/>
  <c r="AP46" i="22"/>
  <c r="AO46" i="22"/>
  <c r="AN46" i="22"/>
  <c r="AM46" i="22"/>
  <c r="AL46" i="22"/>
  <c r="AK46" i="22"/>
  <c r="AJ46" i="22"/>
  <c r="AI46" i="22"/>
  <c r="AH46" i="22"/>
  <c r="AG46" i="22"/>
  <c r="AF46" i="22"/>
  <c r="AE46" i="22"/>
  <c r="AD46" i="22"/>
  <c r="AC46" i="22"/>
  <c r="AB46" i="22"/>
  <c r="AA46" i="22"/>
  <c r="Z46" i="22"/>
  <c r="Y46" i="22"/>
  <c r="X46" i="22"/>
  <c r="W46" i="22"/>
  <c r="V46" i="22"/>
  <c r="U46" i="22"/>
  <c r="T46" i="22"/>
  <c r="S46" i="22"/>
  <c r="R46" i="22"/>
  <c r="Q46" i="22"/>
  <c r="P46" i="22"/>
  <c r="O46" i="22"/>
  <c r="N46" i="22"/>
  <c r="M46" i="22"/>
  <c r="L46" i="22"/>
  <c r="K46" i="22"/>
  <c r="J46" i="22"/>
  <c r="I46" i="22"/>
  <c r="H46" i="22"/>
  <c r="G46" i="22"/>
  <c r="F46" i="22"/>
  <c r="E46" i="22"/>
  <c r="D46" i="22"/>
  <c r="AS45" i="22"/>
  <c r="AR45" i="22"/>
  <c r="AQ45" i="22"/>
  <c r="AP45" i="22"/>
  <c r="AO45" i="22"/>
  <c r="AN45" i="22"/>
  <c r="AM45" i="22"/>
  <c r="AL45" i="22"/>
  <c r="AK45" i="22"/>
  <c r="AJ45" i="22"/>
  <c r="AI45" i="22"/>
  <c r="AH45" i="22"/>
  <c r="AG45" i="22"/>
  <c r="AF45" i="22"/>
  <c r="AE45" i="22"/>
  <c r="AD45" i="22"/>
  <c r="AC45" i="22"/>
  <c r="AB45" i="22"/>
  <c r="AA45" i="22"/>
  <c r="Z45" i="22"/>
  <c r="Y45" i="22"/>
  <c r="X45" i="22"/>
  <c r="W45" i="22"/>
  <c r="V45" i="22"/>
  <c r="U45" i="22"/>
  <c r="T45" i="22"/>
  <c r="S45" i="22"/>
  <c r="R45" i="22"/>
  <c r="Q45" i="22"/>
  <c r="P45" i="22"/>
  <c r="O45" i="22"/>
  <c r="N45" i="22"/>
  <c r="M45" i="22"/>
  <c r="L45" i="22"/>
  <c r="K45" i="22"/>
  <c r="J45" i="22"/>
  <c r="I45" i="22"/>
  <c r="H45" i="22"/>
  <c r="G45" i="22"/>
  <c r="F45" i="22"/>
  <c r="E45" i="22"/>
  <c r="D45" i="22"/>
  <c r="AS44" i="22"/>
  <c r="AR44" i="22"/>
  <c r="AQ44" i="22"/>
  <c r="AP44" i="22"/>
  <c r="AO44" i="22"/>
  <c r="AN44" i="22"/>
  <c r="AM44" i="22"/>
  <c r="AL44" i="22"/>
  <c r="AK44" i="22"/>
  <c r="AJ44" i="22"/>
  <c r="AI44" i="22"/>
  <c r="AH44" i="22"/>
  <c r="AG44" i="22"/>
  <c r="AF44" i="22"/>
  <c r="AE44" i="22"/>
  <c r="AD44" i="22"/>
  <c r="AC44" i="22"/>
  <c r="AB44" i="22"/>
  <c r="AA44" i="22"/>
  <c r="Z44" i="22"/>
  <c r="Y44" i="22"/>
  <c r="X44" i="22"/>
  <c r="W44" i="22"/>
  <c r="V44" i="22"/>
  <c r="U44" i="22"/>
  <c r="T44" i="22"/>
  <c r="S44" i="22"/>
  <c r="R44" i="22"/>
  <c r="Q44" i="22"/>
  <c r="P44" i="22"/>
  <c r="O44" i="22"/>
  <c r="N44" i="22"/>
  <c r="M44" i="22"/>
  <c r="L44" i="22"/>
  <c r="K44" i="22"/>
  <c r="J44" i="22"/>
  <c r="I44" i="22"/>
  <c r="H44" i="22"/>
  <c r="G44" i="22"/>
  <c r="F44" i="22"/>
  <c r="E44" i="22"/>
  <c r="D44" i="22"/>
  <c r="AS43" i="22"/>
  <c r="AR43" i="22"/>
  <c r="AQ43" i="22"/>
  <c r="AP43" i="22"/>
  <c r="AO43" i="22"/>
  <c r="AN43" i="22"/>
  <c r="AM43" i="22"/>
  <c r="AL43" i="22"/>
  <c r="AK43" i="22"/>
  <c r="AJ43" i="22"/>
  <c r="AI43" i="22"/>
  <c r="AH43" i="22"/>
  <c r="AG43" i="22"/>
  <c r="AF43" i="22"/>
  <c r="AE43" i="22"/>
  <c r="AD43" i="22"/>
  <c r="AC43" i="22"/>
  <c r="AB43" i="22"/>
  <c r="AA43" i="22"/>
  <c r="Z43" i="22"/>
  <c r="Y43" i="22"/>
  <c r="X43" i="22"/>
  <c r="W43" i="22"/>
  <c r="V43" i="22"/>
  <c r="U43" i="22"/>
  <c r="T43" i="22"/>
  <c r="S43" i="22"/>
  <c r="R43" i="22"/>
  <c r="Q43" i="22"/>
  <c r="P43" i="22"/>
  <c r="O43" i="22"/>
  <c r="N43" i="22"/>
  <c r="M43" i="22"/>
  <c r="L43" i="22"/>
  <c r="K43" i="22"/>
  <c r="J43" i="22"/>
  <c r="I43" i="22"/>
  <c r="H43" i="22"/>
  <c r="G43" i="22"/>
  <c r="F43" i="22"/>
  <c r="E43" i="22"/>
  <c r="D43" i="22"/>
  <c r="AS42" i="22"/>
  <c r="AR42" i="22"/>
  <c r="AQ42" i="22"/>
  <c r="AP42" i="22"/>
  <c r="AO42" i="22"/>
  <c r="AN42" i="22"/>
  <c r="AM42" i="22"/>
  <c r="AL42" i="22"/>
  <c r="AK42" i="22"/>
  <c r="AJ42" i="22"/>
  <c r="AI42" i="22"/>
  <c r="AH42" i="22"/>
  <c r="AG42" i="22"/>
  <c r="AF42" i="22"/>
  <c r="AE42" i="22"/>
  <c r="AD42" i="22"/>
  <c r="AC42" i="22"/>
  <c r="AB42" i="22"/>
  <c r="AA42" i="22"/>
  <c r="Z42" i="22"/>
  <c r="Y42" i="22"/>
  <c r="X42" i="22"/>
  <c r="W42" i="22"/>
  <c r="V42" i="22"/>
  <c r="U42" i="22"/>
  <c r="T42" i="22"/>
  <c r="S42" i="22"/>
  <c r="R42" i="22"/>
  <c r="Q42" i="22"/>
  <c r="P42" i="22"/>
  <c r="O42" i="22"/>
  <c r="N42" i="22"/>
  <c r="M42" i="22"/>
  <c r="L42" i="22"/>
  <c r="K42" i="22"/>
  <c r="J42" i="22"/>
  <c r="I42" i="22"/>
  <c r="H42" i="22"/>
  <c r="G42" i="22"/>
  <c r="F42" i="22"/>
  <c r="E42" i="22"/>
  <c r="D42" i="22"/>
  <c r="AS41" i="22"/>
  <c r="AR41" i="22"/>
  <c r="AQ41" i="22"/>
  <c r="AP41" i="22"/>
  <c r="AO41" i="22"/>
  <c r="AN41" i="22"/>
  <c r="AM41" i="22"/>
  <c r="AL41" i="22"/>
  <c r="AK41" i="22"/>
  <c r="AJ41" i="22"/>
  <c r="AI41" i="22"/>
  <c r="AH41" i="22"/>
  <c r="AG41" i="22"/>
  <c r="AF41" i="22"/>
  <c r="AE41" i="22"/>
  <c r="AD41" i="22"/>
  <c r="AC41" i="22"/>
  <c r="AB41" i="22"/>
  <c r="AA41" i="22"/>
  <c r="Z41" i="22"/>
  <c r="Y41" i="22"/>
  <c r="X41" i="22"/>
  <c r="W41" i="22"/>
  <c r="V41" i="22"/>
  <c r="U41" i="22"/>
  <c r="T41" i="22"/>
  <c r="S41" i="22"/>
  <c r="R41" i="22"/>
  <c r="Q41" i="22"/>
  <c r="P41" i="22"/>
  <c r="O41" i="22"/>
  <c r="N41" i="22"/>
  <c r="M41" i="22"/>
  <c r="L41" i="22"/>
  <c r="K41" i="22"/>
  <c r="J41" i="22"/>
  <c r="I41" i="22"/>
  <c r="H41" i="22"/>
  <c r="G41" i="22"/>
  <c r="F41" i="22"/>
  <c r="E41" i="22"/>
  <c r="D41" i="22"/>
  <c r="AS40" i="22"/>
  <c r="AR40" i="22"/>
  <c r="AQ40" i="22"/>
  <c r="AP40" i="22"/>
  <c r="AO40" i="22"/>
  <c r="AN40" i="22"/>
  <c r="AM40" i="22"/>
  <c r="AL40" i="22"/>
  <c r="AK40" i="22"/>
  <c r="AJ40" i="22"/>
  <c r="AI40" i="22"/>
  <c r="AH40" i="22"/>
  <c r="AG40" i="22"/>
  <c r="AF40" i="22"/>
  <c r="AE40" i="22"/>
  <c r="AD40" i="22"/>
  <c r="AC40" i="22"/>
  <c r="AB40" i="22"/>
  <c r="AA40" i="22"/>
  <c r="Z40" i="22"/>
  <c r="Y40" i="22"/>
  <c r="X40" i="22"/>
  <c r="W40" i="22"/>
  <c r="V40" i="22"/>
  <c r="U40" i="22"/>
  <c r="T40" i="22"/>
  <c r="S40" i="22"/>
  <c r="R40" i="22"/>
  <c r="Q40" i="22"/>
  <c r="P40" i="22"/>
  <c r="O40" i="22"/>
  <c r="N40" i="22"/>
  <c r="M40" i="22"/>
  <c r="L40" i="22"/>
  <c r="K40" i="22"/>
  <c r="J40" i="22"/>
  <c r="I40" i="22"/>
  <c r="H40" i="22"/>
  <c r="G40" i="22"/>
  <c r="F40" i="22"/>
  <c r="E40" i="22"/>
  <c r="D40" i="22"/>
  <c r="AS39" i="22"/>
  <c r="AR39" i="22"/>
  <c r="AQ39" i="22"/>
  <c r="AP39" i="22"/>
  <c r="AO39" i="22"/>
  <c r="AN39" i="22"/>
  <c r="AM39" i="22"/>
  <c r="AL39" i="22"/>
  <c r="AK39" i="22"/>
  <c r="AJ39" i="22"/>
  <c r="AI39" i="22"/>
  <c r="AH39" i="22"/>
  <c r="AG39" i="22"/>
  <c r="AF39" i="22"/>
  <c r="AE39" i="22"/>
  <c r="AD39" i="22"/>
  <c r="AC39" i="22"/>
  <c r="AB39" i="22"/>
  <c r="AA39" i="22"/>
  <c r="Z39" i="22"/>
  <c r="Y39" i="22"/>
  <c r="X39" i="22"/>
  <c r="W39" i="22"/>
  <c r="V39" i="22"/>
  <c r="U39" i="22"/>
  <c r="T39" i="22"/>
  <c r="S39" i="22"/>
  <c r="R39" i="22"/>
  <c r="Q39" i="22"/>
  <c r="P39" i="22"/>
  <c r="O39" i="22"/>
  <c r="N39" i="22"/>
  <c r="M39" i="22"/>
  <c r="L39" i="22"/>
  <c r="K39" i="22"/>
  <c r="J39" i="22"/>
  <c r="I39" i="22"/>
  <c r="H39" i="22"/>
  <c r="G39" i="22"/>
  <c r="F39" i="22"/>
  <c r="E39" i="22"/>
  <c r="D39" i="22"/>
  <c r="AS38" i="22"/>
  <c r="AR38" i="22"/>
  <c r="AQ38" i="22"/>
  <c r="AP38" i="22"/>
  <c r="AO38" i="22"/>
  <c r="AN38" i="22"/>
  <c r="AM38" i="22"/>
  <c r="AL38" i="22"/>
  <c r="AK38" i="22"/>
  <c r="AJ38" i="22"/>
  <c r="AI38" i="22"/>
  <c r="AH38" i="22"/>
  <c r="AG38" i="22"/>
  <c r="AF38" i="22"/>
  <c r="AE38" i="22"/>
  <c r="AD38" i="22"/>
  <c r="AC38" i="22"/>
  <c r="AB38" i="22"/>
  <c r="AA38" i="22"/>
  <c r="Z38" i="22"/>
  <c r="Y38" i="22"/>
  <c r="X38" i="22"/>
  <c r="W38" i="22"/>
  <c r="V38" i="22"/>
  <c r="U38" i="22"/>
  <c r="T38" i="22"/>
  <c r="S38" i="22"/>
  <c r="R38" i="22"/>
  <c r="Q38" i="22"/>
  <c r="P38" i="22"/>
  <c r="O38" i="22"/>
  <c r="N38" i="22"/>
  <c r="M38" i="22"/>
  <c r="L38" i="22"/>
  <c r="K38" i="22"/>
  <c r="J38" i="22"/>
  <c r="I38" i="22"/>
  <c r="H38" i="22"/>
  <c r="G38" i="22"/>
  <c r="F38" i="22"/>
  <c r="E38" i="22"/>
  <c r="D38" i="22"/>
  <c r="AS37" i="22"/>
  <c r="AR37" i="22"/>
  <c r="AQ37" i="22"/>
  <c r="AP37" i="22"/>
  <c r="AO37" i="22"/>
  <c r="AN37" i="22"/>
  <c r="AM37" i="22"/>
  <c r="AL37" i="22"/>
  <c r="AK37" i="22"/>
  <c r="AJ37" i="22"/>
  <c r="AI37" i="22"/>
  <c r="AH37" i="22"/>
  <c r="AG37" i="22"/>
  <c r="AF37" i="22"/>
  <c r="AE37" i="22"/>
  <c r="AD37" i="22"/>
  <c r="AC37" i="22"/>
  <c r="AB37" i="22"/>
  <c r="AA37" i="22"/>
  <c r="Z37" i="22"/>
  <c r="Y37" i="22"/>
  <c r="X37" i="22"/>
  <c r="W37" i="22"/>
  <c r="V37" i="22"/>
  <c r="U37" i="22"/>
  <c r="T37" i="22"/>
  <c r="S37" i="22"/>
  <c r="R37" i="22"/>
  <c r="Q37" i="22"/>
  <c r="P37" i="22"/>
  <c r="O37" i="22"/>
  <c r="N37" i="22"/>
  <c r="M37" i="22"/>
  <c r="L37" i="22"/>
  <c r="K37" i="22"/>
  <c r="J37" i="22"/>
  <c r="I37" i="22"/>
  <c r="H37" i="22"/>
  <c r="G37" i="22"/>
  <c r="F37" i="22"/>
  <c r="E37" i="22"/>
  <c r="D37" i="22"/>
  <c r="AS36" i="22"/>
  <c r="AR36" i="22"/>
  <c r="AQ36" i="22"/>
  <c r="AP36" i="22"/>
  <c r="AO36" i="22"/>
  <c r="AN36" i="22"/>
  <c r="AM36" i="22"/>
  <c r="AL36" i="22"/>
  <c r="AK36" i="22"/>
  <c r="AJ36" i="22"/>
  <c r="AI36" i="22"/>
  <c r="AH36" i="22"/>
  <c r="AG36" i="22"/>
  <c r="AF36" i="22"/>
  <c r="AE36" i="22"/>
  <c r="AD36" i="22"/>
  <c r="AC36" i="22"/>
  <c r="AB36" i="22"/>
  <c r="AA36" i="22"/>
  <c r="Z36" i="22"/>
  <c r="Y36" i="22"/>
  <c r="X36" i="22"/>
  <c r="W36" i="22"/>
  <c r="V36" i="22"/>
  <c r="U36" i="22"/>
  <c r="T36" i="22"/>
  <c r="S36" i="22"/>
  <c r="R36" i="22"/>
  <c r="Q36" i="22"/>
  <c r="P36" i="22"/>
  <c r="O36" i="22"/>
  <c r="N36" i="22"/>
  <c r="M36" i="22"/>
  <c r="L36" i="22"/>
  <c r="K36" i="22"/>
  <c r="J36" i="22"/>
  <c r="I36" i="22"/>
  <c r="H36" i="22"/>
  <c r="G36" i="22"/>
  <c r="F36" i="22"/>
  <c r="E36" i="22"/>
  <c r="D36" i="22"/>
  <c r="AS35" i="22"/>
  <c r="AR35" i="22"/>
  <c r="AQ35" i="22"/>
  <c r="AP35" i="22"/>
  <c r="AO35" i="22"/>
  <c r="AN35" i="22"/>
  <c r="AM35" i="22"/>
  <c r="AL35" i="22"/>
  <c r="AK35" i="22"/>
  <c r="AJ35" i="22"/>
  <c r="AI35" i="22"/>
  <c r="AH35" i="22"/>
  <c r="AG35" i="22"/>
  <c r="AF35" i="22"/>
  <c r="AE35" i="22"/>
  <c r="AD35" i="22"/>
  <c r="AC35" i="22"/>
  <c r="AB35" i="22"/>
  <c r="AA35" i="22"/>
  <c r="Z35" i="22"/>
  <c r="Y35" i="22"/>
  <c r="X35" i="22"/>
  <c r="W35" i="22"/>
  <c r="V35" i="22"/>
  <c r="U35" i="22"/>
  <c r="T35" i="22"/>
  <c r="S35" i="22"/>
  <c r="R35" i="22"/>
  <c r="Q35" i="22"/>
  <c r="P35" i="22"/>
  <c r="O35" i="22"/>
  <c r="N35" i="22"/>
  <c r="M35" i="22"/>
  <c r="L35" i="22"/>
  <c r="K35" i="22"/>
  <c r="J35" i="22"/>
  <c r="I35" i="22"/>
  <c r="H35" i="22"/>
  <c r="G35" i="22"/>
  <c r="F35" i="22"/>
  <c r="E35" i="22"/>
  <c r="D35" i="22"/>
  <c r="AS34" i="22"/>
  <c r="AR34" i="22"/>
  <c r="AQ34" i="22"/>
  <c r="AP34" i="22"/>
  <c r="AO34" i="22"/>
  <c r="AN34" i="22"/>
  <c r="AM34" i="22"/>
  <c r="AL34" i="22"/>
  <c r="AK34" i="22"/>
  <c r="AJ34" i="22"/>
  <c r="AI34" i="22"/>
  <c r="AH34" i="22"/>
  <c r="AG34" i="22"/>
  <c r="AF34" i="22"/>
  <c r="AE34" i="22"/>
  <c r="AD34" i="22"/>
  <c r="AC34" i="22"/>
  <c r="AB34" i="22"/>
  <c r="AA34" i="22"/>
  <c r="Z34" i="22"/>
  <c r="Y34" i="22"/>
  <c r="X34" i="22"/>
  <c r="W34" i="22"/>
  <c r="V34" i="22"/>
  <c r="U34" i="22"/>
  <c r="T34" i="22"/>
  <c r="S34" i="22"/>
  <c r="R34" i="22"/>
  <c r="Q34" i="22"/>
  <c r="P34" i="22"/>
  <c r="O34" i="22"/>
  <c r="N34" i="22"/>
  <c r="M34" i="22"/>
  <c r="L34" i="22"/>
  <c r="K34" i="22"/>
  <c r="J34" i="22"/>
  <c r="I34" i="22"/>
  <c r="H34" i="22"/>
  <c r="G34" i="22"/>
  <c r="F34" i="22"/>
  <c r="E34" i="22"/>
  <c r="D34" i="22"/>
  <c r="AS33" i="22"/>
  <c r="AR33" i="22"/>
  <c r="AQ33" i="22"/>
  <c r="AP33" i="22"/>
  <c r="AO33" i="22"/>
  <c r="AN33" i="22"/>
  <c r="AM33" i="22"/>
  <c r="AL33" i="22"/>
  <c r="AK33" i="22"/>
  <c r="AJ33" i="22"/>
  <c r="AI33" i="22"/>
  <c r="AH33" i="22"/>
  <c r="AG33" i="22"/>
  <c r="AF33" i="22"/>
  <c r="AE33" i="22"/>
  <c r="AD33" i="22"/>
  <c r="AC33" i="22"/>
  <c r="AB33" i="22"/>
  <c r="AA33" i="22"/>
  <c r="Z33" i="22"/>
  <c r="Y33" i="22"/>
  <c r="X33" i="22"/>
  <c r="W33" i="22"/>
  <c r="V33" i="22"/>
  <c r="U33" i="22"/>
  <c r="T33" i="22"/>
  <c r="S33" i="22"/>
  <c r="R33" i="22"/>
  <c r="Q33" i="22"/>
  <c r="P33" i="22"/>
  <c r="O33" i="22"/>
  <c r="N33" i="22"/>
  <c r="M33" i="22"/>
  <c r="L33" i="22"/>
  <c r="K33" i="22"/>
  <c r="J33" i="22"/>
  <c r="I33" i="22"/>
  <c r="H33" i="22"/>
  <c r="G33" i="22"/>
  <c r="F33" i="22"/>
  <c r="E33" i="22"/>
  <c r="D33" i="22"/>
  <c r="AS32" i="22"/>
  <c r="AR32" i="22"/>
  <c r="AQ32" i="22"/>
  <c r="AP32" i="22"/>
  <c r="AO32" i="22"/>
  <c r="AN32" i="22"/>
  <c r="AM32" i="22"/>
  <c r="AL32" i="22"/>
  <c r="AK32" i="22"/>
  <c r="AJ32" i="22"/>
  <c r="AI32" i="22"/>
  <c r="AH32" i="22"/>
  <c r="AG32" i="22"/>
  <c r="AF32" i="22"/>
  <c r="AE32" i="22"/>
  <c r="AD32" i="22"/>
  <c r="AC32" i="22"/>
  <c r="AB32" i="22"/>
  <c r="AA32" i="22"/>
  <c r="Z32" i="22"/>
  <c r="Y32" i="22"/>
  <c r="X32" i="22"/>
  <c r="W32" i="22"/>
  <c r="V32" i="22"/>
  <c r="U32" i="22"/>
  <c r="T32" i="22"/>
  <c r="S32" i="22"/>
  <c r="R32" i="22"/>
  <c r="Q32" i="22"/>
  <c r="P32" i="22"/>
  <c r="O32" i="22"/>
  <c r="N32" i="22"/>
  <c r="M32" i="22"/>
  <c r="L32" i="22"/>
  <c r="K32" i="22"/>
  <c r="J32" i="22"/>
  <c r="I32" i="22"/>
  <c r="H32" i="22"/>
  <c r="G32" i="22"/>
  <c r="F32" i="22"/>
  <c r="E32" i="22"/>
  <c r="D32" i="22"/>
  <c r="AS31" i="22"/>
  <c r="AR31" i="22"/>
  <c r="AQ31" i="22"/>
  <c r="AP31" i="22"/>
  <c r="AO31" i="22"/>
  <c r="AN31" i="22"/>
  <c r="AM31" i="22"/>
  <c r="AL31" i="22"/>
  <c r="AK31" i="22"/>
  <c r="AJ31" i="22"/>
  <c r="AI31" i="22"/>
  <c r="AH31" i="22"/>
  <c r="AG31" i="22"/>
  <c r="AF31" i="22"/>
  <c r="AE31" i="22"/>
  <c r="AD31" i="22"/>
  <c r="AC31" i="22"/>
  <c r="AB31" i="22"/>
  <c r="AA31" i="22"/>
  <c r="Z31" i="22"/>
  <c r="Y31" i="22"/>
  <c r="X31" i="22"/>
  <c r="W31" i="22"/>
  <c r="V31" i="22"/>
  <c r="U31" i="22"/>
  <c r="T31" i="22"/>
  <c r="S31" i="22"/>
  <c r="R31" i="22"/>
  <c r="Q31" i="22"/>
  <c r="P31" i="22"/>
  <c r="O31" i="22"/>
  <c r="N31" i="22"/>
  <c r="M31" i="22"/>
  <c r="L31" i="22"/>
  <c r="K31" i="22"/>
  <c r="J31" i="22"/>
  <c r="I31" i="22"/>
  <c r="H31" i="22"/>
  <c r="G31" i="22"/>
  <c r="F31" i="22"/>
  <c r="E31" i="22"/>
  <c r="D31" i="22"/>
  <c r="AS30" i="22"/>
  <c r="AR30" i="22"/>
  <c r="AQ30" i="22"/>
  <c r="AP30" i="22"/>
  <c r="AO30" i="22"/>
  <c r="AN30" i="22"/>
  <c r="AM30" i="22"/>
  <c r="AL30" i="22"/>
  <c r="AK30" i="22"/>
  <c r="AJ30" i="22"/>
  <c r="AI30" i="22"/>
  <c r="AH30" i="22"/>
  <c r="AG30" i="22"/>
  <c r="AF30" i="22"/>
  <c r="AE30" i="22"/>
  <c r="AD30" i="22"/>
  <c r="AC30" i="22"/>
  <c r="AB30" i="22"/>
  <c r="AA30" i="22"/>
  <c r="Z30" i="22"/>
  <c r="Y30" i="22"/>
  <c r="X30" i="22"/>
  <c r="W30" i="22"/>
  <c r="V30" i="22"/>
  <c r="U30" i="22"/>
  <c r="T30" i="22"/>
  <c r="S30" i="22"/>
  <c r="R30" i="22"/>
  <c r="Q30" i="22"/>
  <c r="P30" i="22"/>
  <c r="O30" i="22"/>
  <c r="N30" i="22"/>
  <c r="M30" i="22"/>
  <c r="L30" i="22"/>
  <c r="K30" i="22"/>
  <c r="J30" i="22"/>
  <c r="I30" i="22"/>
  <c r="H30" i="22"/>
  <c r="G30" i="22"/>
  <c r="F30" i="22"/>
  <c r="E30" i="22"/>
  <c r="D30" i="22"/>
  <c r="AS29" i="22"/>
  <c r="AR29" i="22"/>
  <c r="AQ29" i="22"/>
  <c r="AP29" i="22"/>
  <c r="AO29" i="22"/>
  <c r="AN29" i="22"/>
  <c r="AM29" i="22"/>
  <c r="AL29" i="22"/>
  <c r="AK29" i="22"/>
  <c r="AJ29" i="22"/>
  <c r="AI29" i="22"/>
  <c r="AH29" i="22"/>
  <c r="AG29" i="22"/>
  <c r="AF29" i="22"/>
  <c r="AE29" i="22"/>
  <c r="AD29" i="22"/>
  <c r="AC29" i="22"/>
  <c r="AB29" i="22"/>
  <c r="AA29" i="22"/>
  <c r="Z29" i="22"/>
  <c r="Y29" i="22"/>
  <c r="X29" i="22"/>
  <c r="W29" i="22"/>
  <c r="V29" i="22"/>
  <c r="U29" i="22"/>
  <c r="T29" i="22"/>
  <c r="S29" i="22"/>
  <c r="R29" i="22"/>
  <c r="Q29" i="22"/>
  <c r="P29" i="22"/>
  <c r="O29" i="22"/>
  <c r="N29" i="22"/>
  <c r="M29" i="22"/>
  <c r="L29" i="22"/>
  <c r="K29" i="22"/>
  <c r="J29" i="22"/>
  <c r="I29" i="22"/>
  <c r="H29" i="22"/>
  <c r="G29" i="22"/>
  <c r="F29" i="22"/>
  <c r="E29" i="22"/>
  <c r="D29" i="22"/>
  <c r="AS28" i="22"/>
  <c r="AR28" i="22"/>
  <c r="AQ28" i="22"/>
  <c r="AP28" i="22"/>
  <c r="AO28" i="22"/>
  <c r="AN28" i="22"/>
  <c r="AM28" i="22"/>
  <c r="AL28" i="22"/>
  <c r="AK28" i="22"/>
  <c r="AJ28" i="22"/>
  <c r="AI28" i="22"/>
  <c r="AH28" i="22"/>
  <c r="AG28" i="22"/>
  <c r="AF28" i="22"/>
  <c r="AE28" i="22"/>
  <c r="AD28" i="22"/>
  <c r="AC28" i="22"/>
  <c r="AB28" i="22"/>
  <c r="AA28" i="22"/>
  <c r="Z28" i="22"/>
  <c r="Y28" i="22"/>
  <c r="X28" i="22"/>
  <c r="W28" i="22"/>
  <c r="V28" i="22"/>
  <c r="U28" i="22"/>
  <c r="T28" i="22"/>
  <c r="S28" i="22"/>
  <c r="R28" i="22"/>
  <c r="Q28" i="22"/>
  <c r="P28" i="22"/>
  <c r="O28" i="22"/>
  <c r="N28" i="22"/>
  <c r="M28" i="22"/>
  <c r="L28" i="22"/>
  <c r="K28" i="22"/>
  <c r="J28" i="22"/>
  <c r="I28" i="22"/>
  <c r="H28" i="22"/>
  <c r="G28" i="22"/>
  <c r="F28" i="22"/>
  <c r="E28" i="22"/>
  <c r="D28" i="22"/>
  <c r="AS27" i="22"/>
  <c r="AR27" i="22"/>
  <c r="AQ27" i="22"/>
  <c r="AP27" i="22"/>
  <c r="AO27" i="22"/>
  <c r="AN27" i="22"/>
  <c r="AM27" i="22"/>
  <c r="AL27" i="22"/>
  <c r="AK27" i="22"/>
  <c r="AJ27" i="22"/>
  <c r="AI27" i="22"/>
  <c r="AH27" i="22"/>
  <c r="AG27" i="22"/>
  <c r="AF27" i="22"/>
  <c r="AE27" i="22"/>
  <c r="AD27" i="22"/>
  <c r="AC27" i="22"/>
  <c r="AB27" i="22"/>
  <c r="AA27" i="22"/>
  <c r="Z27" i="22"/>
  <c r="Y27" i="22"/>
  <c r="X27" i="22"/>
  <c r="W27" i="22"/>
  <c r="V27" i="22"/>
  <c r="U27" i="22"/>
  <c r="T27" i="22"/>
  <c r="S27" i="22"/>
  <c r="R27" i="22"/>
  <c r="Q27" i="22"/>
  <c r="P27" i="22"/>
  <c r="O27" i="22"/>
  <c r="N27" i="22"/>
  <c r="M27" i="22"/>
  <c r="L27" i="22"/>
  <c r="K27" i="22"/>
  <c r="J27" i="22"/>
  <c r="I27" i="22"/>
  <c r="H27" i="22"/>
  <c r="G27" i="22"/>
  <c r="F27" i="22"/>
  <c r="E27" i="22"/>
  <c r="D27" i="22"/>
  <c r="AS26" i="22"/>
  <c r="AR26" i="22"/>
  <c r="AQ26" i="22"/>
  <c r="AP26" i="22"/>
  <c r="AO26" i="22"/>
  <c r="AN26" i="22"/>
  <c r="AM26" i="22"/>
  <c r="AL26" i="22"/>
  <c r="AK26" i="22"/>
  <c r="AJ26" i="22"/>
  <c r="AI26" i="22"/>
  <c r="AH26" i="22"/>
  <c r="AG26" i="22"/>
  <c r="AF26" i="22"/>
  <c r="AE26" i="22"/>
  <c r="AD26" i="22"/>
  <c r="AC26" i="22"/>
  <c r="AB26" i="22"/>
  <c r="AA26" i="22"/>
  <c r="Z26" i="22"/>
  <c r="Y26" i="22"/>
  <c r="X26" i="22"/>
  <c r="W26" i="22"/>
  <c r="V26" i="22"/>
  <c r="U26" i="22"/>
  <c r="T26" i="22"/>
  <c r="S26" i="22"/>
  <c r="R26" i="22"/>
  <c r="Q26" i="22"/>
  <c r="P26" i="22"/>
  <c r="O26" i="22"/>
  <c r="N26" i="22"/>
  <c r="M26" i="22"/>
  <c r="L26" i="22"/>
  <c r="K26" i="22"/>
  <c r="J26" i="22"/>
  <c r="I26" i="22"/>
  <c r="H26" i="22"/>
  <c r="G26" i="22"/>
  <c r="F26" i="22"/>
  <c r="E26" i="22"/>
  <c r="D26" i="22"/>
  <c r="AS25" i="22"/>
  <c r="AR25" i="22"/>
  <c r="AQ25" i="22"/>
  <c r="AP25" i="22"/>
  <c r="AO25" i="22"/>
  <c r="AN25" i="22"/>
  <c r="AM25" i="22"/>
  <c r="AL25" i="22"/>
  <c r="AK25" i="22"/>
  <c r="AJ25" i="22"/>
  <c r="AI25" i="22"/>
  <c r="AH25" i="22"/>
  <c r="AG25" i="22"/>
  <c r="AF25" i="22"/>
  <c r="AE25" i="22"/>
  <c r="AD25" i="22"/>
  <c r="AC25" i="22"/>
  <c r="AB25" i="22"/>
  <c r="AA25" i="22"/>
  <c r="Z25" i="22"/>
  <c r="Y25" i="22"/>
  <c r="X25" i="22"/>
  <c r="W25" i="22"/>
  <c r="V25" i="22"/>
  <c r="U25" i="22"/>
  <c r="T25" i="22"/>
  <c r="S25" i="22"/>
  <c r="R25" i="22"/>
  <c r="Q25" i="22"/>
  <c r="P25" i="22"/>
  <c r="O25" i="22"/>
  <c r="N25" i="22"/>
  <c r="M25" i="22"/>
  <c r="L25" i="22"/>
  <c r="K25" i="22"/>
  <c r="J25" i="22"/>
  <c r="I25" i="22"/>
  <c r="H25" i="22"/>
  <c r="G25" i="22"/>
  <c r="F25" i="22"/>
  <c r="E25" i="22"/>
  <c r="D25" i="22"/>
  <c r="AS24" i="22"/>
  <c r="AR24" i="22"/>
  <c r="AQ24" i="22"/>
  <c r="AP24" i="22"/>
  <c r="AO24" i="22"/>
  <c r="AN24" i="22"/>
  <c r="AM24" i="22"/>
  <c r="AL24" i="22"/>
  <c r="AK24" i="22"/>
  <c r="AJ24" i="22"/>
  <c r="AI24" i="22"/>
  <c r="AH24" i="22"/>
  <c r="AG24" i="22"/>
  <c r="AF24" i="22"/>
  <c r="AE24" i="22"/>
  <c r="AD24" i="22"/>
  <c r="AC24" i="22"/>
  <c r="AB24" i="22"/>
  <c r="AA24" i="22"/>
  <c r="Z24" i="22"/>
  <c r="Y24" i="22"/>
  <c r="X24" i="22"/>
  <c r="W24" i="22"/>
  <c r="V24" i="22"/>
  <c r="U24" i="22"/>
  <c r="T24" i="22"/>
  <c r="S24" i="22"/>
  <c r="R24" i="22"/>
  <c r="Q24" i="22"/>
  <c r="P24" i="22"/>
  <c r="O24" i="22"/>
  <c r="N24" i="22"/>
  <c r="M24" i="22"/>
  <c r="L24" i="22"/>
  <c r="K24" i="22"/>
  <c r="J24" i="22"/>
  <c r="I24" i="22"/>
  <c r="H24" i="22"/>
  <c r="G24" i="22"/>
  <c r="F24" i="22"/>
  <c r="E24" i="22"/>
  <c r="D24" i="22"/>
  <c r="AS23" i="22"/>
  <c r="AR23" i="22"/>
  <c r="AQ23" i="22"/>
  <c r="AP23" i="22"/>
  <c r="AO23" i="22"/>
  <c r="AN23" i="22"/>
  <c r="AM23" i="22"/>
  <c r="AL23" i="22"/>
  <c r="AK23" i="22"/>
  <c r="AJ23" i="22"/>
  <c r="AI23" i="22"/>
  <c r="AH23" i="22"/>
  <c r="AG23" i="22"/>
  <c r="AF23" i="22"/>
  <c r="AE23" i="22"/>
  <c r="AD23" i="22"/>
  <c r="AC23" i="22"/>
  <c r="AB23" i="22"/>
  <c r="AA23" i="22"/>
  <c r="Z23" i="22"/>
  <c r="Y23" i="22"/>
  <c r="X23" i="22"/>
  <c r="W23" i="22"/>
  <c r="V23" i="22"/>
  <c r="U23" i="22"/>
  <c r="T23" i="22"/>
  <c r="S23" i="22"/>
  <c r="R23" i="22"/>
  <c r="Q23" i="22"/>
  <c r="P23" i="22"/>
  <c r="O23" i="22"/>
  <c r="N23" i="22"/>
  <c r="M23" i="22"/>
  <c r="L23" i="22"/>
  <c r="K23" i="22"/>
  <c r="J23" i="22"/>
  <c r="I23" i="22"/>
  <c r="H23" i="22"/>
  <c r="G23" i="22"/>
  <c r="F23" i="22"/>
  <c r="E23" i="22"/>
  <c r="D23" i="22"/>
  <c r="AS22" i="22"/>
  <c r="AR22" i="22"/>
  <c r="AQ22" i="22"/>
  <c r="AP22" i="22"/>
  <c r="AO22" i="22"/>
  <c r="AN22" i="22"/>
  <c r="AM22" i="22"/>
  <c r="AL22" i="22"/>
  <c r="AK22" i="22"/>
  <c r="AJ22" i="22"/>
  <c r="AI22" i="22"/>
  <c r="AH22" i="22"/>
  <c r="AG22" i="22"/>
  <c r="AF22" i="22"/>
  <c r="AE22" i="22"/>
  <c r="AD22" i="22"/>
  <c r="AC22" i="22"/>
  <c r="AB22" i="22"/>
  <c r="AA22" i="22"/>
  <c r="Z22" i="22"/>
  <c r="Y22" i="22"/>
  <c r="X22" i="22"/>
  <c r="W22" i="22"/>
  <c r="V22" i="22"/>
  <c r="U22" i="22"/>
  <c r="T22" i="22"/>
  <c r="S22" i="22"/>
  <c r="R22" i="22"/>
  <c r="Q22" i="22"/>
  <c r="P22" i="22"/>
  <c r="O22" i="22"/>
  <c r="N22" i="22"/>
  <c r="M22" i="22"/>
  <c r="L22" i="22"/>
  <c r="K22" i="22"/>
  <c r="J22" i="22"/>
  <c r="I22" i="22"/>
  <c r="H22" i="22"/>
  <c r="G22" i="22"/>
  <c r="F22" i="22"/>
  <c r="E22" i="22"/>
  <c r="D22" i="22"/>
  <c r="AS21" i="22"/>
  <c r="AR21" i="22"/>
  <c r="AQ21" i="22"/>
  <c r="AP21" i="22"/>
  <c r="AO21" i="22"/>
  <c r="AN21" i="22"/>
  <c r="AM21" i="22"/>
  <c r="AL21" i="22"/>
  <c r="AK21" i="22"/>
  <c r="AJ21" i="22"/>
  <c r="AI21" i="22"/>
  <c r="AH21" i="22"/>
  <c r="AG21" i="22"/>
  <c r="AF21" i="22"/>
  <c r="AE21" i="22"/>
  <c r="AD21" i="22"/>
  <c r="AC21" i="22"/>
  <c r="AB21" i="22"/>
  <c r="AA21" i="22"/>
  <c r="Z21" i="22"/>
  <c r="Y21" i="22"/>
  <c r="X21" i="22"/>
  <c r="W21" i="22"/>
  <c r="V21" i="22"/>
  <c r="U21" i="22"/>
  <c r="T21" i="22"/>
  <c r="S21" i="22"/>
  <c r="R21" i="22"/>
  <c r="Q21" i="22"/>
  <c r="P21" i="22"/>
  <c r="O21" i="22"/>
  <c r="N21" i="22"/>
  <c r="M21" i="22"/>
  <c r="L21" i="22"/>
  <c r="K21" i="22"/>
  <c r="J21" i="22"/>
  <c r="I21" i="22"/>
  <c r="H21" i="22"/>
  <c r="G21" i="22"/>
  <c r="F21" i="22"/>
  <c r="E21" i="22"/>
  <c r="D21" i="22"/>
  <c r="AS20" i="22"/>
  <c r="AR20" i="22"/>
  <c r="AQ20" i="22"/>
  <c r="AP20" i="22"/>
  <c r="AO20" i="22"/>
  <c r="AN20" i="22"/>
  <c r="AM20" i="22"/>
  <c r="AL20" i="22"/>
  <c r="AK20" i="22"/>
  <c r="AJ20" i="22"/>
  <c r="AI20" i="22"/>
  <c r="AH20" i="22"/>
  <c r="AG20" i="22"/>
  <c r="AF20" i="22"/>
  <c r="AE20" i="22"/>
  <c r="AD20" i="22"/>
  <c r="AC20" i="22"/>
  <c r="AB20" i="22"/>
  <c r="AA20" i="22"/>
  <c r="Z20" i="22"/>
  <c r="Y20" i="22"/>
  <c r="X20" i="22"/>
  <c r="W20" i="22"/>
  <c r="V20" i="22"/>
  <c r="U20" i="22"/>
  <c r="T20" i="22"/>
  <c r="S20" i="22"/>
  <c r="R20" i="22"/>
  <c r="Q20" i="22"/>
  <c r="P20" i="22"/>
  <c r="O20" i="22"/>
  <c r="N20" i="22"/>
  <c r="M20" i="22"/>
  <c r="L20" i="22"/>
  <c r="K20" i="22"/>
  <c r="J20" i="22"/>
  <c r="I20" i="22"/>
  <c r="H20" i="22"/>
  <c r="G20" i="22"/>
  <c r="F20" i="22"/>
  <c r="E20" i="22"/>
  <c r="D20" i="22"/>
  <c r="AS19" i="22"/>
  <c r="AR19" i="22"/>
  <c r="AQ19" i="22"/>
  <c r="AP19" i="22"/>
  <c r="AO19" i="22"/>
  <c r="AN19" i="22"/>
  <c r="AM19" i="22"/>
  <c r="AL19" i="22"/>
  <c r="AK19" i="22"/>
  <c r="AJ19" i="22"/>
  <c r="AI19" i="22"/>
  <c r="AH19" i="22"/>
  <c r="AG19" i="22"/>
  <c r="AF19" i="22"/>
  <c r="AE19" i="22"/>
  <c r="AD19" i="22"/>
  <c r="AC19" i="22"/>
  <c r="AB19" i="22"/>
  <c r="AA19" i="22"/>
  <c r="Z19" i="22"/>
  <c r="Y19" i="22"/>
  <c r="X19" i="22"/>
  <c r="W19" i="22"/>
  <c r="V19" i="22"/>
  <c r="U19" i="22"/>
  <c r="T19" i="22"/>
  <c r="S19" i="22"/>
  <c r="R19" i="22"/>
  <c r="Q19" i="22"/>
  <c r="P19" i="22"/>
  <c r="O19" i="22"/>
  <c r="N19" i="22"/>
  <c r="M19" i="22"/>
  <c r="L19" i="22"/>
  <c r="K19" i="22"/>
  <c r="J19" i="22"/>
  <c r="I19" i="22"/>
  <c r="H19" i="22"/>
  <c r="G19" i="22"/>
  <c r="F19" i="22"/>
  <c r="E19" i="22"/>
  <c r="D19" i="22"/>
  <c r="AS18" i="22"/>
  <c r="AR18" i="22"/>
  <c r="AQ18" i="22"/>
  <c r="AP18" i="22"/>
  <c r="AO18" i="22"/>
  <c r="AN18" i="22"/>
  <c r="AM18" i="22"/>
  <c r="AL18" i="22"/>
  <c r="AK18" i="22"/>
  <c r="AJ18" i="22"/>
  <c r="AI18" i="22"/>
  <c r="AH18" i="22"/>
  <c r="AG18" i="22"/>
  <c r="AF18" i="22"/>
  <c r="AE18" i="22"/>
  <c r="AD18" i="22"/>
  <c r="AC18" i="22"/>
  <c r="AB18" i="22"/>
  <c r="AA18" i="22"/>
  <c r="Z18" i="22"/>
  <c r="Y18" i="22"/>
  <c r="X18" i="22"/>
  <c r="W18" i="22"/>
  <c r="V18" i="22"/>
  <c r="U18" i="22"/>
  <c r="T18" i="22"/>
  <c r="S18" i="22"/>
  <c r="R18" i="22"/>
  <c r="Q18" i="22"/>
  <c r="P18" i="22"/>
  <c r="O18" i="22"/>
  <c r="N18" i="22"/>
  <c r="M18" i="22"/>
  <c r="L18" i="22"/>
  <c r="K18" i="22"/>
  <c r="J18" i="22"/>
  <c r="I18" i="22"/>
  <c r="H18" i="22"/>
  <c r="G18" i="22"/>
  <c r="F18" i="22"/>
  <c r="E18" i="22"/>
  <c r="D18" i="22"/>
  <c r="AS17" i="22"/>
  <c r="AR17" i="22"/>
  <c r="AQ17" i="22"/>
  <c r="AP17" i="22"/>
  <c r="AO17" i="22"/>
  <c r="AN17" i="22"/>
  <c r="AM17" i="22"/>
  <c r="AL17" i="22"/>
  <c r="AK17" i="22"/>
  <c r="AJ17" i="22"/>
  <c r="AI17" i="22"/>
  <c r="AH17" i="22"/>
  <c r="AG17" i="22"/>
  <c r="AF17" i="22"/>
  <c r="AE17" i="22"/>
  <c r="AD17" i="22"/>
  <c r="AC17" i="22"/>
  <c r="AB17" i="22"/>
  <c r="AA17" i="22"/>
  <c r="Z17" i="22"/>
  <c r="Y17" i="22"/>
  <c r="X17" i="22"/>
  <c r="W17" i="22"/>
  <c r="V17" i="22"/>
  <c r="U17" i="22"/>
  <c r="T17" i="22"/>
  <c r="S17" i="22"/>
  <c r="R17" i="22"/>
  <c r="Q17" i="22"/>
  <c r="P17" i="22"/>
  <c r="O17" i="22"/>
  <c r="N17" i="22"/>
  <c r="M17" i="22"/>
  <c r="L17" i="22"/>
  <c r="K17" i="22"/>
  <c r="J17" i="22"/>
  <c r="I17" i="22"/>
  <c r="H17" i="22"/>
  <c r="G17" i="22"/>
  <c r="F17" i="22"/>
  <c r="E17" i="22"/>
  <c r="D17" i="22"/>
  <c r="AS16" i="22"/>
  <c r="AR16" i="22"/>
  <c r="AQ16" i="22"/>
  <c r="AP16" i="22"/>
  <c r="AO16" i="22"/>
  <c r="AN16" i="22"/>
  <c r="AM16" i="22"/>
  <c r="AL16" i="22"/>
  <c r="AK16" i="22"/>
  <c r="AJ16" i="22"/>
  <c r="AI16" i="22"/>
  <c r="AH16" i="22"/>
  <c r="AG16" i="22"/>
  <c r="AF16" i="22"/>
  <c r="AE16" i="22"/>
  <c r="AD16" i="22"/>
  <c r="AC16" i="22"/>
  <c r="AB16" i="22"/>
  <c r="AA16" i="22"/>
  <c r="Z16" i="22"/>
  <c r="Y16" i="22"/>
  <c r="X16" i="22"/>
  <c r="W16" i="22"/>
  <c r="V16" i="22"/>
  <c r="U16" i="22"/>
  <c r="T16" i="22"/>
  <c r="S16" i="22"/>
  <c r="R16" i="22"/>
  <c r="Q16" i="22"/>
  <c r="P16" i="22"/>
  <c r="O16" i="22"/>
  <c r="N16" i="22"/>
  <c r="M16" i="22"/>
  <c r="L16" i="22"/>
  <c r="K16" i="22"/>
  <c r="J16" i="22"/>
  <c r="I16" i="22"/>
  <c r="H16" i="22"/>
  <c r="G16" i="22"/>
  <c r="F16" i="22"/>
  <c r="E16" i="22"/>
  <c r="D16" i="22"/>
  <c r="AS15" i="22"/>
  <c r="AR15" i="22"/>
  <c r="AQ15" i="22"/>
  <c r="AP15" i="22"/>
  <c r="AO15" i="22"/>
  <c r="AN15" i="22"/>
  <c r="AM15" i="22"/>
  <c r="AL15" i="22"/>
  <c r="AK15" i="22"/>
  <c r="AJ15" i="22"/>
  <c r="AI15" i="22"/>
  <c r="AH15" i="22"/>
  <c r="AG15" i="22"/>
  <c r="AF15" i="22"/>
  <c r="AE15" i="22"/>
  <c r="AD15" i="22"/>
  <c r="AC15" i="22"/>
  <c r="AB15" i="22"/>
  <c r="AA15" i="22"/>
  <c r="Z15" i="22"/>
  <c r="Y15" i="22"/>
  <c r="X15" i="22"/>
  <c r="W15" i="22"/>
  <c r="V15" i="22"/>
  <c r="U15" i="22"/>
  <c r="T15" i="22"/>
  <c r="S15" i="22"/>
  <c r="R15" i="22"/>
  <c r="Q15" i="22"/>
  <c r="P15" i="22"/>
  <c r="O15" i="22"/>
  <c r="N15" i="22"/>
  <c r="M15" i="22"/>
  <c r="L15" i="22"/>
  <c r="K15" i="22"/>
  <c r="J15" i="22"/>
  <c r="I15" i="22"/>
  <c r="H15" i="22"/>
  <c r="G15" i="22"/>
  <c r="F15" i="22"/>
  <c r="E15" i="22"/>
  <c r="D15" i="22"/>
  <c r="AS14" i="22"/>
  <c r="AR14" i="22"/>
  <c r="AQ14" i="22"/>
  <c r="AP14" i="22"/>
  <c r="AO14" i="22"/>
  <c r="AN14" i="22"/>
  <c r="AM14" i="22"/>
  <c r="AL14" i="22"/>
  <c r="AK14" i="22"/>
  <c r="AJ14" i="22"/>
  <c r="AI14" i="22"/>
  <c r="AH14" i="22"/>
  <c r="AG14" i="22"/>
  <c r="AF14" i="22"/>
  <c r="AE14" i="22"/>
  <c r="AD14" i="22"/>
  <c r="AC14" i="22"/>
  <c r="AB14" i="22"/>
  <c r="AA14" i="22"/>
  <c r="Z14" i="22"/>
  <c r="Y14" i="22"/>
  <c r="X14" i="22"/>
  <c r="W14" i="22"/>
  <c r="V14" i="22"/>
  <c r="U14" i="22"/>
  <c r="T14" i="22"/>
  <c r="S14" i="22"/>
  <c r="R14" i="22"/>
  <c r="Q14" i="22"/>
  <c r="P14" i="22"/>
  <c r="O14" i="22"/>
  <c r="N14" i="22"/>
  <c r="M14" i="22"/>
  <c r="L14" i="22"/>
  <c r="K14" i="22"/>
  <c r="J14" i="22"/>
  <c r="I14" i="22"/>
  <c r="H14" i="22"/>
  <c r="G14" i="22"/>
  <c r="F14" i="22"/>
  <c r="E14" i="22"/>
  <c r="D14" i="22"/>
  <c r="AS13" i="22"/>
  <c r="AR13" i="22"/>
  <c r="AQ13" i="22"/>
  <c r="AP13" i="22"/>
  <c r="AO13" i="22"/>
  <c r="AN13" i="22"/>
  <c r="AM13" i="22"/>
  <c r="AL13" i="22"/>
  <c r="AK13" i="22"/>
  <c r="AJ13" i="22"/>
  <c r="AI13" i="22"/>
  <c r="AH13" i="22"/>
  <c r="AG13" i="22"/>
  <c r="AF13" i="22"/>
  <c r="AE13" i="22"/>
  <c r="AD13" i="22"/>
  <c r="AC13" i="22"/>
  <c r="AB13" i="22"/>
  <c r="AA13" i="22"/>
  <c r="Z13" i="22"/>
  <c r="Y13" i="22"/>
  <c r="X13" i="22"/>
  <c r="W13" i="22"/>
  <c r="V13" i="22"/>
  <c r="U13" i="22"/>
  <c r="T13" i="22"/>
  <c r="S13" i="22"/>
  <c r="R13" i="22"/>
  <c r="Q13" i="22"/>
  <c r="P13" i="22"/>
  <c r="O13" i="22"/>
  <c r="N13" i="22"/>
  <c r="M13" i="22"/>
  <c r="L13" i="22"/>
  <c r="K13" i="22"/>
  <c r="J13" i="22"/>
  <c r="I13" i="22"/>
  <c r="H13" i="22"/>
  <c r="G13" i="22"/>
  <c r="F13" i="22"/>
  <c r="E13" i="22"/>
  <c r="D13" i="22"/>
  <c r="AS12" i="22"/>
  <c r="AR12" i="22"/>
  <c r="AQ12" i="22"/>
  <c r="AP12" i="22"/>
  <c r="AO12" i="22"/>
  <c r="AN12" i="22"/>
  <c r="AM12" i="22"/>
  <c r="AL12" i="22"/>
  <c r="AK12" i="22"/>
  <c r="AJ12" i="22"/>
  <c r="AI12" i="22"/>
  <c r="AH12" i="22"/>
  <c r="AG12" i="22"/>
  <c r="AF12" i="22"/>
  <c r="AE12" i="22"/>
  <c r="AD12" i="22"/>
  <c r="AC12" i="22"/>
  <c r="AB12" i="22"/>
  <c r="AA12" i="22"/>
  <c r="Z12" i="22"/>
  <c r="Y12" i="22"/>
  <c r="X12" i="22"/>
  <c r="W12" i="22"/>
  <c r="V12" i="22"/>
  <c r="U12" i="22"/>
  <c r="T12" i="22"/>
  <c r="S12" i="22"/>
  <c r="R12" i="22"/>
  <c r="Q12" i="22"/>
  <c r="P12" i="22"/>
  <c r="O12" i="22"/>
  <c r="N12" i="22"/>
  <c r="M12" i="22"/>
  <c r="L12" i="22"/>
  <c r="K12" i="22"/>
  <c r="J12" i="22"/>
  <c r="I12" i="22"/>
  <c r="H12" i="22"/>
  <c r="G12" i="22"/>
  <c r="F12" i="22"/>
  <c r="E12" i="22"/>
  <c r="D12" i="22"/>
  <c r="AS11" i="22"/>
  <c r="AR11" i="22"/>
  <c r="AQ11" i="22"/>
  <c r="AP11" i="22"/>
  <c r="AO11" i="22"/>
  <c r="AN11" i="22"/>
  <c r="AM11" i="22"/>
  <c r="AL11" i="22"/>
  <c r="AK11" i="22"/>
  <c r="AJ11" i="22"/>
  <c r="AI11" i="22"/>
  <c r="AH11" i="22"/>
  <c r="AG11" i="22"/>
  <c r="AF11" i="22"/>
  <c r="AE11" i="22"/>
  <c r="AD11" i="22"/>
  <c r="AC11" i="22"/>
  <c r="AB11" i="22"/>
  <c r="AA11" i="22"/>
  <c r="Z11" i="22"/>
  <c r="Y11" i="22"/>
  <c r="X11" i="22"/>
  <c r="W11" i="22"/>
  <c r="V11" i="22"/>
  <c r="U11" i="22"/>
  <c r="T11" i="22"/>
  <c r="S11" i="22"/>
  <c r="R11" i="22"/>
  <c r="Q11" i="22"/>
  <c r="P11" i="22"/>
  <c r="O11" i="22"/>
  <c r="N11" i="22"/>
  <c r="M11" i="22"/>
  <c r="L11" i="22"/>
  <c r="K11" i="22"/>
  <c r="J11" i="22"/>
  <c r="I11" i="22"/>
  <c r="H11" i="22"/>
  <c r="G11" i="22"/>
  <c r="F11" i="22"/>
  <c r="E11" i="22"/>
  <c r="D11" i="22"/>
  <c r="AS10" i="22"/>
  <c r="AR10" i="22"/>
  <c r="AQ10" i="22"/>
  <c r="AP10" i="22"/>
  <c r="AO10" i="22"/>
  <c r="AN10" i="22"/>
  <c r="AM10" i="22"/>
  <c r="AL10" i="22"/>
  <c r="AK10" i="22"/>
  <c r="AJ10" i="22"/>
  <c r="AI10" i="22"/>
  <c r="AH10" i="22"/>
  <c r="AG10" i="22"/>
  <c r="AF10" i="22"/>
  <c r="AE10" i="22"/>
  <c r="AD10" i="22"/>
  <c r="AC10" i="22"/>
  <c r="AB10" i="22"/>
  <c r="AA10" i="22"/>
  <c r="Z10" i="22"/>
  <c r="Y10" i="22"/>
  <c r="X10" i="22"/>
  <c r="W10" i="22"/>
  <c r="V10" i="22"/>
  <c r="U10" i="22"/>
  <c r="T10" i="22"/>
  <c r="S10" i="22"/>
  <c r="R10" i="22"/>
  <c r="Q10" i="22"/>
  <c r="P10" i="22"/>
  <c r="O10" i="22"/>
  <c r="N10" i="22"/>
  <c r="M10" i="22"/>
  <c r="L10" i="22"/>
  <c r="K10" i="22"/>
  <c r="J10" i="22"/>
  <c r="I10" i="22"/>
  <c r="H10" i="22"/>
  <c r="G10" i="22"/>
  <c r="F10" i="22"/>
  <c r="E10" i="22"/>
  <c r="D10" i="22"/>
  <c r="AS9" i="22"/>
  <c r="AR9" i="22"/>
  <c r="AQ9" i="22"/>
  <c r="AP9" i="22"/>
  <c r="AO9" i="22"/>
  <c r="AN9" i="22"/>
  <c r="AM9" i="22"/>
  <c r="AL9" i="22"/>
  <c r="AK9" i="22"/>
  <c r="AJ9" i="22"/>
  <c r="AI9" i="22"/>
  <c r="AH9" i="22"/>
  <c r="AG9" i="22"/>
  <c r="AF9" i="22"/>
  <c r="AE9" i="22"/>
  <c r="AD9" i="22"/>
  <c r="AC9" i="22"/>
  <c r="AB9" i="22"/>
  <c r="AA9" i="22"/>
  <c r="Z9" i="22"/>
  <c r="Y9" i="22"/>
  <c r="X9" i="22"/>
  <c r="W9" i="22"/>
  <c r="V9" i="22"/>
  <c r="U9" i="22"/>
  <c r="T9" i="22"/>
  <c r="S9" i="22"/>
  <c r="R9" i="22"/>
  <c r="Q9" i="22"/>
  <c r="P9" i="22"/>
  <c r="O9" i="22"/>
  <c r="N9" i="22"/>
  <c r="M9" i="22"/>
  <c r="L9" i="22"/>
  <c r="K9" i="22"/>
  <c r="J9" i="22"/>
  <c r="I9" i="22"/>
  <c r="H9" i="22"/>
  <c r="G9" i="22"/>
  <c r="F9" i="22"/>
  <c r="E9" i="22"/>
  <c r="D9" i="22"/>
  <c r="AS8" i="22"/>
  <c r="AR8" i="22"/>
  <c r="AQ8" i="22"/>
  <c r="AP8" i="22"/>
  <c r="AO8" i="22"/>
  <c r="AN8" i="22"/>
  <c r="AM8" i="22"/>
  <c r="AL8" i="22"/>
  <c r="AK8" i="22"/>
  <c r="AJ8" i="22"/>
  <c r="AI8" i="22"/>
  <c r="AH8" i="22"/>
  <c r="AG8" i="22"/>
  <c r="AF8" i="22"/>
  <c r="AE8" i="22"/>
  <c r="AD8" i="22"/>
  <c r="AC8" i="22"/>
  <c r="AB8" i="22"/>
  <c r="AA8" i="22"/>
  <c r="Z8" i="22"/>
  <c r="Y8" i="22"/>
  <c r="X8" i="22"/>
  <c r="W8" i="22"/>
  <c r="V8" i="22"/>
  <c r="U8" i="22"/>
  <c r="T8" i="22"/>
  <c r="S8" i="22"/>
  <c r="R8" i="22"/>
  <c r="Q8" i="22"/>
  <c r="P8" i="22"/>
  <c r="O8" i="22"/>
  <c r="N8" i="22"/>
  <c r="M8" i="22"/>
  <c r="L8" i="22"/>
  <c r="K8" i="22"/>
  <c r="J8" i="22"/>
  <c r="I8" i="22"/>
  <c r="H8" i="22"/>
  <c r="G8" i="22"/>
  <c r="F8" i="22"/>
  <c r="E8" i="22"/>
  <c r="D8" i="22"/>
  <c r="AS7" i="22"/>
  <c r="AR7" i="22"/>
  <c r="AQ7" i="22"/>
  <c r="AP7" i="22"/>
  <c r="AO7" i="22"/>
  <c r="AN7" i="22"/>
  <c r="AM7" i="22"/>
  <c r="AL7" i="22"/>
  <c r="AK7" i="22"/>
  <c r="AJ7" i="22"/>
  <c r="AI7" i="22"/>
  <c r="AH7" i="22"/>
  <c r="AG7" i="22"/>
  <c r="AF7" i="22"/>
  <c r="AE7" i="22"/>
  <c r="AD7" i="22"/>
  <c r="AC7" i="22"/>
  <c r="AB7" i="22"/>
  <c r="AA7" i="22"/>
  <c r="Z7" i="22"/>
  <c r="Y7" i="22"/>
  <c r="X7" i="22"/>
  <c r="W7" i="22"/>
  <c r="V7" i="22"/>
  <c r="U7" i="22"/>
  <c r="T7" i="22"/>
  <c r="S7" i="22"/>
  <c r="R7" i="22"/>
  <c r="Q7" i="22"/>
  <c r="P7" i="22"/>
  <c r="O7" i="22"/>
  <c r="N7" i="22"/>
  <c r="M7" i="22"/>
  <c r="L7" i="22"/>
  <c r="K7" i="22"/>
  <c r="J7" i="22"/>
  <c r="I7" i="22"/>
  <c r="H7" i="22"/>
  <c r="G7" i="22"/>
  <c r="F7" i="22"/>
  <c r="E7" i="22"/>
  <c r="D7" i="22"/>
  <c r="AS6" i="22"/>
  <c r="AR6" i="22"/>
  <c r="AQ6" i="22"/>
  <c r="AP6" i="22"/>
  <c r="AO6" i="22"/>
  <c r="AN6" i="22"/>
  <c r="AM6" i="22"/>
  <c r="AL6" i="22"/>
  <c r="AK6" i="22"/>
  <c r="AJ6" i="22"/>
  <c r="AI6" i="22"/>
  <c r="AH6" i="22"/>
  <c r="AG6" i="22"/>
  <c r="AF6" i="22"/>
  <c r="AE6" i="22"/>
  <c r="AD6" i="22"/>
  <c r="AC6" i="22"/>
  <c r="AB6" i="22"/>
  <c r="AA6" i="22"/>
  <c r="Z6" i="22"/>
  <c r="Y6" i="22"/>
  <c r="X6" i="22"/>
  <c r="W6" i="22"/>
  <c r="V6" i="22"/>
  <c r="U6" i="22"/>
  <c r="T6" i="22"/>
  <c r="S6" i="22"/>
  <c r="R6" i="22"/>
  <c r="Q6" i="22"/>
  <c r="P6" i="22"/>
  <c r="O6" i="22"/>
  <c r="N6" i="22"/>
  <c r="M6" i="22"/>
  <c r="L6" i="22"/>
  <c r="K6" i="22"/>
  <c r="J6" i="22"/>
  <c r="I6" i="22"/>
  <c r="H6" i="22"/>
  <c r="G6" i="22"/>
  <c r="F6" i="22"/>
  <c r="E6" i="22"/>
  <c r="D6" i="22"/>
  <c r="AS5" i="22"/>
  <c r="AR5" i="22"/>
  <c r="AQ5" i="22"/>
  <c r="AP5" i="22"/>
  <c r="AO5" i="22"/>
  <c r="AN5" i="22"/>
  <c r="AM5" i="22"/>
  <c r="AL5" i="22"/>
  <c r="AK5" i="22"/>
  <c r="AJ5" i="22"/>
  <c r="AI5" i="22"/>
  <c r="AH5" i="22"/>
  <c r="AG5" i="22"/>
  <c r="AF5" i="22"/>
  <c r="AE5" i="22"/>
  <c r="AD5" i="22"/>
  <c r="AC5" i="22"/>
  <c r="AB5" i="22"/>
  <c r="AA5" i="22"/>
  <c r="Z5" i="22"/>
  <c r="Y5" i="22"/>
  <c r="X5" i="22"/>
  <c r="W5" i="22"/>
  <c r="V5" i="22"/>
  <c r="U5" i="22"/>
  <c r="T5" i="22"/>
  <c r="S5" i="22"/>
  <c r="R5" i="22"/>
  <c r="Q5" i="22"/>
  <c r="P5" i="22"/>
  <c r="O5" i="22"/>
  <c r="N5" i="22"/>
  <c r="M5" i="22"/>
  <c r="L5" i="22"/>
  <c r="K5" i="22"/>
  <c r="J5" i="22"/>
  <c r="I5" i="22"/>
  <c r="H5" i="22"/>
  <c r="G5" i="22"/>
  <c r="F5" i="22"/>
  <c r="E5" i="22"/>
  <c r="D5" i="22"/>
  <c r="AN48" i="6"/>
  <c r="AO48" i="9"/>
  <c r="AO94" i="9"/>
  <c r="CC94" i="9"/>
  <c r="CB94" i="9"/>
  <c r="AO45" i="9"/>
  <c r="AO93" i="9"/>
  <c r="CC93" i="9"/>
  <c r="CB93" i="9"/>
  <c r="AO44" i="9"/>
  <c r="AO92" i="9"/>
  <c r="CC92" i="9"/>
  <c r="CB92" i="9"/>
  <c r="AO43" i="9"/>
  <c r="AO91" i="9"/>
  <c r="CC91" i="9"/>
  <c r="CB91" i="9"/>
  <c r="AO42" i="9"/>
  <c r="AO90" i="9"/>
  <c r="CC90" i="9"/>
  <c r="CB90" i="9"/>
  <c r="AO41" i="9"/>
  <c r="AO89" i="9"/>
  <c r="CC89" i="9"/>
  <c r="CB89" i="9"/>
  <c r="AO40" i="9"/>
  <c r="AO88" i="9"/>
  <c r="CC88" i="9"/>
  <c r="CB88" i="9"/>
  <c r="AO39" i="9"/>
  <c r="AO87" i="9"/>
  <c r="CC87" i="9"/>
  <c r="CB87" i="9"/>
  <c r="AO38" i="9"/>
  <c r="AO86" i="9"/>
  <c r="CC86" i="9"/>
  <c r="CB86" i="9"/>
  <c r="AO37" i="9"/>
  <c r="AO85" i="9"/>
  <c r="CC85" i="9"/>
  <c r="CB85" i="9"/>
  <c r="AO36" i="9"/>
  <c r="AO84" i="9"/>
  <c r="CC84" i="9"/>
  <c r="CB84" i="9"/>
  <c r="AO35" i="9"/>
  <c r="AO83" i="9"/>
  <c r="CC83" i="9"/>
  <c r="CB83" i="9"/>
  <c r="AO34" i="9"/>
  <c r="AO82" i="9"/>
  <c r="CC82" i="9"/>
  <c r="CB82" i="9"/>
  <c r="AO33" i="9"/>
  <c r="AO81" i="9"/>
  <c r="CC81" i="9"/>
  <c r="CB81" i="9"/>
  <c r="AO32" i="9"/>
  <c r="AO80" i="9"/>
  <c r="CC80" i="9"/>
  <c r="CB80" i="9"/>
  <c r="AO31" i="9"/>
  <c r="AO79" i="9"/>
  <c r="CC79" i="9"/>
  <c r="CB79" i="9"/>
  <c r="AO30" i="9"/>
  <c r="AO78" i="9"/>
  <c r="CC78" i="9"/>
  <c r="CB78" i="9"/>
  <c r="AO29" i="9"/>
  <c r="AO77" i="9"/>
  <c r="CC77" i="9"/>
  <c r="CB77" i="9"/>
  <c r="AO28" i="9"/>
  <c r="AO76" i="9"/>
  <c r="CC76" i="9"/>
  <c r="CB76" i="9"/>
  <c r="AO27" i="9"/>
  <c r="AO75" i="9"/>
  <c r="CC75" i="9"/>
  <c r="CB75" i="9"/>
  <c r="AO26" i="9"/>
  <c r="AO74" i="9"/>
  <c r="CC74" i="9"/>
  <c r="CB74" i="9"/>
  <c r="AO25" i="9"/>
  <c r="AO73" i="9"/>
  <c r="CC73" i="9"/>
  <c r="CB73" i="9"/>
  <c r="AO24" i="9"/>
  <c r="AO72" i="9"/>
  <c r="CC72" i="9"/>
  <c r="CB72" i="9"/>
  <c r="AO23" i="9"/>
  <c r="AO71" i="9"/>
  <c r="CC71" i="9"/>
  <c r="CB71" i="9"/>
  <c r="AO22" i="9"/>
  <c r="AO70" i="9"/>
  <c r="CC70" i="9"/>
  <c r="CB70" i="9"/>
  <c r="AO21" i="9"/>
  <c r="AO69" i="9"/>
  <c r="CC69" i="9"/>
  <c r="CB69" i="9"/>
  <c r="AO20" i="9"/>
  <c r="AO68" i="9"/>
  <c r="CC68" i="9"/>
  <c r="CB68" i="9"/>
  <c r="AO19" i="9"/>
  <c r="AO67" i="9"/>
  <c r="CC67" i="9"/>
  <c r="CB67" i="9"/>
  <c r="AO18" i="9"/>
  <c r="AO66" i="9"/>
  <c r="CC66" i="9"/>
  <c r="CB66" i="9"/>
  <c r="AO17" i="9"/>
  <c r="AO65" i="9"/>
  <c r="CC65" i="9"/>
  <c r="CB65" i="9"/>
  <c r="AO16" i="9"/>
  <c r="AO64" i="9"/>
  <c r="CC64" i="9"/>
  <c r="CB64" i="9"/>
  <c r="AO15" i="9"/>
  <c r="AO63" i="9"/>
  <c r="CC63" i="9"/>
  <c r="CB63" i="9"/>
  <c r="AO14" i="9"/>
  <c r="AO62" i="9"/>
  <c r="CC62" i="9"/>
  <c r="CB62" i="9"/>
  <c r="AO13" i="9"/>
  <c r="AO61" i="9"/>
  <c r="CC61" i="9"/>
  <c r="CB61" i="9"/>
  <c r="AO12" i="9"/>
  <c r="AO60" i="9"/>
  <c r="CC60" i="9"/>
  <c r="CB60" i="9"/>
  <c r="AO11" i="9"/>
  <c r="AO59" i="9"/>
  <c r="CC59" i="9"/>
  <c r="CB59" i="9"/>
  <c r="AO10" i="9"/>
  <c r="AO58" i="9"/>
  <c r="CC58" i="9"/>
  <c r="CB58" i="9"/>
  <c r="AO9" i="9"/>
  <c r="AO57" i="9"/>
  <c r="CC57" i="9"/>
  <c r="CB57" i="9"/>
  <c r="AO8" i="9"/>
  <c r="AO56" i="9"/>
  <c r="CC56" i="9"/>
  <c r="CB56" i="9"/>
  <c r="AO7" i="9"/>
  <c r="AO55" i="9"/>
  <c r="CC55" i="9"/>
  <c r="CB55" i="9"/>
  <c r="AO6" i="9"/>
  <c r="AO54" i="9"/>
  <c r="CC54" i="9"/>
  <c r="CB54" i="9"/>
  <c r="AS136" i="22"/>
  <c r="AS135" i="22"/>
  <c r="AS134" i="22"/>
  <c r="AS133" i="22"/>
  <c r="AS132" i="22"/>
  <c r="AS131" i="22"/>
  <c r="AS130" i="22"/>
  <c r="AS129" i="22"/>
  <c r="AS128" i="22"/>
  <c r="AS127" i="22"/>
  <c r="AS126" i="22"/>
  <c r="AS125" i="22"/>
  <c r="AS124" i="22"/>
  <c r="AS123" i="22"/>
  <c r="AS122" i="22"/>
  <c r="AS121" i="22"/>
  <c r="AS120" i="22"/>
  <c r="C97" i="22"/>
  <c r="C98" i="22"/>
  <c r="C99" i="22"/>
  <c r="C100" i="22"/>
  <c r="C101" i="22"/>
  <c r="C102" i="22"/>
  <c r="C103" i="22"/>
  <c r="C104" i="22"/>
  <c r="C105" i="22"/>
  <c r="C106" i="22"/>
  <c r="C107" i="22"/>
  <c r="C108" i="22"/>
  <c r="C109" i="22"/>
  <c r="C110" i="22"/>
  <c r="C111" i="22"/>
  <c r="C112" i="22"/>
  <c r="C113" i="22"/>
  <c r="C114" i="22"/>
  <c r="C115" i="22"/>
  <c r="C116" i="22"/>
  <c r="C117" i="22"/>
  <c r="C118" i="22"/>
  <c r="C119" i="22"/>
  <c r="C120" i="22"/>
  <c r="AS119" i="22"/>
  <c r="AS118" i="22"/>
  <c r="AS117" i="22"/>
  <c r="AS116" i="22"/>
  <c r="AS115" i="22"/>
  <c r="AS114" i="22"/>
  <c r="AS113" i="22"/>
  <c r="AS112" i="22"/>
  <c r="AS111" i="22"/>
  <c r="AS110" i="22"/>
  <c r="AS109" i="22"/>
  <c r="AS108" i="22"/>
  <c r="AS107" i="22"/>
  <c r="AS106" i="22"/>
  <c r="AS105" i="22"/>
  <c r="AS104" i="22"/>
  <c r="AS103" i="22"/>
  <c r="AS102" i="22"/>
  <c r="AS101" i="22"/>
  <c r="AS100" i="22"/>
  <c r="AS99" i="22"/>
  <c r="AS98" i="22"/>
  <c r="AS97" i="22"/>
  <c r="AS96" i="22"/>
  <c r="D53" i="22"/>
  <c r="CI53" i="22"/>
  <c r="E53" i="22"/>
  <c r="F53" i="22"/>
  <c r="CJ53" i="22"/>
  <c r="K53" i="22"/>
  <c r="CK53" i="22"/>
  <c r="O53" i="22"/>
  <c r="AU53" i="22"/>
  <c r="CL53" i="22" s="1"/>
  <c r="AV53" i="22"/>
  <c r="CM53" i="22" s="1"/>
  <c r="Q53" i="22"/>
  <c r="AX53" i="22"/>
  <c r="CN53" i="22" s="1"/>
  <c r="R53" i="22"/>
  <c r="AY53" i="22"/>
  <c r="CO53" i="22" s="1"/>
  <c r="AZ53" i="22"/>
  <c r="CP53" i="22" s="1"/>
  <c r="BB53" i="22"/>
  <c r="CQ53" i="22" s="1"/>
  <c r="S53" i="22"/>
  <c r="BC53" i="22"/>
  <c r="CR53" i="22" s="1"/>
  <c r="BD53" i="22"/>
  <c r="CS53" i="22" s="1"/>
  <c r="G53" i="22"/>
  <c r="H53" i="22"/>
  <c r="I53" i="22"/>
  <c r="J53" i="22"/>
  <c r="L53" i="22"/>
  <c r="M53" i="22"/>
  <c r="N53" i="22"/>
  <c r="P53" i="22"/>
  <c r="T53" i="22"/>
  <c r="AT53" i="22"/>
  <c r="AW53" i="22"/>
  <c r="BA53" i="22"/>
  <c r="BE53" i="22"/>
  <c r="U53" i="22"/>
  <c r="BI53" i="22"/>
  <c r="V53" i="22"/>
  <c r="BM53" i="22"/>
  <c r="W53" i="22"/>
  <c r="X53" i="22"/>
  <c r="CU53" i="22"/>
  <c r="AB53" i="22"/>
  <c r="BN53" i="22"/>
  <c r="BT53" i="22"/>
  <c r="BO53" i="22"/>
  <c r="CW53" i="22" s="1"/>
  <c r="BP53" i="22"/>
  <c r="BU53" i="22"/>
  <c r="CX53" i="22" s="1"/>
  <c r="BQ53" i="22"/>
  <c r="BV53" i="22"/>
  <c r="BR53" i="22"/>
  <c r="BW53" i="22"/>
  <c r="Y53" i="22"/>
  <c r="Z53" i="22"/>
  <c r="AA53" i="22"/>
  <c r="AC53" i="22"/>
  <c r="AD53" i="22"/>
  <c r="AE53" i="22"/>
  <c r="AF53" i="22"/>
  <c r="AG53" i="22"/>
  <c r="AH53" i="22"/>
  <c r="AI53" i="22"/>
  <c r="AK53" i="22"/>
  <c r="AL53" i="22"/>
  <c r="AM53" i="22"/>
  <c r="BS53" i="22"/>
  <c r="AJ53" i="22"/>
  <c r="BX53" i="22"/>
  <c r="AN53" i="22"/>
  <c r="BZ53" i="22"/>
  <c r="AO53" i="22"/>
  <c r="CB53" i="22"/>
  <c r="AP53" i="22"/>
  <c r="CD53" i="22"/>
  <c r="AQ53" i="22"/>
  <c r="AR53" i="22"/>
  <c r="BY53" i="22"/>
  <c r="CA53" i="22"/>
  <c r="CC53" i="22"/>
  <c r="CE53" i="22"/>
  <c r="BF53" i="22"/>
  <c r="DC53" i="22" s="1"/>
  <c r="BG53" i="22"/>
  <c r="BJ53" i="22"/>
  <c r="BK53" i="22"/>
  <c r="DE53" i="22" s="1"/>
  <c r="BH53" i="22"/>
  <c r="BL53" i="22"/>
  <c r="D54" i="22"/>
  <c r="CI54" i="22"/>
  <c r="E54" i="22"/>
  <c r="F54" i="22"/>
  <c r="CJ54" i="22"/>
  <c r="K54" i="22"/>
  <c r="CK54" i="22"/>
  <c r="O54" i="22"/>
  <c r="AU54" i="22"/>
  <c r="CL54" i="22" s="1"/>
  <c r="AV54" i="22"/>
  <c r="CM54" i="22" s="1"/>
  <c r="Q54" i="22"/>
  <c r="AX54" i="22"/>
  <c r="CN54" i="22" s="1"/>
  <c r="R54" i="22"/>
  <c r="AY54" i="22"/>
  <c r="CO54" i="22" s="1"/>
  <c r="AZ54" i="22"/>
  <c r="CP54" i="22" s="1"/>
  <c r="BB54" i="22"/>
  <c r="CQ54" i="22" s="1"/>
  <c r="S54" i="22"/>
  <c r="BC54" i="22"/>
  <c r="CR54" i="22" s="1"/>
  <c r="BD54" i="22"/>
  <c r="CS54" i="22" s="1"/>
  <c r="G54" i="22"/>
  <c r="H54" i="22"/>
  <c r="I54" i="22"/>
  <c r="J54" i="22"/>
  <c r="L54" i="22"/>
  <c r="M54" i="22"/>
  <c r="N54" i="22"/>
  <c r="P54" i="22"/>
  <c r="T54" i="22"/>
  <c r="AT54" i="22"/>
  <c r="AW54" i="22"/>
  <c r="BA54" i="22"/>
  <c r="BE54" i="22"/>
  <c r="U54" i="22"/>
  <c r="BI54" i="22"/>
  <c r="V54" i="22"/>
  <c r="BM54" i="22"/>
  <c r="W54" i="22"/>
  <c r="X54" i="22"/>
  <c r="CU54" i="22"/>
  <c r="AB54" i="22"/>
  <c r="BN54" i="22"/>
  <c r="BT54" i="22"/>
  <c r="BO54" i="22"/>
  <c r="CW54" i="22" s="1"/>
  <c r="BP54" i="22"/>
  <c r="BU54" i="22"/>
  <c r="BQ54" i="22"/>
  <c r="BV54" i="22"/>
  <c r="BR54" i="22"/>
  <c r="BW54" i="22"/>
  <c r="Y54" i="22"/>
  <c r="Z54" i="22"/>
  <c r="AA54" i="22"/>
  <c r="AC54" i="22"/>
  <c r="AD54" i="22"/>
  <c r="AE54" i="22"/>
  <c r="AF54" i="22"/>
  <c r="AG54" i="22"/>
  <c r="AH54" i="22"/>
  <c r="AI54" i="22"/>
  <c r="AK54" i="22"/>
  <c r="AL54" i="22"/>
  <c r="AM54" i="22"/>
  <c r="BS54" i="22"/>
  <c r="AJ54" i="22"/>
  <c r="BX54" i="22"/>
  <c r="AN54" i="22"/>
  <c r="BZ54" i="22"/>
  <c r="AO54" i="22"/>
  <c r="CB54" i="22"/>
  <c r="AP54" i="22"/>
  <c r="CD54" i="22"/>
  <c r="AQ54" i="22"/>
  <c r="AR54" i="22"/>
  <c r="BY54" i="22"/>
  <c r="CA54" i="22"/>
  <c r="CC54" i="22"/>
  <c r="CE54" i="22"/>
  <c r="BF54" i="22"/>
  <c r="DC54" i="22" s="1"/>
  <c r="BG54" i="22"/>
  <c r="BJ54" i="22"/>
  <c r="BK54" i="22"/>
  <c r="DE54" i="22" s="1"/>
  <c r="BH54" i="22"/>
  <c r="BL54" i="22"/>
  <c r="D55" i="22"/>
  <c r="CI55" i="22"/>
  <c r="E55" i="22"/>
  <c r="F55" i="22"/>
  <c r="CJ55" i="22"/>
  <c r="K55" i="22"/>
  <c r="CK55" i="22"/>
  <c r="O55" i="22"/>
  <c r="AU55" i="22"/>
  <c r="CL55" i="22" s="1"/>
  <c r="AV55" i="22"/>
  <c r="CM55" i="22" s="1"/>
  <c r="Q55" i="22"/>
  <c r="AX55" i="22"/>
  <c r="CN55" i="22" s="1"/>
  <c r="R55" i="22"/>
  <c r="AY55" i="22"/>
  <c r="CO55" i="22" s="1"/>
  <c r="AZ55" i="22"/>
  <c r="CP55" i="22" s="1"/>
  <c r="BB55" i="22"/>
  <c r="CQ55" i="22" s="1"/>
  <c r="S55" i="22"/>
  <c r="BC55" i="22"/>
  <c r="CR55" i="22" s="1"/>
  <c r="BD55" i="22"/>
  <c r="CS55" i="22" s="1"/>
  <c r="G55" i="22"/>
  <c r="H55" i="22"/>
  <c r="I55" i="22"/>
  <c r="J55" i="22"/>
  <c r="L55" i="22"/>
  <c r="M55" i="22"/>
  <c r="N55" i="22"/>
  <c r="P55" i="22"/>
  <c r="T55" i="22"/>
  <c r="AT55" i="22"/>
  <c r="AW55" i="22"/>
  <c r="BA55" i="22"/>
  <c r="BE55" i="22"/>
  <c r="U55" i="22"/>
  <c r="BI55" i="22"/>
  <c r="V55" i="22"/>
  <c r="BM55" i="22"/>
  <c r="W55" i="22"/>
  <c r="X55" i="22"/>
  <c r="CU55" i="22"/>
  <c r="AB55" i="22"/>
  <c r="BN55" i="22"/>
  <c r="BT55" i="22"/>
  <c r="BO55" i="22"/>
  <c r="CW55" i="22" s="1"/>
  <c r="BP55" i="22"/>
  <c r="CX55" i="22" s="1"/>
  <c r="BU55" i="22"/>
  <c r="BQ55" i="22"/>
  <c r="BV55" i="22"/>
  <c r="BR55" i="22"/>
  <c r="CZ55" i="22" s="1"/>
  <c r="BW55" i="22"/>
  <c r="Y55" i="22"/>
  <c r="Z55" i="22"/>
  <c r="AA55" i="22"/>
  <c r="AC55" i="22"/>
  <c r="AD55" i="22"/>
  <c r="AE55" i="22"/>
  <c r="AF55" i="22"/>
  <c r="AG55" i="22"/>
  <c r="AH55" i="22"/>
  <c r="AI55" i="22"/>
  <c r="AK55" i="22"/>
  <c r="AL55" i="22"/>
  <c r="AM55" i="22"/>
  <c r="BS55" i="22"/>
  <c r="AJ55" i="22"/>
  <c r="BX55" i="22"/>
  <c r="AN55" i="22"/>
  <c r="BZ55" i="22"/>
  <c r="AO55" i="22"/>
  <c r="CB55" i="22"/>
  <c r="AP55" i="22"/>
  <c r="CD55" i="22"/>
  <c r="AQ55" i="22"/>
  <c r="AR55" i="22"/>
  <c r="BY55" i="22"/>
  <c r="CA55" i="22"/>
  <c r="CC55" i="22"/>
  <c r="CE55" i="22"/>
  <c r="BF55" i="22"/>
  <c r="DC55" i="22" s="1"/>
  <c r="BG55" i="22"/>
  <c r="BJ55" i="22"/>
  <c r="BK55" i="22"/>
  <c r="DE55" i="22" s="1"/>
  <c r="BH55" i="22"/>
  <c r="BL55" i="22"/>
  <c r="D56" i="22"/>
  <c r="CI56" i="22"/>
  <c r="E56" i="22"/>
  <c r="F56" i="22"/>
  <c r="CJ56" i="22"/>
  <c r="K56" i="22"/>
  <c r="CK56" i="22"/>
  <c r="O56" i="22"/>
  <c r="AU56" i="22"/>
  <c r="CL56" i="22" s="1"/>
  <c r="AV56" i="22"/>
  <c r="CM56" i="22" s="1"/>
  <c r="Q56" i="22"/>
  <c r="AX56" i="22"/>
  <c r="CN56" i="22" s="1"/>
  <c r="R56" i="22"/>
  <c r="AY56" i="22"/>
  <c r="CO56" i="22" s="1"/>
  <c r="AZ56" i="22"/>
  <c r="CP56" i="22" s="1"/>
  <c r="BB56" i="22"/>
  <c r="CQ56" i="22" s="1"/>
  <c r="S56" i="22"/>
  <c r="BC56" i="22"/>
  <c r="CR56" i="22" s="1"/>
  <c r="BD56" i="22"/>
  <c r="CS56" i="22" s="1"/>
  <c r="G56" i="22"/>
  <c r="H56" i="22"/>
  <c r="I56" i="22"/>
  <c r="J56" i="22"/>
  <c r="L56" i="22"/>
  <c r="M56" i="22"/>
  <c r="N56" i="22"/>
  <c r="P56" i="22"/>
  <c r="T56" i="22"/>
  <c r="AT56" i="22"/>
  <c r="AW56" i="22"/>
  <c r="BA56" i="22"/>
  <c r="BE56" i="22"/>
  <c r="U56" i="22"/>
  <c r="BI56" i="22"/>
  <c r="V56" i="22"/>
  <c r="BM56" i="22"/>
  <c r="W56" i="22"/>
  <c r="X56" i="22"/>
  <c r="CU56" i="22"/>
  <c r="AB56" i="22"/>
  <c r="BN56" i="22"/>
  <c r="BT56" i="22"/>
  <c r="BO56" i="22"/>
  <c r="CW56" i="22" s="1"/>
  <c r="BP56" i="22"/>
  <c r="BU56" i="22"/>
  <c r="BQ56" i="22"/>
  <c r="BV56" i="22"/>
  <c r="BR56" i="22"/>
  <c r="BW56" i="22"/>
  <c r="Y56" i="22"/>
  <c r="Z56" i="22"/>
  <c r="AA56" i="22"/>
  <c r="AC56" i="22"/>
  <c r="AD56" i="22"/>
  <c r="AE56" i="22"/>
  <c r="AF56" i="22"/>
  <c r="AG56" i="22"/>
  <c r="AH56" i="22"/>
  <c r="AI56" i="22"/>
  <c r="AK56" i="22"/>
  <c r="AL56" i="22"/>
  <c r="AM56" i="22"/>
  <c r="BS56" i="22"/>
  <c r="AJ56" i="22"/>
  <c r="BX56" i="22"/>
  <c r="AN56" i="22"/>
  <c r="BZ56" i="22"/>
  <c r="AO56" i="22"/>
  <c r="CB56" i="22"/>
  <c r="AP56" i="22"/>
  <c r="CD56" i="22"/>
  <c r="AQ56" i="22"/>
  <c r="AR56" i="22"/>
  <c r="BY56" i="22"/>
  <c r="CA56" i="22"/>
  <c r="CC56" i="22"/>
  <c r="CE56" i="22"/>
  <c r="BF56" i="22"/>
  <c r="DC56" i="22" s="1"/>
  <c r="BG56" i="22"/>
  <c r="BJ56" i="22"/>
  <c r="BK56" i="22"/>
  <c r="DE56" i="22" s="1"/>
  <c r="BH56" i="22"/>
  <c r="BL56" i="22"/>
  <c r="D57" i="22"/>
  <c r="CI57" i="22"/>
  <c r="E57" i="22"/>
  <c r="F57" i="22"/>
  <c r="CJ57" i="22"/>
  <c r="K57" i="22"/>
  <c r="CK57" i="22"/>
  <c r="O57" i="22"/>
  <c r="AU57" i="22"/>
  <c r="CL57" i="22" s="1"/>
  <c r="AV57" i="22"/>
  <c r="CM57" i="22" s="1"/>
  <c r="Q57" i="22"/>
  <c r="AX57" i="22"/>
  <c r="CN57" i="22" s="1"/>
  <c r="R57" i="22"/>
  <c r="AY57" i="22"/>
  <c r="CO57" i="22" s="1"/>
  <c r="AZ57" i="22"/>
  <c r="CP57" i="22" s="1"/>
  <c r="BB57" i="22"/>
  <c r="CQ57" i="22" s="1"/>
  <c r="S57" i="22"/>
  <c r="BC57" i="22"/>
  <c r="CR57" i="22" s="1"/>
  <c r="BD57" i="22"/>
  <c r="CS57" i="22" s="1"/>
  <c r="G57" i="22"/>
  <c r="H57" i="22"/>
  <c r="I57" i="22"/>
  <c r="J57" i="22"/>
  <c r="L57" i="22"/>
  <c r="M57" i="22"/>
  <c r="N57" i="22"/>
  <c r="P57" i="22"/>
  <c r="T57" i="22"/>
  <c r="AT57" i="22"/>
  <c r="AW57" i="22"/>
  <c r="BA57" i="22"/>
  <c r="BE57" i="22"/>
  <c r="U57" i="22"/>
  <c r="BI57" i="22"/>
  <c r="V57" i="22"/>
  <c r="BM57" i="22"/>
  <c r="W57" i="22"/>
  <c r="X57" i="22"/>
  <c r="CU57" i="22"/>
  <c r="AB57" i="22"/>
  <c r="BN57" i="22"/>
  <c r="BT57" i="22"/>
  <c r="BO57" i="22"/>
  <c r="CW57" i="22" s="1"/>
  <c r="BP57" i="22"/>
  <c r="BU57" i="22"/>
  <c r="BQ57" i="22"/>
  <c r="BV57" i="22"/>
  <c r="BR57" i="22"/>
  <c r="BW57" i="22"/>
  <c r="Y57" i="22"/>
  <c r="Z57" i="22"/>
  <c r="AA57" i="22"/>
  <c r="AC57" i="22"/>
  <c r="AD57" i="22"/>
  <c r="AE57" i="22"/>
  <c r="AF57" i="22"/>
  <c r="AG57" i="22"/>
  <c r="AH57" i="22"/>
  <c r="AI57" i="22"/>
  <c r="AK57" i="22"/>
  <c r="AL57" i="22"/>
  <c r="AM57" i="22"/>
  <c r="BS57" i="22"/>
  <c r="AJ57" i="22"/>
  <c r="BX57" i="22"/>
  <c r="AN57" i="22"/>
  <c r="BZ57" i="22"/>
  <c r="AO57" i="22"/>
  <c r="CB57" i="22"/>
  <c r="AP57" i="22"/>
  <c r="CD57" i="22"/>
  <c r="AQ57" i="22"/>
  <c r="AR57" i="22"/>
  <c r="BY57" i="22"/>
  <c r="CA57" i="22"/>
  <c r="CC57" i="22"/>
  <c r="CE57" i="22"/>
  <c r="BF57" i="22"/>
  <c r="DC57" i="22" s="1"/>
  <c r="BG57" i="22"/>
  <c r="BJ57" i="22"/>
  <c r="BK57" i="22"/>
  <c r="DE57" i="22" s="1"/>
  <c r="BH57" i="22"/>
  <c r="BL57" i="22"/>
  <c r="D58" i="22"/>
  <c r="CI58" i="22"/>
  <c r="E58" i="22"/>
  <c r="F58" i="22"/>
  <c r="CJ58" i="22"/>
  <c r="K58" i="22"/>
  <c r="CK58" i="22"/>
  <c r="O58" i="22"/>
  <c r="AU58" i="22"/>
  <c r="CL58" i="22" s="1"/>
  <c r="AV58" i="22"/>
  <c r="CM58" i="22" s="1"/>
  <c r="Q58" i="22"/>
  <c r="AX58" i="22"/>
  <c r="CN58" i="22" s="1"/>
  <c r="R58" i="22"/>
  <c r="AY58" i="22"/>
  <c r="CO58" i="22" s="1"/>
  <c r="AZ58" i="22"/>
  <c r="CP58" i="22" s="1"/>
  <c r="BB58" i="22"/>
  <c r="CQ58" i="22" s="1"/>
  <c r="S58" i="22"/>
  <c r="BC58" i="22"/>
  <c r="CR58" i="22" s="1"/>
  <c r="BD58" i="22"/>
  <c r="CS58" i="22" s="1"/>
  <c r="G58" i="22"/>
  <c r="H58" i="22"/>
  <c r="I58" i="22"/>
  <c r="J58" i="22"/>
  <c r="L58" i="22"/>
  <c r="M58" i="22"/>
  <c r="N58" i="22"/>
  <c r="P58" i="22"/>
  <c r="T58" i="22"/>
  <c r="AT58" i="22"/>
  <c r="AW58" i="22"/>
  <c r="BA58" i="22"/>
  <c r="BE58" i="22"/>
  <c r="U58" i="22"/>
  <c r="BI58" i="22"/>
  <c r="V58" i="22"/>
  <c r="BM58" i="22"/>
  <c r="W58" i="22"/>
  <c r="X58" i="22"/>
  <c r="CU58" i="22"/>
  <c r="AB58" i="22"/>
  <c r="BN58" i="22"/>
  <c r="BT58" i="22"/>
  <c r="BO58" i="22"/>
  <c r="CW58" i="22" s="1"/>
  <c r="BP58" i="22"/>
  <c r="BU58" i="22"/>
  <c r="BQ58" i="22"/>
  <c r="BV58" i="22"/>
  <c r="BR58" i="22"/>
  <c r="BW58" i="22"/>
  <c r="Y58" i="22"/>
  <c r="Z58" i="22"/>
  <c r="AA58" i="22"/>
  <c r="AC58" i="22"/>
  <c r="AD58" i="22"/>
  <c r="AE58" i="22"/>
  <c r="AF58" i="22"/>
  <c r="AG58" i="22"/>
  <c r="AH58" i="22"/>
  <c r="AI58" i="22"/>
  <c r="AK58" i="22"/>
  <c r="AL58" i="22"/>
  <c r="AM58" i="22"/>
  <c r="BS58" i="22"/>
  <c r="AJ58" i="22"/>
  <c r="BX58" i="22"/>
  <c r="AN58" i="22"/>
  <c r="BZ58" i="22"/>
  <c r="AO58" i="22"/>
  <c r="CB58" i="22"/>
  <c r="AP58" i="22"/>
  <c r="CD58" i="22"/>
  <c r="AQ58" i="22"/>
  <c r="AR58" i="22"/>
  <c r="BY58" i="22"/>
  <c r="CA58" i="22"/>
  <c r="CC58" i="22"/>
  <c r="CE58" i="22"/>
  <c r="BF58" i="22"/>
  <c r="DC58" i="22" s="1"/>
  <c r="BG58" i="22"/>
  <c r="DD58" i="22" s="1"/>
  <c r="BJ58" i="22"/>
  <c r="BK58" i="22"/>
  <c r="DE58" i="22" s="1"/>
  <c r="BH58" i="22"/>
  <c r="BL58" i="22"/>
  <c r="D59" i="22"/>
  <c r="CI59" i="22"/>
  <c r="E59" i="22"/>
  <c r="F59" i="22"/>
  <c r="CJ59" i="22"/>
  <c r="K59" i="22"/>
  <c r="CK59" i="22"/>
  <c r="O59" i="22"/>
  <c r="AU59" i="22"/>
  <c r="CL59" i="22" s="1"/>
  <c r="AV59" i="22"/>
  <c r="CM59" i="22" s="1"/>
  <c r="Q59" i="22"/>
  <c r="AX59" i="22"/>
  <c r="CN59" i="22" s="1"/>
  <c r="R59" i="22"/>
  <c r="AY59" i="22"/>
  <c r="CO59" i="22" s="1"/>
  <c r="AZ59" i="22"/>
  <c r="CP59" i="22" s="1"/>
  <c r="BB59" i="22"/>
  <c r="CQ59" i="22" s="1"/>
  <c r="S59" i="22"/>
  <c r="BC59" i="22"/>
  <c r="CR59" i="22" s="1"/>
  <c r="BD59" i="22"/>
  <c r="CS59" i="22" s="1"/>
  <c r="G59" i="22"/>
  <c r="H59" i="22"/>
  <c r="I59" i="22"/>
  <c r="J59" i="22"/>
  <c r="L59" i="22"/>
  <c r="M59" i="22"/>
  <c r="N59" i="22"/>
  <c r="P59" i="22"/>
  <c r="T59" i="22"/>
  <c r="AT59" i="22"/>
  <c r="AW59" i="22"/>
  <c r="BA59" i="22"/>
  <c r="BE59" i="22"/>
  <c r="U59" i="22"/>
  <c r="BI59" i="22"/>
  <c r="V59" i="22"/>
  <c r="BM59" i="22"/>
  <c r="W59" i="22"/>
  <c r="X59" i="22"/>
  <c r="CU59" i="22"/>
  <c r="AB59" i="22"/>
  <c r="BN59" i="22"/>
  <c r="BT59" i="22"/>
  <c r="BO59" i="22"/>
  <c r="CW59" i="22" s="1"/>
  <c r="BP59" i="22"/>
  <c r="BU59" i="22"/>
  <c r="BQ59" i="22"/>
  <c r="BV59" i="22"/>
  <c r="BR59" i="22"/>
  <c r="BW59" i="22"/>
  <c r="Y59" i="22"/>
  <c r="Z59" i="22"/>
  <c r="AA59" i="22"/>
  <c r="AC59" i="22"/>
  <c r="AD59" i="22"/>
  <c r="AE59" i="22"/>
  <c r="AF59" i="22"/>
  <c r="AG59" i="22"/>
  <c r="AH59" i="22"/>
  <c r="AI59" i="22"/>
  <c r="AK59" i="22"/>
  <c r="AL59" i="22"/>
  <c r="AM59" i="22"/>
  <c r="BS59" i="22"/>
  <c r="AJ59" i="22"/>
  <c r="BX59" i="22"/>
  <c r="AN59" i="22"/>
  <c r="BZ59" i="22"/>
  <c r="AO59" i="22"/>
  <c r="CB59" i="22"/>
  <c r="AP59" i="22"/>
  <c r="CD59" i="22"/>
  <c r="AQ59" i="22"/>
  <c r="AR59" i="22"/>
  <c r="BY59" i="22"/>
  <c r="CA59" i="22"/>
  <c r="CC59" i="22"/>
  <c r="CE59" i="22"/>
  <c r="BF59" i="22"/>
  <c r="DC59" i="22" s="1"/>
  <c r="BG59" i="22"/>
  <c r="BJ59" i="22"/>
  <c r="BK59" i="22"/>
  <c r="DE59" i="22" s="1"/>
  <c r="BH59" i="22"/>
  <c r="BL59" i="22"/>
  <c r="D60" i="22"/>
  <c r="CI60" i="22"/>
  <c r="E60" i="22"/>
  <c r="F60" i="22"/>
  <c r="CJ60" i="22"/>
  <c r="K60" i="22"/>
  <c r="CK60" i="22"/>
  <c r="O60" i="22"/>
  <c r="AU60" i="22"/>
  <c r="CL60" i="22" s="1"/>
  <c r="AV60" i="22"/>
  <c r="CM60" i="22" s="1"/>
  <c r="Q60" i="22"/>
  <c r="AX60" i="22"/>
  <c r="CN60" i="22" s="1"/>
  <c r="R60" i="22"/>
  <c r="AY60" i="22"/>
  <c r="CO60" i="22" s="1"/>
  <c r="AZ60" i="22"/>
  <c r="CP60" i="22" s="1"/>
  <c r="BB60" i="22"/>
  <c r="CQ60" i="22" s="1"/>
  <c r="S60" i="22"/>
  <c r="BC60" i="22"/>
  <c r="CR60" i="22" s="1"/>
  <c r="BD60" i="22"/>
  <c r="CS60" i="22" s="1"/>
  <c r="G60" i="22"/>
  <c r="H60" i="22"/>
  <c r="I60" i="22"/>
  <c r="J60" i="22"/>
  <c r="L60" i="22"/>
  <c r="M60" i="22"/>
  <c r="N60" i="22"/>
  <c r="P60" i="22"/>
  <c r="T60" i="22"/>
  <c r="AT60" i="22"/>
  <c r="AW60" i="22"/>
  <c r="BA60" i="22"/>
  <c r="BE60" i="22"/>
  <c r="U60" i="22"/>
  <c r="BI60" i="22"/>
  <c r="V60" i="22"/>
  <c r="BM60" i="22"/>
  <c r="W60" i="22"/>
  <c r="X60" i="22"/>
  <c r="CU60" i="22"/>
  <c r="AB60" i="22"/>
  <c r="BN60" i="22"/>
  <c r="BT60" i="22"/>
  <c r="BO60" i="22"/>
  <c r="CW60" i="22" s="1"/>
  <c r="BP60" i="22"/>
  <c r="BU60" i="22"/>
  <c r="BQ60" i="22"/>
  <c r="BV60" i="22"/>
  <c r="BR60" i="22"/>
  <c r="BW60" i="22"/>
  <c r="Y60" i="22"/>
  <c r="Z60" i="22"/>
  <c r="AA60" i="22"/>
  <c r="AC60" i="22"/>
  <c r="AD60" i="22"/>
  <c r="AE60" i="22"/>
  <c r="AF60" i="22"/>
  <c r="AG60" i="22"/>
  <c r="AH60" i="22"/>
  <c r="AI60" i="22"/>
  <c r="AK60" i="22"/>
  <c r="AL60" i="22"/>
  <c r="AM60" i="22"/>
  <c r="BS60" i="22"/>
  <c r="AJ60" i="22"/>
  <c r="BX60" i="22"/>
  <c r="AN60" i="22"/>
  <c r="BZ60" i="22"/>
  <c r="AO60" i="22"/>
  <c r="CB60" i="22"/>
  <c r="AP60" i="22"/>
  <c r="CD60" i="22"/>
  <c r="AQ60" i="22"/>
  <c r="AR60" i="22"/>
  <c r="BY60" i="22"/>
  <c r="CA60" i="22"/>
  <c r="CC60" i="22"/>
  <c r="CE60" i="22"/>
  <c r="BF60" i="22"/>
  <c r="DC60" i="22" s="1"/>
  <c r="BG60" i="22"/>
  <c r="BJ60" i="22"/>
  <c r="BK60" i="22"/>
  <c r="DE60" i="22" s="1"/>
  <c r="BH60" i="22"/>
  <c r="BL60" i="22"/>
  <c r="D61" i="22"/>
  <c r="CI61" i="22"/>
  <c r="E61" i="22"/>
  <c r="F61" i="22"/>
  <c r="CJ61" i="22"/>
  <c r="K61" i="22"/>
  <c r="CK61" i="22"/>
  <c r="O61" i="22"/>
  <c r="AU61" i="22"/>
  <c r="CL61" i="22" s="1"/>
  <c r="AV61" i="22"/>
  <c r="CM61" i="22" s="1"/>
  <c r="Q61" i="22"/>
  <c r="AX61" i="22"/>
  <c r="CN61" i="22" s="1"/>
  <c r="R61" i="22"/>
  <c r="AY61" i="22"/>
  <c r="CO61" i="22" s="1"/>
  <c r="AZ61" i="22"/>
  <c r="CP61" i="22" s="1"/>
  <c r="BB61" i="22"/>
  <c r="CQ61" i="22" s="1"/>
  <c r="S61" i="22"/>
  <c r="BC61" i="22"/>
  <c r="CR61" i="22" s="1"/>
  <c r="BD61" i="22"/>
  <c r="CS61" i="22" s="1"/>
  <c r="G61" i="22"/>
  <c r="H61" i="22"/>
  <c r="I61" i="22"/>
  <c r="J61" i="22"/>
  <c r="L61" i="22"/>
  <c r="M61" i="22"/>
  <c r="N61" i="22"/>
  <c r="P61" i="22"/>
  <c r="T61" i="22"/>
  <c r="AT61" i="22"/>
  <c r="AW61" i="22"/>
  <c r="BA61" i="22"/>
  <c r="BE61" i="22"/>
  <c r="U61" i="22"/>
  <c r="BI61" i="22"/>
  <c r="V61" i="22"/>
  <c r="BM61" i="22"/>
  <c r="W61" i="22"/>
  <c r="X61" i="22"/>
  <c r="CU61" i="22"/>
  <c r="AB61" i="22"/>
  <c r="BN61" i="22"/>
  <c r="BT61" i="22"/>
  <c r="BO61" i="22"/>
  <c r="CW61" i="22" s="1"/>
  <c r="BP61" i="22"/>
  <c r="BU61" i="22"/>
  <c r="BQ61" i="22"/>
  <c r="BV61" i="22"/>
  <c r="BR61" i="22"/>
  <c r="BW61" i="22"/>
  <c r="Y61" i="22"/>
  <c r="Z61" i="22"/>
  <c r="AA61" i="22"/>
  <c r="AC61" i="22"/>
  <c r="AD61" i="22"/>
  <c r="AE61" i="22"/>
  <c r="AF61" i="22"/>
  <c r="AG61" i="22"/>
  <c r="AH61" i="22"/>
  <c r="AI61" i="22"/>
  <c r="AK61" i="22"/>
  <c r="AL61" i="22"/>
  <c r="AM61" i="22"/>
  <c r="BS61" i="22"/>
  <c r="AJ61" i="22"/>
  <c r="BX61" i="22"/>
  <c r="AN61" i="22"/>
  <c r="BZ61" i="22"/>
  <c r="AO61" i="22"/>
  <c r="CB61" i="22"/>
  <c r="AP61" i="22"/>
  <c r="CD61" i="22"/>
  <c r="AQ61" i="22"/>
  <c r="AR61" i="22"/>
  <c r="BY61" i="22"/>
  <c r="CA61" i="22"/>
  <c r="CC61" i="22"/>
  <c r="CE61" i="22"/>
  <c r="BF61" i="22"/>
  <c r="DC61" i="22" s="1"/>
  <c r="BG61" i="22"/>
  <c r="BJ61" i="22"/>
  <c r="BK61" i="22"/>
  <c r="DE61" i="22" s="1"/>
  <c r="BH61" i="22"/>
  <c r="BL61" i="22"/>
  <c r="D62" i="22"/>
  <c r="CI62" i="22"/>
  <c r="E62" i="22"/>
  <c r="F62" i="22"/>
  <c r="CJ62" i="22"/>
  <c r="K62" i="22"/>
  <c r="CK62" i="22"/>
  <c r="O62" i="22"/>
  <c r="AU62" i="22"/>
  <c r="CL62" i="22" s="1"/>
  <c r="AV62" i="22"/>
  <c r="CM62" i="22" s="1"/>
  <c r="Q62" i="22"/>
  <c r="AX62" i="22"/>
  <c r="CN62" i="22" s="1"/>
  <c r="R62" i="22"/>
  <c r="AY62" i="22"/>
  <c r="CO62" i="22" s="1"/>
  <c r="AZ62" i="22"/>
  <c r="CP62" i="22" s="1"/>
  <c r="BB62" i="22"/>
  <c r="CQ62" i="22" s="1"/>
  <c r="S62" i="22"/>
  <c r="BC62" i="22"/>
  <c r="CR62" i="22" s="1"/>
  <c r="BD62" i="22"/>
  <c r="CS62" i="22" s="1"/>
  <c r="G62" i="22"/>
  <c r="H62" i="22"/>
  <c r="I62" i="22"/>
  <c r="J62" i="22"/>
  <c r="L62" i="22"/>
  <c r="M62" i="22"/>
  <c r="N62" i="22"/>
  <c r="P62" i="22"/>
  <c r="T62" i="22"/>
  <c r="AT62" i="22"/>
  <c r="AW62" i="22"/>
  <c r="BA62" i="22"/>
  <c r="BE62" i="22"/>
  <c r="U62" i="22"/>
  <c r="BI62" i="22"/>
  <c r="V62" i="22"/>
  <c r="BM62" i="22"/>
  <c r="W62" i="22"/>
  <c r="X62" i="22"/>
  <c r="CU62" i="22"/>
  <c r="AB62" i="22"/>
  <c r="BN62" i="22"/>
  <c r="BT62" i="22"/>
  <c r="BO62" i="22"/>
  <c r="CW62" i="22" s="1"/>
  <c r="BP62" i="22"/>
  <c r="CX62" i="22" s="1"/>
  <c r="BU62" i="22"/>
  <c r="BQ62" i="22"/>
  <c r="BV62" i="22"/>
  <c r="BR62" i="22"/>
  <c r="BW62" i="22"/>
  <c r="Y62" i="22"/>
  <c r="Z62" i="22"/>
  <c r="AA62" i="22"/>
  <c r="AC62" i="22"/>
  <c r="AD62" i="22"/>
  <c r="AE62" i="22"/>
  <c r="AF62" i="22"/>
  <c r="AG62" i="22"/>
  <c r="AH62" i="22"/>
  <c r="AI62" i="22"/>
  <c r="AK62" i="22"/>
  <c r="AL62" i="22"/>
  <c r="AM62" i="22"/>
  <c r="BS62" i="22"/>
  <c r="AJ62" i="22"/>
  <c r="BX62" i="22"/>
  <c r="AN62" i="22"/>
  <c r="BZ62" i="22"/>
  <c r="AO62" i="22"/>
  <c r="CB62" i="22"/>
  <c r="AP62" i="22"/>
  <c r="CD62" i="22"/>
  <c r="AQ62" i="22"/>
  <c r="AR62" i="22"/>
  <c r="BY62" i="22"/>
  <c r="CA62" i="22"/>
  <c r="DB62" i="22" s="1"/>
  <c r="CC62" i="22"/>
  <c r="CE62" i="22"/>
  <c r="BF62" i="22"/>
  <c r="DC62" i="22" s="1"/>
  <c r="BG62" i="22"/>
  <c r="DD62" i="22" s="1"/>
  <c r="BJ62" i="22"/>
  <c r="BK62" i="22"/>
  <c r="DE62" i="22" s="1"/>
  <c r="BH62" i="22"/>
  <c r="BL62" i="22"/>
  <c r="DF62" i="22" s="1"/>
  <c r="D63" i="22"/>
  <c r="CI63" i="22"/>
  <c r="E63" i="22"/>
  <c r="F63" i="22"/>
  <c r="CJ63" i="22"/>
  <c r="K63" i="22"/>
  <c r="CK63" i="22"/>
  <c r="O63" i="22"/>
  <c r="AU63" i="22"/>
  <c r="CL63" i="22" s="1"/>
  <c r="AV63" i="22"/>
  <c r="CM63" i="22" s="1"/>
  <c r="Q63" i="22"/>
  <c r="AX63" i="22"/>
  <c r="CN63" i="22" s="1"/>
  <c r="R63" i="22"/>
  <c r="AY63" i="22"/>
  <c r="CO63" i="22" s="1"/>
  <c r="AZ63" i="22"/>
  <c r="CP63" i="22" s="1"/>
  <c r="BB63" i="22"/>
  <c r="CQ63" i="22" s="1"/>
  <c r="S63" i="22"/>
  <c r="BC63" i="22"/>
  <c r="CR63" i="22" s="1"/>
  <c r="BD63" i="22"/>
  <c r="CS63" i="22"/>
  <c r="G63" i="22"/>
  <c r="H63" i="22"/>
  <c r="I63" i="22"/>
  <c r="J63" i="22"/>
  <c r="L63" i="22"/>
  <c r="M63" i="22"/>
  <c r="N63" i="22"/>
  <c r="P63" i="22"/>
  <c r="T63" i="22"/>
  <c r="AT63" i="22"/>
  <c r="AW63" i="22"/>
  <c r="BA63" i="22"/>
  <c r="BE63" i="22"/>
  <c r="U63" i="22"/>
  <c r="BI63" i="22"/>
  <c r="V63" i="22"/>
  <c r="BM63" i="22"/>
  <c r="W63" i="22"/>
  <c r="X63" i="22"/>
  <c r="CU63" i="22"/>
  <c r="AB63" i="22"/>
  <c r="BN63" i="22"/>
  <c r="BT63" i="22"/>
  <c r="BO63" i="22"/>
  <c r="CW63" i="22" s="1"/>
  <c r="BP63" i="22"/>
  <c r="BU63" i="22"/>
  <c r="BQ63" i="22"/>
  <c r="BV63" i="22"/>
  <c r="BR63" i="22"/>
  <c r="BW63" i="22"/>
  <c r="Y63" i="22"/>
  <c r="Z63" i="22"/>
  <c r="AA63" i="22"/>
  <c r="AC63" i="22"/>
  <c r="AD63" i="22"/>
  <c r="AE63" i="22"/>
  <c r="AF63" i="22"/>
  <c r="AG63" i="22"/>
  <c r="AH63" i="22"/>
  <c r="AI63" i="22"/>
  <c r="AK63" i="22"/>
  <c r="AL63" i="22"/>
  <c r="AM63" i="22"/>
  <c r="BS63" i="22"/>
  <c r="AJ63" i="22"/>
  <c r="BX63" i="22"/>
  <c r="AN63" i="22"/>
  <c r="BZ63" i="22"/>
  <c r="AO63" i="22"/>
  <c r="CB63" i="22"/>
  <c r="AP63" i="22"/>
  <c r="CD63" i="22"/>
  <c r="AQ63" i="22"/>
  <c r="AR63" i="22"/>
  <c r="BY63" i="22"/>
  <c r="CA63" i="22"/>
  <c r="CC63" i="22"/>
  <c r="CE63" i="22"/>
  <c r="BF63" i="22"/>
  <c r="DC63" i="22" s="1"/>
  <c r="BG63" i="22"/>
  <c r="DD63" i="22" s="1"/>
  <c r="BJ63" i="22"/>
  <c r="BK63" i="22"/>
  <c r="DE63" i="22" s="1"/>
  <c r="BH63" i="22"/>
  <c r="BL63" i="22"/>
  <c r="D64" i="22"/>
  <c r="CI64" i="22"/>
  <c r="E64" i="22"/>
  <c r="F64" i="22"/>
  <c r="CJ64" i="22"/>
  <c r="K64" i="22"/>
  <c r="CK64" i="22"/>
  <c r="O64" i="22"/>
  <c r="AU64" i="22"/>
  <c r="CL64" i="22" s="1"/>
  <c r="AV64" i="22"/>
  <c r="CM64" i="22" s="1"/>
  <c r="Q64" i="22"/>
  <c r="AX64" i="22"/>
  <c r="CN64" i="22" s="1"/>
  <c r="R64" i="22"/>
  <c r="AY64" i="22"/>
  <c r="CO64" i="22" s="1"/>
  <c r="AZ64" i="22"/>
  <c r="CP64" i="22" s="1"/>
  <c r="BB64" i="22"/>
  <c r="CQ64" i="22" s="1"/>
  <c r="S64" i="22"/>
  <c r="BC64" i="22"/>
  <c r="CR64" i="22" s="1"/>
  <c r="BD64" i="22"/>
  <c r="CS64" i="22" s="1"/>
  <c r="G64" i="22"/>
  <c r="H64" i="22"/>
  <c r="I64" i="22"/>
  <c r="J64" i="22"/>
  <c r="L64" i="22"/>
  <c r="M64" i="22"/>
  <c r="N64" i="22"/>
  <c r="P64" i="22"/>
  <c r="T64" i="22"/>
  <c r="AT64" i="22"/>
  <c r="AW64" i="22"/>
  <c r="BA64" i="22"/>
  <c r="BE64" i="22"/>
  <c r="U64" i="22"/>
  <c r="BI64" i="22"/>
  <c r="V64" i="22"/>
  <c r="BM64" i="22"/>
  <c r="W64" i="22"/>
  <c r="X64" i="22"/>
  <c r="CU64" i="22"/>
  <c r="AB64" i="22"/>
  <c r="BN64" i="22"/>
  <c r="BT64" i="22"/>
  <c r="BO64" i="22"/>
  <c r="CW64" i="22" s="1"/>
  <c r="BP64" i="22"/>
  <c r="BU64" i="22"/>
  <c r="BQ64" i="22"/>
  <c r="BV64" i="22"/>
  <c r="BR64" i="22"/>
  <c r="BW64" i="22"/>
  <c r="Y64" i="22"/>
  <c r="Z64" i="22"/>
  <c r="AA64" i="22"/>
  <c r="AC64" i="22"/>
  <c r="AD64" i="22"/>
  <c r="AE64" i="22"/>
  <c r="AF64" i="22"/>
  <c r="AG64" i="22"/>
  <c r="AH64" i="22"/>
  <c r="AI64" i="22"/>
  <c r="AK64" i="22"/>
  <c r="AL64" i="22"/>
  <c r="AM64" i="22"/>
  <c r="BS64" i="22"/>
  <c r="AJ64" i="22"/>
  <c r="BX64" i="22"/>
  <c r="AN64" i="22"/>
  <c r="BZ64" i="22"/>
  <c r="AO64" i="22"/>
  <c r="CB64" i="22"/>
  <c r="AP64" i="22"/>
  <c r="CD64" i="22"/>
  <c r="AQ64" i="22"/>
  <c r="AR64" i="22"/>
  <c r="BY64" i="22"/>
  <c r="CA64" i="22"/>
  <c r="CC64" i="22"/>
  <c r="CE64" i="22"/>
  <c r="BF64" i="22"/>
  <c r="DC64" i="22" s="1"/>
  <c r="BG64" i="22"/>
  <c r="BJ64" i="22"/>
  <c r="BK64" i="22"/>
  <c r="DE64" i="22" s="1"/>
  <c r="BH64" i="22"/>
  <c r="BL64" i="22"/>
  <c r="D65" i="22"/>
  <c r="CI65" i="22"/>
  <c r="E65" i="22"/>
  <c r="F65" i="22"/>
  <c r="CJ65" i="22"/>
  <c r="K65" i="22"/>
  <c r="CK65" i="22"/>
  <c r="O65" i="22"/>
  <c r="AU65" i="22"/>
  <c r="CL65" i="22" s="1"/>
  <c r="AV65" i="22"/>
  <c r="CM65" i="22" s="1"/>
  <c r="Q65" i="22"/>
  <c r="AX65" i="22"/>
  <c r="CN65" i="22" s="1"/>
  <c r="R65" i="22"/>
  <c r="AY65" i="22"/>
  <c r="CO65" i="22" s="1"/>
  <c r="AZ65" i="22"/>
  <c r="CP65" i="22" s="1"/>
  <c r="BB65" i="22"/>
  <c r="CQ65" i="22" s="1"/>
  <c r="S65" i="22"/>
  <c r="BC65" i="22"/>
  <c r="CR65" i="22" s="1"/>
  <c r="BD65" i="22"/>
  <c r="CS65" i="22" s="1"/>
  <c r="G65" i="22"/>
  <c r="H65" i="22"/>
  <c r="I65" i="22"/>
  <c r="J65" i="22"/>
  <c r="L65" i="22"/>
  <c r="M65" i="22"/>
  <c r="N65" i="22"/>
  <c r="P65" i="22"/>
  <c r="T65" i="22"/>
  <c r="AT65" i="22"/>
  <c r="AW65" i="22"/>
  <c r="BA65" i="22"/>
  <c r="BE65" i="22"/>
  <c r="U65" i="22"/>
  <c r="BI65" i="22"/>
  <c r="V65" i="22"/>
  <c r="BM65" i="22"/>
  <c r="W65" i="22"/>
  <c r="X65" i="22"/>
  <c r="CU65" i="22"/>
  <c r="AB65" i="22"/>
  <c r="BN65" i="22"/>
  <c r="BT65" i="22"/>
  <c r="BO65" i="22"/>
  <c r="CW65" i="22" s="1"/>
  <c r="BP65" i="22"/>
  <c r="BU65" i="22"/>
  <c r="BQ65" i="22"/>
  <c r="BV65" i="22"/>
  <c r="BR65" i="22"/>
  <c r="BW65" i="22"/>
  <c r="Y65" i="22"/>
  <c r="Z65" i="22"/>
  <c r="AA65" i="22"/>
  <c r="AC65" i="22"/>
  <c r="AD65" i="22"/>
  <c r="AE65" i="22"/>
  <c r="AF65" i="22"/>
  <c r="AG65" i="22"/>
  <c r="AH65" i="22"/>
  <c r="AI65" i="22"/>
  <c r="AK65" i="22"/>
  <c r="AL65" i="22"/>
  <c r="AM65" i="22"/>
  <c r="BS65" i="22"/>
  <c r="AJ65" i="22"/>
  <c r="BX65" i="22"/>
  <c r="AN65" i="22"/>
  <c r="BZ65" i="22"/>
  <c r="AO65" i="22"/>
  <c r="CB65" i="22"/>
  <c r="AP65" i="22"/>
  <c r="CD65" i="22"/>
  <c r="AQ65" i="22"/>
  <c r="AR65" i="22"/>
  <c r="BY65" i="22"/>
  <c r="CA65" i="22"/>
  <c r="CC65" i="22"/>
  <c r="CE65" i="22"/>
  <c r="BF65" i="22"/>
  <c r="DC65" i="22" s="1"/>
  <c r="BG65" i="22"/>
  <c r="BJ65" i="22"/>
  <c r="BK65" i="22"/>
  <c r="DE65" i="22" s="1"/>
  <c r="BH65" i="22"/>
  <c r="BL65" i="22"/>
  <c r="D66" i="22"/>
  <c r="CI66" i="22"/>
  <c r="E66" i="22"/>
  <c r="F66" i="22"/>
  <c r="CJ66" i="22"/>
  <c r="K66" i="22"/>
  <c r="CK66" i="22"/>
  <c r="O66" i="22"/>
  <c r="AU66" i="22"/>
  <c r="CL66" i="22" s="1"/>
  <c r="AV66" i="22"/>
  <c r="Q66" i="22"/>
  <c r="AX66" i="22"/>
  <c r="CN66" i="22" s="1"/>
  <c r="R66" i="22"/>
  <c r="AY66" i="22"/>
  <c r="CO66" i="22" s="1"/>
  <c r="AZ66" i="22"/>
  <c r="CP66" i="22" s="1"/>
  <c r="BB66" i="22"/>
  <c r="CQ66" i="22" s="1"/>
  <c r="S66" i="22"/>
  <c r="BC66" i="22"/>
  <c r="CR66" i="22" s="1"/>
  <c r="BD66" i="22"/>
  <c r="CS66" i="22" s="1"/>
  <c r="G66" i="22"/>
  <c r="H66" i="22"/>
  <c r="I66" i="22"/>
  <c r="J66" i="22"/>
  <c r="L66" i="22"/>
  <c r="M66" i="22"/>
  <c r="N66" i="22"/>
  <c r="P66" i="22"/>
  <c r="T66" i="22"/>
  <c r="AT66" i="22"/>
  <c r="AW66" i="22"/>
  <c r="BA66" i="22"/>
  <c r="BE66" i="22"/>
  <c r="U66" i="22"/>
  <c r="BI66" i="22"/>
  <c r="V66" i="22"/>
  <c r="BM66" i="22"/>
  <c r="W66" i="22"/>
  <c r="X66" i="22"/>
  <c r="CU66" i="22"/>
  <c r="AB66" i="22"/>
  <c r="BN66" i="22"/>
  <c r="BT66" i="22"/>
  <c r="BO66" i="22"/>
  <c r="CW66" i="22" s="1"/>
  <c r="BP66" i="22"/>
  <c r="BU66" i="22"/>
  <c r="BQ66" i="22"/>
  <c r="BV66" i="22"/>
  <c r="BR66" i="22"/>
  <c r="BW66" i="22"/>
  <c r="Y66" i="22"/>
  <c r="Z66" i="22"/>
  <c r="AA66" i="22"/>
  <c r="AC66" i="22"/>
  <c r="AD66" i="22"/>
  <c r="AE66" i="22"/>
  <c r="AF66" i="22"/>
  <c r="AG66" i="22"/>
  <c r="AH66" i="22"/>
  <c r="AI66" i="22"/>
  <c r="AK66" i="22"/>
  <c r="AL66" i="22"/>
  <c r="AM66" i="22"/>
  <c r="BS66" i="22"/>
  <c r="AJ66" i="22"/>
  <c r="BX66" i="22"/>
  <c r="AN66" i="22"/>
  <c r="BZ66" i="22"/>
  <c r="AO66" i="22"/>
  <c r="CB66" i="22"/>
  <c r="AP66" i="22"/>
  <c r="CD66" i="22"/>
  <c r="AQ66" i="22"/>
  <c r="AR66" i="22"/>
  <c r="BY66" i="22"/>
  <c r="CA66" i="22"/>
  <c r="CC66" i="22"/>
  <c r="CE66" i="22"/>
  <c r="BF66" i="22"/>
  <c r="DC66" i="22" s="1"/>
  <c r="BG66" i="22"/>
  <c r="BJ66" i="22"/>
  <c r="BK66" i="22"/>
  <c r="DE66" i="22" s="1"/>
  <c r="BH66" i="22"/>
  <c r="BL66" i="22"/>
  <c r="D67" i="22"/>
  <c r="CI67" i="22"/>
  <c r="E67" i="22"/>
  <c r="F67" i="22"/>
  <c r="CJ67" i="22"/>
  <c r="K67" i="22"/>
  <c r="CK67" i="22"/>
  <c r="O67" i="22"/>
  <c r="AU67" i="22"/>
  <c r="CL67" i="22" s="1"/>
  <c r="AV67" i="22"/>
  <c r="CM67" i="22" s="1"/>
  <c r="Q67" i="22"/>
  <c r="AX67" i="22"/>
  <c r="CN67" i="22" s="1"/>
  <c r="R67" i="22"/>
  <c r="AY67" i="22"/>
  <c r="CO67" i="22" s="1"/>
  <c r="AZ67" i="22"/>
  <c r="CP67" i="22" s="1"/>
  <c r="BB67" i="22"/>
  <c r="CQ67" i="22" s="1"/>
  <c r="S67" i="22"/>
  <c r="BC67" i="22"/>
  <c r="CR67" i="22" s="1"/>
  <c r="BD67" i="22"/>
  <c r="CS67" i="22" s="1"/>
  <c r="G67" i="22"/>
  <c r="H67" i="22"/>
  <c r="I67" i="22"/>
  <c r="J67" i="22"/>
  <c r="L67" i="22"/>
  <c r="M67" i="22"/>
  <c r="N67" i="22"/>
  <c r="P67" i="22"/>
  <c r="T67" i="22"/>
  <c r="AT67" i="22"/>
  <c r="AW67" i="22"/>
  <c r="BA67" i="22"/>
  <c r="BE67" i="22"/>
  <c r="U67" i="22"/>
  <c r="BI67" i="22"/>
  <c r="V67" i="22"/>
  <c r="BM67" i="22"/>
  <c r="W67" i="22"/>
  <c r="X67" i="22"/>
  <c r="CU67" i="22"/>
  <c r="AB67" i="22"/>
  <c r="BN67" i="22"/>
  <c r="BT67" i="22"/>
  <c r="BO67" i="22"/>
  <c r="CW67" i="22" s="1"/>
  <c r="BP67" i="22"/>
  <c r="BU67" i="22"/>
  <c r="BQ67" i="22"/>
  <c r="BV67" i="22"/>
  <c r="BR67" i="22"/>
  <c r="BW67" i="22"/>
  <c r="Y67" i="22"/>
  <c r="Z67" i="22"/>
  <c r="AA67" i="22"/>
  <c r="AC67" i="22"/>
  <c r="AD67" i="22"/>
  <c r="AE67" i="22"/>
  <c r="AF67" i="22"/>
  <c r="AG67" i="22"/>
  <c r="AH67" i="22"/>
  <c r="AI67" i="22"/>
  <c r="AK67" i="22"/>
  <c r="AL67" i="22"/>
  <c r="AM67" i="22"/>
  <c r="BS67" i="22"/>
  <c r="AJ67" i="22"/>
  <c r="BX67" i="22"/>
  <c r="AN67" i="22"/>
  <c r="BZ67" i="22"/>
  <c r="AO67" i="22"/>
  <c r="CB67" i="22"/>
  <c r="AP67" i="22"/>
  <c r="CD67" i="22"/>
  <c r="AQ67" i="22"/>
  <c r="AR67" i="22"/>
  <c r="BY67" i="22"/>
  <c r="CA67" i="22"/>
  <c r="CC67" i="22"/>
  <c r="CE67" i="22"/>
  <c r="BF67" i="22"/>
  <c r="DC67" i="22" s="1"/>
  <c r="BG67" i="22"/>
  <c r="BJ67" i="22"/>
  <c r="BK67" i="22"/>
  <c r="DE67" i="22" s="1"/>
  <c r="BH67" i="22"/>
  <c r="BL67" i="22"/>
  <c r="D68" i="22"/>
  <c r="CI68" i="22"/>
  <c r="E68" i="22"/>
  <c r="F68" i="22"/>
  <c r="CJ68" i="22"/>
  <c r="K68" i="22"/>
  <c r="CK68" i="22"/>
  <c r="O68" i="22"/>
  <c r="AU68" i="22"/>
  <c r="CL68" i="22" s="1"/>
  <c r="AV68" i="22"/>
  <c r="CM68" i="22" s="1"/>
  <c r="Q68" i="22"/>
  <c r="AX68" i="22"/>
  <c r="CN68" i="22" s="1"/>
  <c r="R68" i="22"/>
  <c r="AY68" i="22"/>
  <c r="CO68" i="22" s="1"/>
  <c r="AZ68" i="22"/>
  <c r="CP68" i="22" s="1"/>
  <c r="BB68" i="22"/>
  <c r="CQ68" i="22" s="1"/>
  <c r="S68" i="22"/>
  <c r="BC68" i="22"/>
  <c r="CR68" i="22" s="1"/>
  <c r="BD68" i="22"/>
  <c r="CS68" i="22" s="1"/>
  <c r="G68" i="22"/>
  <c r="H68" i="22"/>
  <c r="I68" i="22"/>
  <c r="J68" i="22"/>
  <c r="L68" i="22"/>
  <c r="M68" i="22"/>
  <c r="N68" i="22"/>
  <c r="P68" i="22"/>
  <c r="T68" i="22"/>
  <c r="AT68" i="22"/>
  <c r="AW68" i="22"/>
  <c r="BA68" i="22"/>
  <c r="BE68" i="22"/>
  <c r="U68" i="22"/>
  <c r="BI68" i="22"/>
  <c r="V68" i="22"/>
  <c r="BM68" i="22"/>
  <c r="W68" i="22"/>
  <c r="X68" i="22"/>
  <c r="CU68" i="22"/>
  <c r="AB68" i="22"/>
  <c r="BN68" i="22"/>
  <c r="BT68" i="22"/>
  <c r="BO68" i="22"/>
  <c r="CW68" i="22" s="1"/>
  <c r="BP68" i="22"/>
  <c r="BU68" i="22"/>
  <c r="BQ68" i="22"/>
  <c r="BV68" i="22"/>
  <c r="BR68" i="22"/>
  <c r="BW68" i="22"/>
  <c r="Y68" i="22"/>
  <c r="Z68" i="22"/>
  <c r="AA68" i="22"/>
  <c r="AC68" i="22"/>
  <c r="AD68" i="22"/>
  <c r="AE68" i="22"/>
  <c r="AF68" i="22"/>
  <c r="AG68" i="22"/>
  <c r="AH68" i="22"/>
  <c r="AI68" i="22"/>
  <c r="AK68" i="22"/>
  <c r="AL68" i="22"/>
  <c r="AM68" i="22"/>
  <c r="BS68" i="22"/>
  <c r="AJ68" i="22"/>
  <c r="BX68" i="22"/>
  <c r="AN68" i="22"/>
  <c r="BZ68" i="22"/>
  <c r="AO68" i="22"/>
  <c r="CB68" i="22"/>
  <c r="AP68" i="22"/>
  <c r="CD68" i="22"/>
  <c r="AQ68" i="22"/>
  <c r="AR68" i="22"/>
  <c r="BY68" i="22"/>
  <c r="CA68" i="22"/>
  <c r="CC68" i="22"/>
  <c r="CE68" i="22"/>
  <c r="BF68" i="22"/>
  <c r="DC68" i="22" s="1"/>
  <c r="BG68" i="22"/>
  <c r="BJ68" i="22"/>
  <c r="BK68" i="22"/>
  <c r="DE68" i="22" s="1"/>
  <c r="BH68" i="22"/>
  <c r="BL68" i="22"/>
  <c r="D69" i="22"/>
  <c r="CI69" i="22"/>
  <c r="E69" i="22"/>
  <c r="F69" i="22"/>
  <c r="CJ69" i="22"/>
  <c r="K69" i="22"/>
  <c r="CK69" i="22"/>
  <c r="O69" i="22"/>
  <c r="AU69" i="22"/>
  <c r="CL69" i="22" s="1"/>
  <c r="AV69" i="22"/>
  <c r="CM69" i="22" s="1"/>
  <c r="Q69" i="22"/>
  <c r="AX69" i="22"/>
  <c r="CN69" i="22" s="1"/>
  <c r="R69" i="22"/>
  <c r="AY69" i="22"/>
  <c r="CO69" i="22" s="1"/>
  <c r="AZ69" i="22"/>
  <c r="CP69" i="22" s="1"/>
  <c r="BB69" i="22"/>
  <c r="CQ69" i="22" s="1"/>
  <c r="S69" i="22"/>
  <c r="BC69" i="22"/>
  <c r="CR69" i="22" s="1"/>
  <c r="BD69" i="22"/>
  <c r="CS69" i="22" s="1"/>
  <c r="G69" i="22"/>
  <c r="H69" i="22"/>
  <c r="I69" i="22"/>
  <c r="J69" i="22"/>
  <c r="L69" i="22"/>
  <c r="M69" i="22"/>
  <c r="N69" i="22"/>
  <c r="P69" i="22"/>
  <c r="T69" i="22"/>
  <c r="AT69" i="22"/>
  <c r="AW69" i="22"/>
  <c r="BA69" i="22"/>
  <c r="BE69" i="22"/>
  <c r="U69" i="22"/>
  <c r="BI69" i="22"/>
  <c r="V69" i="22"/>
  <c r="BM69" i="22"/>
  <c r="W69" i="22"/>
  <c r="X69" i="22"/>
  <c r="CU69" i="22"/>
  <c r="AB69" i="22"/>
  <c r="BN69" i="22"/>
  <c r="BT69" i="22"/>
  <c r="BO69" i="22"/>
  <c r="CW69" i="22" s="1"/>
  <c r="BP69" i="22"/>
  <c r="BU69" i="22"/>
  <c r="BQ69" i="22"/>
  <c r="BV69" i="22"/>
  <c r="BR69" i="22"/>
  <c r="BW69" i="22"/>
  <c r="Y69" i="22"/>
  <c r="Z69" i="22"/>
  <c r="AA69" i="22"/>
  <c r="AC69" i="22"/>
  <c r="AD69" i="22"/>
  <c r="AE69" i="22"/>
  <c r="AF69" i="22"/>
  <c r="AG69" i="22"/>
  <c r="AH69" i="22"/>
  <c r="AI69" i="22"/>
  <c r="AK69" i="22"/>
  <c r="AL69" i="22"/>
  <c r="AM69" i="22"/>
  <c r="BS69" i="22"/>
  <c r="AJ69" i="22"/>
  <c r="BX69" i="22"/>
  <c r="AN69" i="22"/>
  <c r="BZ69" i="22"/>
  <c r="AO69" i="22"/>
  <c r="CB69" i="22"/>
  <c r="AP69" i="22"/>
  <c r="CD69" i="22"/>
  <c r="AQ69" i="22"/>
  <c r="AR69" i="22"/>
  <c r="BY69" i="22"/>
  <c r="CA69" i="22"/>
  <c r="CC69" i="22"/>
  <c r="CE69" i="22"/>
  <c r="BF69" i="22"/>
  <c r="DC69" i="22" s="1"/>
  <c r="BG69" i="22"/>
  <c r="BJ69" i="22"/>
  <c r="BK69" i="22"/>
  <c r="DE69" i="22" s="1"/>
  <c r="BH69" i="22"/>
  <c r="BL69" i="22"/>
  <c r="D70" i="22"/>
  <c r="CI70" i="22"/>
  <c r="E70" i="22"/>
  <c r="F70" i="22"/>
  <c r="CJ70" i="22"/>
  <c r="K70" i="22"/>
  <c r="CK70" i="22"/>
  <c r="O70" i="22"/>
  <c r="AU70" i="22"/>
  <c r="CL70" i="22" s="1"/>
  <c r="AV70" i="22"/>
  <c r="CM70" i="22" s="1"/>
  <c r="Q70" i="22"/>
  <c r="AX70" i="22"/>
  <c r="CN70" i="22" s="1"/>
  <c r="R70" i="22"/>
  <c r="AY70" i="22"/>
  <c r="CO70" i="22" s="1"/>
  <c r="AZ70" i="22"/>
  <c r="CP70" i="22" s="1"/>
  <c r="BB70" i="22"/>
  <c r="CQ70" i="22" s="1"/>
  <c r="S70" i="22"/>
  <c r="BC70" i="22"/>
  <c r="CR70" i="22" s="1"/>
  <c r="BD70" i="22"/>
  <c r="CS70" i="22" s="1"/>
  <c r="G70" i="22"/>
  <c r="H70" i="22"/>
  <c r="I70" i="22"/>
  <c r="J70" i="22"/>
  <c r="L70" i="22"/>
  <c r="M70" i="22"/>
  <c r="N70" i="22"/>
  <c r="P70" i="22"/>
  <c r="T70" i="22"/>
  <c r="AT70" i="22"/>
  <c r="AW70" i="22"/>
  <c r="BA70" i="22"/>
  <c r="BE70" i="22"/>
  <c r="U70" i="22"/>
  <c r="BI70" i="22"/>
  <c r="V70" i="22"/>
  <c r="BM70" i="22"/>
  <c r="W70" i="22"/>
  <c r="X70" i="22"/>
  <c r="CU70" i="22"/>
  <c r="AB70" i="22"/>
  <c r="BN70" i="22"/>
  <c r="BT70" i="22"/>
  <c r="BO70" i="22"/>
  <c r="CW70" i="22" s="1"/>
  <c r="BP70" i="22"/>
  <c r="BU70" i="22"/>
  <c r="BQ70" i="22"/>
  <c r="BV70" i="22"/>
  <c r="BR70" i="22"/>
  <c r="BW70" i="22"/>
  <c r="Y70" i="22"/>
  <c r="Z70" i="22"/>
  <c r="AA70" i="22"/>
  <c r="AC70" i="22"/>
  <c r="AD70" i="22"/>
  <c r="AE70" i="22"/>
  <c r="AF70" i="22"/>
  <c r="AG70" i="22"/>
  <c r="AH70" i="22"/>
  <c r="AI70" i="22"/>
  <c r="AK70" i="22"/>
  <c r="AL70" i="22"/>
  <c r="AM70" i="22"/>
  <c r="BS70" i="22"/>
  <c r="AJ70" i="22"/>
  <c r="BX70" i="22"/>
  <c r="AN70" i="22"/>
  <c r="BZ70" i="22"/>
  <c r="AO70" i="22"/>
  <c r="CB70" i="22"/>
  <c r="AP70" i="22"/>
  <c r="CD70" i="22"/>
  <c r="AQ70" i="22"/>
  <c r="AR70" i="22"/>
  <c r="BY70" i="22"/>
  <c r="CA70" i="22"/>
  <c r="CC70" i="22"/>
  <c r="CE70" i="22"/>
  <c r="BF70" i="22"/>
  <c r="DC70" i="22" s="1"/>
  <c r="BG70" i="22"/>
  <c r="BJ70" i="22"/>
  <c r="BK70" i="22"/>
  <c r="DE70" i="22" s="1"/>
  <c r="BH70" i="22"/>
  <c r="BL70" i="22"/>
  <c r="D71" i="22"/>
  <c r="CI71" i="22"/>
  <c r="E71" i="22"/>
  <c r="F71" i="22"/>
  <c r="CJ71" i="22"/>
  <c r="K71" i="22"/>
  <c r="CK71" i="22"/>
  <c r="O71" i="22"/>
  <c r="AU71" i="22"/>
  <c r="CL71" i="22" s="1"/>
  <c r="AV71" i="22"/>
  <c r="CM71" i="22" s="1"/>
  <c r="Q71" i="22"/>
  <c r="AX71" i="22"/>
  <c r="CN71" i="22" s="1"/>
  <c r="R71" i="22"/>
  <c r="AY71" i="22"/>
  <c r="CO71" i="22" s="1"/>
  <c r="AZ71" i="22"/>
  <c r="CP71" i="22" s="1"/>
  <c r="BB71" i="22"/>
  <c r="CQ71" i="22" s="1"/>
  <c r="S71" i="22"/>
  <c r="BC71" i="22"/>
  <c r="CR71" i="22" s="1"/>
  <c r="BD71" i="22"/>
  <c r="CS71" i="22" s="1"/>
  <c r="G71" i="22"/>
  <c r="H71" i="22"/>
  <c r="I71" i="22"/>
  <c r="J71" i="22"/>
  <c r="L71" i="22"/>
  <c r="M71" i="22"/>
  <c r="N71" i="22"/>
  <c r="P71" i="22"/>
  <c r="T71" i="22"/>
  <c r="AT71" i="22"/>
  <c r="AW71" i="22"/>
  <c r="BA71" i="22"/>
  <c r="BE71" i="22"/>
  <c r="U71" i="22"/>
  <c r="BI71" i="22"/>
  <c r="V71" i="22"/>
  <c r="BM71" i="22"/>
  <c r="W71" i="22"/>
  <c r="X71" i="22"/>
  <c r="CU71" i="22"/>
  <c r="AB71" i="22"/>
  <c r="BN71" i="22"/>
  <c r="BT71" i="22"/>
  <c r="BO71" i="22"/>
  <c r="CW71" i="22" s="1"/>
  <c r="BP71" i="22"/>
  <c r="BU71" i="22"/>
  <c r="BQ71" i="22"/>
  <c r="BV71" i="22"/>
  <c r="BR71" i="22"/>
  <c r="BW71" i="22"/>
  <c r="Y71" i="22"/>
  <c r="Z71" i="22"/>
  <c r="AA71" i="22"/>
  <c r="AC71" i="22"/>
  <c r="AD71" i="22"/>
  <c r="AE71" i="22"/>
  <c r="AF71" i="22"/>
  <c r="AG71" i="22"/>
  <c r="AH71" i="22"/>
  <c r="AI71" i="22"/>
  <c r="AK71" i="22"/>
  <c r="AL71" i="22"/>
  <c r="AM71" i="22"/>
  <c r="BS71" i="22"/>
  <c r="AJ71" i="22"/>
  <c r="BX71" i="22"/>
  <c r="AN71" i="22"/>
  <c r="BZ71" i="22"/>
  <c r="AO71" i="22"/>
  <c r="CB71" i="22"/>
  <c r="AP71" i="22"/>
  <c r="CD71" i="22"/>
  <c r="AQ71" i="22"/>
  <c r="AR71" i="22"/>
  <c r="BY71" i="22"/>
  <c r="CA71" i="22"/>
  <c r="CC71" i="22"/>
  <c r="CE71" i="22"/>
  <c r="BF71" i="22"/>
  <c r="DC71" i="22" s="1"/>
  <c r="BG71" i="22"/>
  <c r="BJ71" i="22"/>
  <c r="BK71" i="22"/>
  <c r="DE71" i="22" s="1"/>
  <c r="BH71" i="22"/>
  <c r="BL71" i="22"/>
  <c r="D72" i="22"/>
  <c r="CI72" i="22"/>
  <c r="E72" i="22"/>
  <c r="F72" i="22"/>
  <c r="CJ72" i="22"/>
  <c r="K72" i="22"/>
  <c r="CK72" i="22"/>
  <c r="O72" i="22"/>
  <c r="AU72" i="22"/>
  <c r="CL72" i="22" s="1"/>
  <c r="AV72" i="22"/>
  <c r="CM72" i="22" s="1"/>
  <c r="Q72" i="22"/>
  <c r="AX72" i="22"/>
  <c r="CN72" i="22" s="1"/>
  <c r="R72" i="22"/>
  <c r="AY72" i="22"/>
  <c r="CO72" i="22" s="1"/>
  <c r="AZ72" i="22"/>
  <c r="CP72" i="22" s="1"/>
  <c r="BB72" i="22"/>
  <c r="CQ72" i="22" s="1"/>
  <c r="S72" i="22"/>
  <c r="BC72" i="22"/>
  <c r="CR72" i="22" s="1"/>
  <c r="BD72" i="22"/>
  <c r="CS72" i="22" s="1"/>
  <c r="G72" i="22"/>
  <c r="H72" i="22"/>
  <c r="I72" i="22"/>
  <c r="J72" i="22"/>
  <c r="L72" i="22"/>
  <c r="M72" i="22"/>
  <c r="N72" i="22"/>
  <c r="P72" i="22"/>
  <c r="T72" i="22"/>
  <c r="AT72" i="22"/>
  <c r="AW72" i="22"/>
  <c r="BA72" i="22"/>
  <c r="BE72" i="22"/>
  <c r="U72" i="22"/>
  <c r="BI72" i="22"/>
  <c r="V72" i="22"/>
  <c r="BM72" i="22"/>
  <c r="W72" i="22"/>
  <c r="X72" i="22"/>
  <c r="CU72" i="22"/>
  <c r="AB72" i="22"/>
  <c r="BN72" i="22"/>
  <c r="BT72" i="22"/>
  <c r="BO72" i="22"/>
  <c r="CW72" i="22" s="1"/>
  <c r="BP72" i="22"/>
  <c r="BU72" i="22"/>
  <c r="BQ72" i="22"/>
  <c r="BV72" i="22"/>
  <c r="BR72" i="22"/>
  <c r="BW72" i="22"/>
  <c r="Y72" i="22"/>
  <c r="Z72" i="22"/>
  <c r="AA72" i="22"/>
  <c r="AC72" i="22"/>
  <c r="AD72" i="22"/>
  <c r="AE72" i="22"/>
  <c r="AF72" i="22"/>
  <c r="AG72" i="22"/>
  <c r="AH72" i="22"/>
  <c r="AI72" i="22"/>
  <c r="AK72" i="22"/>
  <c r="AL72" i="22"/>
  <c r="AM72" i="22"/>
  <c r="BS72" i="22"/>
  <c r="AJ72" i="22"/>
  <c r="BX72" i="22"/>
  <c r="AN72" i="22"/>
  <c r="BZ72" i="22"/>
  <c r="AO72" i="22"/>
  <c r="CB72" i="22"/>
  <c r="AP72" i="22"/>
  <c r="CD72" i="22"/>
  <c r="AQ72" i="22"/>
  <c r="AR72" i="22"/>
  <c r="BY72" i="22"/>
  <c r="CA72" i="22"/>
  <c r="CC72" i="22"/>
  <c r="CE72" i="22"/>
  <c r="BF72" i="22"/>
  <c r="DC72" i="22" s="1"/>
  <c r="BG72" i="22"/>
  <c r="BJ72" i="22"/>
  <c r="BK72" i="22"/>
  <c r="DE72" i="22" s="1"/>
  <c r="BH72" i="22"/>
  <c r="BL72" i="22"/>
  <c r="D73" i="22"/>
  <c r="CI73" i="22"/>
  <c r="E73" i="22"/>
  <c r="F73" i="22"/>
  <c r="CJ73" i="22"/>
  <c r="K73" i="22"/>
  <c r="CK73" i="22"/>
  <c r="O73" i="22"/>
  <c r="AU73" i="22"/>
  <c r="CL73" i="22" s="1"/>
  <c r="AV73" i="22"/>
  <c r="CM73" i="22" s="1"/>
  <c r="Q73" i="22"/>
  <c r="AX73" i="22"/>
  <c r="CN73" i="22" s="1"/>
  <c r="R73" i="22"/>
  <c r="AY73" i="22"/>
  <c r="CO73" i="22" s="1"/>
  <c r="AZ73" i="22"/>
  <c r="CP73" i="22" s="1"/>
  <c r="BB73" i="22"/>
  <c r="CQ73" i="22" s="1"/>
  <c r="S73" i="22"/>
  <c r="BC73" i="22"/>
  <c r="CR73" i="22" s="1"/>
  <c r="BD73" i="22"/>
  <c r="CS73" i="22" s="1"/>
  <c r="G73" i="22"/>
  <c r="H73" i="22"/>
  <c r="I73" i="22"/>
  <c r="J73" i="22"/>
  <c r="L73" i="22"/>
  <c r="M73" i="22"/>
  <c r="N73" i="22"/>
  <c r="P73" i="22"/>
  <c r="T73" i="22"/>
  <c r="AT73" i="22"/>
  <c r="AW73" i="22"/>
  <c r="BA73" i="22"/>
  <c r="BE73" i="22"/>
  <c r="U73" i="22"/>
  <c r="BI73" i="22"/>
  <c r="V73" i="22"/>
  <c r="BM73" i="22"/>
  <c r="W73" i="22"/>
  <c r="X73" i="22"/>
  <c r="CU73" i="22"/>
  <c r="AB73" i="22"/>
  <c r="BN73" i="22"/>
  <c r="BT73" i="22"/>
  <c r="BO73" i="22"/>
  <c r="CW73" i="22" s="1"/>
  <c r="BP73" i="22"/>
  <c r="CX73" i="22" s="1"/>
  <c r="BU73" i="22"/>
  <c r="BQ73" i="22"/>
  <c r="BV73" i="22"/>
  <c r="BR73" i="22"/>
  <c r="BW73" i="22"/>
  <c r="Y73" i="22"/>
  <c r="Z73" i="22"/>
  <c r="AA73" i="22"/>
  <c r="AC73" i="22"/>
  <c r="AD73" i="22"/>
  <c r="AE73" i="22"/>
  <c r="AF73" i="22"/>
  <c r="AG73" i="22"/>
  <c r="AH73" i="22"/>
  <c r="AI73" i="22"/>
  <c r="AK73" i="22"/>
  <c r="AL73" i="22"/>
  <c r="AM73" i="22"/>
  <c r="BS73" i="22"/>
  <c r="AJ73" i="22"/>
  <c r="BX73" i="22"/>
  <c r="AN73" i="22"/>
  <c r="BZ73" i="22"/>
  <c r="AO73" i="22"/>
  <c r="CB73" i="22"/>
  <c r="AP73" i="22"/>
  <c r="CD73" i="22"/>
  <c r="AQ73" i="22"/>
  <c r="AR73" i="22"/>
  <c r="BY73" i="22"/>
  <c r="CA73" i="22"/>
  <c r="CC73" i="22"/>
  <c r="CE73" i="22"/>
  <c r="BF73" i="22"/>
  <c r="DC73" i="22" s="1"/>
  <c r="BG73" i="22"/>
  <c r="BJ73" i="22"/>
  <c r="BK73" i="22"/>
  <c r="DE73" i="22" s="1"/>
  <c r="BH73" i="22"/>
  <c r="BL73" i="22"/>
  <c r="D74" i="22"/>
  <c r="CI74" i="22"/>
  <c r="E74" i="22"/>
  <c r="F74" i="22"/>
  <c r="CJ74" i="22"/>
  <c r="K74" i="22"/>
  <c r="CK74" i="22"/>
  <c r="O74" i="22"/>
  <c r="AU74" i="22"/>
  <c r="CL74" i="22" s="1"/>
  <c r="AV74" i="22"/>
  <c r="CM74" i="22" s="1"/>
  <c r="Q74" i="22"/>
  <c r="AX74" i="22"/>
  <c r="CN74" i="22" s="1"/>
  <c r="R74" i="22"/>
  <c r="AY74" i="22"/>
  <c r="CO74" i="22" s="1"/>
  <c r="AZ74" i="22"/>
  <c r="CP74" i="22" s="1"/>
  <c r="BB74" i="22"/>
  <c r="CQ74" i="22" s="1"/>
  <c r="S74" i="22"/>
  <c r="BC74" i="22"/>
  <c r="CR74" i="22" s="1"/>
  <c r="BD74" i="22"/>
  <c r="CS74" i="22" s="1"/>
  <c r="G74" i="22"/>
  <c r="H74" i="22"/>
  <c r="I74" i="22"/>
  <c r="J74" i="22"/>
  <c r="L74" i="22"/>
  <c r="M74" i="22"/>
  <c r="N74" i="22"/>
  <c r="P74" i="22"/>
  <c r="T74" i="22"/>
  <c r="AT74" i="22"/>
  <c r="AW74" i="22"/>
  <c r="BA74" i="22"/>
  <c r="BE74" i="22"/>
  <c r="U74" i="22"/>
  <c r="BI74" i="22"/>
  <c r="V74" i="22"/>
  <c r="BM74" i="22"/>
  <c r="W74" i="22"/>
  <c r="X74" i="22"/>
  <c r="CU74" i="22"/>
  <c r="AB74" i="22"/>
  <c r="BN74" i="22"/>
  <c r="BT74" i="22"/>
  <c r="BO74" i="22"/>
  <c r="CW74" i="22" s="1"/>
  <c r="BP74" i="22"/>
  <c r="BU74" i="22"/>
  <c r="BQ74" i="22"/>
  <c r="BV74" i="22"/>
  <c r="BR74" i="22"/>
  <c r="BW74" i="22"/>
  <c r="Y74" i="22"/>
  <c r="Z74" i="22"/>
  <c r="AA74" i="22"/>
  <c r="AC74" i="22"/>
  <c r="AD74" i="22"/>
  <c r="AE74" i="22"/>
  <c r="AF74" i="22"/>
  <c r="AG74" i="22"/>
  <c r="AH74" i="22"/>
  <c r="AI74" i="22"/>
  <c r="AK74" i="22"/>
  <c r="AL74" i="22"/>
  <c r="AM74" i="22"/>
  <c r="BS74" i="22"/>
  <c r="AJ74" i="22"/>
  <c r="BX74" i="22"/>
  <c r="AN74" i="22"/>
  <c r="BZ74" i="22"/>
  <c r="AO74" i="22"/>
  <c r="CB74" i="22"/>
  <c r="AP74" i="22"/>
  <c r="CD74" i="22"/>
  <c r="AQ74" i="22"/>
  <c r="AR74" i="22"/>
  <c r="BY74" i="22"/>
  <c r="CA74" i="22"/>
  <c r="CC74" i="22"/>
  <c r="CE74" i="22"/>
  <c r="BF74" i="22"/>
  <c r="DC74" i="22" s="1"/>
  <c r="BG74" i="22"/>
  <c r="BJ74" i="22"/>
  <c r="BK74" i="22"/>
  <c r="DE74" i="22" s="1"/>
  <c r="BH74" i="22"/>
  <c r="BL74" i="22"/>
  <c r="D75" i="22"/>
  <c r="CI75" i="22"/>
  <c r="E75" i="22"/>
  <c r="F75" i="22"/>
  <c r="CJ75" i="22"/>
  <c r="K75" i="22"/>
  <c r="CK75" i="22"/>
  <c r="O75" i="22"/>
  <c r="AU75" i="22"/>
  <c r="CL75" i="22" s="1"/>
  <c r="AV75" i="22"/>
  <c r="CM75" i="22" s="1"/>
  <c r="Q75" i="22"/>
  <c r="AX75" i="22"/>
  <c r="CN75" i="22" s="1"/>
  <c r="R75" i="22"/>
  <c r="AY75" i="22"/>
  <c r="CO75" i="22" s="1"/>
  <c r="AZ75" i="22"/>
  <c r="CP75" i="22" s="1"/>
  <c r="BB75" i="22"/>
  <c r="CQ75" i="22" s="1"/>
  <c r="S75" i="22"/>
  <c r="BC75" i="22"/>
  <c r="CR75" i="22" s="1"/>
  <c r="BD75" i="22"/>
  <c r="CS75" i="22" s="1"/>
  <c r="G75" i="22"/>
  <c r="H75" i="22"/>
  <c r="I75" i="22"/>
  <c r="J75" i="22"/>
  <c r="L75" i="22"/>
  <c r="M75" i="22"/>
  <c r="N75" i="22"/>
  <c r="P75" i="22"/>
  <c r="T75" i="22"/>
  <c r="AT75" i="22"/>
  <c r="AW75" i="22"/>
  <c r="BA75" i="22"/>
  <c r="BE75" i="22"/>
  <c r="U75" i="22"/>
  <c r="BI75" i="22"/>
  <c r="V75" i="22"/>
  <c r="BM75" i="22"/>
  <c r="W75" i="22"/>
  <c r="X75" i="22"/>
  <c r="CU75" i="22"/>
  <c r="AB75" i="22"/>
  <c r="BN75" i="22"/>
  <c r="BT75" i="22"/>
  <c r="BO75" i="22"/>
  <c r="CW75" i="22" s="1"/>
  <c r="BP75" i="22"/>
  <c r="BU75" i="22"/>
  <c r="BQ75" i="22"/>
  <c r="BV75" i="22"/>
  <c r="BR75" i="22"/>
  <c r="BW75" i="22"/>
  <c r="Y75" i="22"/>
  <c r="Z75" i="22"/>
  <c r="AA75" i="22"/>
  <c r="AC75" i="22"/>
  <c r="AD75" i="22"/>
  <c r="AE75" i="22"/>
  <c r="AF75" i="22"/>
  <c r="AG75" i="22"/>
  <c r="AH75" i="22"/>
  <c r="AI75" i="22"/>
  <c r="AK75" i="22"/>
  <c r="AL75" i="22"/>
  <c r="AM75" i="22"/>
  <c r="BS75" i="22"/>
  <c r="AJ75" i="22"/>
  <c r="BX75" i="22"/>
  <c r="AN75" i="22"/>
  <c r="BZ75" i="22"/>
  <c r="AO75" i="22"/>
  <c r="CB75" i="22"/>
  <c r="AP75" i="22"/>
  <c r="CD75" i="22"/>
  <c r="AQ75" i="22"/>
  <c r="AR75" i="22"/>
  <c r="BY75" i="22"/>
  <c r="CA75" i="22"/>
  <c r="CC75" i="22"/>
  <c r="CE75" i="22"/>
  <c r="BF75" i="22"/>
  <c r="DC75" i="22" s="1"/>
  <c r="BG75" i="22"/>
  <c r="BJ75" i="22"/>
  <c r="BK75" i="22"/>
  <c r="DE75" i="22" s="1"/>
  <c r="BH75" i="22"/>
  <c r="BL75" i="22"/>
  <c r="D76" i="22"/>
  <c r="CI76" i="22"/>
  <c r="E76" i="22"/>
  <c r="F76" i="22"/>
  <c r="CJ76" i="22"/>
  <c r="K76" i="22"/>
  <c r="CK76" i="22"/>
  <c r="O76" i="22"/>
  <c r="AU76" i="22"/>
  <c r="CL76" i="22" s="1"/>
  <c r="AV76" i="22"/>
  <c r="CM76" i="22" s="1"/>
  <c r="Q76" i="22"/>
  <c r="AX76" i="22"/>
  <c r="CN76" i="22" s="1"/>
  <c r="R76" i="22"/>
  <c r="AY76" i="22"/>
  <c r="CO76" i="22" s="1"/>
  <c r="AZ76" i="22"/>
  <c r="CP76" i="22" s="1"/>
  <c r="BB76" i="22"/>
  <c r="CQ76" i="22" s="1"/>
  <c r="S76" i="22"/>
  <c r="BC76" i="22"/>
  <c r="CR76" i="22" s="1"/>
  <c r="BD76" i="22"/>
  <c r="CS76" i="22" s="1"/>
  <c r="G76" i="22"/>
  <c r="H76" i="22"/>
  <c r="I76" i="22"/>
  <c r="J76" i="22"/>
  <c r="L76" i="22"/>
  <c r="M76" i="22"/>
  <c r="N76" i="22"/>
  <c r="P76" i="22"/>
  <c r="T76" i="22"/>
  <c r="AT76" i="22"/>
  <c r="AW76" i="22"/>
  <c r="BA76" i="22"/>
  <c r="BE76" i="22"/>
  <c r="U76" i="22"/>
  <c r="BI76" i="22"/>
  <c r="V76" i="22"/>
  <c r="BM76" i="22"/>
  <c r="W76" i="22"/>
  <c r="X76" i="22"/>
  <c r="CU76" i="22"/>
  <c r="AB76" i="22"/>
  <c r="BN76" i="22"/>
  <c r="BT76" i="22"/>
  <c r="BO76" i="22"/>
  <c r="CW76" i="22" s="1"/>
  <c r="BP76" i="22"/>
  <c r="BU76" i="22"/>
  <c r="BQ76" i="22"/>
  <c r="BV76" i="22"/>
  <c r="BR76" i="22"/>
  <c r="BW76" i="22"/>
  <c r="Y76" i="22"/>
  <c r="Z76" i="22"/>
  <c r="AA76" i="22"/>
  <c r="AC76" i="22"/>
  <c r="AD76" i="22"/>
  <c r="AE76" i="22"/>
  <c r="AF76" i="22"/>
  <c r="AG76" i="22"/>
  <c r="AH76" i="22"/>
  <c r="AI76" i="22"/>
  <c r="AK76" i="22"/>
  <c r="AL76" i="22"/>
  <c r="AM76" i="22"/>
  <c r="BS76" i="22"/>
  <c r="AJ76" i="22"/>
  <c r="BX76" i="22"/>
  <c r="AN76" i="22"/>
  <c r="BZ76" i="22"/>
  <c r="AO76" i="22"/>
  <c r="CB76" i="22"/>
  <c r="AP76" i="22"/>
  <c r="CD76" i="22"/>
  <c r="AQ76" i="22"/>
  <c r="AR76" i="22"/>
  <c r="BY76" i="22"/>
  <c r="CA76" i="22"/>
  <c r="CC76" i="22"/>
  <c r="CE76" i="22"/>
  <c r="BF76" i="22"/>
  <c r="DC76" i="22" s="1"/>
  <c r="BG76" i="22"/>
  <c r="BJ76" i="22"/>
  <c r="BK76" i="22"/>
  <c r="DE76" i="22" s="1"/>
  <c r="BH76" i="22"/>
  <c r="BL76" i="22"/>
  <c r="D77" i="22"/>
  <c r="CI77" i="22"/>
  <c r="E77" i="22"/>
  <c r="F77" i="22"/>
  <c r="CJ77" i="22"/>
  <c r="K77" i="22"/>
  <c r="CK77" i="22"/>
  <c r="O77" i="22"/>
  <c r="AU77" i="22"/>
  <c r="CL77" i="22" s="1"/>
  <c r="AV77" i="22"/>
  <c r="CM77" i="22" s="1"/>
  <c r="Q77" i="22"/>
  <c r="AX77" i="22"/>
  <c r="CN77" i="22" s="1"/>
  <c r="R77" i="22"/>
  <c r="AY77" i="22"/>
  <c r="CO77" i="22" s="1"/>
  <c r="AZ77" i="22"/>
  <c r="CP77" i="22" s="1"/>
  <c r="BB77" i="22"/>
  <c r="CQ77" i="22" s="1"/>
  <c r="S77" i="22"/>
  <c r="BC77" i="22"/>
  <c r="CR77" i="22" s="1"/>
  <c r="BD77" i="22"/>
  <c r="CS77" i="22" s="1"/>
  <c r="G77" i="22"/>
  <c r="H77" i="22"/>
  <c r="I77" i="22"/>
  <c r="J77" i="22"/>
  <c r="L77" i="22"/>
  <c r="M77" i="22"/>
  <c r="N77" i="22"/>
  <c r="P77" i="22"/>
  <c r="T77" i="22"/>
  <c r="AT77" i="22"/>
  <c r="AW77" i="22"/>
  <c r="BA77" i="22"/>
  <c r="BE77" i="22"/>
  <c r="U77" i="22"/>
  <c r="BI77" i="22"/>
  <c r="V77" i="22"/>
  <c r="BM77" i="22"/>
  <c r="W77" i="22"/>
  <c r="X77" i="22"/>
  <c r="CU77" i="22"/>
  <c r="AB77" i="22"/>
  <c r="BN77" i="22"/>
  <c r="BT77" i="22"/>
  <c r="BO77" i="22"/>
  <c r="CW77" i="22" s="1"/>
  <c r="BP77" i="22"/>
  <c r="BU77" i="22"/>
  <c r="BQ77" i="22"/>
  <c r="BV77" i="22"/>
  <c r="BR77" i="22"/>
  <c r="BW77" i="22"/>
  <c r="Y77" i="22"/>
  <c r="Z77" i="22"/>
  <c r="AA77" i="22"/>
  <c r="AC77" i="22"/>
  <c r="AD77" i="22"/>
  <c r="AE77" i="22"/>
  <c r="AF77" i="22"/>
  <c r="AG77" i="22"/>
  <c r="AH77" i="22"/>
  <c r="AI77" i="22"/>
  <c r="AK77" i="22"/>
  <c r="AL77" i="22"/>
  <c r="AM77" i="22"/>
  <c r="BS77" i="22"/>
  <c r="AJ77" i="22"/>
  <c r="BX77" i="22"/>
  <c r="AN77" i="22"/>
  <c r="BZ77" i="22"/>
  <c r="AO77" i="22"/>
  <c r="CB77" i="22"/>
  <c r="AP77" i="22"/>
  <c r="CD77" i="22"/>
  <c r="AQ77" i="22"/>
  <c r="AR77" i="22"/>
  <c r="BY77" i="22"/>
  <c r="CA77" i="22"/>
  <c r="CC77" i="22"/>
  <c r="CE77" i="22"/>
  <c r="BF77" i="22"/>
  <c r="DC77" i="22" s="1"/>
  <c r="BG77" i="22"/>
  <c r="BJ77" i="22"/>
  <c r="BK77" i="22"/>
  <c r="DE77" i="22" s="1"/>
  <c r="BH77" i="22"/>
  <c r="BL77" i="22"/>
  <c r="D78" i="22"/>
  <c r="CI78" i="22"/>
  <c r="E78" i="22"/>
  <c r="F78" i="22"/>
  <c r="CJ78" i="22"/>
  <c r="K78" i="22"/>
  <c r="CK78" i="22"/>
  <c r="O78" i="22"/>
  <c r="AU78" i="22"/>
  <c r="CL78" i="22" s="1"/>
  <c r="AV78" i="22"/>
  <c r="CM78" i="22" s="1"/>
  <c r="Q78" i="22"/>
  <c r="AX78" i="22"/>
  <c r="CN78" i="22" s="1"/>
  <c r="R78" i="22"/>
  <c r="AY78" i="22"/>
  <c r="CO78" i="22" s="1"/>
  <c r="AZ78" i="22"/>
  <c r="CP78" i="22" s="1"/>
  <c r="BB78" i="22"/>
  <c r="CQ78" i="22" s="1"/>
  <c r="S78" i="22"/>
  <c r="BC78" i="22"/>
  <c r="CR78" i="22" s="1"/>
  <c r="BD78" i="22"/>
  <c r="CS78" i="22" s="1"/>
  <c r="G78" i="22"/>
  <c r="H78" i="22"/>
  <c r="I78" i="22"/>
  <c r="J78" i="22"/>
  <c r="L78" i="22"/>
  <c r="M78" i="22"/>
  <c r="N78" i="22"/>
  <c r="P78" i="22"/>
  <c r="T78" i="22"/>
  <c r="AT78" i="22"/>
  <c r="AW78" i="22"/>
  <c r="BA78" i="22"/>
  <c r="BE78" i="22"/>
  <c r="U78" i="22"/>
  <c r="BI78" i="22"/>
  <c r="V78" i="22"/>
  <c r="BM78" i="22"/>
  <c r="W78" i="22"/>
  <c r="X78" i="22"/>
  <c r="CU78" i="22"/>
  <c r="AB78" i="22"/>
  <c r="BN78" i="22"/>
  <c r="BT78" i="22"/>
  <c r="BO78" i="22"/>
  <c r="CW78" i="22" s="1"/>
  <c r="BP78" i="22"/>
  <c r="BU78" i="22"/>
  <c r="BQ78" i="22"/>
  <c r="BV78" i="22"/>
  <c r="BR78" i="22"/>
  <c r="BW78" i="22"/>
  <c r="Y78" i="22"/>
  <c r="Z78" i="22"/>
  <c r="AA78" i="22"/>
  <c r="AC78" i="22"/>
  <c r="AD78" i="22"/>
  <c r="AE78" i="22"/>
  <c r="AF78" i="22"/>
  <c r="AG78" i="22"/>
  <c r="AH78" i="22"/>
  <c r="AI78" i="22"/>
  <c r="AK78" i="22"/>
  <c r="AL78" i="22"/>
  <c r="AM78" i="22"/>
  <c r="BS78" i="22"/>
  <c r="AJ78" i="22"/>
  <c r="BX78" i="22"/>
  <c r="AN78" i="22"/>
  <c r="BZ78" i="22"/>
  <c r="AO78" i="22"/>
  <c r="CB78" i="22"/>
  <c r="AP78" i="22"/>
  <c r="CD78" i="22"/>
  <c r="AQ78" i="22"/>
  <c r="AR78" i="22"/>
  <c r="BY78" i="22"/>
  <c r="CA78" i="22"/>
  <c r="CC78" i="22"/>
  <c r="CE78" i="22"/>
  <c r="BF78" i="22"/>
  <c r="DC78" i="22" s="1"/>
  <c r="BG78" i="22"/>
  <c r="BJ78" i="22"/>
  <c r="BK78" i="22"/>
  <c r="DE78" i="22" s="1"/>
  <c r="BH78" i="22"/>
  <c r="BL78" i="22"/>
  <c r="D79" i="22"/>
  <c r="CI79" i="22"/>
  <c r="E79" i="22"/>
  <c r="F79" i="22"/>
  <c r="CJ79" i="22"/>
  <c r="K79" i="22"/>
  <c r="CK79" i="22"/>
  <c r="O79" i="22"/>
  <c r="AU79" i="22"/>
  <c r="CL79" i="22" s="1"/>
  <c r="AV79" i="22"/>
  <c r="CM79" i="22" s="1"/>
  <c r="Q79" i="22"/>
  <c r="AX79" i="22"/>
  <c r="CN79" i="22" s="1"/>
  <c r="R79" i="22"/>
  <c r="AY79" i="22"/>
  <c r="CO79" i="22" s="1"/>
  <c r="AZ79" i="22"/>
  <c r="CP79" i="22" s="1"/>
  <c r="BB79" i="22"/>
  <c r="CQ79" i="22" s="1"/>
  <c r="S79" i="22"/>
  <c r="BC79" i="22"/>
  <c r="CR79" i="22" s="1"/>
  <c r="BD79" i="22"/>
  <c r="CS79" i="22" s="1"/>
  <c r="G79" i="22"/>
  <c r="H79" i="22"/>
  <c r="I79" i="22"/>
  <c r="J79" i="22"/>
  <c r="L79" i="22"/>
  <c r="M79" i="22"/>
  <c r="N79" i="22"/>
  <c r="P79" i="22"/>
  <c r="T79" i="22"/>
  <c r="AT79" i="22"/>
  <c r="AW79" i="22"/>
  <c r="BA79" i="22"/>
  <c r="BE79" i="22"/>
  <c r="U79" i="22"/>
  <c r="BI79" i="22"/>
  <c r="V79" i="22"/>
  <c r="BM79" i="22"/>
  <c r="W79" i="22"/>
  <c r="X79" i="22"/>
  <c r="CU79" i="22"/>
  <c r="AB79" i="22"/>
  <c r="BN79" i="22"/>
  <c r="BT79" i="22"/>
  <c r="BO79" i="22"/>
  <c r="CW79" i="22" s="1"/>
  <c r="BP79" i="22"/>
  <c r="BU79" i="22"/>
  <c r="BQ79" i="22"/>
  <c r="BV79" i="22"/>
  <c r="BR79" i="22"/>
  <c r="BW79" i="22"/>
  <c r="Y79" i="22"/>
  <c r="Z79" i="22"/>
  <c r="AA79" i="22"/>
  <c r="AC79" i="22"/>
  <c r="AD79" i="22"/>
  <c r="AE79" i="22"/>
  <c r="AF79" i="22"/>
  <c r="AG79" i="22"/>
  <c r="AH79" i="22"/>
  <c r="AI79" i="22"/>
  <c r="AK79" i="22"/>
  <c r="AL79" i="22"/>
  <c r="AM79" i="22"/>
  <c r="BS79" i="22"/>
  <c r="AJ79" i="22"/>
  <c r="BX79" i="22"/>
  <c r="AN79" i="22"/>
  <c r="BZ79" i="22"/>
  <c r="AO79" i="22"/>
  <c r="CB79" i="22"/>
  <c r="AP79" i="22"/>
  <c r="CD79" i="22"/>
  <c r="AQ79" i="22"/>
  <c r="AR79" i="22"/>
  <c r="BY79" i="22"/>
  <c r="CA79" i="22"/>
  <c r="CC79" i="22"/>
  <c r="CE79" i="22"/>
  <c r="BF79" i="22"/>
  <c r="DC79" i="22" s="1"/>
  <c r="BG79" i="22"/>
  <c r="BJ79" i="22"/>
  <c r="BK79" i="22"/>
  <c r="DE79" i="22" s="1"/>
  <c r="BH79" i="22"/>
  <c r="BL79" i="22"/>
  <c r="D80" i="22"/>
  <c r="CI80" i="22"/>
  <c r="E80" i="22"/>
  <c r="F80" i="22"/>
  <c r="CJ80" i="22"/>
  <c r="K80" i="22"/>
  <c r="CK80" i="22"/>
  <c r="O80" i="22"/>
  <c r="AU80" i="22"/>
  <c r="CL80" i="22" s="1"/>
  <c r="AV80" i="22"/>
  <c r="CM80" i="22" s="1"/>
  <c r="Q80" i="22"/>
  <c r="AX80" i="22"/>
  <c r="CN80" i="22" s="1"/>
  <c r="R80" i="22"/>
  <c r="AY80" i="22"/>
  <c r="CO80" i="22" s="1"/>
  <c r="AZ80" i="22"/>
  <c r="CP80" i="22" s="1"/>
  <c r="BB80" i="22"/>
  <c r="CQ80" i="22" s="1"/>
  <c r="S80" i="22"/>
  <c r="BC80" i="22"/>
  <c r="CR80" i="22" s="1"/>
  <c r="BD80" i="22"/>
  <c r="CS80" i="22" s="1"/>
  <c r="G80" i="22"/>
  <c r="H80" i="22"/>
  <c r="I80" i="22"/>
  <c r="J80" i="22"/>
  <c r="L80" i="22"/>
  <c r="M80" i="22"/>
  <c r="N80" i="22"/>
  <c r="P80" i="22"/>
  <c r="T80" i="22"/>
  <c r="AT80" i="22"/>
  <c r="AW80" i="22"/>
  <c r="BA80" i="22"/>
  <c r="BE80" i="22"/>
  <c r="U80" i="22"/>
  <c r="BI80" i="22"/>
  <c r="V80" i="22"/>
  <c r="BM80" i="22"/>
  <c r="W80" i="22"/>
  <c r="X80" i="22"/>
  <c r="CU80" i="22"/>
  <c r="AB80" i="22"/>
  <c r="BN80" i="22"/>
  <c r="BT80" i="22"/>
  <c r="BO80" i="22"/>
  <c r="CW80" i="22" s="1"/>
  <c r="BP80" i="22"/>
  <c r="BU80" i="22"/>
  <c r="BQ80" i="22"/>
  <c r="BV80" i="22"/>
  <c r="BR80" i="22"/>
  <c r="BW80" i="22"/>
  <c r="Y80" i="22"/>
  <c r="Z80" i="22"/>
  <c r="AA80" i="22"/>
  <c r="AC80" i="22"/>
  <c r="AD80" i="22"/>
  <c r="AE80" i="22"/>
  <c r="AF80" i="22"/>
  <c r="AG80" i="22"/>
  <c r="AH80" i="22"/>
  <c r="AI80" i="22"/>
  <c r="AK80" i="22"/>
  <c r="AL80" i="22"/>
  <c r="AM80" i="22"/>
  <c r="BS80" i="22"/>
  <c r="AJ80" i="22"/>
  <c r="BX80" i="22"/>
  <c r="AN80" i="22"/>
  <c r="BZ80" i="22"/>
  <c r="AO80" i="22"/>
  <c r="CB80" i="22"/>
  <c r="AP80" i="22"/>
  <c r="CD80" i="22"/>
  <c r="AQ80" i="22"/>
  <c r="AR80" i="22"/>
  <c r="BY80" i="22"/>
  <c r="CA80" i="22"/>
  <c r="CC80" i="22"/>
  <c r="CE80" i="22"/>
  <c r="BF80" i="22"/>
  <c r="DC80" i="22" s="1"/>
  <c r="BG80" i="22"/>
  <c r="BJ80" i="22"/>
  <c r="BK80" i="22"/>
  <c r="DE80" i="22" s="1"/>
  <c r="BH80" i="22"/>
  <c r="BL80" i="22"/>
  <c r="D81" i="22"/>
  <c r="CI81" i="22"/>
  <c r="E81" i="22"/>
  <c r="F81" i="22"/>
  <c r="CJ81" i="22"/>
  <c r="K81" i="22"/>
  <c r="CK81" i="22"/>
  <c r="O81" i="22"/>
  <c r="AU81" i="22"/>
  <c r="CL81" i="22" s="1"/>
  <c r="AV81" i="22"/>
  <c r="CM81" i="22" s="1"/>
  <c r="Q81" i="22"/>
  <c r="AX81" i="22"/>
  <c r="CN81" i="22" s="1"/>
  <c r="R81" i="22"/>
  <c r="AY81" i="22"/>
  <c r="CO81" i="22" s="1"/>
  <c r="AZ81" i="22"/>
  <c r="CP81" i="22" s="1"/>
  <c r="BB81" i="22"/>
  <c r="CQ81" i="22" s="1"/>
  <c r="S81" i="22"/>
  <c r="BC81" i="22"/>
  <c r="CR81" i="22" s="1"/>
  <c r="BD81" i="22"/>
  <c r="CS81" i="22" s="1"/>
  <c r="G81" i="22"/>
  <c r="H81" i="22"/>
  <c r="I81" i="22"/>
  <c r="J81" i="22"/>
  <c r="L81" i="22"/>
  <c r="M81" i="22"/>
  <c r="N81" i="22"/>
  <c r="P81" i="22"/>
  <c r="T81" i="22"/>
  <c r="AT81" i="22"/>
  <c r="AW81" i="22"/>
  <c r="BA81" i="22"/>
  <c r="BE81" i="22"/>
  <c r="U81" i="22"/>
  <c r="BI81" i="22"/>
  <c r="V81" i="22"/>
  <c r="BM81" i="22"/>
  <c r="W81" i="22"/>
  <c r="X81" i="22"/>
  <c r="CU81" i="22"/>
  <c r="AB81" i="22"/>
  <c r="BN81" i="22"/>
  <c r="BT81" i="22"/>
  <c r="BO81" i="22"/>
  <c r="CW81" i="22" s="1"/>
  <c r="BP81" i="22"/>
  <c r="BU81" i="22"/>
  <c r="BQ81" i="22"/>
  <c r="BV81" i="22"/>
  <c r="BR81" i="22"/>
  <c r="BW81" i="22"/>
  <c r="Y81" i="22"/>
  <c r="Z81" i="22"/>
  <c r="AA81" i="22"/>
  <c r="AC81" i="22"/>
  <c r="AD81" i="22"/>
  <c r="AE81" i="22"/>
  <c r="AF81" i="22"/>
  <c r="AG81" i="22"/>
  <c r="AH81" i="22"/>
  <c r="AI81" i="22"/>
  <c r="AK81" i="22"/>
  <c r="AL81" i="22"/>
  <c r="AM81" i="22"/>
  <c r="BS81" i="22"/>
  <c r="AJ81" i="22"/>
  <c r="BX81" i="22"/>
  <c r="AN81" i="22"/>
  <c r="BZ81" i="22"/>
  <c r="AO81" i="22"/>
  <c r="CB81" i="22"/>
  <c r="AP81" i="22"/>
  <c r="CD81" i="22"/>
  <c r="AQ81" i="22"/>
  <c r="AR81" i="22"/>
  <c r="BY81" i="22"/>
  <c r="CA81" i="22"/>
  <c r="CC81" i="22"/>
  <c r="CE81" i="22"/>
  <c r="BF81" i="22"/>
  <c r="DC81" i="22" s="1"/>
  <c r="BG81" i="22"/>
  <c r="BJ81" i="22"/>
  <c r="BK81" i="22"/>
  <c r="DE81" i="22" s="1"/>
  <c r="BH81" i="22"/>
  <c r="BL81" i="22"/>
  <c r="D82" i="22"/>
  <c r="CI82" i="22"/>
  <c r="E82" i="22"/>
  <c r="F82" i="22"/>
  <c r="CJ82" i="22"/>
  <c r="K82" i="22"/>
  <c r="CK82" i="22"/>
  <c r="O82" i="22"/>
  <c r="AU82" i="22"/>
  <c r="CL82" i="22" s="1"/>
  <c r="AV82" i="22"/>
  <c r="CM82" i="22" s="1"/>
  <c r="Q82" i="22"/>
  <c r="AX82" i="22"/>
  <c r="CN82" i="22" s="1"/>
  <c r="R82" i="22"/>
  <c r="AY82" i="22"/>
  <c r="CO82" i="22" s="1"/>
  <c r="AZ82" i="22"/>
  <c r="CP82" i="22" s="1"/>
  <c r="BB82" i="22"/>
  <c r="CQ82" i="22" s="1"/>
  <c r="S82" i="22"/>
  <c r="BC82" i="22"/>
  <c r="CR82" i="22" s="1"/>
  <c r="BD82" i="22"/>
  <c r="CS82" i="22" s="1"/>
  <c r="G82" i="22"/>
  <c r="H82" i="22"/>
  <c r="I82" i="22"/>
  <c r="J82" i="22"/>
  <c r="L82" i="22"/>
  <c r="M82" i="22"/>
  <c r="N82" i="22"/>
  <c r="P82" i="22"/>
  <c r="T82" i="22"/>
  <c r="AT82" i="22"/>
  <c r="AW82" i="22"/>
  <c r="BA82" i="22"/>
  <c r="BE82" i="22"/>
  <c r="U82" i="22"/>
  <c r="BI82" i="22"/>
  <c r="V82" i="22"/>
  <c r="BM82" i="22"/>
  <c r="W82" i="22"/>
  <c r="X82" i="22"/>
  <c r="CU82" i="22"/>
  <c r="AB82" i="22"/>
  <c r="BN82" i="22"/>
  <c r="BT82" i="22"/>
  <c r="BO82" i="22"/>
  <c r="CW82" i="22" s="1"/>
  <c r="BP82" i="22"/>
  <c r="CX82" i="22" s="1"/>
  <c r="BU82" i="22"/>
  <c r="BQ82" i="22"/>
  <c r="BV82" i="22"/>
  <c r="BR82" i="22"/>
  <c r="BW82" i="22"/>
  <c r="Y82" i="22"/>
  <c r="Z82" i="22"/>
  <c r="AA82" i="22"/>
  <c r="AC82" i="22"/>
  <c r="AD82" i="22"/>
  <c r="AE82" i="22"/>
  <c r="AF82" i="22"/>
  <c r="AG82" i="22"/>
  <c r="AH82" i="22"/>
  <c r="AI82" i="22"/>
  <c r="AK82" i="22"/>
  <c r="AL82" i="22"/>
  <c r="AM82" i="22"/>
  <c r="BS82" i="22"/>
  <c r="AJ82" i="22"/>
  <c r="BX82" i="22"/>
  <c r="AN82" i="22"/>
  <c r="BZ82" i="22"/>
  <c r="AO82" i="22"/>
  <c r="CB82" i="22"/>
  <c r="AP82" i="22"/>
  <c r="CD82" i="22"/>
  <c r="AQ82" i="22"/>
  <c r="AR82" i="22"/>
  <c r="BY82" i="22"/>
  <c r="CA82" i="22"/>
  <c r="CC82" i="22"/>
  <c r="CE82" i="22"/>
  <c r="BF82" i="22"/>
  <c r="DC82" i="22" s="1"/>
  <c r="BG82" i="22"/>
  <c r="BJ82" i="22"/>
  <c r="BK82" i="22"/>
  <c r="DE82" i="22" s="1"/>
  <c r="BH82" i="22"/>
  <c r="BL82" i="22"/>
  <c r="D83" i="22"/>
  <c r="CI83" i="22"/>
  <c r="E83" i="22"/>
  <c r="F83" i="22"/>
  <c r="CJ83" i="22"/>
  <c r="K83" i="22"/>
  <c r="CK83" i="22"/>
  <c r="O83" i="22"/>
  <c r="AU83" i="22"/>
  <c r="CL83" i="22" s="1"/>
  <c r="AV83" i="22"/>
  <c r="CM83" i="22" s="1"/>
  <c r="Q83" i="22"/>
  <c r="AX83" i="22"/>
  <c r="CN83" i="22" s="1"/>
  <c r="R83" i="22"/>
  <c r="AY83" i="22"/>
  <c r="CO83" i="22" s="1"/>
  <c r="AZ83" i="22"/>
  <c r="CP83" i="22" s="1"/>
  <c r="BB83" i="22"/>
  <c r="CQ83" i="22" s="1"/>
  <c r="S83" i="22"/>
  <c r="BC83" i="22"/>
  <c r="CR83" i="22" s="1"/>
  <c r="BD83" i="22"/>
  <c r="CS83" i="22" s="1"/>
  <c r="G83" i="22"/>
  <c r="H83" i="22"/>
  <c r="I83" i="22"/>
  <c r="J83" i="22"/>
  <c r="L83" i="22"/>
  <c r="M83" i="22"/>
  <c r="N83" i="22"/>
  <c r="P83" i="22"/>
  <c r="T83" i="22"/>
  <c r="AT83" i="22"/>
  <c r="AW83" i="22"/>
  <c r="BA83" i="22"/>
  <c r="BE83" i="22"/>
  <c r="U83" i="22"/>
  <c r="BI83" i="22"/>
  <c r="V83" i="22"/>
  <c r="BM83" i="22"/>
  <c r="W83" i="22"/>
  <c r="X83" i="22"/>
  <c r="CU83" i="22"/>
  <c r="AB83" i="22"/>
  <c r="BN83" i="22"/>
  <c r="BT83" i="22"/>
  <c r="BO83" i="22"/>
  <c r="CW83" i="22" s="1"/>
  <c r="BP83" i="22"/>
  <c r="BU83" i="22"/>
  <c r="BQ83" i="22"/>
  <c r="BV83" i="22"/>
  <c r="BR83" i="22"/>
  <c r="BW83" i="22"/>
  <c r="Y83" i="22"/>
  <c r="Z83" i="22"/>
  <c r="AA83" i="22"/>
  <c r="AC83" i="22"/>
  <c r="AD83" i="22"/>
  <c r="AE83" i="22"/>
  <c r="AF83" i="22"/>
  <c r="AG83" i="22"/>
  <c r="AH83" i="22"/>
  <c r="AI83" i="22"/>
  <c r="AK83" i="22"/>
  <c r="AL83" i="22"/>
  <c r="AM83" i="22"/>
  <c r="BS83" i="22"/>
  <c r="AJ83" i="22"/>
  <c r="BX83" i="22"/>
  <c r="AN83" i="22"/>
  <c r="BZ83" i="22"/>
  <c r="AO83" i="22"/>
  <c r="CB83" i="22"/>
  <c r="AP83" i="22"/>
  <c r="CD83" i="22"/>
  <c r="AQ83" i="22"/>
  <c r="AR83" i="22"/>
  <c r="BY83" i="22"/>
  <c r="CA83" i="22"/>
  <c r="CC83" i="22"/>
  <c r="CE83" i="22"/>
  <c r="BF83" i="22"/>
  <c r="DC83" i="22" s="1"/>
  <c r="BG83" i="22"/>
  <c r="BJ83" i="22"/>
  <c r="BK83" i="22"/>
  <c r="DE83" i="22" s="1"/>
  <c r="BH83" i="22"/>
  <c r="BL83" i="22"/>
  <c r="D84" i="22"/>
  <c r="CI84" i="22"/>
  <c r="E84" i="22"/>
  <c r="F84" i="22"/>
  <c r="CJ84" i="22"/>
  <c r="K84" i="22"/>
  <c r="CK84" i="22"/>
  <c r="O84" i="22"/>
  <c r="AU84" i="22"/>
  <c r="CL84" i="22" s="1"/>
  <c r="AV84" i="22"/>
  <c r="CM84" i="22" s="1"/>
  <c r="Q84" i="22"/>
  <c r="AX84" i="22"/>
  <c r="CN84" i="22" s="1"/>
  <c r="R84" i="22"/>
  <c r="AY84" i="22"/>
  <c r="CO84" i="22" s="1"/>
  <c r="AZ84" i="22"/>
  <c r="CP84" i="22" s="1"/>
  <c r="BB84" i="22"/>
  <c r="CQ84" i="22" s="1"/>
  <c r="S84" i="22"/>
  <c r="BC84" i="22"/>
  <c r="CR84" i="22" s="1"/>
  <c r="BD84" i="22"/>
  <c r="CS84" i="22" s="1"/>
  <c r="G84" i="22"/>
  <c r="H84" i="22"/>
  <c r="I84" i="22"/>
  <c r="J84" i="22"/>
  <c r="L84" i="22"/>
  <c r="M84" i="22"/>
  <c r="N84" i="22"/>
  <c r="P84" i="22"/>
  <c r="T84" i="22"/>
  <c r="AT84" i="22"/>
  <c r="AW84" i="22"/>
  <c r="BA84" i="22"/>
  <c r="BE84" i="22"/>
  <c r="U84" i="22"/>
  <c r="BI84" i="22"/>
  <c r="V84" i="22"/>
  <c r="BM84" i="22"/>
  <c r="W84" i="22"/>
  <c r="X84" i="22"/>
  <c r="CU84" i="22"/>
  <c r="AB84" i="22"/>
  <c r="BN84" i="22"/>
  <c r="BT84" i="22"/>
  <c r="BO84" i="22"/>
  <c r="CW84" i="22" s="1"/>
  <c r="BP84" i="22"/>
  <c r="BU84" i="22"/>
  <c r="BQ84" i="22"/>
  <c r="BV84" i="22"/>
  <c r="BR84" i="22"/>
  <c r="BW84" i="22"/>
  <c r="Y84" i="22"/>
  <c r="Z84" i="22"/>
  <c r="AA84" i="22"/>
  <c r="AC84" i="22"/>
  <c r="AD84" i="22"/>
  <c r="AE84" i="22"/>
  <c r="AF84" i="22"/>
  <c r="AG84" i="22"/>
  <c r="AH84" i="22"/>
  <c r="AI84" i="22"/>
  <c r="AK84" i="22"/>
  <c r="AL84" i="22"/>
  <c r="AM84" i="22"/>
  <c r="BS84" i="22"/>
  <c r="AJ84" i="22"/>
  <c r="BX84" i="22"/>
  <c r="AN84" i="22"/>
  <c r="BZ84" i="22"/>
  <c r="AO84" i="22"/>
  <c r="CB84" i="22"/>
  <c r="AP84" i="22"/>
  <c r="CD84" i="22"/>
  <c r="AQ84" i="22"/>
  <c r="AR84" i="22"/>
  <c r="BY84" i="22"/>
  <c r="CA84" i="22"/>
  <c r="CC84" i="22"/>
  <c r="CE84" i="22"/>
  <c r="BF84" i="22"/>
  <c r="DC84" i="22" s="1"/>
  <c r="BG84" i="22"/>
  <c r="BJ84" i="22"/>
  <c r="BK84" i="22"/>
  <c r="DE84" i="22" s="1"/>
  <c r="BH84" i="22"/>
  <c r="BL84" i="22"/>
  <c r="D85" i="22"/>
  <c r="CI85" i="22"/>
  <c r="E85" i="22"/>
  <c r="F85" i="22"/>
  <c r="CJ85" i="22"/>
  <c r="K85" i="22"/>
  <c r="CK85" i="22"/>
  <c r="O85" i="22"/>
  <c r="AU85" i="22"/>
  <c r="CL85" i="22" s="1"/>
  <c r="AV85" i="22"/>
  <c r="CM85" i="22" s="1"/>
  <c r="Q85" i="22"/>
  <c r="AX85" i="22"/>
  <c r="CN85" i="22" s="1"/>
  <c r="R85" i="22"/>
  <c r="AY85" i="22"/>
  <c r="CO85" i="22" s="1"/>
  <c r="AZ85" i="22"/>
  <c r="CP85" i="22" s="1"/>
  <c r="BB85" i="22"/>
  <c r="CQ85" i="22" s="1"/>
  <c r="S85" i="22"/>
  <c r="BC85" i="22"/>
  <c r="CR85" i="22" s="1"/>
  <c r="BD85" i="22"/>
  <c r="CS85" i="22" s="1"/>
  <c r="G85" i="22"/>
  <c r="H85" i="22"/>
  <c r="I85" i="22"/>
  <c r="J85" i="22"/>
  <c r="L85" i="22"/>
  <c r="M85" i="22"/>
  <c r="N85" i="22"/>
  <c r="P85" i="22"/>
  <c r="T85" i="22"/>
  <c r="AT85" i="22"/>
  <c r="AW85" i="22"/>
  <c r="BA85" i="22"/>
  <c r="BE85" i="22"/>
  <c r="U85" i="22"/>
  <c r="BI85" i="22"/>
  <c r="V85" i="22"/>
  <c r="BM85" i="22"/>
  <c r="W85" i="22"/>
  <c r="X85" i="22"/>
  <c r="CU85" i="22"/>
  <c r="AB85" i="22"/>
  <c r="BN85" i="22"/>
  <c r="BT85" i="22"/>
  <c r="BO85" i="22"/>
  <c r="CW85" i="22" s="1"/>
  <c r="BP85" i="22"/>
  <c r="BU85" i="22"/>
  <c r="BQ85" i="22"/>
  <c r="BV85" i="22"/>
  <c r="BR85" i="22"/>
  <c r="BW85" i="22"/>
  <c r="Y85" i="22"/>
  <c r="Z85" i="22"/>
  <c r="AA85" i="22"/>
  <c r="AC85" i="22"/>
  <c r="AD85" i="22"/>
  <c r="AE85" i="22"/>
  <c r="AF85" i="22"/>
  <c r="AG85" i="22"/>
  <c r="AH85" i="22"/>
  <c r="AI85" i="22"/>
  <c r="AK85" i="22"/>
  <c r="AL85" i="22"/>
  <c r="AM85" i="22"/>
  <c r="BS85" i="22"/>
  <c r="AJ85" i="22"/>
  <c r="BX85" i="22"/>
  <c r="AN85" i="22"/>
  <c r="BZ85" i="22"/>
  <c r="AO85" i="22"/>
  <c r="CB85" i="22"/>
  <c r="AP85" i="22"/>
  <c r="CD85" i="22"/>
  <c r="AQ85" i="22"/>
  <c r="AR85" i="22"/>
  <c r="BY85" i="22"/>
  <c r="CA85" i="22"/>
  <c r="CC85" i="22"/>
  <c r="CE85" i="22"/>
  <c r="BF85" i="22"/>
  <c r="DC85" i="22" s="1"/>
  <c r="BG85" i="22"/>
  <c r="BJ85" i="22"/>
  <c r="BK85" i="22"/>
  <c r="DE85" i="22" s="1"/>
  <c r="BH85" i="22"/>
  <c r="BL85" i="22"/>
  <c r="D86" i="22"/>
  <c r="CI86" i="22"/>
  <c r="E86" i="22"/>
  <c r="F86" i="22"/>
  <c r="CJ86" i="22"/>
  <c r="K86" i="22"/>
  <c r="CK86" i="22"/>
  <c r="O86" i="22"/>
  <c r="AU86" i="22"/>
  <c r="CL86" i="22" s="1"/>
  <c r="AV86" i="22"/>
  <c r="CM86" i="22" s="1"/>
  <c r="Q86" i="22"/>
  <c r="AX86" i="22"/>
  <c r="CN86" i="22" s="1"/>
  <c r="R86" i="22"/>
  <c r="AY86" i="22"/>
  <c r="CO86" i="22" s="1"/>
  <c r="AZ86" i="22"/>
  <c r="CP86" i="22" s="1"/>
  <c r="BB86" i="22"/>
  <c r="CQ86" i="22" s="1"/>
  <c r="S86" i="22"/>
  <c r="BC86" i="22"/>
  <c r="CR86" i="22" s="1"/>
  <c r="BD86" i="22"/>
  <c r="CS86" i="22" s="1"/>
  <c r="G86" i="22"/>
  <c r="H86" i="22"/>
  <c r="I86" i="22"/>
  <c r="J86" i="22"/>
  <c r="L86" i="22"/>
  <c r="M86" i="22"/>
  <c r="N86" i="22"/>
  <c r="P86" i="22"/>
  <c r="T86" i="22"/>
  <c r="AT86" i="22"/>
  <c r="AW86" i="22"/>
  <c r="BA86" i="22"/>
  <c r="BE86" i="22"/>
  <c r="U86" i="22"/>
  <c r="BI86" i="22"/>
  <c r="V86" i="22"/>
  <c r="BM86" i="22"/>
  <c r="W86" i="22"/>
  <c r="X86" i="22"/>
  <c r="CU86" i="22"/>
  <c r="AB86" i="22"/>
  <c r="BN86" i="22"/>
  <c r="BT86" i="22"/>
  <c r="BO86" i="22"/>
  <c r="CW86" i="22" s="1"/>
  <c r="BP86" i="22"/>
  <c r="BU86" i="22"/>
  <c r="BQ86" i="22"/>
  <c r="BV86" i="22"/>
  <c r="BR86" i="22"/>
  <c r="BW86" i="22"/>
  <c r="Y86" i="22"/>
  <c r="Z86" i="22"/>
  <c r="AA86" i="22"/>
  <c r="AC86" i="22"/>
  <c r="AD86" i="22"/>
  <c r="AE86" i="22"/>
  <c r="AF86" i="22"/>
  <c r="AG86" i="22"/>
  <c r="AH86" i="22"/>
  <c r="AI86" i="22"/>
  <c r="AK86" i="22"/>
  <c r="AL86" i="22"/>
  <c r="AM86" i="22"/>
  <c r="BS86" i="22"/>
  <c r="AJ86" i="22"/>
  <c r="BX86" i="22"/>
  <c r="AN86" i="22"/>
  <c r="BZ86" i="22"/>
  <c r="AO86" i="22"/>
  <c r="CB86" i="22"/>
  <c r="AP86" i="22"/>
  <c r="CD86" i="22"/>
  <c r="AQ86" i="22"/>
  <c r="AR86" i="22"/>
  <c r="BY86" i="22"/>
  <c r="CA86" i="22"/>
  <c r="CC86" i="22"/>
  <c r="CE86" i="22"/>
  <c r="BF86" i="22"/>
  <c r="DC86" i="22" s="1"/>
  <c r="BG86" i="22"/>
  <c r="BJ86" i="22"/>
  <c r="BK86" i="22"/>
  <c r="DE86" i="22" s="1"/>
  <c r="BH86" i="22"/>
  <c r="BL86" i="22"/>
  <c r="D87" i="22"/>
  <c r="CI87" i="22"/>
  <c r="E87" i="22"/>
  <c r="F87" i="22"/>
  <c r="CJ87" i="22"/>
  <c r="K87" i="22"/>
  <c r="CK87" i="22"/>
  <c r="O87" i="22"/>
  <c r="AU87" i="22"/>
  <c r="CL87" i="22" s="1"/>
  <c r="AV87" i="22"/>
  <c r="CM87" i="22" s="1"/>
  <c r="Q87" i="22"/>
  <c r="AX87" i="22"/>
  <c r="CN87" i="22" s="1"/>
  <c r="R87" i="22"/>
  <c r="AY87" i="22"/>
  <c r="CO87" i="22" s="1"/>
  <c r="AZ87" i="22"/>
  <c r="CP87" i="22" s="1"/>
  <c r="BB87" i="22"/>
  <c r="CQ87" i="22" s="1"/>
  <c r="S87" i="22"/>
  <c r="BC87" i="22"/>
  <c r="CR87" i="22" s="1"/>
  <c r="BD87" i="22"/>
  <c r="CS87" i="22" s="1"/>
  <c r="G87" i="22"/>
  <c r="H87" i="22"/>
  <c r="I87" i="22"/>
  <c r="J87" i="22"/>
  <c r="L87" i="22"/>
  <c r="M87" i="22"/>
  <c r="N87" i="22"/>
  <c r="P87" i="22"/>
  <c r="T87" i="22"/>
  <c r="AT87" i="22"/>
  <c r="AW87" i="22"/>
  <c r="BA87" i="22"/>
  <c r="BE87" i="22"/>
  <c r="U87" i="22"/>
  <c r="BI87" i="22"/>
  <c r="V87" i="22"/>
  <c r="BM87" i="22"/>
  <c r="W87" i="22"/>
  <c r="X87" i="22"/>
  <c r="CU87" i="22"/>
  <c r="AB87" i="22"/>
  <c r="BN87" i="22"/>
  <c r="BT87" i="22"/>
  <c r="BO87" i="22"/>
  <c r="CW87" i="22" s="1"/>
  <c r="BP87" i="22"/>
  <c r="BU87" i="22"/>
  <c r="BQ87" i="22"/>
  <c r="BV87" i="22"/>
  <c r="BR87" i="22"/>
  <c r="CZ87" i="22" s="1"/>
  <c r="BW87" i="22"/>
  <c r="Y87" i="22"/>
  <c r="Z87" i="22"/>
  <c r="AA87" i="22"/>
  <c r="AC87" i="22"/>
  <c r="AD87" i="22"/>
  <c r="AE87" i="22"/>
  <c r="AF87" i="22"/>
  <c r="AG87" i="22"/>
  <c r="AH87" i="22"/>
  <c r="AI87" i="22"/>
  <c r="AK87" i="22"/>
  <c r="AL87" i="22"/>
  <c r="AM87" i="22"/>
  <c r="BS87" i="22"/>
  <c r="AJ87" i="22"/>
  <c r="BX87" i="22"/>
  <c r="AN87" i="22"/>
  <c r="BZ87" i="22"/>
  <c r="AO87" i="22"/>
  <c r="CB87" i="22"/>
  <c r="AP87" i="22"/>
  <c r="CD87" i="22"/>
  <c r="AQ87" i="22"/>
  <c r="AR87" i="22"/>
  <c r="BY87" i="22"/>
  <c r="CA87" i="22"/>
  <c r="CC87" i="22"/>
  <c r="CE87" i="22"/>
  <c r="BF87" i="22"/>
  <c r="DC87" i="22" s="1"/>
  <c r="BG87" i="22"/>
  <c r="BJ87" i="22"/>
  <c r="BK87" i="22"/>
  <c r="DE87" i="22" s="1"/>
  <c r="BH87" i="22"/>
  <c r="BL87" i="22"/>
  <c r="D88" i="22"/>
  <c r="CI88" i="22"/>
  <c r="E88" i="22"/>
  <c r="F88" i="22"/>
  <c r="CJ88" i="22"/>
  <c r="K88" i="22"/>
  <c r="CK88" i="22"/>
  <c r="O88" i="22"/>
  <c r="AU88" i="22"/>
  <c r="CL88" i="22" s="1"/>
  <c r="AV88" i="22"/>
  <c r="CM88" i="22" s="1"/>
  <c r="Q88" i="22"/>
  <c r="AX88" i="22"/>
  <c r="CN88" i="22" s="1"/>
  <c r="R88" i="22"/>
  <c r="AY88" i="22"/>
  <c r="CO88" i="22" s="1"/>
  <c r="AZ88" i="22"/>
  <c r="CP88" i="22" s="1"/>
  <c r="BB88" i="22"/>
  <c r="CQ88" i="22" s="1"/>
  <c r="S88" i="22"/>
  <c r="BC88" i="22"/>
  <c r="CR88" i="22" s="1"/>
  <c r="BD88" i="22"/>
  <c r="CS88" i="22" s="1"/>
  <c r="G88" i="22"/>
  <c r="H88" i="22"/>
  <c r="I88" i="22"/>
  <c r="J88" i="22"/>
  <c r="L88" i="22"/>
  <c r="M88" i="22"/>
  <c r="N88" i="22"/>
  <c r="P88" i="22"/>
  <c r="T88" i="22"/>
  <c r="AT88" i="22"/>
  <c r="AW88" i="22"/>
  <c r="BA88" i="22"/>
  <c r="BE88" i="22"/>
  <c r="U88" i="22"/>
  <c r="BI88" i="22"/>
  <c r="V88" i="22"/>
  <c r="BM88" i="22"/>
  <c r="W88" i="22"/>
  <c r="X88" i="22"/>
  <c r="CU88" i="22"/>
  <c r="AB88" i="22"/>
  <c r="BN88" i="22"/>
  <c r="BT88" i="22"/>
  <c r="BO88" i="22"/>
  <c r="CW88" i="22" s="1"/>
  <c r="BP88" i="22"/>
  <c r="BU88" i="22"/>
  <c r="BQ88" i="22"/>
  <c r="BV88" i="22"/>
  <c r="BR88" i="22"/>
  <c r="BW88" i="22"/>
  <c r="Y88" i="22"/>
  <c r="Z88" i="22"/>
  <c r="AA88" i="22"/>
  <c r="AC88" i="22"/>
  <c r="AD88" i="22"/>
  <c r="AE88" i="22"/>
  <c r="AF88" i="22"/>
  <c r="AG88" i="22"/>
  <c r="AH88" i="22"/>
  <c r="AI88" i="22"/>
  <c r="AK88" i="22"/>
  <c r="AL88" i="22"/>
  <c r="AM88" i="22"/>
  <c r="BS88" i="22"/>
  <c r="AJ88" i="22"/>
  <c r="BX88" i="22"/>
  <c r="AN88" i="22"/>
  <c r="BZ88" i="22"/>
  <c r="AO88" i="22"/>
  <c r="CB88" i="22"/>
  <c r="AP88" i="22"/>
  <c r="CD88" i="22"/>
  <c r="AQ88" i="22"/>
  <c r="AR88" i="22"/>
  <c r="BY88" i="22"/>
  <c r="CA88" i="22"/>
  <c r="CC88" i="22"/>
  <c r="CE88" i="22"/>
  <c r="BF88" i="22"/>
  <c r="DC88" i="22" s="1"/>
  <c r="BG88" i="22"/>
  <c r="BJ88" i="22"/>
  <c r="BK88" i="22"/>
  <c r="DE88" i="22" s="1"/>
  <c r="BH88" i="22"/>
  <c r="BL88" i="22"/>
  <c r="D89" i="22"/>
  <c r="CI89" i="22"/>
  <c r="E89" i="22"/>
  <c r="F89" i="22"/>
  <c r="CJ89" i="22"/>
  <c r="K89" i="22"/>
  <c r="CK89" i="22"/>
  <c r="O89" i="22"/>
  <c r="AU89" i="22"/>
  <c r="CL89" i="22" s="1"/>
  <c r="AV89" i="22"/>
  <c r="CM89" i="22" s="1"/>
  <c r="Q89" i="22"/>
  <c r="AX89" i="22"/>
  <c r="CN89" i="22" s="1"/>
  <c r="R89" i="22"/>
  <c r="AY89" i="22"/>
  <c r="CO89" i="22" s="1"/>
  <c r="AZ89" i="22"/>
  <c r="CP89" i="22" s="1"/>
  <c r="BB89" i="22"/>
  <c r="CQ89" i="22" s="1"/>
  <c r="S89" i="22"/>
  <c r="BC89" i="22"/>
  <c r="CR89" i="22" s="1"/>
  <c r="BD89" i="22"/>
  <c r="CS89" i="22" s="1"/>
  <c r="G89" i="22"/>
  <c r="H89" i="22"/>
  <c r="I89" i="22"/>
  <c r="J89" i="22"/>
  <c r="L89" i="22"/>
  <c r="M89" i="22"/>
  <c r="N89" i="22"/>
  <c r="P89" i="22"/>
  <c r="T89" i="22"/>
  <c r="AT89" i="22"/>
  <c r="AW89" i="22"/>
  <c r="BA89" i="22"/>
  <c r="BE89" i="22"/>
  <c r="U89" i="22"/>
  <c r="BI89" i="22"/>
  <c r="V89" i="22"/>
  <c r="BM89" i="22"/>
  <c r="W89" i="22"/>
  <c r="X89" i="22"/>
  <c r="CU89" i="22"/>
  <c r="AB89" i="22"/>
  <c r="BN89" i="22"/>
  <c r="BT89" i="22"/>
  <c r="BO89" i="22"/>
  <c r="CW89" i="22" s="1"/>
  <c r="BP89" i="22"/>
  <c r="BU89" i="22"/>
  <c r="BQ89" i="22"/>
  <c r="BV89" i="22"/>
  <c r="BR89" i="22"/>
  <c r="BW89" i="22"/>
  <c r="Y89" i="22"/>
  <c r="Z89" i="22"/>
  <c r="AA89" i="22"/>
  <c r="AC89" i="22"/>
  <c r="AD89" i="22"/>
  <c r="AE89" i="22"/>
  <c r="AF89" i="22"/>
  <c r="AG89" i="22"/>
  <c r="AH89" i="22"/>
  <c r="AI89" i="22"/>
  <c r="AK89" i="22"/>
  <c r="AL89" i="22"/>
  <c r="AM89" i="22"/>
  <c r="BS89" i="22"/>
  <c r="AJ89" i="22"/>
  <c r="BX89" i="22"/>
  <c r="AN89" i="22"/>
  <c r="BZ89" i="22"/>
  <c r="AO89" i="22"/>
  <c r="CB89" i="22"/>
  <c r="AP89" i="22"/>
  <c r="CD89" i="22"/>
  <c r="AQ89" i="22"/>
  <c r="AR89" i="22"/>
  <c r="BY89" i="22"/>
  <c r="CA89" i="22"/>
  <c r="CC89" i="22"/>
  <c r="CE89" i="22"/>
  <c r="BF89" i="22"/>
  <c r="DC89" i="22"/>
  <c r="BG89" i="22"/>
  <c r="BJ89" i="22"/>
  <c r="BK89" i="22"/>
  <c r="DE89" i="22" s="1"/>
  <c r="BH89" i="22"/>
  <c r="BL89" i="22"/>
  <c r="D90" i="22"/>
  <c r="CI90" i="22"/>
  <c r="E90" i="22"/>
  <c r="F90" i="22"/>
  <c r="CJ90" i="22"/>
  <c r="K90" i="22"/>
  <c r="CK90" i="22"/>
  <c r="O90" i="22"/>
  <c r="AU90" i="22"/>
  <c r="CL90" i="22" s="1"/>
  <c r="AV90" i="22"/>
  <c r="CM90" i="22" s="1"/>
  <c r="Q90" i="22"/>
  <c r="AX90" i="22"/>
  <c r="CN90" i="22" s="1"/>
  <c r="R90" i="22"/>
  <c r="AY90" i="22"/>
  <c r="CO90" i="22" s="1"/>
  <c r="AZ90" i="22"/>
  <c r="CP90" i="22" s="1"/>
  <c r="BB90" i="22"/>
  <c r="CQ90" i="22" s="1"/>
  <c r="S90" i="22"/>
  <c r="BC90" i="22"/>
  <c r="CR90" i="22" s="1"/>
  <c r="BD90" i="22"/>
  <c r="CS90" i="22" s="1"/>
  <c r="G90" i="22"/>
  <c r="H90" i="22"/>
  <c r="I90" i="22"/>
  <c r="J90" i="22"/>
  <c r="L90" i="22"/>
  <c r="M90" i="22"/>
  <c r="N90" i="22"/>
  <c r="P90" i="22"/>
  <c r="T90" i="22"/>
  <c r="AT90" i="22"/>
  <c r="AW90" i="22"/>
  <c r="BA90" i="22"/>
  <c r="BE90" i="22"/>
  <c r="U90" i="22"/>
  <c r="BI90" i="22"/>
  <c r="V90" i="22"/>
  <c r="BM90" i="22"/>
  <c r="W90" i="22"/>
  <c r="X90" i="22"/>
  <c r="CU90" i="22"/>
  <c r="AB90" i="22"/>
  <c r="BN90" i="22"/>
  <c r="BT90" i="22"/>
  <c r="BO90" i="22"/>
  <c r="CW90" i="22" s="1"/>
  <c r="BP90" i="22"/>
  <c r="BU90" i="22"/>
  <c r="BQ90" i="22"/>
  <c r="BV90" i="22"/>
  <c r="BR90" i="22"/>
  <c r="BW90" i="22"/>
  <c r="Y90" i="22"/>
  <c r="Z90" i="22"/>
  <c r="AA90" i="22"/>
  <c r="AC90" i="22"/>
  <c r="AD90" i="22"/>
  <c r="AE90" i="22"/>
  <c r="AF90" i="22"/>
  <c r="AG90" i="22"/>
  <c r="AH90" i="22"/>
  <c r="AI90" i="22"/>
  <c r="AK90" i="22"/>
  <c r="AL90" i="22"/>
  <c r="AM90" i="22"/>
  <c r="BS90" i="22"/>
  <c r="AJ90" i="22"/>
  <c r="BX90" i="22"/>
  <c r="AN90" i="22"/>
  <c r="BZ90" i="22"/>
  <c r="AO90" i="22"/>
  <c r="CB90" i="22"/>
  <c r="AP90" i="22"/>
  <c r="CD90" i="22"/>
  <c r="AQ90" i="22"/>
  <c r="AR90" i="22"/>
  <c r="BY90" i="22"/>
  <c r="CA90" i="22"/>
  <c r="CC90" i="22"/>
  <c r="CE90" i="22"/>
  <c r="BF90" i="22"/>
  <c r="DC90" i="22" s="1"/>
  <c r="BG90" i="22"/>
  <c r="BJ90" i="22"/>
  <c r="BK90" i="22"/>
  <c r="DE90" i="22" s="1"/>
  <c r="BH90" i="22"/>
  <c r="BL90" i="22"/>
  <c r="D91" i="22"/>
  <c r="CI91" i="22"/>
  <c r="E91" i="22"/>
  <c r="F91" i="22"/>
  <c r="CJ91" i="22"/>
  <c r="K91" i="22"/>
  <c r="CK91" i="22"/>
  <c r="O91" i="22"/>
  <c r="AU91" i="22"/>
  <c r="CL91" i="22" s="1"/>
  <c r="AV91" i="22"/>
  <c r="CM91" i="22" s="1"/>
  <c r="Q91" i="22"/>
  <c r="AX91" i="22"/>
  <c r="CN91" i="22" s="1"/>
  <c r="R91" i="22"/>
  <c r="AY91" i="22"/>
  <c r="CO91" i="22" s="1"/>
  <c r="AZ91" i="22"/>
  <c r="CP91" i="22" s="1"/>
  <c r="BB91" i="22"/>
  <c r="CQ91" i="22" s="1"/>
  <c r="S91" i="22"/>
  <c r="BC91" i="22"/>
  <c r="CR91" i="22" s="1"/>
  <c r="BD91" i="22"/>
  <c r="CS91" i="22" s="1"/>
  <c r="G91" i="22"/>
  <c r="H91" i="22"/>
  <c r="I91" i="22"/>
  <c r="J91" i="22"/>
  <c r="L91" i="22"/>
  <c r="M91" i="22"/>
  <c r="N91" i="22"/>
  <c r="P91" i="22"/>
  <c r="T91" i="22"/>
  <c r="AT91" i="22"/>
  <c r="AW91" i="22"/>
  <c r="BA91" i="22"/>
  <c r="BE91" i="22"/>
  <c r="U91" i="22"/>
  <c r="BI91" i="22"/>
  <c r="V91" i="22"/>
  <c r="BM91" i="22"/>
  <c r="W91" i="22"/>
  <c r="X91" i="22"/>
  <c r="CU91" i="22"/>
  <c r="AB91" i="22"/>
  <c r="BN91" i="22"/>
  <c r="BT91" i="22"/>
  <c r="BO91" i="22"/>
  <c r="CW91" i="22" s="1"/>
  <c r="BP91" i="22"/>
  <c r="BU91" i="22"/>
  <c r="BQ91" i="22"/>
  <c r="BV91" i="22"/>
  <c r="BR91" i="22"/>
  <c r="CZ91" i="22" s="1"/>
  <c r="BW91" i="22"/>
  <c r="Y91" i="22"/>
  <c r="Z91" i="22"/>
  <c r="AA91" i="22"/>
  <c r="AC91" i="22"/>
  <c r="AD91" i="22"/>
  <c r="AE91" i="22"/>
  <c r="AF91" i="22"/>
  <c r="AG91" i="22"/>
  <c r="AH91" i="22"/>
  <c r="AI91" i="22"/>
  <c r="AK91" i="22"/>
  <c r="AL91" i="22"/>
  <c r="AM91" i="22"/>
  <c r="BS91" i="22"/>
  <c r="AJ91" i="22"/>
  <c r="BX91" i="22"/>
  <c r="AN91" i="22"/>
  <c r="BZ91" i="22"/>
  <c r="AO91" i="22"/>
  <c r="CB91" i="22"/>
  <c r="AP91" i="22"/>
  <c r="CD91" i="22"/>
  <c r="AQ91" i="22"/>
  <c r="AR91" i="22"/>
  <c r="BY91" i="22"/>
  <c r="CA91" i="22"/>
  <c r="CC91" i="22"/>
  <c r="CE91" i="22"/>
  <c r="BF91" i="22"/>
  <c r="DC91" i="22" s="1"/>
  <c r="BG91" i="22"/>
  <c r="BJ91" i="22"/>
  <c r="BK91" i="22"/>
  <c r="DE91" i="22" s="1"/>
  <c r="BH91" i="22"/>
  <c r="BL91" i="22"/>
  <c r="DF91" i="22" s="1"/>
  <c r="D92" i="22"/>
  <c r="CI92" i="22"/>
  <c r="E92" i="22"/>
  <c r="F92" i="22"/>
  <c r="CJ92" i="22"/>
  <c r="K92" i="22"/>
  <c r="CK92" i="22"/>
  <c r="O92" i="22"/>
  <c r="AU92" i="22"/>
  <c r="CL92" i="22" s="1"/>
  <c r="AV92" i="22"/>
  <c r="CM92" i="22" s="1"/>
  <c r="Q92" i="22"/>
  <c r="AX92" i="22"/>
  <c r="CN92" i="22" s="1"/>
  <c r="R92" i="22"/>
  <c r="AY92" i="22"/>
  <c r="CO92" i="22" s="1"/>
  <c r="AZ92" i="22"/>
  <c r="CP92" i="22" s="1"/>
  <c r="BB92" i="22"/>
  <c r="CQ92" i="22" s="1"/>
  <c r="S92" i="22"/>
  <c r="BC92" i="22"/>
  <c r="CR92" i="22" s="1"/>
  <c r="BD92" i="22"/>
  <c r="CS92" i="22" s="1"/>
  <c r="G92" i="22"/>
  <c r="H92" i="22"/>
  <c r="I92" i="22"/>
  <c r="J92" i="22"/>
  <c r="L92" i="22"/>
  <c r="M92" i="22"/>
  <c r="N92" i="22"/>
  <c r="P92" i="22"/>
  <c r="T92" i="22"/>
  <c r="AT92" i="22"/>
  <c r="AW92" i="22"/>
  <c r="BA92" i="22"/>
  <c r="BE92" i="22"/>
  <c r="U92" i="22"/>
  <c r="BI92" i="22"/>
  <c r="V92" i="22"/>
  <c r="BM92" i="22"/>
  <c r="W92" i="22"/>
  <c r="X92" i="22"/>
  <c r="CU92" i="22"/>
  <c r="AB92" i="22"/>
  <c r="BN92" i="22"/>
  <c r="BT92" i="22"/>
  <c r="BO92" i="22"/>
  <c r="CW92" i="22" s="1"/>
  <c r="BP92" i="22"/>
  <c r="BU92" i="22"/>
  <c r="BQ92" i="22"/>
  <c r="BV92" i="22"/>
  <c r="BR92" i="22"/>
  <c r="BW92" i="22"/>
  <c r="Y92" i="22"/>
  <c r="Z92" i="22"/>
  <c r="AA92" i="22"/>
  <c r="AC92" i="22"/>
  <c r="AD92" i="22"/>
  <c r="AE92" i="22"/>
  <c r="AF92" i="22"/>
  <c r="AG92" i="22"/>
  <c r="AH92" i="22"/>
  <c r="AI92" i="22"/>
  <c r="AK92" i="22"/>
  <c r="AL92" i="22"/>
  <c r="AM92" i="22"/>
  <c r="BS92" i="22"/>
  <c r="AJ92" i="22"/>
  <c r="BX92" i="22"/>
  <c r="AN92" i="22"/>
  <c r="BZ92" i="22"/>
  <c r="AO92" i="22"/>
  <c r="CB92" i="22"/>
  <c r="AP92" i="22"/>
  <c r="CD92" i="22"/>
  <c r="AQ92" i="22"/>
  <c r="AR92" i="22"/>
  <c r="BY92" i="22"/>
  <c r="CA92" i="22"/>
  <c r="CC92" i="22"/>
  <c r="CE92" i="22"/>
  <c r="BF92" i="22"/>
  <c r="DC92" i="22" s="1"/>
  <c r="BG92" i="22"/>
  <c r="BJ92" i="22"/>
  <c r="BK92" i="22"/>
  <c r="DE92" i="22" s="1"/>
  <c r="BH92" i="22"/>
  <c r="BL92" i="22"/>
  <c r="D93" i="22"/>
  <c r="CI93" i="22"/>
  <c r="E93" i="22"/>
  <c r="F93" i="22"/>
  <c r="CJ93" i="22"/>
  <c r="K93" i="22"/>
  <c r="CK93" i="22"/>
  <c r="O93" i="22"/>
  <c r="AU93" i="22"/>
  <c r="CL93" i="22" s="1"/>
  <c r="AV93" i="22"/>
  <c r="CM93" i="22" s="1"/>
  <c r="Q93" i="22"/>
  <c r="AX93" i="22"/>
  <c r="CN93" i="22" s="1"/>
  <c r="R93" i="22"/>
  <c r="AY93" i="22"/>
  <c r="CO93" i="22" s="1"/>
  <c r="AZ93" i="22"/>
  <c r="CP93" i="22" s="1"/>
  <c r="BB93" i="22"/>
  <c r="CQ93" i="22" s="1"/>
  <c r="S93" i="22"/>
  <c r="BC93" i="22"/>
  <c r="CR93" i="22" s="1"/>
  <c r="BD93" i="22"/>
  <c r="CS93" i="22" s="1"/>
  <c r="G93" i="22"/>
  <c r="H93" i="22"/>
  <c r="I93" i="22"/>
  <c r="J93" i="22"/>
  <c r="L93" i="22"/>
  <c r="M93" i="22"/>
  <c r="N93" i="22"/>
  <c r="P93" i="22"/>
  <c r="T93" i="22"/>
  <c r="AT93" i="22"/>
  <c r="AW93" i="22"/>
  <c r="BA93" i="22"/>
  <c r="BE93" i="22"/>
  <c r="U93" i="22"/>
  <c r="BI93" i="22"/>
  <c r="V93" i="22"/>
  <c r="BM93" i="22"/>
  <c r="W93" i="22"/>
  <c r="X93" i="22"/>
  <c r="CU93" i="22"/>
  <c r="AB93" i="22"/>
  <c r="BN93" i="22"/>
  <c r="BT93" i="22"/>
  <c r="BO93" i="22"/>
  <c r="CW93" i="22" s="1"/>
  <c r="BP93" i="22"/>
  <c r="BU93" i="22"/>
  <c r="BQ93" i="22"/>
  <c r="BV93" i="22"/>
  <c r="BR93" i="22"/>
  <c r="CZ93" i="22" s="1"/>
  <c r="BW93" i="22"/>
  <c r="Y93" i="22"/>
  <c r="Z93" i="22"/>
  <c r="AA93" i="22"/>
  <c r="AC93" i="22"/>
  <c r="AD93" i="22"/>
  <c r="AE93" i="22"/>
  <c r="AF93" i="22"/>
  <c r="AG93" i="22"/>
  <c r="AH93" i="22"/>
  <c r="AI93" i="22"/>
  <c r="AK93" i="22"/>
  <c r="AL93" i="22"/>
  <c r="AM93" i="22"/>
  <c r="BS93" i="22"/>
  <c r="AJ93" i="22"/>
  <c r="BX93" i="22"/>
  <c r="AN93" i="22"/>
  <c r="BZ93" i="22"/>
  <c r="AO93" i="22"/>
  <c r="CB93" i="22"/>
  <c r="AP93" i="22"/>
  <c r="CD93" i="22"/>
  <c r="AQ93" i="22"/>
  <c r="AR93" i="22"/>
  <c r="BY93" i="22"/>
  <c r="CA93" i="22"/>
  <c r="CC93" i="22"/>
  <c r="CE93" i="22"/>
  <c r="BF93" i="22"/>
  <c r="DC93" i="22" s="1"/>
  <c r="BG93" i="22"/>
  <c r="BJ93" i="22"/>
  <c r="BK93" i="22"/>
  <c r="DE93" i="22" s="1"/>
  <c r="BH93" i="22"/>
  <c r="BL93" i="22"/>
  <c r="D94" i="22"/>
  <c r="CI94" i="22"/>
  <c r="E94" i="22"/>
  <c r="F94" i="22"/>
  <c r="CJ94" i="22"/>
  <c r="K94" i="22"/>
  <c r="CK94" i="22"/>
  <c r="O94" i="22"/>
  <c r="AU94" i="22"/>
  <c r="AV94" i="22"/>
  <c r="CM94" i="22" s="1"/>
  <c r="Q94" i="22"/>
  <c r="AX94" i="22"/>
  <c r="CN94" i="22" s="1"/>
  <c r="R94" i="22"/>
  <c r="AY94" i="22"/>
  <c r="CO94" i="22" s="1"/>
  <c r="AZ94" i="22"/>
  <c r="CP94" i="22" s="1"/>
  <c r="BB94" i="22"/>
  <c r="CQ94" i="22" s="1"/>
  <c r="S94" i="22"/>
  <c r="BC94" i="22"/>
  <c r="CR94" i="22" s="1"/>
  <c r="BD94" i="22"/>
  <c r="CS94" i="22" s="1"/>
  <c r="G94" i="22"/>
  <c r="H94" i="22"/>
  <c r="I94" i="22"/>
  <c r="J94" i="22"/>
  <c r="L94" i="22"/>
  <c r="M94" i="22"/>
  <c r="N94" i="22"/>
  <c r="P94" i="22"/>
  <c r="T94" i="22"/>
  <c r="AT94" i="22"/>
  <c r="AW94" i="22"/>
  <c r="BA94" i="22"/>
  <c r="BE94" i="22"/>
  <c r="U94" i="22"/>
  <c r="BI94" i="22"/>
  <c r="V94" i="22"/>
  <c r="BM94" i="22"/>
  <c r="W94" i="22"/>
  <c r="X94" i="22"/>
  <c r="CU94" i="22"/>
  <c r="AB94" i="22"/>
  <c r="BN94" i="22"/>
  <c r="BT94" i="22"/>
  <c r="BO94" i="22"/>
  <c r="CW94" i="22" s="1"/>
  <c r="BP94" i="22"/>
  <c r="BU94" i="22"/>
  <c r="BQ94" i="22"/>
  <c r="BV94" i="22"/>
  <c r="BR94" i="22"/>
  <c r="BW94" i="22"/>
  <c r="Y94" i="22"/>
  <c r="Z94" i="22"/>
  <c r="AA94" i="22"/>
  <c r="AC94" i="22"/>
  <c r="AD94" i="22"/>
  <c r="AE94" i="22"/>
  <c r="AF94" i="22"/>
  <c r="AG94" i="22"/>
  <c r="AH94" i="22"/>
  <c r="AI94" i="22"/>
  <c r="AK94" i="22"/>
  <c r="AL94" i="22"/>
  <c r="AM94" i="22"/>
  <c r="BS94" i="22"/>
  <c r="AJ94" i="22"/>
  <c r="BX94" i="22"/>
  <c r="AN94" i="22"/>
  <c r="BZ94" i="22"/>
  <c r="AO94" i="22"/>
  <c r="CB94" i="22"/>
  <c r="AP94" i="22"/>
  <c r="CD94" i="22"/>
  <c r="AQ94" i="22"/>
  <c r="AR94" i="22"/>
  <c r="BY94" i="22"/>
  <c r="CA94" i="22"/>
  <c r="CC94" i="22"/>
  <c r="CE94" i="22"/>
  <c r="BF94" i="22"/>
  <c r="DC94" i="22" s="1"/>
  <c r="BG94" i="22"/>
  <c r="BJ94" i="22"/>
  <c r="BK94" i="22"/>
  <c r="DE94" i="22" s="1"/>
  <c r="BH94" i="22"/>
  <c r="BL94" i="22"/>
  <c r="CU95" i="22"/>
  <c r="CK95" i="22"/>
  <c r="CJ95" i="22"/>
  <c r="CI95" i="22"/>
  <c r="CH95" i="22"/>
  <c r="CG95" i="22"/>
  <c r="CF95" i="22"/>
  <c r="AS53" i="22"/>
  <c r="AS54" i="22"/>
  <c r="AS55" i="22"/>
  <c r="AS56" i="22"/>
  <c r="AS57" i="22"/>
  <c r="AS58" i="22"/>
  <c r="AS59" i="22"/>
  <c r="AS60" i="22"/>
  <c r="AS61" i="22"/>
  <c r="AS62" i="22"/>
  <c r="AS63" i="22"/>
  <c r="AS64" i="22"/>
  <c r="AS65" i="22"/>
  <c r="AS66" i="22"/>
  <c r="AS67" i="22"/>
  <c r="AS68" i="22"/>
  <c r="AS69" i="22"/>
  <c r="AS70" i="22"/>
  <c r="AS71" i="22"/>
  <c r="AS72" i="22"/>
  <c r="AS73" i="22"/>
  <c r="AS74" i="22"/>
  <c r="AS75" i="22"/>
  <c r="AS76" i="22"/>
  <c r="AS77" i="22"/>
  <c r="AS78" i="22"/>
  <c r="AS79" i="22"/>
  <c r="AS80" i="22"/>
  <c r="AS81" i="22"/>
  <c r="AS82" i="22"/>
  <c r="AS83" i="22"/>
  <c r="AS84" i="22"/>
  <c r="AS85" i="22"/>
  <c r="AS86" i="22"/>
  <c r="AS87" i="22"/>
  <c r="AS88" i="22"/>
  <c r="AS89" i="22"/>
  <c r="AS90" i="22"/>
  <c r="AS91" i="22"/>
  <c r="AS92" i="22"/>
  <c r="AS93" i="22"/>
  <c r="AS94" i="22"/>
  <c r="AS95" i="22"/>
  <c r="AR95" i="22"/>
  <c r="AQ95" i="22"/>
  <c r="AP95" i="22"/>
  <c r="AO95" i="22"/>
  <c r="AN95" i="22"/>
  <c r="AM95" i="22"/>
  <c r="AL95" i="22"/>
  <c r="AK95" i="22"/>
  <c r="AJ95" i="22"/>
  <c r="AI95" i="22"/>
  <c r="AH95" i="22"/>
  <c r="AG95" i="22"/>
  <c r="AF95" i="22"/>
  <c r="AE95" i="22"/>
  <c r="AD95" i="22"/>
  <c r="AC95" i="22"/>
  <c r="AB95" i="22"/>
  <c r="AA95" i="22"/>
  <c r="Z95" i="22"/>
  <c r="Y95" i="22"/>
  <c r="X95" i="22"/>
  <c r="W95" i="22"/>
  <c r="V95" i="22"/>
  <c r="U95" i="22"/>
  <c r="T95" i="22"/>
  <c r="S95" i="22"/>
  <c r="R95" i="22"/>
  <c r="Q95" i="22"/>
  <c r="P95" i="22"/>
  <c r="O95" i="22"/>
  <c r="N95" i="22"/>
  <c r="M95" i="22"/>
  <c r="L95" i="22"/>
  <c r="K95" i="22"/>
  <c r="J95" i="22"/>
  <c r="I95" i="22"/>
  <c r="H95" i="22"/>
  <c r="G95" i="22"/>
  <c r="F95" i="22"/>
  <c r="E95" i="22"/>
  <c r="D95" i="22"/>
  <c r="B94" i="22"/>
  <c r="A94" i="22"/>
  <c r="B93" i="22"/>
  <c r="A93" i="22"/>
  <c r="B92" i="22"/>
  <c r="A92" i="22"/>
  <c r="B91" i="22"/>
  <c r="A91" i="22"/>
  <c r="B90" i="22"/>
  <c r="A90" i="22"/>
  <c r="B89" i="22"/>
  <c r="A89" i="22"/>
  <c r="B88" i="22"/>
  <c r="A88" i="22"/>
  <c r="B87" i="22"/>
  <c r="A87" i="22"/>
  <c r="B86" i="22"/>
  <c r="A86" i="22"/>
  <c r="B85" i="22"/>
  <c r="A85" i="22"/>
  <c r="B84" i="22"/>
  <c r="A84" i="22"/>
  <c r="B83" i="22"/>
  <c r="A83" i="22"/>
  <c r="B82" i="22"/>
  <c r="A82" i="22"/>
  <c r="B81" i="22"/>
  <c r="A81" i="22"/>
  <c r="B80" i="22"/>
  <c r="A80" i="22"/>
  <c r="B79" i="22"/>
  <c r="A79" i="22"/>
  <c r="B78" i="22"/>
  <c r="A78" i="22"/>
  <c r="B77" i="22"/>
  <c r="A77" i="22"/>
  <c r="B76" i="22"/>
  <c r="A76" i="22"/>
  <c r="B75" i="22"/>
  <c r="A75" i="22"/>
  <c r="B74" i="22"/>
  <c r="A74" i="22"/>
  <c r="B73" i="22"/>
  <c r="A73" i="22"/>
  <c r="B72" i="22"/>
  <c r="A72" i="22"/>
  <c r="B71" i="22"/>
  <c r="A71" i="22"/>
  <c r="B70" i="22"/>
  <c r="A70" i="22"/>
  <c r="B69" i="22"/>
  <c r="A69" i="22"/>
  <c r="B68" i="22"/>
  <c r="A68" i="22"/>
  <c r="B67" i="22"/>
  <c r="A67" i="22"/>
  <c r="B66" i="22"/>
  <c r="A66" i="22"/>
  <c r="B65" i="22"/>
  <c r="A65" i="22"/>
  <c r="B64" i="22"/>
  <c r="A64" i="22"/>
  <c r="B63" i="22"/>
  <c r="A63" i="22"/>
  <c r="B62" i="22"/>
  <c r="A62" i="22"/>
  <c r="B61" i="22"/>
  <c r="A61" i="22"/>
  <c r="B60" i="22"/>
  <c r="A60" i="22"/>
  <c r="B59" i="22"/>
  <c r="A59" i="22"/>
  <c r="B58" i="22"/>
  <c r="A58" i="22"/>
  <c r="B57" i="22"/>
  <c r="A57" i="22"/>
  <c r="B56" i="22"/>
  <c r="A56" i="22"/>
  <c r="B55" i="22"/>
  <c r="A55" i="22"/>
  <c r="B54" i="22"/>
  <c r="A54" i="22"/>
  <c r="B53" i="22"/>
  <c r="A53" i="22"/>
  <c r="D51" i="22" a="1"/>
  <c r="EF51" i="22"/>
  <c r="EF52" i="22"/>
  <c r="EE51" i="22"/>
  <c r="EE52" i="22"/>
  <c r="ED51" i="22"/>
  <c r="ED52" i="22"/>
  <c r="EC51" i="22"/>
  <c r="EC52" i="22"/>
  <c r="EB51" i="22"/>
  <c r="EB52" i="22"/>
  <c r="EA51" i="22"/>
  <c r="EA52" i="22"/>
  <c r="DZ51" i="22"/>
  <c r="DZ52" i="22"/>
  <c r="DY51" i="22"/>
  <c r="DY52" i="22"/>
  <c r="DX51" i="22"/>
  <c r="DX52" i="22"/>
  <c r="DW51" i="22"/>
  <c r="DW52" i="22"/>
  <c r="DV51" i="22"/>
  <c r="DV52" i="22"/>
  <c r="DU51" i="22"/>
  <c r="DU52" i="22"/>
  <c r="DT51" i="22"/>
  <c r="DT52" i="22"/>
  <c r="DS51" i="22"/>
  <c r="DS52" i="22"/>
  <c r="DR51" i="22"/>
  <c r="DR52" i="22"/>
  <c r="DQ51" i="22"/>
  <c r="DQ52" i="22"/>
  <c r="DP51" i="22"/>
  <c r="DP52" i="22"/>
  <c r="DO51" i="22"/>
  <c r="DO52" i="22"/>
  <c r="DN51" i="22"/>
  <c r="DN52" i="22"/>
  <c r="DM51" i="22"/>
  <c r="DM52" i="22"/>
  <c r="DL51" i="22"/>
  <c r="DL52" i="22"/>
  <c r="DK51" i="22"/>
  <c r="DK52" i="22"/>
  <c r="DJ51" i="22"/>
  <c r="DJ52" i="22"/>
  <c r="DI51" i="22"/>
  <c r="DI52" i="22"/>
  <c r="DH51" i="22"/>
  <c r="DH52" i="22"/>
  <c r="CH51" i="22"/>
  <c r="CH52" i="22"/>
  <c r="CG51" i="22"/>
  <c r="CG52" i="22"/>
  <c r="CF51" i="22"/>
  <c r="CF52" i="22"/>
  <c r="CE51" i="22"/>
  <c r="CE52" i="22"/>
  <c r="CD51" i="22"/>
  <c r="CD52" i="22"/>
  <c r="CC51" i="22"/>
  <c r="CC52" i="22"/>
  <c r="CB51" i="22"/>
  <c r="CB52" i="22"/>
  <c r="CA51" i="22"/>
  <c r="CA52" i="22"/>
  <c r="BZ51" i="22"/>
  <c r="BZ52" i="22"/>
  <c r="BY51" i="22"/>
  <c r="BY52" i="22"/>
  <c r="BX51" i="22"/>
  <c r="BX52" i="22"/>
  <c r="BW51" i="22"/>
  <c r="BW52" i="22"/>
  <c r="BV51" i="22"/>
  <c r="BV52" i="22"/>
  <c r="BU51" i="22"/>
  <c r="BU52" i="22"/>
  <c r="BT51" i="22"/>
  <c r="BT52" i="22"/>
  <c r="BS51" i="22"/>
  <c r="BS52" i="22"/>
  <c r="BR51" i="22"/>
  <c r="BR52" i="22"/>
  <c r="BQ51" i="22"/>
  <c r="BQ52" i="22"/>
  <c r="BP51" i="22"/>
  <c r="BP52" i="22"/>
  <c r="BO51" i="22"/>
  <c r="BO52" i="22"/>
  <c r="BN51" i="22"/>
  <c r="BN52" i="22"/>
  <c r="BM51" i="22"/>
  <c r="BM52" i="22"/>
  <c r="BL51" i="22"/>
  <c r="BL52" i="22"/>
  <c r="BK51" i="22"/>
  <c r="BK52" i="22"/>
  <c r="BJ51" i="22"/>
  <c r="BJ52" i="22"/>
  <c r="BI51" i="22"/>
  <c r="BI52" i="22"/>
  <c r="BH51" i="22"/>
  <c r="BH52" i="22"/>
  <c r="BG51" i="22"/>
  <c r="BG52" i="22"/>
  <c r="BF51" i="22"/>
  <c r="BF52" i="22"/>
  <c r="BE51" i="22"/>
  <c r="BE52" i="22"/>
  <c r="BD51" i="22"/>
  <c r="BD52" i="22"/>
  <c r="BC51" i="22"/>
  <c r="BC52" i="22"/>
  <c r="BB51" i="22"/>
  <c r="BB52" i="22"/>
  <c r="BA51" i="22"/>
  <c r="BA52" i="22"/>
  <c r="AZ51" i="22"/>
  <c r="AZ52" i="22"/>
  <c r="AY51" i="22"/>
  <c r="AY52" i="22"/>
  <c r="AX51" i="22"/>
  <c r="AX52" i="22"/>
  <c r="AW51" i="22"/>
  <c r="AW52" i="22"/>
  <c r="AV51" i="22"/>
  <c r="AV52" i="22"/>
  <c r="AU51" i="22"/>
  <c r="AU52" i="22"/>
  <c r="AT51" i="22"/>
  <c r="AT52" i="22"/>
  <c r="AS51" i="22"/>
  <c r="AS52" i="22"/>
  <c r="AR51" i="22"/>
  <c r="AR52" i="22"/>
  <c r="AQ51" i="22"/>
  <c r="AQ52" i="22"/>
  <c r="AP51" i="22"/>
  <c r="AP52" i="22"/>
  <c r="AO51" i="22"/>
  <c r="AO52" i="22"/>
  <c r="AN51" i="22"/>
  <c r="AN52" i="22"/>
  <c r="AM51" i="22"/>
  <c r="AM52" i="22"/>
  <c r="AL51" i="22"/>
  <c r="AL52" i="22"/>
  <c r="AK51" i="22"/>
  <c r="AK52" i="22"/>
  <c r="AJ51" i="22"/>
  <c r="AJ52" i="22"/>
  <c r="AI51" i="22"/>
  <c r="AI52" i="22"/>
  <c r="AH51" i="22"/>
  <c r="AH52" i="22"/>
  <c r="AG51" i="22"/>
  <c r="AG52" i="22"/>
  <c r="AF51" i="22"/>
  <c r="AF52" i="22"/>
  <c r="AE51" i="22"/>
  <c r="AE52" i="22"/>
  <c r="AD51" i="22"/>
  <c r="AD52" i="22"/>
  <c r="AC51" i="22"/>
  <c r="AC52" i="22"/>
  <c r="AB51" i="22"/>
  <c r="AB52" i="22"/>
  <c r="AA51" i="22"/>
  <c r="AA52" i="22"/>
  <c r="Z51" i="22"/>
  <c r="Z52" i="22"/>
  <c r="Y51" i="22"/>
  <c r="Y52" i="22"/>
  <c r="X51" i="22"/>
  <c r="X52" i="22"/>
  <c r="W51" i="22"/>
  <c r="W52" i="22"/>
  <c r="V51" i="22"/>
  <c r="V52" i="22"/>
  <c r="U51" i="22"/>
  <c r="U52" i="22"/>
  <c r="T51" i="22"/>
  <c r="T52" i="22"/>
  <c r="S51" i="22"/>
  <c r="S52" i="22"/>
  <c r="R51" i="22"/>
  <c r="R52" i="22"/>
  <c r="Q51" i="22"/>
  <c r="Q52" i="22"/>
  <c r="P51" i="22"/>
  <c r="P52" i="22"/>
  <c r="O51" i="22"/>
  <c r="O52" i="22"/>
  <c r="N51" i="22"/>
  <c r="N52" i="22"/>
  <c r="M51" i="22"/>
  <c r="M52" i="22"/>
  <c r="L51" i="22"/>
  <c r="L52" i="22"/>
  <c r="K51" i="22"/>
  <c r="K52" i="22"/>
  <c r="J51" i="22"/>
  <c r="J52" i="22"/>
  <c r="I51" i="22"/>
  <c r="I52" i="22"/>
  <c r="H51" i="22"/>
  <c r="H52" i="22"/>
  <c r="G51" i="22"/>
  <c r="G52" i="22"/>
  <c r="F51" i="22"/>
  <c r="F52" i="22"/>
  <c r="E51" i="22"/>
  <c r="E52" i="22"/>
  <c r="D51" i="22"/>
  <c r="D52" i="22"/>
  <c r="DG51" i="22"/>
  <c r="DF51" i="22"/>
  <c r="DE51" i="22"/>
  <c r="DD51" i="22"/>
  <c r="DC51" i="22"/>
  <c r="DB51" i="22"/>
  <c r="DA51" i="22"/>
  <c r="CZ51" i="22"/>
  <c r="CY51" i="22"/>
  <c r="CX51" i="22"/>
  <c r="CW51" i="22"/>
  <c r="CV51" i="22"/>
  <c r="CU51" i="22"/>
  <c r="CT51" i="22"/>
  <c r="CS51" i="22"/>
  <c r="CR51" i="22"/>
  <c r="CQ51" i="22"/>
  <c r="CP51" i="22"/>
  <c r="CO51" i="22"/>
  <c r="CN51" i="22"/>
  <c r="CM51" i="22"/>
  <c r="CL51" i="22"/>
  <c r="CK51" i="22"/>
  <c r="CJ51" i="22"/>
  <c r="CI51" i="22"/>
  <c r="A59" i="21"/>
  <c r="Z59" i="21"/>
  <c r="Z88" i="21"/>
  <c r="B59" i="21"/>
  <c r="B88" i="21"/>
  <c r="C59" i="21"/>
  <c r="C88" i="21"/>
  <c r="D59" i="21"/>
  <c r="D88" i="21"/>
  <c r="E59" i="21"/>
  <c r="E88" i="21"/>
  <c r="F59" i="21"/>
  <c r="F88" i="21"/>
  <c r="G59" i="21"/>
  <c r="G88" i="21"/>
  <c r="H59" i="21"/>
  <c r="H88" i="21"/>
  <c r="I59" i="21"/>
  <c r="I88" i="21"/>
  <c r="J59" i="21"/>
  <c r="J88" i="21"/>
  <c r="K59" i="21"/>
  <c r="K88" i="21"/>
  <c r="L59" i="21"/>
  <c r="L88" i="21"/>
  <c r="M59" i="21"/>
  <c r="M88" i="21"/>
  <c r="N59" i="21"/>
  <c r="N88" i="21"/>
  <c r="O59" i="21"/>
  <c r="O88" i="21"/>
  <c r="P59" i="21"/>
  <c r="P88" i="21"/>
  <c r="Q59" i="21"/>
  <c r="Q88" i="21"/>
  <c r="R59" i="21"/>
  <c r="R88" i="21"/>
  <c r="S59" i="21"/>
  <c r="S88" i="21"/>
  <c r="V59" i="21"/>
  <c r="V88" i="21"/>
  <c r="W59" i="21"/>
  <c r="W88" i="21"/>
  <c r="X59" i="21"/>
  <c r="X88" i="21"/>
  <c r="Y59" i="21"/>
  <c r="Y88" i="21"/>
  <c r="A88" i="21"/>
  <c r="Z87" i="21"/>
  <c r="B87" i="21"/>
  <c r="C87" i="21"/>
  <c r="D87" i="21"/>
  <c r="E87" i="21"/>
  <c r="F87" i="21"/>
  <c r="G87" i="21"/>
  <c r="H87" i="21"/>
  <c r="I87" i="21"/>
  <c r="J87" i="21"/>
  <c r="K87" i="21"/>
  <c r="L87" i="21"/>
  <c r="M87" i="21"/>
  <c r="N87" i="21"/>
  <c r="O87" i="21"/>
  <c r="P87" i="21"/>
  <c r="Q87" i="21"/>
  <c r="R87" i="21"/>
  <c r="S87" i="21"/>
  <c r="T87" i="21"/>
  <c r="AA87" i="21" s="1"/>
  <c r="AB87" i="21" s="1"/>
  <c r="U87" i="21"/>
  <c r="V87" i="21"/>
  <c r="W87" i="21"/>
  <c r="X87" i="21"/>
  <c r="Y87" i="21"/>
  <c r="A87" i="21"/>
  <c r="A57" i="21"/>
  <c r="Z57" i="21"/>
  <c r="Z86" i="21"/>
  <c r="B86" i="21"/>
  <c r="C86" i="21"/>
  <c r="D86" i="21"/>
  <c r="E86" i="21"/>
  <c r="F86" i="21"/>
  <c r="G86" i="21"/>
  <c r="H86" i="21"/>
  <c r="I86" i="21"/>
  <c r="J86" i="21"/>
  <c r="K86" i="21"/>
  <c r="L86" i="21"/>
  <c r="M86" i="21"/>
  <c r="N86" i="21"/>
  <c r="O86" i="21"/>
  <c r="P86" i="21"/>
  <c r="Q86" i="21"/>
  <c r="R86" i="21"/>
  <c r="S86" i="21"/>
  <c r="T86" i="21"/>
  <c r="AA86" i="21" s="1"/>
  <c r="AB86" i="21" s="1"/>
  <c r="U86" i="21"/>
  <c r="V86" i="21"/>
  <c r="W86" i="21"/>
  <c r="X86" i="21"/>
  <c r="Y86" i="21"/>
  <c r="A86" i="21"/>
  <c r="A56" i="21"/>
  <c r="A85" i="21"/>
  <c r="A55" i="21"/>
  <c r="Z55" i="21"/>
  <c r="Z84" i="21"/>
  <c r="B84" i="21"/>
  <c r="C84" i="21"/>
  <c r="D84" i="21"/>
  <c r="E84" i="21"/>
  <c r="F84" i="21"/>
  <c r="G84" i="21"/>
  <c r="H84" i="21"/>
  <c r="I84" i="21"/>
  <c r="J84" i="21"/>
  <c r="K84" i="21"/>
  <c r="L84" i="21"/>
  <c r="M84" i="21"/>
  <c r="N84" i="21"/>
  <c r="O84" i="21"/>
  <c r="P84" i="21"/>
  <c r="Q84" i="21"/>
  <c r="R84" i="21"/>
  <c r="S84" i="21"/>
  <c r="T84" i="21"/>
  <c r="U84" i="21"/>
  <c r="V84" i="21"/>
  <c r="W84" i="21"/>
  <c r="X84" i="21"/>
  <c r="Y84" i="21"/>
  <c r="A84" i="21"/>
  <c r="Z83" i="21"/>
  <c r="B83" i="21"/>
  <c r="C83" i="21"/>
  <c r="D83" i="21"/>
  <c r="E83" i="21"/>
  <c r="F83" i="21"/>
  <c r="G83" i="21"/>
  <c r="H83" i="21"/>
  <c r="I83" i="21"/>
  <c r="J83" i="21"/>
  <c r="K83" i="21"/>
  <c r="L83" i="21"/>
  <c r="M83" i="21"/>
  <c r="N83" i="21"/>
  <c r="O83" i="21"/>
  <c r="P83" i="21"/>
  <c r="Q83" i="21"/>
  <c r="R83" i="21"/>
  <c r="S83" i="21"/>
  <c r="T83" i="21"/>
  <c r="AA83" i="21" s="1"/>
  <c r="AB83" i="21" s="1"/>
  <c r="U83" i="21"/>
  <c r="V83" i="21"/>
  <c r="W83" i="21"/>
  <c r="X83" i="21"/>
  <c r="Y83" i="21"/>
  <c r="A83" i="21"/>
  <c r="A53" i="21"/>
  <c r="Z53" i="21"/>
  <c r="Z82" i="21"/>
  <c r="B53" i="21"/>
  <c r="B82" i="21"/>
  <c r="C53" i="21"/>
  <c r="C82" i="21"/>
  <c r="D53" i="21"/>
  <c r="D82" i="21"/>
  <c r="E53" i="21"/>
  <c r="E82" i="21"/>
  <c r="F53" i="21"/>
  <c r="F82" i="21"/>
  <c r="G53" i="21"/>
  <c r="G82" i="21"/>
  <c r="H53" i="21"/>
  <c r="H82" i="21"/>
  <c r="I53" i="21"/>
  <c r="I82" i="21"/>
  <c r="J53" i="21"/>
  <c r="J82" i="21"/>
  <c r="K53" i="21"/>
  <c r="K82" i="21"/>
  <c r="L53" i="21"/>
  <c r="L82" i="21"/>
  <c r="M53" i="21"/>
  <c r="M82" i="21"/>
  <c r="N53" i="21"/>
  <c r="N82" i="21"/>
  <c r="O53" i="21"/>
  <c r="O82" i="21"/>
  <c r="P53" i="21"/>
  <c r="P82" i="21"/>
  <c r="Q53" i="21"/>
  <c r="Q82" i="21"/>
  <c r="R53" i="21"/>
  <c r="R82" i="21"/>
  <c r="S53" i="21"/>
  <c r="S82" i="21"/>
  <c r="V53" i="21"/>
  <c r="V82" i="21"/>
  <c r="W53" i="21"/>
  <c r="W82" i="21"/>
  <c r="X53" i="21"/>
  <c r="X82" i="21"/>
  <c r="Y53" i="21"/>
  <c r="Y82" i="21"/>
  <c r="A82" i="21"/>
  <c r="Z81" i="21"/>
  <c r="B81" i="21"/>
  <c r="C81" i="21"/>
  <c r="D81" i="21"/>
  <c r="E81" i="21"/>
  <c r="F81" i="21"/>
  <c r="G81" i="21"/>
  <c r="H81" i="21"/>
  <c r="I81" i="21"/>
  <c r="J81" i="21"/>
  <c r="K81" i="21"/>
  <c r="L81" i="21"/>
  <c r="M81" i="21"/>
  <c r="N81" i="21"/>
  <c r="O81" i="21"/>
  <c r="P81" i="21"/>
  <c r="Q81" i="21"/>
  <c r="R81" i="21"/>
  <c r="S81" i="21"/>
  <c r="T81" i="21"/>
  <c r="U81" i="21"/>
  <c r="V81" i="21"/>
  <c r="W81" i="21"/>
  <c r="X81" i="21"/>
  <c r="Y81" i="21"/>
  <c r="A81" i="21"/>
  <c r="A51" i="21"/>
  <c r="Z51" i="21"/>
  <c r="Z80" i="21"/>
  <c r="B80" i="21"/>
  <c r="C80" i="21"/>
  <c r="D80" i="21"/>
  <c r="E80" i="21"/>
  <c r="F80" i="21"/>
  <c r="G80" i="21"/>
  <c r="H80" i="21"/>
  <c r="I80" i="21"/>
  <c r="J80" i="21"/>
  <c r="K80" i="21"/>
  <c r="L80" i="21"/>
  <c r="M80" i="21"/>
  <c r="N80" i="21"/>
  <c r="O80" i="21"/>
  <c r="P80" i="21"/>
  <c r="Q80" i="21"/>
  <c r="R80" i="21"/>
  <c r="S80" i="21"/>
  <c r="T80" i="21"/>
  <c r="U80" i="21"/>
  <c r="V80" i="21"/>
  <c r="W80" i="21"/>
  <c r="X80" i="21"/>
  <c r="Y80" i="21"/>
  <c r="A80" i="21"/>
  <c r="Z79" i="21"/>
  <c r="B79" i="21"/>
  <c r="C79" i="21"/>
  <c r="D79" i="21"/>
  <c r="E79" i="21"/>
  <c r="F79" i="21"/>
  <c r="G79" i="21"/>
  <c r="H79" i="21"/>
  <c r="I79" i="21"/>
  <c r="J79" i="21"/>
  <c r="K79" i="21"/>
  <c r="L79" i="21"/>
  <c r="M79" i="21"/>
  <c r="N79" i="21"/>
  <c r="O79" i="21"/>
  <c r="P79" i="21"/>
  <c r="Q79" i="21"/>
  <c r="R79" i="21"/>
  <c r="S79" i="21"/>
  <c r="T79" i="21"/>
  <c r="U79" i="21"/>
  <c r="V79" i="21"/>
  <c r="W79" i="21"/>
  <c r="X79" i="21"/>
  <c r="Y79" i="21"/>
  <c r="A79" i="21"/>
  <c r="A49" i="21"/>
  <c r="Z49" i="21"/>
  <c r="Z78" i="21"/>
  <c r="B78" i="21"/>
  <c r="C78" i="21"/>
  <c r="D78" i="21"/>
  <c r="E78" i="21"/>
  <c r="F78" i="21"/>
  <c r="G78" i="21"/>
  <c r="H78" i="21"/>
  <c r="I78" i="21"/>
  <c r="J78" i="21"/>
  <c r="K78" i="21"/>
  <c r="L78" i="21"/>
  <c r="M78" i="21"/>
  <c r="N78" i="21"/>
  <c r="O78" i="21"/>
  <c r="P78" i="21"/>
  <c r="Q78" i="21"/>
  <c r="R78" i="21"/>
  <c r="S78" i="21"/>
  <c r="T78" i="21"/>
  <c r="U78" i="21"/>
  <c r="V78" i="21"/>
  <c r="W78" i="21"/>
  <c r="X78" i="21"/>
  <c r="Y78" i="21"/>
  <c r="A78" i="21"/>
  <c r="Z77" i="21"/>
  <c r="B77" i="21"/>
  <c r="C77" i="21"/>
  <c r="D77" i="21"/>
  <c r="E77" i="21"/>
  <c r="F77" i="21"/>
  <c r="G77" i="21"/>
  <c r="H77" i="21"/>
  <c r="I77" i="21"/>
  <c r="J77" i="21"/>
  <c r="K77" i="21"/>
  <c r="L77" i="21"/>
  <c r="M77" i="21"/>
  <c r="N77" i="21"/>
  <c r="O77" i="21"/>
  <c r="P77" i="21"/>
  <c r="Q77" i="21"/>
  <c r="R77" i="21"/>
  <c r="S77" i="21"/>
  <c r="T77" i="21"/>
  <c r="U77" i="21"/>
  <c r="V77" i="21"/>
  <c r="W77" i="21"/>
  <c r="X77" i="21"/>
  <c r="Y77" i="21"/>
  <c r="A77" i="21"/>
  <c r="A47" i="21"/>
  <c r="Z47" i="21"/>
  <c r="Z76" i="21"/>
  <c r="B47" i="21"/>
  <c r="B76" i="21"/>
  <c r="C47" i="21"/>
  <c r="C76" i="21"/>
  <c r="D47" i="21"/>
  <c r="D76" i="21"/>
  <c r="E47" i="21"/>
  <c r="E76" i="21"/>
  <c r="F47" i="21"/>
  <c r="F76" i="21"/>
  <c r="G47" i="21"/>
  <c r="G76" i="21"/>
  <c r="H47" i="21"/>
  <c r="H76" i="21"/>
  <c r="I47" i="21"/>
  <c r="I76" i="21"/>
  <c r="J47" i="21"/>
  <c r="J76" i="21"/>
  <c r="K47" i="21"/>
  <c r="K76" i="21"/>
  <c r="L47" i="21"/>
  <c r="L76" i="21"/>
  <c r="M47" i="21"/>
  <c r="M76" i="21"/>
  <c r="N47" i="21"/>
  <c r="N76" i="21"/>
  <c r="O47" i="21"/>
  <c r="O76" i="21"/>
  <c r="P47" i="21"/>
  <c r="P76" i="21"/>
  <c r="Q47" i="21"/>
  <c r="Q76" i="21"/>
  <c r="R47" i="21"/>
  <c r="R76" i="21"/>
  <c r="S47" i="21"/>
  <c r="S76" i="21"/>
  <c r="V47" i="21"/>
  <c r="V76" i="21"/>
  <c r="W47" i="21"/>
  <c r="W76" i="21"/>
  <c r="X47" i="21"/>
  <c r="X76" i="21"/>
  <c r="Y47" i="21"/>
  <c r="Y76" i="21"/>
  <c r="A76" i="21"/>
  <c r="Z75" i="21"/>
  <c r="B75" i="21"/>
  <c r="C75" i="21"/>
  <c r="D75" i="21"/>
  <c r="E75" i="21"/>
  <c r="F75" i="21"/>
  <c r="G75" i="21"/>
  <c r="H75" i="21"/>
  <c r="I75" i="21"/>
  <c r="J75" i="21"/>
  <c r="K75" i="21"/>
  <c r="L75" i="21"/>
  <c r="M75" i="21"/>
  <c r="N75" i="21"/>
  <c r="O75" i="21"/>
  <c r="P75" i="21"/>
  <c r="Q75" i="21"/>
  <c r="R75" i="21"/>
  <c r="S75" i="21"/>
  <c r="T75" i="21"/>
  <c r="U75" i="21"/>
  <c r="V75" i="21"/>
  <c r="W75" i="21"/>
  <c r="X75" i="21"/>
  <c r="Y75" i="21"/>
  <c r="A75" i="21"/>
  <c r="A45" i="21"/>
  <c r="Z45" i="21"/>
  <c r="Z74" i="21"/>
  <c r="B74" i="21"/>
  <c r="C74" i="21"/>
  <c r="D74" i="21"/>
  <c r="E74" i="21"/>
  <c r="F74" i="21"/>
  <c r="G74" i="21"/>
  <c r="H74" i="21"/>
  <c r="I74" i="21"/>
  <c r="J74" i="21"/>
  <c r="K74" i="21"/>
  <c r="L74" i="21"/>
  <c r="M74" i="21"/>
  <c r="N74" i="21"/>
  <c r="O74" i="21"/>
  <c r="P74" i="21"/>
  <c r="Q74" i="21"/>
  <c r="R74" i="21"/>
  <c r="S74" i="21"/>
  <c r="T74" i="21"/>
  <c r="U74" i="21"/>
  <c r="V74" i="21"/>
  <c r="W74" i="21"/>
  <c r="X74" i="21"/>
  <c r="Y74" i="21"/>
  <c r="A74" i="21"/>
  <c r="Z73" i="21"/>
  <c r="B73" i="21"/>
  <c r="C73" i="21"/>
  <c r="D73" i="21"/>
  <c r="E73" i="21"/>
  <c r="F73" i="21"/>
  <c r="G73" i="21"/>
  <c r="H73" i="21"/>
  <c r="I73" i="21"/>
  <c r="J73" i="21"/>
  <c r="K73" i="21"/>
  <c r="L73" i="21"/>
  <c r="M73" i="21"/>
  <c r="N73" i="21"/>
  <c r="O73" i="21"/>
  <c r="P73" i="21"/>
  <c r="Q73" i="21"/>
  <c r="R73" i="21"/>
  <c r="S73" i="21"/>
  <c r="T73" i="21"/>
  <c r="U73" i="21"/>
  <c r="V73" i="21"/>
  <c r="W73" i="21"/>
  <c r="X73" i="21"/>
  <c r="Y73" i="21"/>
  <c r="A73" i="21"/>
  <c r="A43" i="21"/>
  <c r="Z43" i="21"/>
  <c r="Z72" i="21"/>
  <c r="B72" i="21"/>
  <c r="C72" i="21"/>
  <c r="D72" i="21"/>
  <c r="E72" i="21"/>
  <c r="F72" i="21"/>
  <c r="G72" i="21"/>
  <c r="H72" i="21"/>
  <c r="I72" i="21"/>
  <c r="J72" i="21"/>
  <c r="K72" i="21"/>
  <c r="L72" i="21"/>
  <c r="M72" i="21"/>
  <c r="N72" i="21"/>
  <c r="O72" i="21"/>
  <c r="P72" i="21"/>
  <c r="Q72" i="21"/>
  <c r="R72" i="21"/>
  <c r="S72" i="21"/>
  <c r="T72" i="21"/>
  <c r="U72" i="21"/>
  <c r="V72" i="21"/>
  <c r="W72" i="21"/>
  <c r="X72" i="21"/>
  <c r="Y72" i="21"/>
  <c r="A72" i="21"/>
  <c r="Z71" i="21"/>
  <c r="B71" i="21"/>
  <c r="C71" i="21"/>
  <c r="D71" i="21"/>
  <c r="E71" i="21"/>
  <c r="F71" i="21"/>
  <c r="G71" i="21"/>
  <c r="H71" i="21"/>
  <c r="I71" i="21"/>
  <c r="J71" i="21"/>
  <c r="K71" i="21"/>
  <c r="L71" i="21"/>
  <c r="M71" i="21"/>
  <c r="N71" i="21"/>
  <c r="O71" i="21"/>
  <c r="P71" i="21"/>
  <c r="Q71" i="21"/>
  <c r="R71" i="21"/>
  <c r="S71" i="21"/>
  <c r="T71" i="21"/>
  <c r="AA71" i="21" s="1"/>
  <c r="AB71" i="21" s="1"/>
  <c r="U71" i="21"/>
  <c r="V71" i="21"/>
  <c r="W71" i="21"/>
  <c r="X71" i="21"/>
  <c r="Y71" i="21"/>
  <c r="A71" i="21"/>
  <c r="A41" i="21"/>
  <c r="Z41" i="21"/>
  <c r="Z70" i="21"/>
  <c r="B70" i="21"/>
  <c r="C70" i="21"/>
  <c r="D70" i="21"/>
  <c r="E70" i="21"/>
  <c r="F70" i="21"/>
  <c r="G70" i="21"/>
  <c r="H70" i="21"/>
  <c r="I70" i="21"/>
  <c r="J70" i="21"/>
  <c r="K70" i="21"/>
  <c r="L70" i="21"/>
  <c r="M70" i="21"/>
  <c r="N70" i="21"/>
  <c r="O70" i="21"/>
  <c r="P70" i="21"/>
  <c r="Q70" i="21"/>
  <c r="R70" i="21"/>
  <c r="S70" i="21"/>
  <c r="T70" i="21"/>
  <c r="AA70" i="21" s="1"/>
  <c r="AB70" i="21" s="1"/>
  <c r="U70" i="21"/>
  <c r="V70" i="21"/>
  <c r="W70" i="21"/>
  <c r="X70" i="21"/>
  <c r="Y70" i="21"/>
  <c r="A70" i="21"/>
  <c r="Z69" i="21"/>
  <c r="B69" i="21"/>
  <c r="C69" i="21"/>
  <c r="D69" i="21"/>
  <c r="E69" i="21"/>
  <c r="F69" i="21"/>
  <c r="G69" i="21"/>
  <c r="H69" i="21"/>
  <c r="I69" i="21"/>
  <c r="J69" i="21"/>
  <c r="K69" i="21"/>
  <c r="L69" i="21"/>
  <c r="M69" i="21"/>
  <c r="N69" i="21"/>
  <c r="O69" i="21"/>
  <c r="P69" i="21"/>
  <c r="Q69" i="21"/>
  <c r="R69" i="21"/>
  <c r="S69" i="21"/>
  <c r="T69" i="21"/>
  <c r="U69" i="21"/>
  <c r="V69" i="21"/>
  <c r="W69" i="21"/>
  <c r="X69" i="21"/>
  <c r="Y69" i="21"/>
  <c r="A69" i="21"/>
  <c r="A39" i="21"/>
  <c r="Z39" i="21"/>
  <c r="Z68" i="21"/>
  <c r="B68" i="21"/>
  <c r="C68" i="21"/>
  <c r="D68" i="21"/>
  <c r="E68" i="21"/>
  <c r="F68" i="21"/>
  <c r="G68" i="21"/>
  <c r="H68" i="21"/>
  <c r="I68" i="21"/>
  <c r="J68" i="21"/>
  <c r="K68" i="21"/>
  <c r="L68" i="21"/>
  <c r="M68" i="21"/>
  <c r="N68" i="21"/>
  <c r="O68" i="21"/>
  <c r="P68" i="21"/>
  <c r="Q68" i="21"/>
  <c r="R68" i="21"/>
  <c r="S68" i="21"/>
  <c r="T68" i="21"/>
  <c r="U68" i="21"/>
  <c r="V68" i="21"/>
  <c r="W68" i="21"/>
  <c r="X68" i="21"/>
  <c r="Y68" i="21"/>
  <c r="A68" i="21"/>
  <c r="A38" i="21"/>
  <c r="A67" i="21"/>
  <c r="A37" i="21"/>
  <c r="A66" i="21"/>
  <c r="Z65" i="21"/>
  <c r="B65" i="21"/>
  <c r="C65" i="21"/>
  <c r="D65" i="21"/>
  <c r="E65" i="21"/>
  <c r="F65" i="21"/>
  <c r="G65" i="21"/>
  <c r="H65" i="21"/>
  <c r="I65" i="21"/>
  <c r="J65" i="21"/>
  <c r="K65" i="21"/>
  <c r="L65" i="21"/>
  <c r="M65" i="21"/>
  <c r="N65" i="21"/>
  <c r="O65" i="21"/>
  <c r="P65" i="21"/>
  <c r="Q65" i="21"/>
  <c r="R65" i="21"/>
  <c r="S65" i="21"/>
  <c r="T65" i="21"/>
  <c r="AA65" i="21" s="1"/>
  <c r="AB65" i="21" s="1"/>
  <c r="U65" i="21"/>
  <c r="V65" i="21"/>
  <c r="W65" i="21"/>
  <c r="X65" i="21"/>
  <c r="Y65" i="21"/>
  <c r="A65" i="21"/>
  <c r="A35" i="21"/>
  <c r="Z35" i="21"/>
  <c r="Z64" i="21"/>
  <c r="B35" i="21"/>
  <c r="B64" i="21"/>
  <c r="C35" i="21"/>
  <c r="C64" i="21"/>
  <c r="D35" i="21"/>
  <c r="D64" i="21"/>
  <c r="E35" i="21"/>
  <c r="E64" i="21"/>
  <c r="F35" i="21"/>
  <c r="F64" i="21"/>
  <c r="G35" i="21"/>
  <c r="G64" i="21"/>
  <c r="H35" i="21"/>
  <c r="H64" i="21"/>
  <c r="I35" i="21"/>
  <c r="I64" i="21"/>
  <c r="J35" i="21"/>
  <c r="J64" i="21"/>
  <c r="K35" i="21"/>
  <c r="K64" i="21"/>
  <c r="L35" i="21"/>
  <c r="L64" i="21"/>
  <c r="M35" i="21"/>
  <c r="M64" i="21"/>
  <c r="N35" i="21"/>
  <c r="N64" i="21"/>
  <c r="O35" i="21"/>
  <c r="O64" i="21"/>
  <c r="P35" i="21"/>
  <c r="P64" i="21"/>
  <c r="Q35" i="21"/>
  <c r="Q64" i="21"/>
  <c r="R35" i="21"/>
  <c r="R64" i="21"/>
  <c r="S35" i="21"/>
  <c r="S64" i="21"/>
  <c r="T35" i="21"/>
  <c r="T64" i="21"/>
  <c r="U35" i="21"/>
  <c r="U64" i="21"/>
  <c r="V35" i="21"/>
  <c r="V64" i="21"/>
  <c r="W35" i="21"/>
  <c r="W64" i="21"/>
  <c r="X35" i="21"/>
  <c r="X64" i="21"/>
  <c r="Y35" i="21"/>
  <c r="Y64" i="21"/>
  <c r="AA64" i="21"/>
  <c r="AB64" i="21"/>
  <c r="A64" i="21"/>
  <c r="Y39" i="21"/>
  <c r="Y41" i="21"/>
  <c r="Y43" i="21"/>
  <c r="Y45" i="21"/>
  <c r="Y49" i="21"/>
  <c r="Y51" i="21"/>
  <c r="Y55" i="21"/>
  <c r="Y57" i="21"/>
  <c r="X39" i="21"/>
  <c r="X41" i="21"/>
  <c r="X43" i="21"/>
  <c r="X45" i="21"/>
  <c r="X49" i="21"/>
  <c r="X51" i="21"/>
  <c r="X55" i="21"/>
  <c r="X57" i="21"/>
  <c r="W39" i="21"/>
  <c r="W41" i="21"/>
  <c r="W43" i="21"/>
  <c r="W45" i="21"/>
  <c r="W49" i="21"/>
  <c r="W51" i="21"/>
  <c r="W55" i="21"/>
  <c r="W57" i="21"/>
  <c r="V39" i="21"/>
  <c r="V41" i="21"/>
  <c r="V43" i="21"/>
  <c r="V45" i="21"/>
  <c r="V49" i="21"/>
  <c r="V51" i="21"/>
  <c r="V55" i="21"/>
  <c r="V57" i="21"/>
  <c r="S39" i="21"/>
  <c r="S41" i="21"/>
  <c r="S43" i="21"/>
  <c r="S45" i="21"/>
  <c r="S49" i="21"/>
  <c r="S51" i="21"/>
  <c r="S55" i="21"/>
  <c r="S57" i="21"/>
  <c r="R39" i="21"/>
  <c r="R41" i="21"/>
  <c r="R43" i="21"/>
  <c r="R45" i="21"/>
  <c r="R49" i="21"/>
  <c r="R51" i="21"/>
  <c r="R55" i="21"/>
  <c r="R57" i="21"/>
  <c r="Q39" i="21"/>
  <c r="Q41" i="21"/>
  <c r="Q43" i="21"/>
  <c r="Q45" i="21"/>
  <c r="Q49" i="21"/>
  <c r="Q51" i="21"/>
  <c r="Q55" i="21"/>
  <c r="Q57" i="21"/>
  <c r="P39" i="21"/>
  <c r="P41" i="21"/>
  <c r="P43" i="21"/>
  <c r="P45" i="21"/>
  <c r="P49" i="21"/>
  <c r="P51" i="21"/>
  <c r="P55" i="21"/>
  <c r="P57" i="21"/>
  <c r="O39" i="21"/>
  <c r="O41" i="21"/>
  <c r="O43" i="21"/>
  <c r="O45" i="21"/>
  <c r="O49" i="21"/>
  <c r="O51" i="21"/>
  <c r="O55" i="21"/>
  <c r="O57" i="21"/>
  <c r="N39" i="21"/>
  <c r="N41" i="21"/>
  <c r="N43" i="21"/>
  <c r="N45" i="21"/>
  <c r="N49" i="21"/>
  <c r="N51" i="21"/>
  <c r="N55" i="21"/>
  <c r="N57" i="21"/>
  <c r="M39" i="21"/>
  <c r="M41" i="21"/>
  <c r="M43" i="21"/>
  <c r="M45" i="21"/>
  <c r="M49" i="21"/>
  <c r="M51" i="21"/>
  <c r="M55" i="21"/>
  <c r="M57" i="21"/>
  <c r="L39" i="21"/>
  <c r="L41" i="21"/>
  <c r="L43" i="21"/>
  <c r="L45" i="21"/>
  <c r="L49" i="21"/>
  <c r="L51" i="21"/>
  <c r="L55" i="21"/>
  <c r="L57" i="21"/>
  <c r="K39" i="21"/>
  <c r="K41" i="21"/>
  <c r="K43" i="21"/>
  <c r="K45" i="21"/>
  <c r="K49" i="21"/>
  <c r="K51" i="21"/>
  <c r="K55" i="21"/>
  <c r="K57" i="21"/>
  <c r="J39" i="21"/>
  <c r="J41" i="21"/>
  <c r="J43" i="21"/>
  <c r="J45" i="21"/>
  <c r="J49" i="21"/>
  <c r="J51" i="21"/>
  <c r="J55" i="21"/>
  <c r="J57" i="21"/>
  <c r="I39" i="21"/>
  <c r="I41" i="21"/>
  <c r="I43" i="21"/>
  <c r="I45" i="21"/>
  <c r="I49" i="21"/>
  <c r="I51" i="21"/>
  <c r="I55" i="21"/>
  <c r="I57" i="21"/>
  <c r="H39" i="21"/>
  <c r="H41" i="21"/>
  <c r="H43" i="21"/>
  <c r="H45" i="21"/>
  <c r="H49" i="21"/>
  <c r="H51" i="21"/>
  <c r="H55" i="21"/>
  <c r="H57" i="21"/>
  <c r="G39" i="21"/>
  <c r="G41" i="21"/>
  <c r="G43" i="21"/>
  <c r="G45" i="21"/>
  <c r="G49" i="21"/>
  <c r="G51" i="21"/>
  <c r="G55" i="21"/>
  <c r="G57" i="21"/>
  <c r="F39" i="21"/>
  <c r="F41" i="21"/>
  <c r="F43" i="21"/>
  <c r="F45" i="21"/>
  <c r="F49" i="21"/>
  <c r="F51" i="21"/>
  <c r="F55" i="21"/>
  <c r="F57" i="21"/>
  <c r="E39" i="21"/>
  <c r="E41" i="21"/>
  <c r="E43" i="21"/>
  <c r="E45" i="21"/>
  <c r="E49" i="21"/>
  <c r="E51" i="21"/>
  <c r="E55" i="21"/>
  <c r="E57" i="21"/>
  <c r="D39" i="21"/>
  <c r="D41" i="21"/>
  <c r="D43" i="21"/>
  <c r="D45" i="21"/>
  <c r="D49" i="21"/>
  <c r="D51" i="21"/>
  <c r="D55" i="21"/>
  <c r="D57" i="21"/>
  <c r="C39" i="21"/>
  <c r="C41" i="21"/>
  <c r="C43" i="21"/>
  <c r="C45" i="21"/>
  <c r="C49" i="21"/>
  <c r="C51" i="21"/>
  <c r="C55" i="21"/>
  <c r="C57" i="21"/>
  <c r="B39" i="21"/>
  <c r="B41" i="21"/>
  <c r="B43" i="21"/>
  <c r="B45" i="21"/>
  <c r="B49" i="21"/>
  <c r="B51" i="21"/>
  <c r="B55" i="21"/>
  <c r="B57" i="21"/>
  <c r="AA58" i="21"/>
  <c r="AB58" i="21" s="1"/>
  <c r="AA52" i="21"/>
  <c r="AB52" i="21" s="1"/>
  <c r="AA48" i="21"/>
  <c r="AB48" i="21" s="1"/>
  <c r="AA46" i="21"/>
  <c r="AB46" i="21" s="1"/>
  <c r="AA44" i="21"/>
  <c r="AB44" i="21" s="1"/>
  <c r="AA42" i="21"/>
  <c r="AB42" i="21" s="1"/>
  <c r="AA40" i="21"/>
  <c r="AB40" i="21" s="1"/>
  <c r="AA35" i="21"/>
  <c r="AB35" i="21"/>
  <c r="AO5" i="9"/>
  <c r="AO53" i="9"/>
  <c r="CC53" i="9"/>
  <c r="CB53" i="9"/>
  <c r="CB95" i="9" s="1"/>
  <c r="AP6" i="9"/>
  <c r="AP54" i="9"/>
  <c r="CD54" i="9"/>
  <c r="CE54" i="9"/>
  <c r="AP7" i="9"/>
  <c r="AP55" i="9"/>
  <c r="CD55" i="9"/>
  <c r="CE55" i="9"/>
  <c r="AP8" i="9"/>
  <c r="AP56" i="9"/>
  <c r="CD56" i="9"/>
  <c r="CE56" i="9"/>
  <c r="AP9" i="9"/>
  <c r="AP57" i="9"/>
  <c r="CD57" i="9"/>
  <c r="CE57" i="9"/>
  <c r="AP10" i="9"/>
  <c r="AP58" i="9"/>
  <c r="CD58" i="9"/>
  <c r="CE58" i="9"/>
  <c r="AP11" i="9"/>
  <c r="AP59" i="9"/>
  <c r="CD59" i="9"/>
  <c r="CE59" i="9"/>
  <c r="AP12" i="9"/>
  <c r="AP60" i="9"/>
  <c r="CD60" i="9"/>
  <c r="CE60" i="9"/>
  <c r="AP13" i="9"/>
  <c r="AP61" i="9"/>
  <c r="CD61" i="9"/>
  <c r="CE61" i="9"/>
  <c r="AP14" i="9"/>
  <c r="AP62" i="9"/>
  <c r="CD62" i="9"/>
  <c r="CE62" i="9"/>
  <c r="AP15" i="9"/>
  <c r="AP63" i="9"/>
  <c r="CD63" i="9"/>
  <c r="CE63" i="9"/>
  <c r="AP16" i="9"/>
  <c r="AP64" i="9"/>
  <c r="CD64" i="9"/>
  <c r="CE64" i="9"/>
  <c r="AP17" i="9"/>
  <c r="AP65" i="9"/>
  <c r="CD65" i="9"/>
  <c r="CE65" i="9"/>
  <c r="AP18" i="9"/>
  <c r="AP66" i="9"/>
  <c r="CD66" i="9"/>
  <c r="CE66" i="9"/>
  <c r="AP19" i="9"/>
  <c r="AP67" i="9"/>
  <c r="CD67" i="9"/>
  <c r="CE67" i="9"/>
  <c r="AP20" i="9"/>
  <c r="AP68" i="9"/>
  <c r="CD68" i="9"/>
  <c r="CE68" i="9"/>
  <c r="AP21" i="9"/>
  <c r="AP69" i="9"/>
  <c r="CD69" i="9"/>
  <c r="CE69" i="9"/>
  <c r="AP22" i="9"/>
  <c r="AP70" i="9"/>
  <c r="CD70" i="9"/>
  <c r="CE70" i="9"/>
  <c r="AP23" i="9"/>
  <c r="AP71" i="9"/>
  <c r="CD71" i="9"/>
  <c r="CE71" i="9"/>
  <c r="AP24" i="9"/>
  <c r="AP72" i="9"/>
  <c r="CD72" i="9"/>
  <c r="CE72" i="9"/>
  <c r="AP25" i="9"/>
  <c r="AP73" i="9"/>
  <c r="CD73" i="9"/>
  <c r="CE73" i="9"/>
  <c r="AP26" i="9"/>
  <c r="AP74" i="9"/>
  <c r="CD74" i="9"/>
  <c r="CE74" i="9"/>
  <c r="AP27" i="9"/>
  <c r="AP75" i="9"/>
  <c r="CD75" i="9"/>
  <c r="CE75" i="9"/>
  <c r="AP28" i="9"/>
  <c r="AP76" i="9"/>
  <c r="CD76" i="9"/>
  <c r="CE76" i="9"/>
  <c r="AP29" i="9"/>
  <c r="AP77" i="9"/>
  <c r="CD77" i="9"/>
  <c r="CE77" i="9"/>
  <c r="AP30" i="9"/>
  <c r="AP78" i="9"/>
  <c r="CD78" i="9"/>
  <c r="CE78" i="9"/>
  <c r="AP31" i="9"/>
  <c r="AP79" i="9"/>
  <c r="CD79" i="9"/>
  <c r="CE79" i="9"/>
  <c r="AP32" i="9"/>
  <c r="AP80" i="9"/>
  <c r="CD80" i="9"/>
  <c r="CE80" i="9"/>
  <c r="AP33" i="9"/>
  <c r="AP81" i="9"/>
  <c r="CD81" i="9"/>
  <c r="CE81" i="9"/>
  <c r="AP34" i="9"/>
  <c r="AP82" i="9"/>
  <c r="CD82" i="9"/>
  <c r="CE82" i="9"/>
  <c r="AP35" i="9"/>
  <c r="AP83" i="9"/>
  <c r="CD83" i="9"/>
  <c r="CE83" i="9"/>
  <c r="AP36" i="9"/>
  <c r="AP84" i="9"/>
  <c r="CD84" i="9"/>
  <c r="CE84" i="9"/>
  <c r="AP37" i="9"/>
  <c r="AP85" i="9"/>
  <c r="CD85" i="9"/>
  <c r="CE85" i="9"/>
  <c r="AP38" i="9"/>
  <c r="AP86" i="9"/>
  <c r="CD86" i="9"/>
  <c r="CE86" i="9"/>
  <c r="AP39" i="9"/>
  <c r="AP87" i="9"/>
  <c r="CD87" i="9"/>
  <c r="CE87" i="9"/>
  <c r="AP40" i="9"/>
  <c r="AP88" i="9"/>
  <c r="CD88" i="9"/>
  <c r="CE88" i="9"/>
  <c r="AP41" i="9"/>
  <c r="AP89" i="9"/>
  <c r="CD89" i="9"/>
  <c r="CE89" i="9"/>
  <c r="AP42" i="9"/>
  <c r="AP90" i="9"/>
  <c r="CD90" i="9"/>
  <c r="CE90" i="9"/>
  <c r="AP43" i="9"/>
  <c r="AP91" i="9"/>
  <c r="CD91" i="9"/>
  <c r="CE91" i="9"/>
  <c r="AP44" i="9"/>
  <c r="AP92" i="9"/>
  <c r="CD92" i="9"/>
  <c r="CE92" i="9"/>
  <c r="AP45" i="9"/>
  <c r="AP93" i="9"/>
  <c r="CD93" i="9"/>
  <c r="CE93" i="9"/>
  <c r="AO48" i="6"/>
  <c r="AP48" i="9"/>
  <c r="AP94" i="9"/>
  <c r="CD94" i="9"/>
  <c r="CE94" i="9"/>
  <c r="AN6" i="9"/>
  <c r="AN54" i="9"/>
  <c r="BZ54" i="9"/>
  <c r="CA54" i="9"/>
  <c r="AN7" i="9"/>
  <c r="AN55" i="9"/>
  <c r="BZ55" i="9"/>
  <c r="CA55" i="9"/>
  <c r="AN8" i="9"/>
  <c r="AN56" i="9"/>
  <c r="BZ56" i="9"/>
  <c r="CA56" i="9"/>
  <c r="AN9" i="9"/>
  <c r="AN57" i="9"/>
  <c r="BZ57" i="9"/>
  <c r="CA57" i="9"/>
  <c r="AN10" i="9"/>
  <c r="AN58" i="9"/>
  <c r="BZ58" i="9"/>
  <c r="CA58" i="9"/>
  <c r="AN11" i="9"/>
  <c r="AN59" i="9"/>
  <c r="BZ59" i="9"/>
  <c r="CA59" i="9"/>
  <c r="AN12" i="9"/>
  <c r="AN60" i="9"/>
  <c r="BZ60" i="9"/>
  <c r="CA60" i="9"/>
  <c r="AN13" i="9"/>
  <c r="AN61" i="9"/>
  <c r="BZ61" i="9"/>
  <c r="CA61" i="9"/>
  <c r="AN14" i="9"/>
  <c r="AN62" i="9"/>
  <c r="BZ62" i="9"/>
  <c r="CA62" i="9"/>
  <c r="AN15" i="9"/>
  <c r="AN63" i="9"/>
  <c r="BZ63" i="9"/>
  <c r="CA63" i="9"/>
  <c r="AN16" i="9"/>
  <c r="AN64" i="9"/>
  <c r="BZ64" i="9"/>
  <c r="CA64" i="9"/>
  <c r="AN17" i="9"/>
  <c r="AN65" i="9"/>
  <c r="BZ65" i="9"/>
  <c r="CA65" i="9"/>
  <c r="AN18" i="9"/>
  <c r="AN66" i="9"/>
  <c r="BZ66" i="9"/>
  <c r="CA66" i="9"/>
  <c r="AN19" i="9"/>
  <c r="AN67" i="9"/>
  <c r="BZ67" i="9"/>
  <c r="CA67" i="9"/>
  <c r="AN20" i="9"/>
  <c r="AN68" i="9"/>
  <c r="BZ68" i="9"/>
  <c r="CA68" i="9"/>
  <c r="AN21" i="9"/>
  <c r="AN69" i="9"/>
  <c r="BZ69" i="9"/>
  <c r="CA69" i="9"/>
  <c r="AN22" i="9"/>
  <c r="AN70" i="9"/>
  <c r="BZ70" i="9"/>
  <c r="CA70" i="9"/>
  <c r="AN23" i="9"/>
  <c r="AN71" i="9"/>
  <c r="BZ71" i="9"/>
  <c r="CA71" i="9"/>
  <c r="AN24" i="9"/>
  <c r="AN72" i="9"/>
  <c r="BZ72" i="9"/>
  <c r="CA72" i="9"/>
  <c r="AN25" i="9"/>
  <c r="AN73" i="9"/>
  <c r="BZ73" i="9"/>
  <c r="CA73" i="9"/>
  <c r="AN26" i="9"/>
  <c r="AN74" i="9"/>
  <c r="BZ74" i="9"/>
  <c r="CA74" i="9"/>
  <c r="AN27" i="9"/>
  <c r="AN75" i="9"/>
  <c r="BZ75" i="9"/>
  <c r="CA75" i="9"/>
  <c r="AN28" i="9"/>
  <c r="AN76" i="9"/>
  <c r="BZ76" i="9"/>
  <c r="CA76" i="9"/>
  <c r="AN29" i="9"/>
  <c r="AN77" i="9"/>
  <c r="BZ77" i="9"/>
  <c r="CA77" i="9"/>
  <c r="AN30" i="9"/>
  <c r="AN78" i="9"/>
  <c r="BZ78" i="9"/>
  <c r="CA78" i="9"/>
  <c r="AN31" i="9"/>
  <c r="AN79" i="9"/>
  <c r="BZ79" i="9"/>
  <c r="CA79" i="9"/>
  <c r="AN32" i="9"/>
  <c r="AN80" i="9"/>
  <c r="BZ80" i="9"/>
  <c r="CA80" i="9"/>
  <c r="AN33" i="9"/>
  <c r="AN81" i="9"/>
  <c r="BZ81" i="9"/>
  <c r="CA81" i="9"/>
  <c r="AN34" i="9"/>
  <c r="AN82" i="9"/>
  <c r="BZ82" i="9"/>
  <c r="CA82" i="9"/>
  <c r="AN35" i="9"/>
  <c r="AN83" i="9"/>
  <c r="BZ83" i="9"/>
  <c r="CA83" i="9"/>
  <c r="AN36" i="9"/>
  <c r="AN84" i="9"/>
  <c r="BZ84" i="9"/>
  <c r="CA84" i="9"/>
  <c r="AN37" i="9"/>
  <c r="AN85" i="9"/>
  <c r="BZ85" i="9"/>
  <c r="CA85" i="9"/>
  <c r="AN38" i="9"/>
  <c r="AN86" i="9"/>
  <c r="BZ86" i="9"/>
  <c r="CA86" i="9"/>
  <c r="AN39" i="9"/>
  <c r="AN87" i="9"/>
  <c r="BZ87" i="9"/>
  <c r="CA87" i="9"/>
  <c r="AN40" i="9"/>
  <c r="AN88" i="9"/>
  <c r="BZ88" i="9"/>
  <c r="CA88" i="9"/>
  <c r="AN41" i="9"/>
  <c r="AN89" i="9"/>
  <c r="BZ89" i="9"/>
  <c r="CA89" i="9"/>
  <c r="AN42" i="9"/>
  <c r="AN90" i="9"/>
  <c r="BZ90" i="9"/>
  <c r="CA90" i="9"/>
  <c r="AN43" i="9"/>
  <c r="AN91" i="9"/>
  <c r="BZ91" i="9"/>
  <c r="CA91" i="9"/>
  <c r="AN44" i="9"/>
  <c r="AN92" i="9"/>
  <c r="BZ92" i="9"/>
  <c r="CA92" i="9"/>
  <c r="AN45" i="9"/>
  <c r="AN93" i="9"/>
  <c r="BZ93" i="9"/>
  <c r="CA93" i="9"/>
  <c r="AM48" i="6"/>
  <c r="AN48" i="9"/>
  <c r="AN94" i="9"/>
  <c r="BZ94" i="9"/>
  <c r="CA94" i="9"/>
  <c r="AN5" i="9"/>
  <c r="AN53" i="9"/>
  <c r="CA53" i="9"/>
  <c r="BZ53" i="9"/>
  <c r="AP5" i="9"/>
  <c r="AP53" i="9"/>
  <c r="CD53" i="9"/>
  <c r="CD95" i="9" s="1"/>
  <c r="CE53" i="9"/>
  <c r="A59" i="20"/>
  <c r="A60" i="20"/>
  <c r="A61" i="20"/>
  <c r="A62" i="20"/>
  <c r="A63" i="20"/>
  <c r="A64" i="20"/>
  <c r="A65" i="20"/>
  <c r="A66" i="20"/>
  <c r="A140" i="20"/>
  <c r="A141" i="20"/>
  <c r="A142" i="20"/>
  <c r="A143" i="20"/>
  <c r="A144" i="20"/>
  <c r="A145" i="20"/>
  <c r="A146" i="20"/>
  <c r="A147" i="20"/>
  <c r="A148" i="20"/>
  <c r="A149" i="20"/>
  <c r="A150" i="20"/>
  <c r="A151" i="20"/>
  <c r="A152" i="20"/>
  <c r="A153" i="20"/>
  <c r="A154" i="20"/>
  <c r="A155" i="20"/>
  <c r="A156" i="20"/>
  <c r="A157" i="20"/>
  <c r="A158" i="20"/>
  <c r="A159" i="20"/>
  <c r="A160" i="20"/>
  <c r="A161" i="20"/>
  <c r="A162" i="20"/>
  <c r="A113" i="20"/>
  <c r="A114" i="20"/>
  <c r="A115" i="20"/>
  <c r="A116" i="20"/>
  <c r="A117" i="20"/>
  <c r="A118" i="20"/>
  <c r="A119" i="20"/>
  <c r="A120" i="20"/>
  <c r="A121" i="20"/>
  <c r="A122" i="20"/>
  <c r="A123" i="20"/>
  <c r="A124" i="20"/>
  <c r="A125" i="20"/>
  <c r="A126" i="20"/>
  <c r="A127" i="20"/>
  <c r="A128" i="20"/>
  <c r="A129" i="20"/>
  <c r="A130" i="20"/>
  <c r="A131" i="20"/>
  <c r="A132" i="20"/>
  <c r="A133" i="20"/>
  <c r="A134" i="20"/>
  <c r="A135" i="20"/>
  <c r="A86" i="20"/>
  <c r="A87" i="20"/>
  <c r="A88" i="20"/>
  <c r="A89" i="20"/>
  <c r="A90" i="20"/>
  <c r="A91" i="20"/>
  <c r="A92" i="20"/>
  <c r="A93" i="20"/>
  <c r="A94" i="20"/>
  <c r="A95" i="20"/>
  <c r="A96" i="20"/>
  <c r="A97" i="20"/>
  <c r="A98" i="20"/>
  <c r="A99" i="20"/>
  <c r="A100" i="20"/>
  <c r="A101" i="20"/>
  <c r="A102" i="20"/>
  <c r="A103" i="20"/>
  <c r="A104" i="20"/>
  <c r="A105" i="20"/>
  <c r="A106" i="20"/>
  <c r="A107" i="20"/>
  <c r="A108" i="20"/>
  <c r="A32" i="20"/>
  <c r="A33" i="20"/>
  <c r="A34" i="20"/>
  <c r="A35" i="20"/>
  <c r="A36" i="20"/>
  <c r="A37" i="20"/>
  <c r="A38" i="20"/>
  <c r="A39" i="20"/>
  <c r="A40" i="20"/>
  <c r="A41" i="20"/>
  <c r="A42" i="20"/>
  <c r="A43" i="20"/>
  <c r="A44" i="20"/>
  <c r="A45" i="20"/>
  <c r="A46" i="20"/>
  <c r="A47" i="20"/>
  <c r="A48" i="20"/>
  <c r="A49" i="20"/>
  <c r="A50" i="20"/>
  <c r="A51" i="20"/>
  <c r="A52" i="20"/>
  <c r="A53" i="20"/>
  <c r="A54" i="20"/>
  <c r="A5" i="20"/>
  <c r="A6" i="20"/>
  <c r="A7" i="20"/>
  <c r="A8" i="20"/>
  <c r="A9" i="20"/>
  <c r="A10" i="20"/>
  <c r="A11" i="20"/>
  <c r="A12" i="20"/>
  <c r="A13" i="20"/>
  <c r="A14" i="20"/>
  <c r="A15" i="20"/>
  <c r="A16" i="20"/>
  <c r="A17" i="20"/>
  <c r="A18" i="20"/>
  <c r="A19" i="20"/>
  <c r="A20" i="20"/>
  <c r="A21" i="20"/>
  <c r="A22" i="20"/>
  <c r="A23" i="20"/>
  <c r="A24" i="20"/>
  <c r="A25" i="20"/>
  <c r="A26" i="20"/>
  <c r="A27" i="20"/>
  <c r="A59" i="8"/>
  <c r="Z59" i="8"/>
  <c r="B59" i="8"/>
  <c r="B88" i="8"/>
  <c r="C59" i="8"/>
  <c r="C88" i="8"/>
  <c r="D59" i="8"/>
  <c r="D88" i="8"/>
  <c r="E59" i="8"/>
  <c r="E88" i="8"/>
  <c r="F59" i="8"/>
  <c r="F88" i="8"/>
  <c r="G59" i="8"/>
  <c r="G88" i="8"/>
  <c r="H59" i="8"/>
  <c r="H88" i="8"/>
  <c r="I59" i="8"/>
  <c r="I88" i="8"/>
  <c r="J59" i="8"/>
  <c r="J88" i="8"/>
  <c r="K59" i="8"/>
  <c r="K88" i="8"/>
  <c r="L59" i="8"/>
  <c r="L88" i="8"/>
  <c r="M59" i="8"/>
  <c r="M88" i="8"/>
  <c r="N59" i="8"/>
  <c r="N88" i="8"/>
  <c r="O59" i="8"/>
  <c r="O88" i="8"/>
  <c r="P59" i="8"/>
  <c r="P88" i="8"/>
  <c r="Q59" i="8"/>
  <c r="Q88" i="8"/>
  <c r="R59" i="8"/>
  <c r="R88" i="8"/>
  <c r="S59" i="8"/>
  <c r="S88" i="8"/>
  <c r="V59" i="8"/>
  <c r="V88" i="8"/>
  <c r="W59" i="8"/>
  <c r="W88" i="8"/>
  <c r="X59" i="8"/>
  <c r="X88" i="8"/>
  <c r="Y59" i="8"/>
  <c r="Y88" i="8"/>
  <c r="Z88" i="8"/>
  <c r="A88" i="8"/>
  <c r="C35" i="8"/>
  <c r="A37" i="8"/>
  <c r="A38" i="8"/>
  <c r="A41" i="8"/>
  <c r="C41" i="8"/>
  <c r="A42" i="8"/>
  <c r="C42" i="8"/>
  <c r="A43" i="8"/>
  <c r="C43" i="8"/>
  <c r="A44" i="8"/>
  <c r="C44" i="8"/>
  <c r="A45" i="8"/>
  <c r="C45" i="8"/>
  <c r="A46" i="8"/>
  <c r="C46" i="8"/>
  <c r="A47" i="8"/>
  <c r="C47" i="8"/>
  <c r="A48" i="8"/>
  <c r="C48" i="8"/>
  <c r="A49" i="8"/>
  <c r="C49" i="8"/>
  <c r="A50" i="8"/>
  <c r="C50" i="8"/>
  <c r="A51" i="8"/>
  <c r="C51" i="8"/>
  <c r="A52" i="8"/>
  <c r="C52" i="8"/>
  <c r="A53" i="8"/>
  <c r="C53" i="8"/>
  <c r="A55" i="8"/>
  <c r="C55" i="8"/>
  <c r="A56" i="8"/>
  <c r="A57" i="8"/>
  <c r="C57" i="8"/>
  <c r="D35" i="8"/>
  <c r="D41" i="8"/>
  <c r="D42" i="8"/>
  <c r="D43" i="8"/>
  <c r="D44" i="8"/>
  <c r="D45" i="8"/>
  <c r="D46" i="8"/>
  <c r="D47" i="8"/>
  <c r="D48" i="8"/>
  <c r="D49" i="8"/>
  <c r="D50" i="8"/>
  <c r="D51" i="8"/>
  <c r="D52" i="8"/>
  <c r="D53" i="8"/>
  <c r="D55" i="8"/>
  <c r="D57" i="8"/>
  <c r="E35" i="8"/>
  <c r="E41" i="8"/>
  <c r="E42" i="8"/>
  <c r="E43" i="8"/>
  <c r="E44" i="8"/>
  <c r="E45" i="8"/>
  <c r="E46" i="8"/>
  <c r="E47" i="8"/>
  <c r="E48" i="8"/>
  <c r="E49" i="8"/>
  <c r="E50" i="8"/>
  <c r="E51" i="8"/>
  <c r="E52" i="8"/>
  <c r="E53" i="8"/>
  <c r="E55" i="8"/>
  <c r="E57" i="8"/>
  <c r="F35" i="8"/>
  <c r="F41" i="8"/>
  <c r="F42" i="8"/>
  <c r="F43" i="8"/>
  <c r="F44" i="8"/>
  <c r="F45" i="8"/>
  <c r="F46" i="8"/>
  <c r="F47" i="8"/>
  <c r="F48" i="8"/>
  <c r="F49" i="8"/>
  <c r="F50" i="8"/>
  <c r="F51" i="8"/>
  <c r="F52" i="8"/>
  <c r="F53" i="8"/>
  <c r="F55" i="8"/>
  <c r="F57" i="8"/>
  <c r="G35" i="8"/>
  <c r="G41" i="8"/>
  <c r="G42" i="8"/>
  <c r="G43" i="8"/>
  <c r="G44" i="8"/>
  <c r="G45" i="8"/>
  <c r="G46" i="8"/>
  <c r="G47" i="8"/>
  <c r="G48" i="8"/>
  <c r="G49" i="8"/>
  <c r="G50" i="8"/>
  <c r="G51" i="8"/>
  <c r="G52" i="8"/>
  <c r="G53" i="8"/>
  <c r="G55" i="8"/>
  <c r="G57" i="8"/>
  <c r="H35" i="8"/>
  <c r="H41" i="8"/>
  <c r="H42" i="8"/>
  <c r="H43" i="8"/>
  <c r="H44" i="8"/>
  <c r="H45" i="8"/>
  <c r="H46" i="8"/>
  <c r="H47" i="8"/>
  <c r="H48" i="8"/>
  <c r="H49" i="8"/>
  <c r="H50" i="8"/>
  <c r="H51" i="8"/>
  <c r="H52" i="8"/>
  <c r="H53" i="8"/>
  <c r="H55" i="8"/>
  <c r="H57" i="8"/>
  <c r="I35" i="8"/>
  <c r="I41" i="8"/>
  <c r="I42" i="8"/>
  <c r="I43" i="8"/>
  <c r="I44" i="8"/>
  <c r="I45" i="8"/>
  <c r="I46" i="8"/>
  <c r="I47" i="8"/>
  <c r="I48" i="8"/>
  <c r="I49" i="8"/>
  <c r="I50" i="8"/>
  <c r="I51" i="8"/>
  <c r="I52" i="8"/>
  <c r="I53" i="8"/>
  <c r="I55" i="8"/>
  <c r="I57" i="8"/>
  <c r="J35" i="8"/>
  <c r="J41" i="8"/>
  <c r="J42" i="8"/>
  <c r="J43" i="8"/>
  <c r="J44" i="8"/>
  <c r="J45" i="8"/>
  <c r="J46" i="8"/>
  <c r="J47" i="8"/>
  <c r="J48" i="8"/>
  <c r="J49" i="8"/>
  <c r="J50" i="8"/>
  <c r="J51" i="8"/>
  <c r="J52" i="8"/>
  <c r="J53" i="8"/>
  <c r="J55" i="8"/>
  <c r="J57" i="8"/>
  <c r="K35" i="8"/>
  <c r="K41" i="8"/>
  <c r="K42" i="8"/>
  <c r="K43" i="8"/>
  <c r="K44" i="8"/>
  <c r="K45" i="8"/>
  <c r="K46" i="8"/>
  <c r="K47" i="8"/>
  <c r="K48" i="8"/>
  <c r="K49" i="8"/>
  <c r="K50" i="8"/>
  <c r="K51" i="8"/>
  <c r="K52" i="8"/>
  <c r="K53" i="8"/>
  <c r="K55" i="8"/>
  <c r="K57" i="8"/>
  <c r="L35" i="8"/>
  <c r="L41" i="8"/>
  <c r="L42" i="8"/>
  <c r="L43" i="8"/>
  <c r="L44" i="8"/>
  <c r="L45" i="8"/>
  <c r="L46" i="8"/>
  <c r="L47" i="8"/>
  <c r="L48" i="8"/>
  <c r="L49" i="8"/>
  <c r="L50" i="8"/>
  <c r="L51" i="8"/>
  <c r="L52" i="8"/>
  <c r="L53" i="8"/>
  <c r="L55" i="8"/>
  <c r="L57" i="8"/>
  <c r="M35" i="8"/>
  <c r="M41" i="8"/>
  <c r="M42" i="8"/>
  <c r="M43" i="8"/>
  <c r="M44" i="8"/>
  <c r="M45" i="8"/>
  <c r="M46" i="8"/>
  <c r="M47" i="8"/>
  <c r="M48" i="8"/>
  <c r="M49" i="8"/>
  <c r="M50" i="8"/>
  <c r="M51" i="8"/>
  <c r="M52" i="8"/>
  <c r="M53" i="8"/>
  <c r="M55" i="8"/>
  <c r="M57" i="8"/>
  <c r="N35" i="8"/>
  <c r="N41" i="8"/>
  <c r="N42" i="8"/>
  <c r="N43" i="8"/>
  <c r="N44" i="8"/>
  <c r="N45" i="8"/>
  <c r="N46" i="8"/>
  <c r="N47" i="8"/>
  <c r="N48" i="8"/>
  <c r="N49" i="8"/>
  <c r="N50" i="8"/>
  <c r="N51" i="8"/>
  <c r="N52" i="8"/>
  <c r="N53" i="8"/>
  <c r="N55" i="8"/>
  <c r="N57" i="8"/>
  <c r="O35" i="8"/>
  <c r="O41" i="8"/>
  <c r="O42" i="8"/>
  <c r="O43" i="8"/>
  <c r="O44" i="8"/>
  <c r="O45" i="8"/>
  <c r="O46" i="8"/>
  <c r="O47" i="8"/>
  <c r="O48" i="8"/>
  <c r="O49" i="8"/>
  <c r="O50" i="8"/>
  <c r="O51" i="8"/>
  <c r="O52" i="8"/>
  <c r="O53" i="8"/>
  <c r="O55" i="8"/>
  <c r="O57" i="8"/>
  <c r="P35" i="8"/>
  <c r="P41" i="8"/>
  <c r="P42" i="8"/>
  <c r="P43" i="8"/>
  <c r="P44" i="8"/>
  <c r="P45" i="8"/>
  <c r="P46" i="8"/>
  <c r="P47" i="8"/>
  <c r="P48" i="8"/>
  <c r="P49" i="8"/>
  <c r="P50" i="8"/>
  <c r="P51" i="8"/>
  <c r="P52" i="8"/>
  <c r="P53" i="8"/>
  <c r="P55" i="8"/>
  <c r="P57" i="8"/>
  <c r="Q35" i="8"/>
  <c r="Q41" i="8"/>
  <c r="Q42" i="8"/>
  <c r="Q43" i="8"/>
  <c r="Q44" i="8"/>
  <c r="Q45" i="8"/>
  <c r="Q46" i="8"/>
  <c r="Q47" i="8"/>
  <c r="Q48" i="8"/>
  <c r="Q49" i="8"/>
  <c r="Q50" i="8"/>
  <c r="Q51" i="8"/>
  <c r="Q52" i="8"/>
  <c r="Q53" i="8"/>
  <c r="Q55" i="8"/>
  <c r="Q57" i="8"/>
  <c r="R35" i="8"/>
  <c r="R41" i="8"/>
  <c r="R42" i="8"/>
  <c r="R43" i="8"/>
  <c r="R44" i="8"/>
  <c r="R45" i="8"/>
  <c r="R46" i="8"/>
  <c r="R47" i="8"/>
  <c r="R48" i="8"/>
  <c r="R49" i="8"/>
  <c r="R50" i="8"/>
  <c r="R51" i="8"/>
  <c r="R52" i="8"/>
  <c r="R53" i="8"/>
  <c r="R55" i="8"/>
  <c r="R57" i="8"/>
  <c r="S35" i="8"/>
  <c r="S41" i="8"/>
  <c r="S42" i="8"/>
  <c r="S43" i="8"/>
  <c r="S44" i="8"/>
  <c r="S45" i="8"/>
  <c r="S46" i="8"/>
  <c r="S47" i="8"/>
  <c r="S48" i="8"/>
  <c r="S49" i="8"/>
  <c r="S50" i="8"/>
  <c r="S51" i="8"/>
  <c r="S52" i="8"/>
  <c r="S53" i="8"/>
  <c r="S55" i="8"/>
  <c r="S57" i="8"/>
  <c r="V35" i="8"/>
  <c r="V41" i="8"/>
  <c r="V42" i="8"/>
  <c r="V43" i="8"/>
  <c r="V44" i="8"/>
  <c r="V45" i="8"/>
  <c r="V46" i="8"/>
  <c r="V47" i="8"/>
  <c r="V48" i="8"/>
  <c r="V49" i="8"/>
  <c r="V50" i="8"/>
  <c r="V51" i="8"/>
  <c r="V52" i="8"/>
  <c r="V53" i="8"/>
  <c r="V55" i="8"/>
  <c r="V57" i="8"/>
  <c r="W35" i="8"/>
  <c r="W41" i="8"/>
  <c r="W42" i="8"/>
  <c r="W43" i="8"/>
  <c r="W44" i="8"/>
  <c r="W45" i="8"/>
  <c r="W46" i="8"/>
  <c r="W47" i="8"/>
  <c r="W48" i="8"/>
  <c r="W49" i="8"/>
  <c r="W50" i="8"/>
  <c r="W51" i="8"/>
  <c r="W52" i="8"/>
  <c r="W53" i="8"/>
  <c r="W55" i="8"/>
  <c r="W57" i="8"/>
  <c r="X35" i="8"/>
  <c r="X41" i="8"/>
  <c r="X42" i="8"/>
  <c r="X43" i="8"/>
  <c r="X44" i="8"/>
  <c r="X45" i="8"/>
  <c r="X46" i="8"/>
  <c r="X47" i="8"/>
  <c r="X48" i="8"/>
  <c r="X49" i="8"/>
  <c r="X50" i="8"/>
  <c r="X51" i="8"/>
  <c r="X52" i="8"/>
  <c r="X53" i="8"/>
  <c r="X55" i="8"/>
  <c r="X57" i="8"/>
  <c r="Y35" i="8"/>
  <c r="Y41" i="8"/>
  <c r="Y42" i="8"/>
  <c r="Y43" i="8"/>
  <c r="Y44" i="8"/>
  <c r="Y45" i="8"/>
  <c r="Y46" i="8"/>
  <c r="Y47" i="8"/>
  <c r="Y48" i="8"/>
  <c r="Y49" i="8"/>
  <c r="Y50" i="8"/>
  <c r="Y51" i="8"/>
  <c r="Y52" i="8"/>
  <c r="Y53" i="8"/>
  <c r="Y55" i="8"/>
  <c r="Y57" i="8"/>
  <c r="Z35" i="8"/>
  <c r="Z41" i="8"/>
  <c r="Z42" i="8"/>
  <c r="Z43" i="8"/>
  <c r="Z44" i="8"/>
  <c r="Z45" i="8"/>
  <c r="Z46" i="8"/>
  <c r="Z47" i="8"/>
  <c r="Z48" i="8"/>
  <c r="Z49" i="8"/>
  <c r="Z50" i="8"/>
  <c r="Z51" i="8"/>
  <c r="Z52" i="8"/>
  <c r="Z53" i="8"/>
  <c r="Z55" i="8"/>
  <c r="Z57" i="8"/>
  <c r="B35" i="8"/>
  <c r="B41" i="8"/>
  <c r="B42" i="8"/>
  <c r="B43" i="8"/>
  <c r="B44" i="8"/>
  <c r="B45" i="8"/>
  <c r="B46" i="8"/>
  <c r="B47" i="8"/>
  <c r="B48" i="8"/>
  <c r="B49" i="8"/>
  <c r="B50" i="8"/>
  <c r="B51" i="8"/>
  <c r="B52" i="8"/>
  <c r="B53" i="8"/>
  <c r="B55" i="8"/>
  <c r="B57" i="8"/>
  <c r="C97" i="9"/>
  <c r="C98" i="9"/>
  <c r="C99" i="9"/>
  <c r="C100" i="9"/>
  <c r="C101" i="9"/>
  <c r="C102" i="9"/>
  <c r="C103" i="9"/>
  <c r="C104" i="9"/>
  <c r="C105" i="9"/>
  <c r="C106" i="9"/>
  <c r="C107" i="9"/>
  <c r="C108" i="9"/>
  <c r="C109" i="9"/>
  <c r="C110" i="9"/>
  <c r="C111" i="9"/>
  <c r="C112" i="9"/>
  <c r="C113" i="9"/>
  <c r="C114" i="9"/>
  <c r="C115" i="9"/>
  <c r="C116" i="9"/>
  <c r="C117" i="9"/>
  <c r="C118" i="9"/>
  <c r="C119" i="9"/>
  <c r="C120" i="9"/>
  <c r="E5" i="9"/>
  <c r="E53" i="9"/>
  <c r="E6" i="9"/>
  <c r="E54" i="9"/>
  <c r="E7" i="9"/>
  <c r="E55" i="9"/>
  <c r="E8" i="9"/>
  <c r="E56" i="9"/>
  <c r="E9" i="9"/>
  <c r="E57" i="9"/>
  <c r="E10" i="9"/>
  <c r="E58" i="9"/>
  <c r="E11" i="9"/>
  <c r="E59" i="9"/>
  <c r="E12" i="9"/>
  <c r="E60" i="9"/>
  <c r="E13" i="9"/>
  <c r="E61" i="9"/>
  <c r="E14" i="9"/>
  <c r="E62" i="9"/>
  <c r="E15" i="9"/>
  <c r="E63" i="9"/>
  <c r="E16" i="9"/>
  <c r="E64" i="9"/>
  <c r="E17" i="9"/>
  <c r="E65" i="9"/>
  <c r="E18" i="9"/>
  <c r="E66" i="9"/>
  <c r="E19" i="9"/>
  <c r="E67" i="9"/>
  <c r="E20" i="9"/>
  <c r="E68" i="9"/>
  <c r="E21" i="9"/>
  <c r="E69" i="9"/>
  <c r="E22" i="9"/>
  <c r="E70" i="9"/>
  <c r="E23" i="9"/>
  <c r="E71" i="9"/>
  <c r="E24" i="9"/>
  <c r="E72" i="9"/>
  <c r="E25" i="9"/>
  <c r="E73" i="9"/>
  <c r="E26" i="9"/>
  <c r="E74" i="9"/>
  <c r="E27" i="9"/>
  <c r="E75" i="9"/>
  <c r="E28" i="9"/>
  <c r="E76" i="9"/>
  <c r="E29" i="9"/>
  <c r="E77" i="9"/>
  <c r="E30" i="9"/>
  <c r="E78" i="9"/>
  <c r="E31" i="9"/>
  <c r="E79" i="9"/>
  <c r="E32" i="9"/>
  <c r="E80" i="9"/>
  <c r="E33" i="9"/>
  <c r="E81" i="9"/>
  <c r="E34" i="9"/>
  <c r="E82" i="9"/>
  <c r="E35" i="9"/>
  <c r="E83" i="9"/>
  <c r="E36" i="9"/>
  <c r="E84" i="9"/>
  <c r="E37" i="9"/>
  <c r="E85" i="9"/>
  <c r="E38" i="9"/>
  <c r="E86" i="9"/>
  <c r="E39" i="9"/>
  <c r="E87" i="9"/>
  <c r="E40" i="9"/>
  <c r="E88" i="9"/>
  <c r="E41" i="9"/>
  <c r="E89" i="9"/>
  <c r="E42" i="9"/>
  <c r="E90" i="9"/>
  <c r="E43" i="9"/>
  <c r="E91" i="9"/>
  <c r="E44" i="9"/>
  <c r="E92" i="9"/>
  <c r="E45" i="9"/>
  <c r="E93" i="9"/>
  <c r="D48" i="6"/>
  <c r="E48" i="9"/>
  <c r="E94" i="9"/>
  <c r="E95" i="9"/>
  <c r="F5" i="9"/>
  <c r="F53" i="9"/>
  <c r="F6" i="9"/>
  <c r="F54" i="9"/>
  <c r="F7" i="9"/>
  <c r="F55" i="9"/>
  <c r="F8" i="9"/>
  <c r="F56" i="9"/>
  <c r="F9" i="9"/>
  <c r="F57" i="9"/>
  <c r="F10" i="9"/>
  <c r="F58" i="9"/>
  <c r="F11" i="9"/>
  <c r="F59" i="9"/>
  <c r="F12" i="9"/>
  <c r="F60" i="9"/>
  <c r="F13" i="9"/>
  <c r="F61" i="9"/>
  <c r="F14" i="9"/>
  <c r="F62" i="9"/>
  <c r="F15" i="9"/>
  <c r="F63" i="9"/>
  <c r="F16" i="9"/>
  <c r="F64" i="9"/>
  <c r="F17" i="9"/>
  <c r="F65" i="9"/>
  <c r="F18" i="9"/>
  <c r="F66" i="9"/>
  <c r="F19" i="9"/>
  <c r="F67" i="9"/>
  <c r="F20" i="9"/>
  <c r="F68" i="9"/>
  <c r="F21" i="9"/>
  <c r="F69" i="9"/>
  <c r="F22" i="9"/>
  <c r="F70" i="9"/>
  <c r="F23" i="9"/>
  <c r="F71" i="9"/>
  <c r="F24" i="9"/>
  <c r="F72" i="9"/>
  <c r="F25" i="9"/>
  <c r="F73" i="9"/>
  <c r="F26" i="9"/>
  <c r="F74" i="9"/>
  <c r="F27" i="9"/>
  <c r="F75" i="9"/>
  <c r="F28" i="9"/>
  <c r="F76" i="9"/>
  <c r="F29" i="9"/>
  <c r="F77" i="9"/>
  <c r="F30" i="9"/>
  <c r="F78" i="9"/>
  <c r="F31" i="9"/>
  <c r="F79" i="9"/>
  <c r="F32" i="9"/>
  <c r="F80" i="9"/>
  <c r="F33" i="9"/>
  <c r="F81" i="9"/>
  <c r="F34" i="9"/>
  <c r="F82" i="9"/>
  <c r="F35" i="9"/>
  <c r="F83" i="9"/>
  <c r="F36" i="9"/>
  <c r="F84" i="9"/>
  <c r="F37" i="9"/>
  <c r="F85" i="9"/>
  <c r="F38" i="9"/>
  <c r="F86" i="9"/>
  <c r="F39" i="9"/>
  <c r="F87" i="9"/>
  <c r="F40" i="9"/>
  <c r="F88" i="9"/>
  <c r="F41" i="9"/>
  <c r="F89" i="9"/>
  <c r="F42" i="9"/>
  <c r="F90" i="9"/>
  <c r="F43" i="9"/>
  <c r="F91" i="9"/>
  <c r="F44" i="9"/>
  <c r="F92" i="9"/>
  <c r="F45" i="9"/>
  <c r="F93" i="9"/>
  <c r="E48" i="6"/>
  <c r="F48" i="9"/>
  <c r="F94" i="9"/>
  <c r="F95" i="9"/>
  <c r="G5" i="9"/>
  <c r="G53" i="9"/>
  <c r="G6" i="9"/>
  <c r="G54" i="9"/>
  <c r="G7" i="9"/>
  <c r="G55" i="9"/>
  <c r="G8" i="9"/>
  <c r="G56" i="9"/>
  <c r="G9" i="9"/>
  <c r="G57" i="9"/>
  <c r="G10" i="9"/>
  <c r="G58" i="9"/>
  <c r="G11" i="9"/>
  <c r="G59" i="9"/>
  <c r="G12" i="9"/>
  <c r="G60" i="9"/>
  <c r="G13" i="9"/>
  <c r="G61" i="9"/>
  <c r="G14" i="9"/>
  <c r="G62" i="9"/>
  <c r="G15" i="9"/>
  <c r="G63" i="9"/>
  <c r="G16" i="9"/>
  <c r="G64" i="9"/>
  <c r="G17" i="9"/>
  <c r="G65" i="9"/>
  <c r="G18" i="9"/>
  <c r="G66" i="9"/>
  <c r="G19" i="9"/>
  <c r="G67" i="9"/>
  <c r="G20" i="9"/>
  <c r="G68" i="9"/>
  <c r="G21" i="9"/>
  <c r="G69" i="9"/>
  <c r="G22" i="9"/>
  <c r="G70" i="9"/>
  <c r="G23" i="9"/>
  <c r="G71" i="9"/>
  <c r="G24" i="9"/>
  <c r="G72" i="9"/>
  <c r="G25" i="9"/>
  <c r="G73" i="9"/>
  <c r="G26" i="9"/>
  <c r="G74" i="9"/>
  <c r="G27" i="9"/>
  <c r="G75" i="9"/>
  <c r="G28" i="9"/>
  <c r="G76" i="9"/>
  <c r="G29" i="9"/>
  <c r="G77" i="9"/>
  <c r="G30" i="9"/>
  <c r="G78" i="9"/>
  <c r="G31" i="9"/>
  <c r="G79" i="9"/>
  <c r="G32" i="9"/>
  <c r="G80" i="9"/>
  <c r="G33" i="9"/>
  <c r="G81" i="9"/>
  <c r="G34" i="9"/>
  <c r="G82" i="9"/>
  <c r="G35" i="9"/>
  <c r="G83" i="9"/>
  <c r="G36" i="9"/>
  <c r="G84" i="9"/>
  <c r="G37" i="9"/>
  <c r="G85" i="9"/>
  <c r="G38" i="9"/>
  <c r="G86" i="9"/>
  <c r="G39" i="9"/>
  <c r="G87" i="9"/>
  <c r="G40" i="9"/>
  <c r="G88" i="9"/>
  <c r="G41" i="9"/>
  <c r="G89" i="9"/>
  <c r="G42" i="9"/>
  <c r="G90" i="9"/>
  <c r="G43" i="9"/>
  <c r="G91" i="9"/>
  <c r="G44" i="9"/>
  <c r="G92" i="9"/>
  <c r="G45" i="9"/>
  <c r="G93" i="9"/>
  <c r="F48" i="6"/>
  <c r="G48" i="9"/>
  <c r="G94" i="9"/>
  <c r="G95" i="9"/>
  <c r="H5" i="9"/>
  <c r="H53" i="9"/>
  <c r="H6" i="9"/>
  <c r="H54" i="9"/>
  <c r="H7" i="9"/>
  <c r="H55" i="9"/>
  <c r="H8" i="9"/>
  <c r="H56" i="9"/>
  <c r="H9" i="9"/>
  <c r="H57" i="9"/>
  <c r="H10" i="9"/>
  <c r="H58" i="9"/>
  <c r="H11" i="9"/>
  <c r="H59" i="9"/>
  <c r="H12" i="9"/>
  <c r="H60" i="9"/>
  <c r="H13" i="9"/>
  <c r="H61" i="9"/>
  <c r="H14" i="9"/>
  <c r="H62" i="9"/>
  <c r="H15" i="9"/>
  <c r="H63" i="9"/>
  <c r="H16" i="9"/>
  <c r="H64" i="9"/>
  <c r="H17" i="9"/>
  <c r="H65" i="9"/>
  <c r="H18" i="9"/>
  <c r="H66" i="9"/>
  <c r="H19" i="9"/>
  <c r="H67" i="9"/>
  <c r="H20" i="9"/>
  <c r="H68" i="9"/>
  <c r="H21" i="9"/>
  <c r="H69" i="9"/>
  <c r="H22" i="9"/>
  <c r="H70" i="9"/>
  <c r="H23" i="9"/>
  <c r="H71" i="9"/>
  <c r="H24" i="9"/>
  <c r="H72" i="9"/>
  <c r="H25" i="9"/>
  <c r="H73" i="9"/>
  <c r="H26" i="9"/>
  <c r="H74" i="9"/>
  <c r="H27" i="9"/>
  <c r="H75" i="9"/>
  <c r="H28" i="9"/>
  <c r="H76" i="9"/>
  <c r="H29" i="9"/>
  <c r="H77" i="9"/>
  <c r="H30" i="9"/>
  <c r="H78" i="9"/>
  <c r="H31" i="9"/>
  <c r="H79" i="9"/>
  <c r="H32" i="9"/>
  <c r="H80" i="9"/>
  <c r="H33" i="9"/>
  <c r="H81" i="9"/>
  <c r="H34" i="9"/>
  <c r="H82" i="9"/>
  <c r="H35" i="9"/>
  <c r="H83" i="9"/>
  <c r="H36" i="9"/>
  <c r="H84" i="9"/>
  <c r="H37" i="9"/>
  <c r="H85" i="9"/>
  <c r="H38" i="9"/>
  <c r="H86" i="9"/>
  <c r="H39" i="9"/>
  <c r="H87" i="9"/>
  <c r="H40" i="9"/>
  <c r="H88" i="9"/>
  <c r="H41" i="9"/>
  <c r="H89" i="9"/>
  <c r="H42" i="9"/>
  <c r="H90" i="9"/>
  <c r="H43" i="9"/>
  <c r="H91" i="9"/>
  <c r="H44" i="9"/>
  <c r="H92" i="9"/>
  <c r="H45" i="9"/>
  <c r="H93" i="9"/>
  <c r="G48" i="6"/>
  <c r="H48" i="9"/>
  <c r="H94" i="9"/>
  <c r="H95" i="9"/>
  <c r="I5" i="9"/>
  <c r="I53" i="9"/>
  <c r="I6" i="9"/>
  <c r="I54" i="9"/>
  <c r="I7" i="9"/>
  <c r="I55" i="9"/>
  <c r="I8" i="9"/>
  <c r="I56" i="9"/>
  <c r="I9" i="9"/>
  <c r="I57" i="9"/>
  <c r="I10" i="9"/>
  <c r="I58" i="9"/>
  <c r="I11" i="9"/>
  <c r="I59" i="9"/>
  <c r="I12" i="9"/>
  <c r="I60" i="9"/>
  <c r="I13" i="9"/>
  <c r="I61" i="9"/>
  <c r="I14" i="9"/>
  <c r="I62" i="9"/>
  <c r="I15" i="9"/>
  <c r="I63" i="9"/>
  <c r="I16" i="9"/>
  <c r="I64" i="9"/>
  <c r="I17" i="9"/>
  <c r="I65" i="9"/>
  <c r="I18" i="9"/>
  <c r="I66" i="9"/>
  <c r="I19" i="9"/>
  <c r="I67" i="9"/>
  <c r="I20" i="9"/>
  <c r="I68" i="9"/>
  <c r="I21" i="9"/>
  <c r="I69" i="9"/>
  <c r="I22" i="9"/>
  <c r="I70" i="9"/>
  <c r="I23" i="9"/>
  <c r="I71" i="9"/>
  <c r="I24" i="9"/>
  <c r="I72" i="9"/>
  <c r="I25" i="9"/>
  <c r="I73" i="9"/>
  <c r="I26" i="9"/>
  <c r="I74" i="9"/>
  <c r="I27" i="9"/>
  <c r="I75" i="9"/>
  <c r="I28" i="9"/>
  <c r="I76" i="9"/>
  <c r="I29" i="9"/>
  <c r="I77" i="9"/>
  <c r="I30" i="9"/>
  <c r="I78" i="9"/>
  <c r="I31" i="9"/>
  <c r="I79" i="9"/>
  <c r="I32" i="9"/>
  <c r="I80" i="9"/>
  <c r="I33" i="9"/>
  <c r="I81" i="9"/>
  <c r="I34" i="9"/>
  <c r="I82" i="9"/>
  <c r="I35" i="9"/>
  <c r="I83" i="9"/>
  <c r="I36" i="9"/>
  <c r="I84" i="9"/>
  <c r="I37" i="9"/>
  <c r="I85" i="9"/>
  <c r="I38" i="9"/>
  <c r="I86" i="9"/>
  <c r="I39" i="9"/>
  <c r="I87" i="9"/>
  <c r="I40" i="9"/>
  <c r="I88" i="9"/>
  <c r="I41" i="9"/>
  <c r="I89" i="9"/>
  <c r="I42" i="9"/>
  <c r="I90" i="9"/>
  <c r="I43" i="9"/>
  <c r="I91" i="9"/>
  <c r="I44" i="9"/>
  <c r="I92" i="9"/>
  <c r="I45" i="9"/>
  <c r="I93" i="9"/>
  <c r="H48" i="6"/>
  <c r="I48" i="9"/>
  <c r="I94" i="9"/>
  <c r="I95" i="9"/>
  <c r="J5" i="9"/>
  <c r="J53" i="9"/>
  <c r="J6" i="9"/>
  <c r="J54" i="9"/>
  <c r="J7" i="9"/>
  <c r="J55" i="9"/>
  <c r="J8" i="9"/>
  <c r="J56" i="9"/>
  <c r="J9" i="9"/>
  <c r="J57" i="9"/>
  <c r="J10" i="9"/>
  <c r="J58" i="9"/>
  <c r="J11" i="9"/>
  <c r="J59" i="9"/>
  <c r="J12" i="9"/>
  <c r="J60" i="9"/>
  <c r="J13" i="9"/>
  <c r="J61" i="9"/>
  <c r="J14" i="9"/>
  <c r="J62" i="9"/>
  <c r="J15" i="9"/>
  <c r="J63" i="9"/>
  <c r="J16" i="9"/>
  <c r="J64" i="9"/>
  <c r="J17" i="9"/>
  <c r="J65" i="9"/>
  <c r="J18" i="9"/>
  <c r="J66" i="9"/>
  <c r="J19" i="9"/>
  <c r="J67" i="9"/>
  <c r="J20" i="9"/>
  <c r="J68" i="9"/>
  <c r="J21" i="9"/>
  <c r="J69" i="9"/>
  <c r="J22" i="9"/>
  <c r="J70" i="9"/>
  <c r="J23" i="9"/>
  <c r="J71" i="9"/>
  <c r="J24" i="9"/>
  <c r="J72" i="9"/>
  <c r="J25" i="9"/>
  <c r="J73" i="9"/>
  <c r="J26" i="9"/>
  <c r="J74" i="9"/>
  <c r="J27" i="9"/>
  <c r="J75" i="9"/>
  <c r="J28" i="9"/>
  <c r="J76" i="9"/>
  <c r="J29" i="9"/>
  <c r="J77" i="9"/>
  <c r="J30" i="9"/>
  <c r="J78" i="9"/>
  <c r="J31" i="9"/>
  <c r="J79" i="9"/>
  <c r="J32" i="9"/>
  <c r="J80" i="9"/>
  <c r="J33" i="9"/>
  <c r="J81" i="9"/>
  <c r="J34" i="9"/>
  <c r="J82" i="9"/>
  <c r="J35" i="9"/>
  <c r="J83" i="9"/>
  <c r="J36" i="9"/>
  <c r="J84" i="9"/>
  <c r="J37" i="9"/>
  <c r="J85" i="9"/>
  <c r="J38" i="9"/>
  <c r="J86" i="9"/>
  <c r="J39" i="9"/>
  <c r="J87" i="9"/>
  <c r="J40" i="9"/>
  <c r="J88" i="9"/>
  <c r="J41" i="9"/>
  <c r="J89" i="9"/>
  <c r="J42" i="9"/>
  <c r="J90" i="9"/>
  <c r="J43" i="9"/>
  <c r="J91" i="9"/>
  <c r="J44" i="9"/>
  <c r="J92" i="9"/>
  <c r="J45" i="9"/>
  <c r="J93" i="9"/>
  <c r="I48" i="6"/>
  <c r="J48" i="9"/>
  <c r="J94" i="9"/>
  <c r="J95" i="9"/>
  <c r="K5" i="9"/>
  <c r="K53" i="9"/>
  <c r="K6" i="9"/>
  <c r="K54" i="9"/>
  <c r="K7" i="9"/>
  <c r="K55" i="9"/>
  <c r="K8" i="9"/>
  <c r="K56" i="9"/>
  <c r="K9" i="9"/>
  <c r="K57" i="9"/>
  <c r="K10" i="9"/>
  <c r="K58" i="9"/>
  <c r="K11" i="9"/>
  <c r="K59" i="9"/>
  <c r="K12" i="9"/>
  <c r="K60" i="9"/>
  <c r="K13" i="9"/>
  <c r="K61" i="9"/>
  <c r="K14" i="9"/>
  <c r="K62" i="9"/>
  <c r="K15" i="9"/>
  <c r="K63" i="9"/>
  <c r="K16" i="9"/>
  <c r="K64" i="9"/>
  <c r="K17" i="9"/>
  <c r="K65" i="9"/>
  <c r="K18" i="9"/>
  <c r="K66" i="9"/>
  <c r="K19" i="9"/>
  <c r="K67" i="9"/>
  <c r="K20" i="9"/>
  <c r="K68" i="9"/>
  <c r="K21" i="9"/>
  <c r="K69" i="9"/>
  <c r="K22" i="9"/>
  <c r="K70" i="9"/>
  <c r="K23" i="9"/>
  <c r="K71" i="9"/>
  <c r="K24" i="9"/>
  <c r="K72" i="9"/>
  <c r="K25" i="9"/>
  <c r="K73" i="9"/>
  <c r="K26" i="9"/>
  <c r="K74" i="9"/>
  <c r="K27" i="9"/>
  <c r="K75" i="9"/>
  <c r="K28" i="9"/>
  <c r="K76" i="9"/>
  <c r="K29" i="9"/>
  <c r="K77" i="9"/>
  <c r="K30" i="9"/>
  <c r="K78" i="9"/>
  <c r="K31" i="9"/>
  <c r="K79" i="9"/>
  <c r="K32" i="9"/>
  <c r="K80" i="9"/>
  <c r="K33" i="9"/>
  <c r="K81" i="9"/>
  <c r="K34" i="9"/>
  <c r="K82" i="9"/>
  <c r="K35" i="9"/>
  <c r="K83" i="9"/>
  <c r="K36" i="9"/>
  <c r="K84" i="9"/>
  <c r="K37" i="9"/>
  <c r="K85" i="9"/>
  <c r="K38" i="9"/>
  <c r="K86" i="9"/>
  <c r="K39" i="9"/>
  <c r="K87" i="9"/>
  <c r="K40" i="9"/>
  <c r="K88" i="9"/>
  <c r="K41" i="9"/>
  <c r="K89" i="9"/>
  <c r="K42" i="9"/>
  <c r="K90" i="9"/>
  <c r="K43" i="9"/>
  <c r="K91" i="9"/>
  <c r="K44" i="9"/>
  <c r="K92" i="9"/>
  <c r="K45" i="9"/>
  <c r="K93" i="9"/>
  <c r="J48" i="6"/>
  <c r="K48" i="9"/>
  <c r="K94" i="9"/>
  <c r="K95" i="9"/>
  <c r="L5" i="9"/>
  <c r="L53" i="9"/>
  <c r="L6" i="9"/>
  <c r="L54" i="9"/>
  <c r="L7" i="9"/>
  <c r="L55" i="9"/>
  <c r="L8" i="9"/>
  <c r="L56" i="9"/>
  <c r="L9" i="9"/>
  <c r="L57" i="9"/>
  <c r="L10" i="9"/>
  <c r="L58" i="9"/>
  <c r="L11" i="9"/>
  <c r="L59" i="9"/>
  <c r="L12" i="9"/>
  <c r="L60" i="9"/>
  <c r="L13" i="9"/>
  <c r="L61" i="9"/>
  <c r="L14" i="9"/>
  <c r="L62" i="9"/>
  <c r="L15" i="9"/>
  <c r="L63" i="9"/>
  <c r="L16" i="9"/>
  <c r="L64" i="9"/>
  <c r="L17" i="9"/>
  <c r="L65" i="9"/>
  <c r="L18" i="9"/>
  <c r="L66" i="9"/>
  <c r="L19" i="9"/>
  <c r="L67" i="9"/>
  <c r="L20" i="9"/>
  <c r="L68" i="9"/>
  <c r="L21" i="9"/>
  <c r="L69" i="9"/>
  <c r="L22" i="9"/>
  <c r="L70" i="9"/>
  <c r="L23" i="9"/>
  <c r="L71" i="9"/>
  <c r="L24" i="9"/>
  <c r="L72" i="9"/>
  <c r="L25" i="9"/>
  <c r="L73" i="9"/>
  <c r="L26" i="9"/>
  <c r="L74" i="9"/>
  <c r="L27" i="9"/>
  <c r="L75" i="9"/>
  <c r="L28" i="9"/>
  <c r="L76" i="9"/>
  <c r="L29" i="9"/>
  <c r="L77" i="9"/>
  <c r="L30" i="9"/>
  <c r="L78" i="9"/>
  <c r="L31" i="9"/>
  <c r="L79" i="9"/>
  <c r="L32" i="9"/>
  <c r="L80" i="9"/>
  <c r="L33" i="9"/>
  <c r="L81" i="9"/>
  <c r="L34" i="9"/>
  <c r="L82" i="9"/>
  <c r="L35" i="9"/>
  <c r="L83" i="9"/>
  <c r="L36" i="9"/>
  <c r="L84" i="9"/>
  <c r="L37" i="9"/>
  <c r="L85" i="9"/>
  <c r="L38" i="9"/>
  <c r="L86" i="9"/>
  <c r="L39" i="9"/>
  <c r="L87" i="9"/>
  <c r="L40" i="9"/>
  <c r="L88" i="9"/>
  <c r="L41" i="9"/>
  <c r="L89" i="9"/>
  <c r="L42" i="9"/>
  <c r="L90" i="9"/>
  <c r="L43" i="9"/>
  <c r="L91" i="9"/>
  <c r="L44" i="9"/>
  <c r="L92" i="9"/>
  <c r="L45" i="9"/>
  <c r="L93" i="9"/>
  <c r="K48" i="6"/>
  <c r="L48" i="9"/>
  <c r="L94" i="9"/>
  <c r="L95" i="9"/>
  <c r="M5" i="9"/>
  <c r="M53" i="9"/>
  <c r="M6" i="9"/>
  <c r="M54" i="9"/>
  <c r="M7" i="9"/>
  <c r="M55" i="9"/>
  <c r="M8" i="9"/>
  <c r="M56" i="9"/>
  <c r="M9" i="9"/>
  <c r="M57" i="9"/>
  <c r="M10" i="9"/>
  <c r="M58" i="9"/>
  <c r="M11" i="9"/>
  <c r="M59" i="9"/>
  <c r="M12" i="9"/>
  <c r="M60" i="9"/>
  <c r="M13" i="9"/>
  <c r="M61" i="9"/>
  <c r="M14" i="9"/>
  <c r="M62" i="9"/>
  <c r="M15" i="9"/>
  <c r="M63" i="9"/>
  <c r="M16" i="9"/>
  <c r="M64" i="9"/>
  <c r="M17" i="9"/>
  <c r="M65" i="9"/>
  <c r="M18" i="9"/>
  <c r="M66" i="9"/>
  <c r="M19" i="9"/>
  <c r="M67" i="9"/>
  <c r="M20" i="9"/>
  <c r="M68" i="9"/>
  <c r="M21" i="9"/>
  <c r="M69" i="9"/>
  <c r="M22" i="9"/>
  <c r="M70" i="9"/>
  <c r="M23" i="9"/>
  <c r="M71" i="9"/>
  <c r="M24" i="9"/>
  <c r="M72" i="9"/>
  <c r="M25" i="9"/>
  <c r="M73" i="9"/>
  <c r="M26" i="9"/>
  <c r="M74" i="9"/>
  <c r="M27" i="9"/>
  <c r="M75" i="9"/>
  <c r="M28" i="9"/>
  <c r="M76" i="9"/>
  <c r="M29" i="9"/>
  <c r="M77" i="9"/>
  <c r="M30" i="9"/>
  <c r="M78" i="9"/>
  <c r="M31" i="9"/>
  <c r="M79" i="9"/>
  <c r="M32" i="9"/>
  <c r="M80" i="9"/>
  <c r="M33" i="9"/>
  <c r="M81" i="9"/>
  <c r="M34" i="9"/>
  <c r="M82" i="9"/>
  <c r="M35" i="9"/>
  <c r="M83" i="9"/>
  <c r="M36" i="9"/>
  <c r="M84" i="9"/>
  <c r="M37" i="9"/>
  <c r="M85" i="9"/>
  <c r="M38" i="9"/>
  <c r="M86" i="9"/>
  <c r="M39" i="9"/>
  <c r="M87" i="9"/>
  <c r="M40" i="9"/>
  <c r="M88" i="9"/>
  <c r="M41" i="9"/>
  <c r="M89" i="9"/>
  <c r="M42" i="9"/>
  <c r="M90" i="9"/>
  <c r="M43" i="9"/>
  <c r="M91" i="9"/>
  <c r="M44" i="9"/>
  <c r="M92" i="9"/>
  <c r="M45" i="9"/>
  <c r="M93" i="9"/>
  <c r="L48" i="6"/>
  <c r="M48" i="9"/>
  <c r="M94" i="9"/>
  <c r="M95" i="9"/>
  <c r="N5" i="9"/>
  <c r="N53" i="9"/>
  <c r="N6" i="9"/>
  <c r="N54" i="9"/>
  <c r="N7" i="9"/>
  <c r="N55" i="9"/>
  <c r="N8" i="9"/>
  <c r="N56" i="9"/>
  <c r="N9" i="9"/>
  <c r="N57" i="9"/>
  <c r="N10" i="9"/>
  <c r="N58" i="9"/>
  <c r="N11" i="9"/>
  <c r="N59" i="9"/>
  <c r="N12" i="9"/>
  <c r="N60" i="9"/>
  <c r="N13" i="9"/>
  <c r="N61" i="9"/>
  <c r="N14" i="9"/>
  <c r="N62" i="9"/>
  <c r="N15" i="9"/>
  <c r="N63" i="9"/>
  <c r="N16" i="9"/>
  <c r="N64" i="9"/>
  <c r="N17" i="9"/>
  <c r="N65" i="9"/>
  <c r="N18" i="9"/>
  <c r="N66" i="9"/>
  <c r="N19" i="9"/>
  <c r="N67" i="9"/>
  <c r="N20" i="9"/>
  <c r="N68" i="9"/>
  <c r="N21" i="9"/>
  <c r="N69" i="9"/>
  <c r="N22" i="9"/>
  <c r="N70" i="9"/>
  <c r="N23" i="9"/>
  <c r="N71" i="9"/>
  <c r="N24" i="9"/>
  <c r="N72" i="9"/>
  <c r="N25" i="9"/>
  <c r="N73" i="9"/>
  <c r="N26" i="9"/>
  <c r="N74" i="9"/>
  <c r="N27" i="9"/>
  <c r="N75" i="9"/>
  <c r="N28" i="9"/>
  <c r="N76" i="9"/>
  <c r="N29" i="9"/>
  <c r="N77" i="9"/>
  <c r="N30" i="9"/>
  <c r="N78" i="9"/>
  <c r="N31" i="9"/>
  <c r="N79" i="9"/>
  <c r="N32" i="9"/>
  <c r="N80" i="9"/>
  <c r="N33" i="9"/>
  <c r="N81" i="9"/>
  <c r="N34" i="9"/>
  <c r="N82" i="9"/>
  <c r="N35" i="9"/>
  <c r="N83" i="9"/>
  <c r="N36" i="9"/>
  <c r="N84" i="9"/>
  <c r="N37" i="9"/>
  <c r="N85" i="9"/>
  <c r="N38" i="9"/>
  <c r="N86" i="9"/>
  <c r="N39" i="9"/>
  <c r="N87" i="9"/>
  <c r="N40" i="9"/>
  <c r="N88" i="9"/>
  <c r="N41" i="9"/>
  <c r="N89" i="9"/>
  <c r="N42" i="9"/>
  <c r="N90" i="9"/>
  <c r="N43" i="9"/>
  <c r="N91" i="9"/>
  <c r="N44" i="9"/>
  <c r="N92" i="9"/>
  <c r="N45" i="9"/>
  <c r="N93" i="9"/>
  <c r="M48" i="6"/>
  <c r="N48" i="9"/>
  <c r="N94" i="9"/>
  <c r="N95" i="9"/>
  <c r="O5" i="9"/>
  <c r="O53" i="9"/>
  <c r="O6" i="9"/>
  <c r="O54" i="9"/>
  <c r="O7" i="9"/>
  <c r="O55" i="9"/>
  <c r="O8" i="9"/>
  <c r="O56" i="9"/>
  <c r="O9" i="9"/>
  <c r="O57" i="9"/>
  <c r="O10" i="9"/>
  <c r="O58" i="9"/>
  <c r="O11" i="9"/>
  <c r="O59" i="9"/>
  <c r="O12" i="9"/>
  <c r="O60" i="9"/>
  <c r="O13" i="9"/>
  <c r="O61" i="9"/>
  <c r="O14" i="9"/>
  <c r="O62" i="9"/>
  <c r="O15" i="9"/>
  <c r="O63" i="9"/>
  <c r="O16" i="9"/>
  <c r="O64" i="9"/>
  <c r="O17" i="9"/>
  <c r="O65" i="9"/>
  <c r="O18" i="9"/>
  <c r="O66" i="9"/>
  <c r="O19" i="9"/>
  <c r="O67" i="9"/>
  <c r="O20" i="9"/>
  <c r="O68" i="9"/>
  <c r="O21" i="9"/>
  <c r="O69" i="9"/>
  <c r="O22" i="9"/>
  <c r="O70" i="9"/>
  <c r="O23" i="9"/>
  <c r="O71" i="9"/>
  <c r="O24" i="9"/>
  <c r="O72" i="9"/>
  <c r="O25" i="9"/>
  <c r="O73" i="9"/>
  <c r="O26" i="9"/>
  <c r="O74" i="9"/>
  <c r="O27" i="9"/>
  <c r="O75" i="9"/>
  <c r="O28" i="9"/>
  <c r="O76" i="9"/>
  <c r="O29" i="9"/>
  <c r="O77" i="9"/>
  <c r="O30" i="9"/>
  <c r="O78" i="9"/>
  <c r="O31" i="9"/>
  <c r="O79" i="9"/>
  <c r="O32" i="9"/>
  <c r="O80" i="9"/>
  <c r="O33" i="9"/>
  <c r="O81" i="9"/>
  <c r="O34" i="9"/>
  <c r="O82" i="9"/>
  <c r="O35" i="9"/>
  <c r="O83" i="9"/>
  <c r="O36" i="9"/>
  <c r="O84" i="9"/>
  <c r="O37" i="9"/>
  <c r="O85" i="9"/>
  <c r="O38" i="9"/>
  <c r="O86" i="9"/>
  <c r="O39" i="9"/>
  <c r="O87" i="9"/>
  <c r="O40" i="9"/>
  <c r="O88" i="9"/>
  <c r="O41" i="9"/>
  <c r="O89" i="9"/>
  <c r="O42" i="9"/>
  <c r="O90" i="9"/>
  <c r="O43" i="9"/>
  <c r="O91" i="9"/>
  <c r="O44" i="9"/>
  <c r="O92" i="9"/>
  <c r="O45" i="9"/>
  <c r="O93" i="9"/>
  <c r="N48" i="6"/>
  <c r="O48" i="9"/>
  <c r="O94" i="9"/>
  <c r="O95" i="9"/>
  <c r="P5" i="9"/>
  <c r="P53" i="9"/>
  <c r="P6" i="9"/>
  <c r="P54" i="9"/>
  <c r="P7" i="9"/>
  <c r="P55" i="9"/>
  <c r="P8" i="9"/>
  <c r="P56" i="9"/>
  <c r="P9" i="9"/>
  <c r="P57" i="9"/>
  <c r="P10" i="9"/>
  <c r="P58" i="9"/>
  <c r="P11" i="9"/>
  <c r="P59" i="9"/>
  <c r="P12" i="9"/>
  <c r="P60" i="9"/>
  <c r="P13" i="9"/>
  <c r="P61" i="9"/>
  <c r="P14" i="9"/>
  <c r="P62" i="9"/>
  <c r="P15" i="9"/>
  <c r="P63" i="9"/>
  <c r="P16" i="9"/>
  <c r="P64" i="9"/>
  <c r="P17" i="9"/>
  <c r="P65" i="9"/>
  <c r="P18" i="9"/>
  <c r="P66" i="9"/>
  <c r="P19" i="9"/>
  <c r="P67" i="9"/>
  <c r="P20" i="9"/>
  <c r="P68" i="9"/>
  <c r="P21" i="9"/>
  <c r="P69" i="9"/>
  <c r="P22" i="9"/>
  <c r="P70" i="9"/>
  <c r="P23" i="9"/>
  <c r="P71" i="9"/>
  <c r="P24" i="9"/>
  <c r="P72" i="9"/>
  <c r="P25" i="9"/>
  <c r="P73" i="9"/>
  <c r="P26" i="9"/>
  <c r="P74" i="9"/>
  <c r="P27" i="9"/>
  <c r="P75" i="9"/>
  <c r="P28" i="9"/>
  <c r="P76" i="9"/>
  <c r="P29" i="9"/>
  <c r="P77" i="9"/>
  <c r="P30" i="9"/>
  <c r="P78" i="9"/>
  <c r="P31" i="9"/>
  <c r="P79" i="9"/>
  <c r="P32" i="9"/>
  <c r="P80" i="9"/>
  <c r="P33" i="9"/>
  <c r="P81" i="9"/>
  <c r="P34" i="9"/>
  <c r="P82" i="9"/>
  <c r="P35" i="9"/>
  <c r="P83" i="9"/>
  <c r="P36" i="9"/>
  <c r="P84" i="9"/>
  <c r="P37" i="9"/>
  <c r="P85" i="9"/>
  <c r="P38" i="9"/>
  <c r="P86" i="9"/>
  <c r="P39" i="9"/>
  <c r="P87" i="9"/>
  <c r="P40" i="9"/>
  <c r="P88" i="9"/>
  <c r="P41" i="9"/>
  <c r="P89" i="9"/>
  <c r="P42" i="9"/>
  <c r="P90" i="9"/>
  <c r="P43" i="9"/>
  <c r="P91" i="9"/>
  <c r="P44" i="9"/>
  <c r="P92" i="9"/>
  <c r="P45" i="9"/>
  <c r="P93" i="9"/>
  <c r="O48" i="6"/>
  <c r="P48" i="9"/>
  <c r="P94" i="9"/>
  <c r="P95" i="9"/>
  <c r="Q5" i="9"/>
  <c r="Q53" i="9"/>
  <c r="Q6" i="9"/>
  <c r="Q54" i="9"/>
  <c r="Q7" i="9"/>
  <c r="Q55" i="9"/>
  <c r="Q8" i="9"/>
  <c r="Q56" i="9"/>
  <c r="Q9" i="9"/>
  <c r="Q57" i="9"/>
  <c r="Q10" i="9"/>
  <c r="Q58" i="9"/>
  <c r="Q11" i="9"/>
  <c r="Q59" i="9"/>
  <c r="Q12" i="9"/>
  <c r="Q60" i="9"/>
  <c r="Q13" i="9"/>
  <c r="Q61" i="9"/>
  <c r="Q14" i="9"/>
  <c r="Q62" i="9"/>
  <c r="Q15" i="9"/>
  <c r="Q63" i="9"/>
  <c r="Q16" i="9"/>
  <c r="Q64" i="9"/>
  <c r="Q17" i="9"/>
  <c r="Q65" i="9"/>
  <c r="Q18" i="9"/>
  <c r="Q66" i="9"/>
  <c r="Q19" i="9"/>
  <c r="Q67" i="9"/>
  <c r="Q20" i="9"/>
  <c r="Q68" i="9"/>
  <c r="Q21" i="9"/>
  <c r="Q69" i="9"/>
  <c r="Q22" i="9"/>
  <c r="Q70" i="9"/>
  <c r="Q23" i="9"/>
  <c r="Q71" i="9"/>
  <c r="Q24" i="9"/>
  <c r="Q72" i="9"/>
  <c r="Q25" i="9"/>
  <c r="Q73" i="9"/>
  <c r="Q26" i="9"/>
  <c r="Q74" i="9"/>
  <c r="Q27" i="9"/>
  <c r="Q75" i="9"/>
  <c r="Q28" i="9"/>
  <c r="Q76" i="9"/>
  <c r="Q29" i="9"/>
  <c r="Q77" i="9"/>
  <c r="Q30" i="9"/>
  <c r="Q78" i="9"/>
  <c r="Q31" i="9"/>
  <c r="Q79" i="9"/>
  <c r="Q32" i="9"/>
  <c r="Q80" i="9"/>
  <c r="Q33" i="9"/>
  <c r="Q81" i="9"/>
  <c r="Q34" i="9"/>
  <c r="Q82" i="9"/>
  <c r="Q35" i="9"/>
  <c r="Q83" i="9"/>
  <c r="Q36" i="9"/>
  <c r="Q84" i="9"/>
  <c r="Q37" i="9"/>
  <c r="Q85" i="9"/>
  <c r="Q38" i="9"/>
  <c r="Q86" i="9"/>
  <c r="Q39" i="9"/>
  <c r="Q87" i="9"/>
  <c r="Q40" i="9"/>
  <c r="Q88" i="9"/>
  <c r="Q41" i="9"/>
  <c r="Q89" i="9"/>
  <c r="Q42" i="9"/>
  <c r="Q90" i="9"/>
  <c r="Q43" i="9"/>
  <c r="Q91" i="9"/>
  <c r="Q44" i="9"/>
  <c r="Q92" i="9"/>
  <c r="Q45" i="9"/>
  <c r="Q93" i="9"/>
  <c r="P48" i="6"/>
  <c r="Q48" i="9"/>
  <c r="Q94" i="9"/>
  <c r="Q95" i="9"/>
  <c r="R5" i="9"/>
  <c r="R53" i="9"/>
  <c r="R6" i="9"/>
  <c r="R54" i="9"/>
  <c r="R7" i="9"/>
  <c r="R55" i="9"/>
  <c r="R8" i="9"/>
  <c r="R56" i="9"/>
  <c r="R9" i="9"/>
  <c r="R57" i="9"/>
  <c r="R10" i="9"/>
  <c r="R58" i="9"/>
  <c r="R11" i="9"/>
  <c r="R59" i="9"/>
  <c r="R12" i="9"/>
  <c r="R60" i="9"/>
  <c r="R13" i="9"/>
  <c r="R61" i="9"/>
  <c r="R14" i="9"/>
  <c r="R62" i="9"/>
  <c r="R15" i="9"/>
  <c r="R63" i="9"/>
  <c r="R16" i="9"/>
  <c r="R64" i="9"/>
  <c r="R17" i="9"/>
  <c r="R65" i="9"/>
  <c r="R18" i="9"/>
  <c r="R66" i="9"/>
  <c r="R19" i="9"/>
  <c r="R67" i="9"/>
  <c r="R20" i="9"/>
  <c r="R68" i="9"/>
  <c r="R21" i="9"/>
  <c r="R69" i="9"/>
  <c r="R22" i="9"/>
  <c r="R70" i="9"/>
  <c r="R23" i="9"/>
  <c r="R71" i="9"/>
  <c r="R24" i="9"/>
  <c r="R72" i="9"/>
  <c r="R25" i="9"/>
  <c r="R73" i="9"/>
  <c r="R26" i="9"/>
  <c r="R74" i="9"/>
  <c r="R27" i="9"/>
  <c r="R75" i="9"/>
  <c r="R28" i="9"/>
  <c r="R76" i="9"/>
  <c r="R29" i="9"/>
  <c r="R77" i="9"/>
  <c r="R30" i="9"/>
  <c r="R78" i="9"/>
  <c r="R31" i="9"/>
  <c r="R79" i="9"/>
  <c r="R32" i="9"/>
  <c r="R80" i="9"/>
  <c r="R33" i="9"/>
  <c r="R81" i="9"/>
  <c r="R34" i="9"/>
  <c r="R82" i="9"/>
  <c r="R35" i="9"/>
  <c r="R83" i="9"/>
  <c r="R36" i="9"/>
  <c r="R84" i="9"/>
  <c r="R37" i="9"/>
  <c r="R85" i="9"/>
  <c r="R38" i="9"/>
  <c r="R86" i="9"/>
  <c r="R39" i="9"/>
  <c r="R87" i="9"/>
  <c r="R40" i="9"/>
  <c r="R88" i="9"/>
  <c r="R41" i="9"/>
  <c r="R89" i="9"/>
  <c r="R42" i="9"/>
  <c r="R90" i="9"/>
  <c r="R43" i="9"/>
  <c r="R91" i="9"/>
  <c r="R44" i="9"/>
  <c r="R92" i="9"/>
  <c r="R45" i="9"/>
  <c r="R93" i="9"/>
  <c r="Q48" i="6"/>
  <c r="R48" i="9"/>
  <c r="R94" i="9"/>
  <c r="R95" i="9"/>
  <c r="S5" i="9"/>
  <c r="S53" i="9"/>
  <c r="S6" i="9"/>
  <c r="S54" i="9"/>
  <c r="S7" i="9"/>
  <c r="S55" i="9"/>
  <c r="S8" i="9"/>
  <c r="S56" i="9"/>
  <c r="S9" i="9"/>
  <c r="S57" i="9"/>
  <c r="S10" i="9"/>
  <c r="S58" i="9"/>
  <c r="S11" i="9"/>
  <c r="S59" i="9"/>
  <c r="S12" i="9"/>
  <c r="S60" i="9"/>
  <c r="S13" i="9"/>
  <c r="S61" i="9"/>
  <c r="S14" i="9"/>
  <c r="S62" i="9"/>
  <c r="S15" i="9"/>
  <c r="S63" i="9"/>
  <c r="S16" i="9"/>
  <c r="S64" i="9"/>
  <c r="S17" i="9"/>
  <c r="S65" i="9"/>
  <c r="S18" i="9"/>
  <c r="S66" i="9"/>
  <c r="S19" i="9"/>
  <c r="S67" i="9"/>
  <c r="S20" i="9"/>
  <c r="S68" i="9"/>
  <c r="S21" i="9"/>
  <c r="S69" i="9"/>
  <c r="S22" i="9"/>
  <c r="S70" i="9"/>
  <c r="S23" i="9"/>
  <c r="S71" i="9"/>
  <c r="S24" i="9"/>
  <c r="S72" i="9"/>
  <c r="S25" i="9"/>
  <c r="S73" i="9"/>
  <c r="S26" i="9"/>
  <c r="S74" i="9"/>
  <c r="S27" i="9"/>
  <c r="S75" i="9"/>
  <c r="S28" i="9"/>
  <c r="S76" i="9"/>
  <c r="S29" i="9"/>
  <c r="S77" i="9"/>
  <c r="S30" i="9"/>
  <c r="S78" i="9"/>
  <c r="S31" i="9"/>
  <c r="S79" i="9"/>
  <c r="S32" i="9"/>
  <c r="S80" i="9"/>
  <c r="S33" i="9"/>
  <c r="S81" i="9"/>
  <c r="S34" i="9"/>
  <c r="S82" i="9"/>
  <c r="S35" i="9"/>
  <c r="S83" i="9"/>
  <c r="S36" i="9"/>
  <c r="S84" i="9"/>
  <c r="S37" i="9"/>
  <c r="S85" i="9"/>
  <c r="S38" i="9"/>
  <c r="S86" i="9"/>
  <c r="S39" i="9"/>
  <c r="S87" i="9"/>
  <c r="S40" i="9"/>
  <c r="S88" i="9"/>
  <c r="S41" i="9"/>
  <c r="S89" i="9"/>
  <c r="S42" i="9"/>
  <c r="S90" i="9"/>
  <c r="S43" i="9"/>
  <c r="S91" i="9"/>
  <c r="S44" i="9"/>
  <c r="S92" i="9"/>
  <c r="S45" i="9"/>
  <c r="S93" i="9"/>
  <c r="R48" i="6"/>
  <c r="S48" i="9"/>
  <c r="S94" i="9"/>
  <c r="S95" i="9"/>
  <c r="T5" i="9"/>
  <c r="T53" i="9"/>
  <c r="T6" i="9"/>
  <c r="T54" i="9"/>
  <c r="T7" i="9"/>
  <c r="T55" i="9"/>
  <c r="T8" i="9"/>
  <c r="T56" i="9"/>
  <c r="T9" i="9"/>
  <c r="T57" i="9"/>
  <c r="T10" i="9"/>
  <c r="T58" i="9"/>
  <c r="T11" i="9"/>
  <c r="T59" i="9"/>
  <c r="T12" i="9"/>
  <c r="T60" i="9"/>
  <c r="T13" i="9"/>
  <c r="T61" i="9"/>
  <c r="T14" i="9"/>
  <c r="T62" i="9"/>
  <c r="T15" i="9"/>
  <c r="T63" i="9"/>
  <c r="T16" i="9"/>
  <c r="T64" i="9"/>
  <c r="T17" i="9"/>
  <c r="T65" i="9"/>
  <c r="T18" i="9"/>
  <c r="T66" i="9"/>
  <c r="T19" i="9"/>
  <c r="T67" i="9"/>
  <c r="T20" i="9"/>
  <c r="T68" i="9"/>
  <c r="T21" i="9"/>
  <c r="T69" i="9"/>
  <c r="T22" i="9"/>
  <c r="T70" i="9"/>
  <c r="T23" i="9"/>
  <c r="T71" i="9"/>
  <c r="T24" i="9"/>
  <c r="T72" i="9"/>
  <c r="T25" i="9"/>
  <c r="T73" i="9"/>
  <c r="T26" i="9"/>
  <c r="T74" i="9"/>
  <c r="T27" i="9"/>
  <c r="T75" i="9"/>
  <c r="T28" i="9"/>
  <c r="T76" i="9"/>
  <c r="T29" i="9"/>
  <c r="T77" i="9"/>
  <c r="T30" i="9"/>
  <c r="T78" i="9"/>
  <c r="T31" i="9"/>
  <c r="T79" i="9"/>
  <c r="T32" i="9"/>
  <c r="T80" i="9"/>
  <c r="T33" i="9"/>
  <c r="T81" i="9"/>
  <c r="T34" i="9"/>
  <c r="T82" i="9"/>
  <c r="T35" i="9"/>
  <c r="T83" i="9"/>
  <c r="T36" i="9"/>
  <c r="T84" i="9"/>
  <c r="T37" i="9"/>
  <c r="T85" i="9"/>
  <c r="T38" i="9"/>
  <c r="T86" i="9"/>
  <c r="T39" i="9"/>
  <c r="T87" i="9"/>
  <c r="T40" i="9"/>
  <c r="T88" i="9"/>
  <c r="T41" i="9"/>
  <c r="T89" i="9"/>
  <c r="T42" i="9"/>
  <c r="T90" i="9"/>
  <c r="T43" i="9"/>
  <c r="T91" i="9"/>
  <c r="T44" i="9"/>
  <c r="T92" i="9"/>
  <c r="T45" i="9"/>
  <c r="T93" i="9"/>
  <c r="S48" i="6"/>
  <c r="T48" i="9"/>
  <c r="T94" i="9"/>
  <c r="T95" i="9"/>
  <c r="U5" i="9"/>
  <c r="U53" i="9"/>
  <c r="U6" i="9"/>
  <c r="U54" i="9"/>
  <c r="U7" i="9"/>
  <c r="U55" i="9"/>
  <c r="U8" i="9"/>
  <c r="U56" i="9"/>
  <c r="U9" i="9"/>
  <c r="U57" i="9"/>
  <c r="U10" i="9"/>
  <c r="U58" i="9"/>
  <c r="U11" i="9"/>
  <c r="U59" i="9"/>
  <c r="U12" i="9"/>
  <c r="U60" i="9"/>
  <c r="U13" i="9"/>
  <c r="U61" i="9"/>
  <c r="U14" i="9"/>
  <c r="U62" i="9"/>
  <c r="U15" i="9"/>
  <c r="U63" i="9"/>
  <c r="U16" i="9"/>
  <c r="U64" i="9"/>
  <c r="U17" i="9"/>
  <c r="U65" i="9"/>
  <c r="U18" i="9"/>
  <c r="U66" i="9"/>
  <c r="U19" i="9"/>
  <c r="U67" i="9"/>
  <c r="U20" i="9"/>
  <c r="U68" i="9"/>
  <c r="U21" i="9"/>
  <c r="U69" i="9"/>
  <c r="U22" i="9"/>
  <c r="U70" i="9"/>
  <c r="U23" i="9"/>
  <c r="U71" i="9"/>
  <c r="U24" i="9"/>
  <c r="U72" i="9"/>
  <c r="U25" i="9"/>
  <c r="U73" i="9"/>
  <c r="U26" i="9"/>
  <c r="U74" i="9"/>
  <c r="U27" i="9"/>
  <c r="U75" i="9"/>
  <c r="U28" i="9"/>
  <c r="U76" i="9"/>
  <c r="U29" i="9"/>
  <c r="U77" i="9"/>
  <c r="U30" i="9"/>
  <c r="U78" i="9"/>
  <c r="U31" i="9"/>
  <c r="U79" i="9"/>
  <c r="U32" i="9"/>
  <c r="U80" i="9"/>
  <c r="U33" i="9"/>
  <c r="U81" i="9"/>
  <c r="U34" i="9"/>
  <c r="U82" i="9"/>
  <c r="U35" i="9"/>
  <c r="U83" i="9"/>
  <c r="U36" i="9"/>
  <c r="U84" i="9"/>
  <c r="U37" i="9"/>
  <c r="U85" i="9"/>
  <c r="U38" i="9"/>
  <c r="U86" i="9"/>
  <c r="U39" i="9"/>
  <c r="U87" i="9"/>
  <c r="U40" i="9"/>
  <c r="U88" i="9"/>
  <c r="U41" i="9"/>
  <c r="U89" i="9"/>
  <c r="U42" i="9"/>
  <c r="U90" i="9"/>
  <c r="U43" i="9"/>
  <c r="U91" i="9"/>
  <c r="U44" i="9"/>
  <c r="U92" i="9"/>
  <c r="U45" i="9"/>
  <c r="U93" i="9"/>
  <c r="T48" i="6"/>
  <c r="U48" i="9"/>
  <c r="U94" i="9"/>
  <c r="U95" i="9"/>
  <c r="V5" i="9"/>
  <c r="V53" i="9"/>
  <c r="V6" i="9"/>
  <c r="V54" i="9"/>
  <c r="V7" i="9"/>
  <c r="V55" i="9"/>
  <c r="V8" i="9"/>
  <c r="V56" i="9"/>
  <c r="V9" i="9"/>
  <c r="V57" i="9"/>
  <c r="V10" i="9"/>
  <c r="V58" i="9"/>
  <c r="V11" i="9"/>
  <c r="V59" i="9"/>
  <c r="V12" i="9"/>
  <c r="V60" i="9"/>
  <c r="V13" i="9"/>
  <c r="V61" i="9"/>
  <c r="V14" i="9"/>
  <c r="V62" i="9"/>
  <c r="V15" i="9"/>
  <c r="V63" i="9"/>
  <c r="V16" i="9"/>
  <c r="V64" i="9"/>
  <c r="V17" i="9"/>
  <c r="V65" i="9"/>
  <c r="V18" i="9"/>
  <c r="V66" i="9"/>
  <c r="V19" i="9"/>
  <c r="V67" i="9"/>
  <c r="V20" i="9"/>
  <c r="V68" i="9"/>
  <c r="V21" i="9"/>
  <c r="V69" i="9"/>
  <c r="V22" i="9"/>
  <c r="V70" i="9"/>
  <c r="V23" i="9"/>
  <c r="V71" i="9"/>
  <c r="V24" i="9"/>
  <c r="V72" i="9"/>
  <c r="V25" i="9"/>
  <c r="V73" i="9"/>
  <c r="V26" i="9"/>
  <c r="V74" i="9"/>
  <c r="V27" i="9"/>
  <c r="V75" i="9"/>
  <c r="V28" i="9"/>
  <c r="V76" i="9"/>
  <c r="V29" i="9"/>
  <c r="V77" i="9"/>
  <c r="V30" i="9"/>
  <c r="V78" i="9"/>
  <c r="V31" i="9"/>
  <c r="V79" i="9"/>
  <c r="V32" i="9"/>
  <c r="V80" i="9"/>
  <c r="V33" i="9"/>
  <c r="V81" i="9"/>
  <c r="V34" i="9"/>
  <c r="V82" i="9"/>
  <c r="V35" i="9"/>
  <c r="V83" i="9"/>
  <c r="V36" i="9"/>
  <c r="V84" i="9"/>
  <c r="V37" i="9"/>
  <c r="V85" i="9"/>
  <c r="V38" i="9"/>
  <c r="V86" i="9"/>
  <c r="V39" i="9"/>
  <c r="V87" i="9"/>
  <c r="V40" i="9"/>
  <c r="V88" i="9"/>
  <c r="V41" i="9"/>
  <c r="V89" i="9"/>
  <c r="V42" i="9"/>
  <c r="V90" i="9"/>
  <c r="V43" i="9"/>
  <c r="V91" i="9"/>
  <c r="V44" i="9"/>
  <c r="V92" i="9"/>
  <c r="V45" i="9"/>
  <c r="V93" i="9"/>
  <c r="U48" i="6"/>
  <c r="V48" i="9"/>
  <c r="V94" i="9"/>
  <c r="V95" i="9"/>
  <c r="W5" i="9"/>
  <c r="W53" i="9"/>
  <c r="W6" i="9"/>
  <c r="W54" i="9"/>
  <c r="W7" i="9"/>
  <c r="W55" i="9"/>
  <c r="W8" i="9"/>
  <c r="W56" i="9"/>
  <c r="W9" i="9"/>
  <c r="W57" i="9"/>
  <c r="W10" i="9"/>
  <c r="W58" i="9"/>
  <c r="W11" i="9"/>
  <c r="W59" i="9"/>
  <c r="W12" i="9"/>
  <c r="W60" i="9"/>
  <c r="W13" i="9"/>
  <c r="W61" i="9"/>
  <c r="W14" i="9"/>
  <c r="W62" i="9"/>
  <c r="W15" i="9"/>
  <c r="W63" i="9"/>
  <c r="W16" i="9"/>
  <c r="W64" i="9"/>
  <c r="W17" i="9"/>
  <c r="W65" i="9"/>
  <c r="W18" i="9"/>
  <c r="W66" i="9"/>
  <c r="W19" i="9"/>
  <c r="W67" i="9"/>
  <c r="W20" i="9"/>
  <c r="W68" i="9"/>
  <c r="W21" i="9"/>
  <c r="W69" i="9"/>
  <c r="W22" i="9"/>
  <c r="W70" i="9"/>
  <c r="W23" i="9"/>
  <c r="W71" i="9"/>
  <c r="W24" i="9"/>
  <c r="W72" i="9"/>
  <c r="W25" i="9"/>
  <c r="W73" i="9"/>
  <c r="W26" i="9"/>
  <c r="W74" i="9"/>
  <c r="W27" i="9"/>
  <c r="W75" i="9"/>
  <c r="W28" i="9"/>
  <c r="W76" i="9"/>
  <c r="W29" i="9"/>
  <c r="W77" i="9"/>
  <c r="W30" i="9"/>
  <c r="W78" i="9"/>
  <c r="W31" i="9"/>
  <c r="W79" i="9"/>
  <c r="W32" i="9"/>
  <c r="W80" i="9"/>
  <c r="W33" i="9"/>
  <c r="W81" i="9"/>
  <c r="W34" i="9"/>
  <c r="W82" i="9"/>
  <c r="W35" i="9"/>
  <c r="W83" i="9"/>
  <c r="W36" i="9"/>
  <c r="W84" i="9"/>
  <c r="W37" i="9"/>
  <c r="W85" i="9"/>
  <c r="W38" i="9"/>
  <c r="W86" i="9"/>
  <c r="W39" i="9"/>
  <c r="W87" i="9"/>
  <c r="W40" i="9"/>
  <c r="W88" i="9"/>
  <c r="W41" i="9"/>
  <c r="W89" i="9"/>
  <c r="W42" i="9"/>
  <c r="W90" i="9"/>
  <c r="W43" i="9"/>
  <c r="W91" i="9"/>
  <c r="W44" i="9"/>
  <c r="W92" i="9"/>
  <c r="W45" i="9"/>
  <c r="W93" i="9"/>
  <c r="V48" i="6"/>
  <c r="W48" i="9"/>
  <c r="W94" i="9"/>
  <c r="W95" i="9"/>
  <c r="X5" i="9"/>
  <c r="X53" i="9"/>
  <c r="X6" i="9"/>
  <c r="X54" i="9"/>
  <c r="X7" i="9"/>
  <c r="X55" i="9"/>
  <c r="X8" i="9"/>
  <c r="X56" i="9"/>
  <c r="X9" i="9"/>
  <c r="X57" i="9"/>
  <c r="X10" i="9"/>
  <c r="X58" i="9"/>
  <c r="X11" i="9"/>
  <c r="X59" i="9"/>
  <c r="X12" i="9"/>
  <c r="X60" i="9"/>
  <c r="X13" i="9"/>
  <c r="X61" i="9"/>
  <c r="X14" i="9"/>
  <c r="X62" i="9"/>
  <c r="X15" i="9"/>
  <c r="X63" i="9"/>
  <c r="X16" i="9"/>
  <c r="X64" i="9"/>
  <c r="X17" i="9"/>
  <c r="X65" i="9"/>
  <c r="X18" i="9"/>
  <c r="X66" i="9"/>
  <c r="X19" i="9"/>
  <c r="X67" i="9"/>
  <c r="X20" i="9"/>
  <c r="X68" i="9"/>
  <c r="X21" i="9"/>
  <c r="X69" i="9"/>
  <c r="X22" i="9"/>
  <c r="X70" i="9"/>
  <c r="X23" i="9"/>
  <c r="X71" i="9"/>
  <c r="X24" i="9"/>
  <c r="X72" i="9"/>
  <c r="X25" i="9"/>
  <c r="X73" i="9"/>
  <c r="X26" i="9"/>
  <c r="X74" i="9"/>
  <c r="X27" i="9"/>
  <c r="X75" i="9"/>
  <c r="X28" i="9"/>
  <c r="X76" i="9"/>
  <c r="X29" i="9"/>
  <c r="X77" i="9"/>
  <c r="X30" i="9"/>
  <c r="X78" i="9"/>
  <c r="X31" i="9"/>
  <c r="X79" i="9"/>
  <c r="X32" i="9"/>
  <c r="X80" i="9"/>
  <c r="X33" i="9"/>
  <c r="X81" i="9"/>
  <c r="X34" i="9"/>
  <c r="X82" i="9"/>
  <c r="X35" i="9"/>
  <c r="X83" i="9"/>
  <c r="X36" i="9"/>
  <c r="X84" i="9"/>
  <c r="X37" i="9"/>
  <c r="X85" i="9"/>
  <c r="X38" i="9"/>
  <c r="X86" i="9"/>
  <c r="X39" i="9"/>
  <c r="X87" i="9"/>
  <c r="X40" i="9"/>
  <c r="X88" i="9"/>
  <c r="X41" i="9"/>
  <c r="X89" i="9"/>
  <c r="X42" i="9"/>
  <c r="X90" i="9"/>
  <c r="X43" i="9"/>
  <c r="X91" i="9"/>
  <c r="X44" i="9"/>
  <c r="X92" i="9"/>
  <c r="X45" i="9"/>
  <c r="X93" i="9"/>
  <c r="W48" i="6"/>
  <c r="X48" i="9"/>
  <c r="X94" i="9"/>
  <c r="X95" i="9"/>
  <c r="Y5" i="9"/>
  <c r="Y53" i="9"/>
  <c r="Y6" i="9"/>
  <c r="Y54" i="9"/>
  <c r="Y7" i="9"/>
  <c r="Y55" i="9"/>
  <c r="Y8" i="9"/>
  <c r="Y56" i="9"/>
  <c r="Y9" i="9"/>
  <c r="Y57" i="9"/>
  <c r="Y10" i="9"/>
  <c r="Y58" i="9"/>
  <c r="Y11" i="9"/>
  <c r="Y59" i="9"/>
  <c r="Y12" i="9"/>
  <c r="Y60" i="9"/>
  <c r="Y13" i="9"/>
  <c r="Y61" i="9"/>
  <c r="Y14" i="9"/>
  <c r="Y62" i="9"/>
  <c r="Y15" i="9"/>
  <c r="Y63" i="9"/>
  <c r="Y16" i="9"/>
  <c r="Y64" i="9"/>
  <c r="Y17" i="9"/>
  <c r="Y65" i="9"/>
  <c r="Y18" i="9"/>
  <c r="Y66" i="9"/>
  <c r="Y19" i="9"/>
  <c r="Y67" i="9"/>
  <c r="Y20" i="9"/>
  <c r="Y68" i="9"/>
  <c r="Y21" i="9"/>
  <c r="Y69" i="9"/>
  <c r="Y22" i="9"/>
  <c r="Y70" i="9"/>
  <c r="Y23" i="9"/>
  <c r="Y71" i="9"/>
  <c r="Y24" i="9"/>
  <c r="Y72" i="9"/>
  <c r="Y25" i="9"/>
  <c r="Y73" i="9"/>
  <c r="Y26" i="9"/>
  <c r="Y74" i="9"/>
  <c r="Y27" i="9"/>
  <c r="Y75" i="9"/>
  <c r="Y28" i="9"/>
  <c r="Y76" i="9"/>
  <c r="Y29" i="9"/>
  <c r="Y77" i="9"/>
  <c r="Y30" i="9"/>
  <c r="Y78" i="9"/>
  <c r="Y31" i="9"/>
  <c r="Y79" i="9"/>
  <c r="Y32" i="9"/>
  <c r="Y80" i="9"/>
  <c r="Y33" i="9"/>
  <c r="Y81" i="9"/>
  <c r="Y34" i="9"/>
  <c r="Y82" i="9"/>
  <c r="Y35" i="9"/>
  <c r="Y83" i="9"/>
  <c r="Y36" i="9"/>
  <c r="Y84" i="9"/>
  <c r="Y37" i="9"/>
  <c r="Y85" i="9"/>
  <c r="Y38" i="9"/>
  <c r="Y86" i="9"/>
  <c r="Y39" i="9"/>
  <c r="Y87" i="9"/>
  <c r="Y40" i="9"/>
  <c r="Y88" i="9"/>
  <c r="Y41" i="9"/>
  <c r="Y89" i="9"/>
  <c r="Y42" i="9"/>
  <c r="Y90" i="9"/>
  <c r="Y43" i="9"/>
  <c r="Y91" i="9"/>
  <c r="Y44" i="9"/>
  <c r="Y92" i="9"/>
  <c r="Y45" i="9"/>
  <c r="Y93" i="9"/>
  <c r="X48" i="6"/>
  <c r="Y48" i="9"/>
  <c r="Y94" i="9"/>
  <c r="Y95" i="9"/>
  <c r="Z5" i="9"/>
  <c r="Z53" i="9"/>
  <c r="Z6" i="9"/>
  <c r="Z54" i="9"/>
  <c r="Z7" i="9"/>
  <c r="Z55" i="9"/>
  <c r="Z8" i="9"/>
  <c r="Z56" i="9"/>
  <c r="Z9" i="9"/>
  <c r="Z57" i="9"/>
  <c r="Z10" i="9"/>
  <c r="Z58" i="9"/>
  <c r="Z11" i="9"/>
  <c r="Z59" i="9"/>
  <c r="Z12" i="9"/>
  <c r="Z60" i="9"/>
  <c r="Z13" i="9"/>
  <c r="Z61" i="9"/>
  <c r="Z14" i="9"/>
  <c r="Z62" i="9"/>
  <c r="Z15" i="9"/>
  <c r="Z63" i="9"/>
  <c r="Z16" i="9"/>
  <c r="Z64" i="9"/>
  <c r="Z17" i="9"/>
  <c r="Z65" i="9"/>
  <c r="Z18" i="9"/>
  <c r="Z66" i="9"/>
  <c r="Z19" i="9"/>
  <c r="Z67" i="9"/>
  <c r="Z20" i="9"/>
  <c r="Z68" i="9"/>
  <c r="Z21" i="9"/>
  <c r="Z69" i="9"/>
  <c r="Z22" i="9"/>
  <c r="Z70" i="9"/>
  <c r="Z23" i="9"/>
  <c r="Z71" i="9"/>
  <c r="Z24" i="9"/>
  <c r="Z72" i="9"/>
  <c r="Z25" i="9"/>
  <c r="Z73" i="9"/>
  <c r="Z26" i="9"/>
  <c r="Z74" i="9"/>
  <c r="Z27" i="9"/>
  <c r="Z75" i="9"/>
  <c r="Z28" i="9"/>
  <c r="Z76" i="9"/>
  <c r="Z29" i="9"/>
  <c r="Z77" i="9"/>
  <c r="Z30" i="9"/>
  <c r="Z78" i="9"/>
  <c r="Z31" i="9"/>
  <c r="Z79" i="9"/>
  <c r="Z32" i="9"/>
  <c r="Z80" i="9"/>
  <c r="Z33" i="9"/>
  <c r="Z81" i="9"/>
  <c r="Z34" i="9"/>
  <c r="Z82" i="9"/>
  <c r="Z35" i="9"/>
  <c r="Z83" i="9"/>
  <c r="Z36" i="9"/>
  <c r="Z84" i="9"/>
  <c r="Z37" i="9"/>
  <c r="Z85" i="9"/>
  <c r="Z38" i="9"/>
  <c r="Z86" i="9"/>
  <c r="Z39" i="9"/>
  <c r="Z87" i="9"/>
  <c r="Z40" i="9"/>
  <c r="Z88" i="9"/>
  <c r="Z41" i="9"/>
  <c r="Z89" i="9"/>
  <c r="Z42" i="9"/>
  <c r="Z90" i="9"/>
  <c r="Z43" i="9"/>
  <c r="Z91" i="9"/>
  <c r="Z44" i="9"/>
  <c r="Z92" i="9"/>
  <c r="Z45" i="9"/>
  <c r="Z93" i="9"/>
  <c r="Y48" i="6"/>
  <c r="Z48" i="9"/>
  <c r="Z94" i="9"/>
  <c r="Z95" i="9"/>
  <c r="AA5" i="9"/>
  <c r="AA53" i="9"/>
  <c r="AA6" i="9"/>
  <c r="AA54" i="9"/>
  <c r="AA7" i="9"/>
  <c r="AA55" i="9"/>
  <c r="AA8" i="9"/>
  <c r="AA56" i="9"/>
  <c r="AA9" i="9"/>
  <c r="AA57" i="9"/>
  <c r="AA10" i="9"/>
  <c r="AA58" i="9"/>
  <c r="AA11" i="9"/>
  <c r="AA59" i="9"/>
  <c r="AA12" i="9"/>
  <c r="AA60" i="9"/>
  <c r="AA13" i="9"/>
  <c r="AA61" i="9"/>
  <c r="AA14" i="9"/>
  <c r="AA62" i="9"/>
  <c r="AA15" i="9"/>
  <c r="AA63" i="9"/>
  <c r="AA16" i="9"/>
  <c r="AA64" i="9"/>
  <c r="AA17" i="9"/>
  <c r="AA65" i="9"/>
  <c r="AA18" i="9"/>
  <c r="AA66" i="9"/>
  <c r="AA19" i="9"/>
  <c r="AA67" i="9"/>
  <c r="AA20" i="9"/>
  <c r="AA68" i="9"/>
  <c r="AA21" i="9"/>
  <c r="AA69" i="9"/>
  <c r="AA22" i="9"/>
  <c r="AA70" i="9"/>
  <c r="AA23" i="9"/>
  <c r="AA71" i="9"/>
  <c r="AA24" i="9"/>
  <c r="AA72" i="9"/>
  <c r="AA25" i="9"/>
  <c r="AA73" i="9"/>
  <c r="AA26" i="9"/>
  <c r="AA74" i="9"/>
  <c r="AA27" i="9"/>
  <c r="AA75" i="9"/>
  <c r="AA28" i="9"/>
  <c r="AA76" i="9"/>
  <c r="AA29" i="9"/>
  <c r="AA77" i="9"/>
  <c r="AA30" i="9"/>
  <c r="AA78" i="9"/>
  <c r="AA31" i="9"/>
  <c r="AA79" i="9"/>
  <c r="AA32" i="9"/>
  <c r="AA80" i="9"/>
  <c r="AA33" i="9"/>
  <c r="AA81" i="9"/>
  <c r="AA34" i="9"/>
  <c r="AA82" i="9"/>
  <c r="AA35" i="9"/>
  <c r="AA83" i="9"/>
  <c r="AA36" i="9"/>
  <c r="AA84" i="9"/>
  <c r="AA37" i="9"/>
  <c r="AA85" i="9"/>
  <c r="AA38" i="9"/>
  <c r="AA86" i="9"/>
  <c r="AA39" i="9"/>
  <c r="AA87" i="9"/>
  <c r="AA40" i="9"/>
  <c r="AA88" i="9"/>
  <c r="AA41" i="9"/>
  <c r="AA89" i="9"/>
  <c r="AA42" i="9"/>
  <c r="AA90" i="9"/>
  <c r="AA43" i="9"/>
  <c r="AA91" i="9"/>
  <c r="AA44" i="9"/>
  <c r="AA92" i="9"/>
  <c r="AA45" i="9"/>
  <c r="AA93" i="9"/>
  <c r="Z48" i="6"/>
  <c r="AA48" i="9"/>
  <c r="AA94" i="9"/>
  <c r="AA95" i="9"/>
  <c r="AB5" i="9"/>
  <c r="AB53" i="9"/>
  <c r="AB6" i="9"/>
  <c r="AB54" i="9"/>
  <c r="AB7" i="9"/>
  <c r="AB55" i="9"/>
  <c r="AB8" i="9"/>
  <c r="AB56" i="9"/>
  <c r="AB9" i="9"/>
  <c r="AB57" i="9"/>
  <c r="AB10" i="9"/>
  <c r="AB58" i="9"/>
  <c r="AB11" i="9"/>
  <c r="AB59" i="9"/>
  <c r="AB12" i="9"/>
  <c r="AB60" i="9"/>
  <c r="AB13" i="9"/>
  <c r="AB61" i="9"/>
  <c r="AB14" i="9"/>
  <c r="AB62" i="9"/>
  <c r="AB15" i="9"/>
  <c r="AB63" i="9"/>
  <c r="AB16" i="9"/>
  <c r="AB64" i="9"/>
  <c r="AB17" i="9"/>
  <c r="AB65" i="9"/>
  <c r="AB18" i="9"/>
  <c r="AB66" i="9"/>
  <c r="AB19" i="9"/>
  <c r="AB67" i="9"/>
  <c r="AB20" i="9"/>
  <c r="AB68" i="9"/>
  <c r="AB21" i="9"/>
  <c r="AB69" i="9"/>
  <c r="AB22" i="9"/>
  <c r="AB70" i="9"/>
  <c r="AB23" i="9"/>
  <c r="AB71" i="9"/>
  <c r="AB24" i="9"/>
  <c r="AB72" i="9"/>
  <c r="AB25" i="9"/>
  <c r="AB73" i="9"/>
  <c r="AB26" i="9"/>
  <c r="AB74" i="9"/>
  <c r="AB27" i="9"/>
  <c r="AB75" i="9"/>
  <c r="AB28" i="9"/>
  <c r="AB76" i="9"/>
  <c r="AB29" i="9"/>
  <c r="AB77" i="9"/>
  <c r="AB30" i="9"/>
  <c r="AB78" i="9"/>
  <c r="AB31" i="9"/>
  <c r="AB79" i="9"/>
  <c r="AB32" i="9"/>
  <c r="AB80" i="9"/>
  <c r="AB33" i="9"/>
  <c r="AB81" i="9"/>
  <c r="AB34" i="9"/>
  <c r="AB82" i="9"/>
  <c r="AB35" i="9"/>
  <c r="AB83" i="9"/>
  <c r="AB36" i="9"/>
  <c r="AB84" i="9"/>
  <c r="AB37" i="9"/>
  <c r="AB85" i="9"/>
  <c r="AB38" i="9"/>
  <c r="AB86" i="9"/>
  <c r="AB39" i="9"/>
  <c r="AB87" i="9"/>
  <c r="AB40" i="9"/>
  <c r="AB88" i="9"/>
  <c r="AB41" i="9"/>
  <c r="AB89" i="9"/>
  <c r="AB42" i="9"/>
  <c r="AB90" i="9"/>
  <c r="AB43" i="9"/>
  <c r="AB91" i="9"/>
  <c r="AB44" i="9"/>
  <c r="AB92" i="9"/>
  <c r="AB45" i="9"/>
  <c r="AB93" i="9"/>
  <c r="AA48" i="6"/>
  <c r="AB48" i="9"/>
  <c r="AB94" i="9"/>
  <c r="AB95" i="9"/>
  <c r="AC5" i="9"/>
  <c r="AC53" i="9"/>
  <c r="AC6" i="9"/>
  <c r="AC54" i="9"/>
  <c r="AC7" i="9"/>
  <c r="AC55" i="9"/>
  <c r="AC8" i="9"/>
  <c r="AC56" i="9"/>
  <c r="AC9" i="9"/>
  <c r="AC57" i="9"/>
  <c r="AC10" i="9"/>
  <c r="AC58" i="9"/>
  <c r="AC11" i="9"/>
  <c r="AC59" i="9"/>
  <c r="AC12" i="9"/>
  <c r="AC60" i="9"/>
  <c r="AC13" i="9"/>
  <c r="AC61" i="9"/>
  <c r="AC14" i="9"/>
  <c r="AC62" i="9"/>
  <c r="AC15" i="9"/>
  <c r="AC63" i="9"/>
  <c r="AC16" i="9"/>
  <c r="AC64" i="9"/>
  <c r="AC17" i="9"/>
  <c r="AC65" i="9"/>
  <c r="AC18" i="9"/>
  <c r="AC66" i="9"/>
  <c r="AC19" i="9"/>
  <c r="AC67" i="9"/>
  <c r="AC20" i="9"/>
  <c r="AC68" i="9"/>
  <c r="AC21" i="9"/>
  <c r="AC69" i="9"/>
  <c r="AC22" i="9"/>
  <c r="AC70" i="9"/>
  <c r="AC23" i="9"/>
  <c r="AC71" i="9"/>
  <c r="AC24" i="9"/>
  <c r="AC72" i="9"/>
  <c r="AC25" i="9"/>
  <c r="AC73" i="9"/>
  <c r="AC26" i="9"/>
  <c r="AC74" i="9"/>
  <c r="AC27" i="9"/>
  <c r="AC75" i="9"/>
  <c r="AC28" i="9"/>
  <c r="AC76" i="9"/>
  <c r="AC29" i="9"/>
  <c r="AC77" i="9"/>
  <c r="AC30" i="9"/>
  <c r="AC78" i="9"/>
  <c r="AC31" i="9"/>
  <c r="AC79" i="9"/>
  <c r="AC32" i="9"/>
  <c r="AC80" i="9"/>
  <c r="AC33" i="9"/>
  <c r="AC81" i="9"/>
  <c r="AC34" i="9"/>
  <c r="AC82" i="9"/>
  <c r="AC35" i="9"/>
  <c r="AC83" i="9"/>
  <c r="AC36" i="9"/>
  <c r="AC84" i="9"/>
  <c r="AC37" i="9"/>
  <c r="AC85" i="9"/>
  <c r="AC38" i="9"/>
  <c r="AC86" i="9"/>
  <c r="AC39" i="9"/>
  <c r="AC87" i="9"/>
  <c r="AC40" i="9"/>
  <c r="AC88" i="9"/>
  <c r="AC41" i="9"/>
  <c r="AC89" i="9"/>
  <c r="AC42" i="9"/>
  <c r="AC90" i="9"/>
  <c r="AC43" i="9"/>
  <c r="AC91" i="9"/>
  <c r="AC44" i="9"/>
  <c r="AC92" i="9"/>
  <c r="AC45" i="9"/>
  <c r="AC93" i="9"/>
  <c r="AB48" i="6"/>
  <c r="AC48" i="9"/>
  <c r="AC94" i="9"/>
  <c r="AC95" i="9"/>
  <c r="AD5" i="9"/>
  <c r="AD53" i="9"/>
  <c r="AD6" i="9"/>
  <c r="AD54" i="9"/>
  <c r="AD7" i="9"/>
  <c r="AD55" i="9"/>
  <c r="AD8" i="9"/>
  <c r="AD56" i="9"/>
  <c r="AD9" i="9"/>
  <c r="AD57" i="9"/>
  <c r="AD10" i="9"/>
  <c r="AD58" i="9"/>
  <c r="AD11" i="9"/>
  <c r="AD59" i="9"/>
  <c r="AD12" i="9"/>
  <c r="AD60" i="9"/>
  <c r="AD13" i="9"/>
  <c r="AD61" i="9"/>
  <c r="AD14" i="9"/>
  <c r="AD62" i="9"/>
  <c r="AD15" i="9"/>
  <c r="AD63" i="9"/>
  <c r="AD16" i="9"/>
  <c r="AD64" i="9"/>
  <c r="AD17" i="9"/>
  <c r="AD65" i="9"/>
  <c r="AD18" i="9"/>
  <c r="AD66" i="9"/>
  <c r="AD19" i="9"/>
  <c r="AD67" i="9"/>
  <c r="AD20" i="9"/>
  <c r="AD68" i="9"/>
  <c r="AD21" i="9"/>
  <c r="AD69" i="9"/>
  <c r="AD22" i="9"/>
  <c r="AD70" i="9"/>
  <c r="AD23" i="9"/>
  <c r="AD71" i="9"/>
  <c r="AD24" i="9"/>
  <c r="AD72" i="9"/>
  <c r="AD25" i="9"/>
  <c r="AD73" i="9"/>
  <c r="AD26" i="9"/>
  <c r="AD74" i="9"/>
  <c r="AD27" i="9"/>
  <c r="AD75" i="9"/>
  <c r="AD28" i="9"/>
  <c r="AD76" i="9"/>
  <c r="AD29" i="9"/>
  <c r="AD77" i="9"/>
  <c r="AD30" i="9"/>
  <c r="AD78" i="9"/>
  <c r="AD31" i="9"/>
  <c r="AD79" i="9"/>
  <c r="AD32" i="9"/>
  <c r="AD80" i="9"/>
  <c r="AD33" i="9"/>
  <c r="AD81" i="9"/>
  <c r="AD34" i="9"/>
  <c r="AD82" i="9"/>
  <c r="AD35" i="9"/>
  <c r="AD83" i="9"/>
  <c r="AD36" i="9"/>
  <c r="AD84" i="9"/>
  <c r="AD37" i="9"/>
  <c r="AD85" i="9"/>
  <c r="AD38" i="9"/>
  <c r="AD86" i="9"/>
  <c r="AD39" i="9"/>
  <c r="AD87" i="9"/>
  <c r="AD40" i="9"/>
  <c r="AD88" i="9"/>
  <c r="AD41" i="9"/>
  <c r="AD89" i="9"/>
  <c r="AD42" i="9"/>
  <c r="AD90" i="9"/>
  <c r="AD43" i="9"/>
  <c r="AD91" i="9"/>
  <c r="AD44" i="9"/>
  <c r="AD92" i="9"/>
  <c r="AD45" i="9"/>
  <c r="AD93" i="9"/>
  <c r="AC48" i="6"/>
  <c r="AD48" i="9"/>
  <c r="AD94" i="9"/>
  <c r="AD95" i="9"/>
  <c r="AE5" i="9"/>
  <c r="AE53" i="9"/>
  <c r="AE6" i="9"/>
  <c r="AE54" i="9"/>
  <c r="AE7" i="9"/>
  <c r="AE55" i="9"/>
  <c r="AE8" i="9"/>
  <c r="AE56" i="9"/>
  <c r="AE9" i="9"/>
  <c r="AE57" i="9"/>
  <c r="AE10" i="9"/>
  <c r="AE58" i="9"/>
  <c r="AE11" i="9"/>
  <c r="AE59" i="9"/>
  <c r="AE12" i="9"/>
  <c r="AE60" i="9"/>
  <c r="AE13" i="9"/>
  <c r="AE61" i="9"/>
  <c r="AE14" i="9"/>
  <c r="AE62" i="9"/>
  <c r="AE15" i="9"/>
  <c r="AE63" i="9"/>
  <c r="AE16" i="9"/>
  <c r="AE64" i="9"/>
  <c r="AE17" i="9"/>
  <c r="AE65" i="9"/>
  <c r="AE18" i="9"/>
  <c r="AE66" i="9"/>
  <c r="AE19" i="9"/>
  <c r="AE67" i="9"/>
  <c r="AE20" i="9"/>
  <c r="AE68" i="9"/>
  <c r="AE21" i="9"/>
  <c r="AE69" i="9"/>
  <c r="AE22" i="9"/>
  <c r="AE70" i="9"/>
  <c r="AE23" i="9"/>
  <c r="AE71" i="9"/>
  <c r="AE24" i="9"/>
  <c r="AE72" i="9"/>
  <c r="AE25" i="9"/>
  <c r="AE73" i="9"/>
  <c r="AE26" i="9"/>
  <c r="AE74" i="9"/>
  <c r="AE27" i="9"/>
  <c r="AE75" i="9"/>
  <c r="AE28" i="9"/>
  <c r="AE76" i="9"/>
  <c r="AE29" i="9"/>
  <c r="AE77" i="9"/>
  <c r="AE30" i="9"/>
  <c r="AE78" i="9"/>
  <c r="AE31" i="9"/>
  <c r="AE79" i="9"/>
  <c r="AE32" i="9"/>
  <c r="AE80" i="9"/>
  <c r="AE33" i="9"/>
  <c r="AE81" i="9"/>
  <c r="AE34" i="9"/>
  <c r="AE82" i="9"/>
  <c r="AE35" i="9"/>
  <c r="AE83" i="9"/>
  <c r="AE36" i="9"/>
  <c r="AE84" i="9"/>
  <c r="AE37" i="9"/>
  <c r="AE85" i="9"/>
  <c r="AE38" i="9"/>
  <c r="AE86" i="9"/>
  <c r="AE39" i="9"/>
  <c r="AE87" i="9"/>
  <c r="AE40" i="9"/>
  <c r="AE88" i="9"/>
  <c r="AE41" i="9"/>
  <c r="AE89" i="9"/>
  <c r="AE42" i="9"/>
  <c r="AE90" i="9"/>
  <c r="AE43" i="9"/>
  <c r="AE91" i="9"/>
  <c r="AE44" i="9"/>
  <c r="AE92" i="9"/>
  <c r="AE45" i="9"/>
  <c r="AE93" i="9"/>
  <c r="AD48" i="6"/>
  <c r="AE48" i="9"/>
  <c r="AE94" i="9"/>
  <c r="AE95" i="9"/>
  <c r="AF5" i="9"/>
  <c r="AF53" i="9"/>
  <c r="AF6" i="9"/>
  <c r="AF54" i="9"/>
  <c r="AF7" i="9"/>
  <c r="AF55" i="9"/>
  <c r="AF8" i="9"/>
  <c r="AF56" i="9"/>
  <c r="AF9" i="9"/>
  <c r="AF57" i="9"/>
  <c r="AF10" i="9"/>
  <c r="AF58" i="9"/>
  <c r="AF11" i="9"/>
  <c r="AF59" i="9"/>
  <c r="AF12" i="9"/>
  <c r="AF60" i="9"/>
  <c r="AF13" i="9"/>
  <c r="AF61" i="9"/>
  <c r="AF14" i="9"/>
  <c r="AF62" i="9"/>
  <c r="AF15" i="9"/>
  <c r="AF63" i="9"/>
  <c r="AF16" i="9"/>
  <c r="AF64" i="9"/>
  <c r="AF17" i="9"/>
  <c r="AF65" i="9"/>
  <c r="AF18" i="9"/>
  <c r="AF66" i="9"/>
  <c r="AF19" i="9"/>
  <c r="AF67" i="9"/>
  <c r="AF20" i="9"/>
  <c r="AF68" i="9"/>
  <c r="AF21" i="9"/>
  <c r="AF69" i="9"/>
  <c r="AF22" i="9"/>
  <c r="AF70" i="9"/>
  <c r="AF23" i="9"/>
  <c r="AF71" i="9"/>
  <c r="AF24" i="9"/>
  <c r="AF72" i="9"/>
  <c r="AF25" i="9"/>
  <c r="AF73" i="9"/>
  <c r="AF26" i="9"/>
  <c r="AF74" i="9"/>
  <c r="AF27" i="9"/>
  <c r="AF75" i="9"/>
  <c r="AF28" i="9"/>
  <c r="AF76" i="9"/>
  <c r="AF29" i="9"/>
  <c r="AF77" i="9"/>
  <c r="AF30" i="9"/>
  <c r="AF78" i="9"/>
  <c r="AF31" i="9"/>
  <c r="AF79" i="9"/>
  <c r="AF32" i="9"/>
  <c r="AF80" i="9"/>
  <c r="AF33" i="9"/>
  <c r="AF81" i="9"/>
  <c r="AF34" i="9"/>
  <c r="AF82" i="9"/>
  <c r="AF35" i="9"/>
  <c r="AF83" i="9"/>
  <c r="AF36" i="9"/>
  <c r="AF84" i="9"/>
  <c r="AF37" i="9"/>
  <c r="AF85" i="9"/>
  <c r="AF38" i="9"/>
  <c r="AF86" i="9"/>
  <c r="AF39" i="9"/>
  <c r="AF87" i="9"/>
  <c r="AF40" i="9"/>
  <c r="AF88" i="9"/>
  <c r="AF41" i="9"/>
  <c r="AF89" i="9"/>
  <c r="AF42" i="9"/>
  <c r="AF90" i="9"/>
  <c r="AF43" i="9"/>
  <c r="AF91" i="9"/>
  <c r="AF44" i="9"/>
  <c r="AF92" i="9"/>
  <c r="AF45" i="9"/>
  <c r="AF93" i="9"/>
  <c r="AE48" i="6"/>
  <c r="AF48" i="9"/>
  <c r="AF94" i="9"/>
  <c r="AF95" i="9"/>
  <c r="AG5" i="9"/>
  <c r="AG53" i="9"/>
  <c r="AG6" i="9"/>
  <c r="AG54" i="9"/>
  <c r="AG7" i="9"/>
  <c r="AG55" i="9"/>
  <c r="AG8" i="9"/>
  <c r="AG56" i="9"/>
  <c r="AG9" i="9"/>
  <c r="AG57" i="9"/>
  <c r="AG10" i="9"/>
  <c r="AG58" i="9"/>
  <c r="AG11" i="9"/>
  <c r="AG59" i="9"/>
  <c r="AG12" i="9"/>
  <c r="AG60" i="9"/>
  <c r="AG13" i="9"/>
  <c r="AG61" i="9"/>
  <c r="AG14" i="9"/>
  <c r="AG62" i="9"/>
  <c r="AG15" i="9"/>
  <c r="AG63" i="9"/>
  <c r="AG16" i="9"/>
  <c r="AG64" i="9"/>
  <c r="AG17" i="9"/>
  <c r="AG65" i="9"/>
  <c r="AG18" i="9"/>
  <c r="AG66" i="9"/>
  <c r="AG19" i="9"/>
  <c r="AG67" i="9"/>
  <c r="AG20" i="9"/>
  <c r="AG68" i="9"/>
  <c r="AG21" i="9"/>
  <c r="AG69" i="9"/>
  <c r="AG22" i="9"/>
  <c r="AG70" i="9"/>
  <c r="AG23" i="9"/>
  <c r="AG71" i="9"/>
  <c r="AG24" i="9"/>
  <c r="AG72" i="9"/>
  <c r="AG25" i="9"/>
  <c r="AG73" i="9"/>
  <c r="AG26" i="9"/>
  <c r="AG74" i="9"/>
  <c r="AG27" i="9"/>
  <c r="AG75" i="9"/>
  <c r="AG28" i="9"/>
  <c r="AG76" i="9"/>
  <c r="AG29" i="9"/>
  <c r="AG77" i="9"/>
  <c r="AG30" i="9"/>
  <c r="AG78" i="9"/>
  <c r="AG31" i="9"/>
  <c r="AG79" i="9"/>
  <c r="AG32" i="9"/>
  <c r="AG80" i="9"/>
  <c r="AG33" i="9"/>
  <c r="AG81" i="9"/>
  <c r="AG34" i="9"/>
  <c r="AG82" i="9"/>
  <c r="AG35" i="9"/>
  <c r="AG83" i="9"/>
  <c r="AG36" i="9"/>
  <c r="AG84" i="9"/>
  <c r="AG37" i="9"/>
  <c r="AG85" i="9"/>
  <c r="AG38" i="9"/>
  <c r="AG86" i="9"/>
  <c r="AG39" i="9"/>
  <c r="AG87" i="9"/>
  <c r="AG40" i="9"/>
  <c r="AG88" i="9"/>
  <c r="AG41" i="9"/>
  <c r="AG89" i="9"/>
  <c r="AG42" i="9"/>
  <c r="AG90" i="9"/>
  <c r="AG43" i="9"/>
  <c r="AG91" i="9"/>
  <c r="AG44" i="9"/>
  <c r="AG92" i="9"/>
  <c r="AG45" i="9"/>
  <c r="AG93" i="9"/>
  <c r="AF48" i="6"/>
  <c r="AG48" i="9"/>
  <c r="AG94" i="9"/>
  <c r="AG95" i="9"/>
  <c r="AH5" i="9"/>
  <c r="AH53" i="9"/>
  <c r="AH6" i="9"/>
  <c r="AH54" i="9"/>
  <c r="AH7" i="9"/>
  <c r="AH55" i="9"/>
  <c r="AH8" i="9"/>
  <c r="AH56" i="9"/>
  <c r="AH9" i="9"/>
  <c r="AH57" i="9"/>
  <c r="AH10" i="9"/>
  <c r="AH58" i="9"/>
  <c r="AH11" i="9"/>
  <c r="AH59" i="9"/>
  <c r="AH12" i="9"/>
  <c r="AH60" i="9"/>
  <c r="AH13" i="9"/>
  <c r="AH61" i="9"/>
  <c r="AH14" i="9"/>
  <c r="AH62" i="9"/>
  <c r="AH15" i="9"/>
  <c r="AH63" i="9"/>
  <c r="AH16" i="9"/>
  <c r="AH64" i="9"/>
  <c r="AH17" i="9"/>
  <c r="AH65" i="9"/>
  <c r="AH18" i="9"/>
  <c r="AH66" i="9"/>
  <c r="AH19" i="9"/>
  <c r="AH67" i="9"/>
  <c r="AH20" i="9"/>
  <c r="AH68" i="9"/>
  <c r="AH21" i="9"/>
  <c r="AH69" i="9"/>
  <c r="AH22" i="9"/>
  <c r="AH70" i="9"/>
  <c r="AH23" i="9"/>
  <c r="AH71" i="9"/>
  <c r="AH24" i="9"/>
  <c r="AH72" i="9"/>
  <c r="AH25" i="9"/>
  <c r="AH73" i="9"/>
  <c r="AH26" i="9"/>
  <c r="AH74" i="9"/>
  <c r="AH27" i="9"/>
  <c r="AH75" i="9"/>
  <c r="AH28" i="9"/>
  <c r="AH76" i="9"/>
  <c r="AH29" i="9"/>
  <c r="AH77" i="9"/>
  <c r="AH30" i="9"/>
  <c r="AH78" i="9"/>
  <c r="AH31" i="9"/>
  <c r="AH79" i="9"/>
  <c r="AH32" i="9"/>
  <c r="AH80" i="9"/>
  <c r="AH33" i="9"/>
  <c r="AH81" i="9"/>
  <c r="AH34" i="9"/>
  <c r="AH82" i="9"/>
  <c r="AH35" i="9"/>
  <c r="AH83" i="9"/>
  <c r="AH36" i="9"/>
  <c r="AH84" i="9"/>
  <c r="AH37" i="9"/>
  <c r="AH85" i="9"/>
  <c r="AH38" i="9"/>
  <c r="AH86" i="9"/>
  <c r="AH39" i="9"/>
  <c r="AH87" i="9"/>
  <c r="AH40" i="9"/>
  <c r="AH88" i="9"/>
  <c r="AH41" i="9"/>
  <c r="AH89" i="9"/>
  <c r="AH42" i="9"/>
  <c r="AH90" i="9"/>
  <c r="AH43" i="9"/>
  <c r="AH91" i="9"/>
  <c r="AH44" i="9"/>
  <c r="AH92" i="9"/>
  <c r="AH45" i="9"/>
  <c r="AH93" i="9"/>
  <c r="AG48" i="6"/>
  <c r="AH48" i="9"/>
  <c r="AH94" i="9"/>
  <c r="AH95" i="9"/>
  <c r="AI5" i="9"/>
  <c r="AI53" i="9"/>
  <c r="AI6" i="9"/>
  <c r="AI54" i="9"/>
  <c r="AI7" i="9"/>
  <c r="AI55" i="9"/>
  <c r="AI8" i="9"/>
  <c r="AI56" i="9"/>
  <c r="AI9" i="9"/>
  <c r="AI57" i="9"/>
  <c r="AI10" i="9"/>
  <c r="AI58" i="9"/>
  <c r="AI11" i="9"/>
  <c r="AI59" i="9"/>
  <c r="AI12" i="9"/>
  <c r="AI60" i="9"/>
  <c r="AI13" i="9"/>
  <c r="AI61" i="9"/>
  <c r="AI14" i="9"/>
  <c r="AI62" i="9"/>
  <c r="AI15" i="9"/>
  <c r="AI63" i="9"/>
  <c r="AI16" i="9"/>
  <c r="AI64" i="9"/>
  <c r="AI17" i="9"/>
  <c r="AI65" i="9"/>
  <c r="AI18" i="9"/>
  <c r="AI66" i="9"/>
  <c r="AI19" i="9"/>
  <c r="AI67" i="9"/>
  <c r="AI20" i="9"/>
  <c r="AI68" i="9"/>
  <c r="AI21" i="9"/>
  <c r="AI69" i="9"/>
  <c r="AI22" i="9"/>
  <c r="AI70" i="9"/>
  <c r="AI23" i="9"/>
  <c r="AI71" i="9"/>
  <c r="AI24" i="9"/>
  <c r="AI72" i="9"/>
  <c r="AI25" i="9"/>
  <c r="AI73" i="9"/>
  <c r="AI26" i="9"/>
  <c r="AI74" i="9"/>
  <c r="AI27" i="9"/>
  <c r="AI75" i="9"/>
  <c r="AI28" i="9"/>
  <c r="AI76" i="9"/>
  <c r="AI29" i="9"/>
  <c r="AI77" i="9"/>
  <c r="AI30" i="9"/>
  <c r="AI78" i="9"/>
  <c r="AI31" i="9"/>
  <c r="AI79" i="9"/>
  <c r="AI32" i="9"/>
  <c r="AI80" i="9"/>
  <c r="AI33" i="9"/>
  <c r="AI81" i="9"/>
  <c r="AI34" i="9"/>
  <c r="AI82" i="9"/>
  <c r="AI35" i="9"/>
  <c r="AI83" i="9"/>
  <c r="AI36" i="9"/>
  <c r="AI84" i="9"/>
  <c r="AI37" i="9"/>
  <c r="AI85" i="9"/>
  <c r="AI38" i="9"/>
  <c r="AI86" i="9"/>
  <c r="AI39" i="9"/>
  <c r="AI87" i="9"/>
  <c r="AI40" i="9"/>
  <c r="AI88" i="9"/>
  <c r="AI41" i="9"/>
  <c r="AI89" i="9"/>
  <c r="AI42" i="9"/>
  <c r="AI90" i="9"/>
  <c r="AI43" i="9"/>
  <c r="AI91" i="9"/>
  <c r="AI44" i="9"/>
  <c r="AI92" i="9"/>
  <c r="AI45" i="9"/>
  <c r="AI93" i="9"/>
  <c r="AH48" i="6"/>
  <c r="AI48" i="9"/>
  <c r="AI94" i="9"/>
  <c r="AI95" i="9"/>
  <c r="AJ5" i="9"/>
  <c r="AJ53" i="9"/>
  <c r="AJ6" i="9"/>
  <c r="AJ54" i="9"/>
  <c r="AJ7" i="9"/>
  <c r="AJ55" i="9"/>
  <c r="AJ8" i="9"/>
  <c r="AJ56" i="9"/>
  <c r="AJ9" i="9"/>
  <c r="AJ57" i="9"/>
  <c r="AJ10" i="9"/>
  <c r="AJ58" i="9"/>
  <c r="AJ11" i="9"/>
  <c r="AJ59" i="9"/>
  <c r="AJ12" i="9"/>
  <c r="AJ60" i="9"/>
  <c r="AJ13" i="9"/>
  <c r="AJ61" i="9"/>
  <c r="AJ14" i="9"/>
  <c r="AJ62" i="9"/>
  <c r="AJ15" i="9"/>
  <c r="AJ63" i="9"/>
  <c r="AJ16" i="9"/>
  <c r="AJ64" i="9"/>
  <c r="AJ17" i="9"/>
  <c r="AJ65" i="9"/>
  <c r="AJ18" i="9"/>
  <c r="AJ66" i="9"/>
  <c r="AJ19" i="9"/>
  <c r="AJ67" i="9"/>
  <c r="AJ20" i="9"/>
  <c r="AJ68" i="9"/>
  <c r="AJ21" i="9"/>
  <c r="AJ69" i="9"/>
  <c r="AJ22" i="9"/>
  <c r="AJ70" i="9"/>
  <c r="AJ23" i="9"/>
  <c r="AJ71" i="9"/>
  <c r="AJ24" i="9"/>
  <c r="AJ72" i="9"/>
  <c r="AJ25" i="9"/>
  <c r="AJ73" i="9"/>
  <c r="AJ26" i="9"/>
  <c r="AJ74" i="9"/>
  <c r="AJ27" i="9"/>
  <c r="AJ75" i="9"/>
  <c r="AJ28" i="9"/>
  <c r="AJ76" i="9"/>
  <c r="AJ29" i="9"/>
  <c r="AJ77" i="9"/>
  <c r="AJ30" i="9"/>
  <c r="AJ78" i="9"/>
  <c r="AJ31" i="9"/>
  <c r="AJ79" i="9"/>
  <c r="AJ32" i="9"/>
  <c r="AJ80" i="9"/>
  <c r="AJ33" i="9"/>
  <c r="AJ81" i="9"/>
  <c r="AJ34" i="9"/>
  <c r="AJ82" i="9"/>
  <c r="AJ35" i="9"/>
  <c r="AJ83" i="9"/>
  <c r="AJ36" i="9"/>
  <c r="AJ84" i="9"/>
  <c r="AJ37" i="9"/>
  <c r="AJ85" i="9"/>
  <c r="AJ38" i="9"/>
  <c r="AJ86" i="9"/>
  <c r="AJ39" i="9"/>
  <c r="AJ87" i="9"/>
  <c r="AJ40" i="9"/>
  <c r="AJ88" i="9"/>
  <c r="AJ41" i="9"/>
  <c r="AJ89" i="9"/>
  <c r="AJ42" i="9"/>
  <c r="AJ90" i="9"/>
  <c r="AJ43" i="9"/>
  <c r="AJ91" i="9"/>
  <c r="AJ44" i="9"/>
  <c r="AJ92" i="9"/>
  <c r="AJ45" i="9"/>
  <c r="AJ93" i="9"/>
  <c r="AI48" i="6"/>
  <c r="AJ48" i="9"/>
  <c r="AJ94" i="9"/>
  <c r="AJ95" i="9"/>
  <c r="AK5" i="9"/>
  <c r="AK53" i="9"/>
  <c r="AK6" i="9"/>
  <c r="AK54" i="9"/>
  <c r="AK7" i="9"/>
  <c r="AK55" i="9"/>
  <c r="AK8" i="9"/>
  <c r="AK56" i="9"/>
  <c r="AK9" i="9"/>
  <c r="AK57" i="9"/>
  <c r="AK10" i="9"/>
  <c r="AK58" i="9"/>
  <c r="AK11" i="9"/>
  <c r="AK59" i="9"/>
  <c r="AK12" i="9"/>
  <c r="AK60" i="9"/>
  <c r="AK13" i="9"/>
  <c r="AK61" i="9"/>
  <c r="AK14" i="9"/>
  <c r="AK62" i="9"/>
  <c r="AK15" i="9"/>
  <c r="AK63" i="9"/>
  <c r="AK16" i="9"/>
  <c r="AK64" i="9"/>
  <c r="AK17" i="9"/>
  <c r="AK65" i="9"/>
  <c r="AK18" i="9"/>
  <c r="AK66" i="9"/>
  <c r="AK19" i="9"/>
  <c r="AK67" i="9"/>
  <c r="AK20" i="9"/>
  <c r="AK68" i="9"/>
  <c r="AK21" i="9"/>
  <c r="AK69" i="9"/>
  <c r="AK22" i="9"/>
  <c r="AK70" i="9"/>
  <c r="AK23" i="9"/>
  <c r="AK71" i="9"/>
  <c r="AK24" i="9"/>
  <c r="AK72" i="9"/>
  <c r="AK25" i="9"/>
  <c r="AK73" i="9"/>
  <c r="AK26" i="9"/>
  <c r="AK74" i="9"/>
  <c r="AK27" i="9"/>
  <c r="AK75" i="9"/>
  <c r="AK28" i="9"/>
  <c r="AK76" i="9"/>
  <c r="AK29" i="9"/>
  <c r="AK77" i="9"/>
  <c r="AK30" i="9"/>
  <c r="AK78" i="9"/>
  <c r="AK31" i="9"/>
  <c r="AK79" i="9"/>
  <c r="AK32" i="9"/>
  <c r="AK80" i="9"/>
  <c r="AK33" i="9"/>
  <c r="AK81" i="9"/>
  <c r="AK34" i="9"/>
  <c r="AK82" i="9"/>
  <c r="AK35" i="9"/>
  <c r="AK83" i="9"/>
  <c r="AK36" i="9"/>
  <c r="AK84" i="9"/>
  <c r="AK37" i="9"/>
  <c r="AK85" i="9"/>
  <c r="AK38" i="9"/>
  <c r="AK86" i="9"/>
  <c r="AK39" i="9"/>
  <c r="AK87" i="9"/>
  <c r="AK40" i="9"/>
  <c r="AK88" i="9"/>
  <c r="AK41" i="9"/>
  <c r="AK89" i="9"/>
  <c r="AK42" i="9"/>
  <c r="AK90" i="9"/>
  <c r="AK43" i="9"/>
  <c r="AK91" i="9"/>
  <c r="AK44" i="9"/>
  <c r="AK92" i="9"/>
  <c r="AK45" i="9"/>
  <c r="AK93" i="9"/>
  <c r="AJ48" i="6"/>
  <c r="AK48" i="9"/>
  <c r="AK94" i="9"/>
  <c r="AK95" i="9"/>
  <c r="AL5" i="9"/>
  <c r="AL53" i="9"/>
  <c r="AL6" i="9"/>
  <c r="AL54" i="9"/>
  <c r="AL7" i="9"/>
  <c r="AL55" i="9"/>
  <c r="AL8" i="9"/>
  <c r="AL56" i="9"/>
  <c r="AL9" i="9"/>
  <c r="AL57" i="9"/>
  <c r="AL10" i="9"/>
  <c r="AL58" i="9"/>
  <c r="AL11" i="9"/>
  <c r="AL59" i="9"/>
  <c r="AL12" i="9"/>
  <c r="AL60" i="9"/>
  <c r="AL13" i="9"/>
  <c r="AL61" i="9"/>
  <c r="AL14" i="9"/>
  <c r="AL62" i="9"/>
  <c r="AL15" i="9"/>
  <c r="AL63" i="9"/>
  <c r="AL16" i="9"/>
  <c r="AL64" i="9"/>
  <c r="AL17" i="9"/>
  <c r="AL65" i="9"/>
  <c r="AL18" i="9"/>
  <c r="AL66" i="9"/>
  <c r="AL19" i="9"/>
  <c r="AL67" i="9"/>
  <c r="AL20" i="9"/>
  <c r="AL68" i="9"/>
  <c r="AL21" i="9"/>
  <c r="AL69" i="9"/>
  <c r="AL22" i="9"/>
  <c r="AL70" i="9"/>
  <c r="AL23" i="9"/>
  <c r="AL71" i="9"/>
  <c r="AL24" i="9"/>
  <c r="AL72" i="9"/>
  <c r="AL25" i="9"/>
  <c r="AL73" i="9"/>
  <c r="AL26" i="9"/>
  <c r="AL74" i="9"/>
  <c r="AL27" i="9"/>
  <c r="AL75" i="9"/>
  <c r="AL28" i="9"/>
  <c r="AL76" i="9"/>
  <c r="AL29" i="9"/>
  <c r="AL77" i="9"/>
  <c r="AL30" i="9"/>
  <c r="AL78" i="9"/>
  <c r="AL31" i="9"/>
  <c r="AL79" i="9"/>
  <c r="AL32" i="9"/>
  <c r="AL80" i="9"/>
  <c r="AL33" i="9"/>
  <c r="AL81" i="9"/>
  <c r="AL34" i="9"/>
  <c r="AL82" i="9"/>
  <c r="AL35" i="9"/>
  <c r="AL83" i="9"/>
  <c r="AL36" i="9"/>
  <c r="AL84" i="9"/>
  <c r="AL37" i="9"/>
  <c r="AL85" i="9"/>
  <c r="AL38" i="9"/>
  <c r="AL86" i="9"/>
  <c r="AL39" i="9"/>
  <c r="AL87" i="9"/>
  <c r="AL40" i="9"/>
  <c r="AL88" i="9"/>
  <c r="AL41" i="9"/>
  <c r="AL89" i="9"/>
  <c r="AL42" i="9"/>
  <c r="AL90" i="9"/>
  <c r="AL43" i="9"/>
  <c r="AL91" i="9"/>
  <c r="AL44" i="9"/>
  <c r="AL92" i="9"/>
  <c r="AL45" i="9"/>
  <c r="AL93" i="9"/>
  <c r="AK48" i="6"/>
  <c r="AL48" i="9"/>
  <c r="AL94" i="9"/>
  <c r="AL95" i="9"/>
  <c r="AM5" i="9"/>
  <c r="AM53" i="9"/>
  <c r="AM6" i="9"/>
  <c r="AM54" i="9"/>
  <c r="AM7" i="9"/>
  <c r="AM55" i="9"/>
  <c r="AM8" i="9"/>
  <c r="AM56" i="9"/>
  <c r="AM9" i="9"/>
  <c r="AM57" i="9"/>
  <c r="AM10" i="9"/>
  <c r="AM58" i="9"/>
  <c r="AM11" i="9"/>
  <c r="AM59" i="9"/>
  <c r="AM12" i="9"/>
  <c r="AM60" i="9"/>
  <c r="AM13" i="9"/>
  <c r="AM61" i="9"/>
  <c r="AM14" i="9"/>
  <c r="AM62" i="9"/>
  <c r="AM15" i="9"/>
  <c r="AM63" i="9"/>
  <c r="AM16" i="9"/>
  <c r="AM64" i="9"/>
  <c r="AM17" i="9"/>
  <c r="AM65" i="9"/>
  <c r="AM18" i="9"/>
  <c r="AM66" i="9"/>
  <c r="AM19" i="9"/>
  <c r="AM67" i="9"/>
  <c r="AM20" i="9"/>
  <c r="AM68" i="9"/>
  <c r="AM21" i="9"/>
  <c r="AM69" i="9"/>
  <c r="AM22" i="9"/>
  <c r="AM70" i="9"/>
  <c r="AM23" i="9"/>
  <c r="AM71" i="9"/>
  <c r="AM24" i="9"/>
  <c r="AM72" i="9"/>
  <c r="AM25" i="9"/>
  <c r="AM73" i="9"/>
  <c r="AM26" i="9"/>
  <c r="AM74" i="9"/>
  <c r="AM27" i="9"/>
  <c r="AM75" i="9"/>
  <c r="AM28" i="9"/>
  <c r="AM76" i="9"/>
  <c r="AM29" i="9"/>
  <c r="AM77" i="9"/>
  <c r="AM30" i="9"/>
  <c r="AM78" i="9"/>
  <c r="AM31" i="9"/>
  <c r="AM79" i="9"/>
  <c r="AM32" i="9"/>
  <c r="AM80" i="9"/>
  <c r="AM33" i="9"/>
  <c r="AM81" i="9"/>
  <c r="AM34" i="9"/>
  <c r="AM82" i="9"/>
  <c r="AM35" i="9"/>
  <c r="AM83" i="9"/>
  <c r="AM36" i="9"/>
  <c r="AM84" i="9"/>
  <c r="AM37" i="9"/>
  <c r="AM85" i="9"/>
  <c r="AM38" i="9"/>
  <c r="AM86" i="9"/>
  <c r="AM39" i="9"/>
  <c r="AM87" i="9"/>
  <c r="AM40" i="9"/>
  <c r="AM88" i="9"/>
  <c r="AM41" i="9"/>
  <c r="AM89" i="9"/>
  <c r="AM42" i="9"/>
  <c r="AM90" i="9"/>
  <c r="AM43" i="9"/>
  <c r="AM91" i="9"/>
  <c r="AM44" i="9"/>
  <c r="AM92" i="9"/>
  <c r="AM45" i="9"/>
  <c r="AM93" i="9"/>
  <c r="AL48" i="6"/>
  <c r="AM48" i="9"/>
  <c r="AM94" i="9"/>
  <c r="AM95" i="9"/>
  <c r="AN95" i="9"/>
  <c r="AO95" i="9"/>
  <c r="AP95" i="9"/>
  <c r="AQ5" i="9"/>
  <c r="AQ53" i="9"/>
  <c r="AQ6" i="9"/>
  <c r="AQ54" i="9"/>
  <c r="AQ7" i="9"/>
  <c r="AQ55" i="9"/>
  <c r="AQ8" i="9"/>
  <c r="AQ56" i="9"/>
  <c r="AQ9" i="9"/>
  <c r="AQ57" i="9"/>
  <c r="AQ10" i="9"/>
  <c r="AQ58" i="9"/>
  <c r="AQ11" i="9"/>
  <c r="AQ59" i="9"/>
  <c r="AQ12" i="9"/>
  <c r="AQ60" i="9"/>
  <c r="AQ13" i="9"/>
  <c r="AQ61" i="9"/>
  <c r="AQ14" i="9"/>
  <c r="AQ62" i="9"/>
  <c r="AQ15" i="9"/>
  <c r="AQ63" i="9"/>
  <c r="AQ16" i="9"/>
  <c r="AQ64" i="9"/>
  <c r="AQ17" i="9"/>
  <c r="AQ65" i="9"/>
  <c r="AQ18" i="9"/>
  <c r="AQ66" i="9"/>
  <c r="AQ19" i="9"/>
  <c r="AQ67" i="9"/>
  <c r="AQ20" i="9"/>
  <c r="AQ68" i="9"/>
  <c r="AQ21" i="9"/>
  <c r="AQ69" i="9"/>
  <c r="AQ22" i="9"/>
  <c r="AQ70" i="9"/>
  <c r="AQ23" i="9"/>
  <c r="AQ71" i="9"/>
  <c r="AQ24" i="9"/>
  <c r="AQ72" i="9"/>
  <c r="AQ25" i="9"/>
  <c r="AQ73" i="9"/>
  <c r="AQ26" i="9"/>
  <c r="AQ74" i="9"/>
  <c r="AQ27" i="9"/>
  <c r="AQ75" i="9"/>
  <c r="AQ28" i="9"/>
  <c r="AQ76" i="9"/>
  <c r="AQ29" i="9"/>
  <c r="AQ77" i="9"/>
  <c r="AQ30" i="9"/>
  <c r="AQ78" i="9"/>
  <c r="AQ31" i="9"/>
  <c r="AQ79" i="9"/>
  <c r="AQ32" i="9"/>
  <c r="AQ80" i="9"/>
  <c r="AQ33" i="9"/>
  <c r="AQ81" i="9"/>
  <c r="AQ34" i="9"/>
  <c r="AQ82" i="9"/>
  <c r="AQ35" i="9"/>
  <c r="AQ83" i="9"/>
  <c r="AQ36" i="9"/>
  <c r="AQ84" i="9"/>
  <c r="AQ37" i="9"/>
  <c r="AQ85" i="9"/>
  <c r="AQ38" i="9"/>
  <c r="AQ86" i="9"/>
  <c r="AQ39" i="9"/>
  <c r="AQ87" i="9"/>
  <c r="AQ40" i="9"/>
  <c r="AQ88" i="9"/>
  <c r="AQ41" i="9"/>
  <c r="AQ89" i="9"/>
  <c r="AQ42" i="9"/>
  <c r="AQ90" i="9"/>
  <c r="AQ43" i="9"/>
  <c r="AQ91" i="9"/>
  <c r="AQ44" i="9"/>
  <c r="AQ92" i="9"/>
  <c r="AQ45" i="9"/>
  <c r="AQ93" i="9"/>
  <c r="AP48" i="6"/>
  <c r="AQ48" i="9"/>
  <c r="AQ94" i="9"/>
  <c r="AQ95" i="9"/>
  <c r="AR5" i="9"/>
  <c r="AR53" i="9"/>
  <c r="AR6" i="9"/>
  <c r="AR54" i="9"/>
  <c r="AR7" i="9"/>
  <c r="AR55" i="9"/>
  <c r="AR8" i="9"/>
  <c r="AR56" i="9"/>
  <c r="AR9" i="9"/>
  <c r="AR57" i="9"/>
  <c r="AR10" i="9"/>
  <c r="AR58" i="9"/>
  <c r="AR11" i="9"/>
  <c r="AR59" i="9"/>
  <c r="AR12" i="9"/>
  <c r="AR60" i="9"/>
  <c r="AR13" i="9"/>
  <c r="AR61" i="9"/>
  <c r="AR14" i="9"/>
  <c r="AR62" i="9"/>
  <c r="AR15" i="9"/>
  <c r="AR63" i="9"/>
  <c r="AR16" i="9"/>
  <c r="AR64" i="9"/>
  <c r="AR17" i="9"/>
  <c r="AR65" i="9"/>
  <c r="AR18" i="9"/>
  <c r="AR66" i="9"/>
  <c r="AR19" i="9"/>
  <c r="AR67" i="9"/>
  <c r="AR20" i="9"/>
  <c r="AR68" i="9"/>
  <c r="AR21" i="9"/>
  <c r="AR69" i="9"/>
  <c r="AR22" i="9"/>
  <c r="AR70" i="9"/>
  <c r="AR23" i="9"/>
  <c r="AR71" i="9"/>
  <c r="AR24" i="9"/>
  <c r="AR72" i="9"/>
  <c r="AR25" i="9"/>
  <c r="AR73" i="9"/>
  <c r="AR26" i="9"/>
  <c r="AR74" i="9"/>
  <c r="AR27" i="9"/>
  <c r="AR75" i="9"/>
  <c r="AR28" i="9"/>
  <c r="AR76" i="9"/>
  <c r="AR29" i="9"/>
  <c r="AR77" i="9"/>
  <c r="AR30" i="9"/>
  <c r="AR78" i="9"/>
  <c r="AR31" i="9"/>
  <c r="AR79" i="9"/>
  <c r="AR32" i="9"/>
  <c r="AR80" i="9"/>
  <c r="AR33" i="9"/>
  <c r="AR81" i="9"/>
  <c r="AR34" i="9"/>
  <c r="AR82" i="9"/>
  <c r="AR35" i="9"/>
  <c r="AR83" i="9"/>
  <c r="AR36" i="9"/>
  <c r="AR84" i="9"/>
  <c r="AR37" i="9"/>
  <c r="AR85" i="9"/>
  <c r="AR38" i="9"/>
  <c r="AR86" i="9"/>
  <c r="AR39" i="9"/>
  <c r="AR87" i="9"/>
  <c r="AR40" i="9"/>
  <c r="AR88" i="9"/>
  <c r="AR41" i="9"/>
  <c r="AR89" i="9"/>
  <c r="AR42" i="9"/>
  <c r="AR90" i="9"/>
  <c r="AR43" i="9"/>
  <c r="AR91" i="9"/>
  <c r="AR44" i="9"/>
  <c r="AR92" i="9"/>
  <c r="AR45" i="9"/>
  <c r="AR93" i="9"/>
  <c r="AQ48" i="6"/>
  <c r="AR48" i="9"/>
  <c r="AR94" i="9"/>
  <c r="AR95" i="9"/>
  <c r="AR5" i="6"/>
  <c r="AS5" i="9"/>
  <c r="AS53" i="9"/>
  <c r="AR6" i="6"/>
  <c r="AS6" i="9"/>
  <c r="AS54" i="9"/>
  <c r="AR7" i="6"/>
  <c r="AS7" i="9"/>
  <c r="AS55" i="9"/>
  <c r="AR8" i="6"/>
  <c r="AS8" i="9"/>
  <c r="AS56" i="9"/>
  <c r="AR9" i="6"/>
  <c r="AS9" i="9"/>
  <c r="AS57" i="9"/>
  <c r="AR10" i="6"/>
  <c r="AS10" i="9"/>
  <c r="AS58" i="9"/>
  <c r="AR11" i="6"/>
  <c r="AS11" i="9"/>
  <c r="AS59" i="9"/>
  <c r="AR12" i="6"/>
  <c r="AS12" i="9"/>
  <c r="AS60" i="9"/>
  <c r="AR13" i="6"/>
  <c r="AS13" i="9"/>
  <c r="AS61" i="9"/>
  <c r="AR14" i="6"/>
  <c r="AS14" i="9"/>
  <c r="AS62" i="9"/>
  <c r="AR15" i="6"/>
  <c r="AS15" i="9"/>
  <c r="AS63" i="9"/>
  <c r="AR16" i="6"/>
  <c r="AS16" i="9"/>
  <c r="AS64" i="9"/>
  <c r="AR17" i="6"/>
  <c r="AS17" i="9"/>
  <c r="AS65" i="9"/>
  <c r="AR18" i="6"/>
  <c r="AS18" i="9"/>
  <c r="AS66" i="9"/>
  <c r="AR19" i="6"/>
  <c r="AS19" i="9"/>
  <c r="AS67" i="9"/>
  <c r="AR20" i="6"/>
  <c r="AS20" i="9"/>
  <c r="AS68" i="9"/>
  <c r="AR21" i="6"/>
  <c r="AS21" i="9"/>
  <c r="AS69" i="9"/>
  <c r="AR22" i="6"/>
  <c r="AS22" i="9"/>
  <c r="AS70" i="9"/>
  <c r="AR23" i="6"/>
  <c r="AS23" i="9"/>
  <c r="AS71" i="9"/>
  <c r="AR24" i="6"/>
  <c r="AS24" i="9"/>
  <c r="AS72" i="9"/>
  <c r="AR25" i="6"/>
  <c r="AS25" i="9"/>
  <c r="AS73" i="9"/>
  <c r="AR26" i="6"/>
  <c r="AS26" i="9"/>
  <c r="AS74" i="9"/>
  <c r="AR27" i="6"/>
  <c r="AS27" i="9"/>
  <c r="AS75" i="9"/>
  <c r="AR28" i="6"/>
  <c r="AS28" i="9"/>
  <c r="AS76" i="9"/>
  <c r="AR29" i="6"/>
  <c r="AS29" i="9"/>
  <c r="AS77" i="9"/>
  <c r="AR30" i="6"/>
  <c r="AS30" i="9"/>
  <c r="AS78" i="9"/>
  <c r="AR31" i="6"/>
  <c r="AS31" i="9"/>
  <c r="AS79" i="9"/>
  <c r="AR32" i="6"/>
  <c r="AS32" i="9"/>
  <c r="AS80" i="9"/>
  <c r="AR33" i="6"/>
  <c r="AS33" i="9"/>
  <c r="AS81" i="9"/>
  <c r="AR34" i="6"/>
  <c r="AS34" i="9"/>
  <c r="AS82" i="9"/>
  <c r="AR35" i="6"/>
  <c r="AS35" i="9"/>
  <c r="AS83" i="9"/>
  <c r="AR36" i="6"/>
  <c r="AS36" i="9"/>
  <c r="AS84" i="9"/>
  <c r="AR37" i="6"/>
  <c r="AS37" i="9"/>
  <c r="AS85" i="9"/>
  <c r="AR38" i="6"/>
  <c r="AS38" i="9"/>
  <c r="AS86" i="9"/>
  <c r="AR39" i="6"/>
  <c r="AS39" i="9"/>
  <c r="AS87" i="9"/>
  <c r="AR40" i="6"/>
  <c r="AS40" i="9"/>
  <c r="AS88" i="9"/>
  <c r="AR41" i="6"/>
  <c r="AS41" i="9"/>
  <c r="AS89" i="9"/>
  <c r="AR42" i="6"/>
  <c r="AS42" i="9"/>
  <c r="AS90" i="9"/>
  <c r="AR43" i="6"/>
  <c r="AS43" i="9"/>
  <c r="AS91" i="9"/>
  <c r="AR44" i="6"/>
  <c r="AS44" i="9"/>
  <c r="AS92" i="9"/>
  <c r="AR45" i="6"/>
  <c r="AS45" i="9"/>
  <c r="AS93" i="9"/>
  <c r="AR46" i="6"/>
  <c r="AR47" i="6"/>
  <c r="AR48" i="6"/>
  <c r="AS48" i="9"/>
  <c r="AS94" i="9"/>
  <c r="AS95" i="9"/>
  <c r="AT53" i="9"/>
  <c r="AT54" i="9"/>
  <c r="AT55" i="9"/>
  <c r="AT56" i="9"/>
  <c r="AT57" i="9"/>
  <c r="AT58" i="9"/>
  <c r="AT59" i="9"/>
  <c r="AT60" i="9"/>
  <c r="AT61" i="9"/>
  <c r="AT62" i="9"/>
  <c r="AT63" i="9"/>
  <c r="AT64" i="9"/>
  <c r="AT65" i="9"/>
  <c r="AT66" i="9"/>
  <c r="AT67" i="9"/>
  <c r="AT68" i="9"/>
  <c r="AT69" i="9"/>
  <c r="AT70" i="9"/>
  <c r="AT71" i="9"/>
  <c r="AT72" i="9"/>
  <c r="AT73" i="9"/>
  <c r="AT74" i="9"/>
  <c r="AT75" i="9"/>
  <c r="AT76" i="9"/>
  <c r="AT77" i="9"/>
  <c r="AT78" i="9"/>
  <c r="AT79" i="9"/>
  <c r="AT80" i="9"/>
  <c r="AT81" i="9"/>
  <c r="AT82" i="9"/>
  <c r="AT83" i="9"/>
  <c r="AT84" i="9"/>
  <c r="AT85" i="9"/>
  <c r="AT86" i="9"/>
  <c r="AT87" i="9"/>
  <c r="AT88" i="9"/>
  <c r="AT89" i="9"/>
  <c r="AT90" i="9"/>
  <c r="AT91" i="9"/>
  <c r="AT92" i="9"/>
  <c r="AT93" i="9"/>
  <c r="AT94" i="9"/>
  <c r="AU53" i="9"/>
  <c r="CL53" i="9" s="1"/>
  <c r="AU54" i="9"/>
  <c r="CL54" i="9" s="1"/>
  <c r="AU55" i="9"/>
  <c r="CL55" i="9" s="1"/>
  <c r="AU56" i="9"/>
  <c r="CL56" i="9" s="1"/>
  <c r="AU57" i="9"/>
  <c r="CL57" i="9" s="1"/>
  <c r="AU58" i="9"/>
  <c r="CL58" i="9" s="1"/>
  <c r="AU59" i="9"/>
  <c r="AU60" i="9"/>
  <c r="CL60" i="9" s="1"/>
  <c r="AU61" i="9"/>
  <c r="AU62" i="9"/>
  <c r="CL62" i="9" s="1"/>
  <c r="AU63" i="9"/>
  <c r="CL63" i="9" s="1"/>
  <c r="AU64" i="9"/>
  <c r="CL64" i="9" s="1"/>
  <c r="AU65" i="9"/>
  <c r="CL65" i="9" s="1"/>
  <c r="AU66" i="9"/>
  <c r="CL66" i="9" s="1"/>
  <c r="AU67" i="9"/>
  <c r="AU68" i="9"/>
  <c r="CL68" i="9" s="1"/>
  <c r="AU69" i="9"/>
  <c r="CL69" i="9" s="1"/>
  <c r="AU70" i="9"/>
  <c r="CL70" i="9" s="1"/>
  <c r="AU71" i="9"/>
  <c r="CL71" i="9" s="1"/>
  <c r="AU72" i="9"/>
  <c r="CL72" i="9" s="1"/>
  <c r="AU73" i="9"/>
  <c r="CL73" i="9" s="1"/>
  <c r="AU74" i="9"/>
  <c r="CL74" i="9" s="1"/>
  <c r="AU75" i="9"/>
  <c r="AU76" i="9"/>
  <c r="CL76" i="9" s="1"/>
  <c r="AU77" i="9"/>
  <c r="AU78" i="9"/>
  <c r="CL78" i="9" s="1"/>
  <c r="AU79" i="9"/>
  <c r="CL79" i="9" s="1"/>
  <c r="AU80" i="9"/>
  <c r="CL80" i="9" s="1"/>
  <c r="AU81" i="9"/>
  <c r="CL81" i="9" s="1"/>
  <c r="AU82" i="9"/>
  <c r="CL82" i="9" s="1"/>
  <c r="AU83" i="9"/>
  <c r="AU84" i="9"/>
  <c r="CL84" i="9" s="1"/>
  <c r="AU85" i="9"/>
  <c r="CL85" i="9" s="1"/>
  <c r="AU86" i="9"/>
  <c r="CL86" i="9" s="1"/>
  <c r="AU87" i="9"/>
  <c r="CL87" i="9" s="1"/>
  <c r="AU88" i="9"/>
  <c r="CL88" i="9" s="1"/>
  <c r="AU89" i="9"/>
  <c r="CL89" i="9" s="1"/>
  <c r="AU90" i="9"/>
  <c r="CL90" i="9" s="1"/>
  <c r="AU91" i="9"/>
  <c r="AU92" i="9"/>
  <c r="CL92" i="9" s="1"/>
  <c r="AU93" i="9"/>
  <c r="AU94" i="9"/>
  <c r="AV53" i="9"/>
  <c r="CM53" i="9" s="1"/>
  <c r="AV54" i="9"/>
  <c r="CM54" i="9" s="1"/>
  <c r="AV55" i="9"/>
  <c r="AV56" i="9"/>
  <c r="CM56" i="9" s="1"/>
  <c r="AV57" i="9"/>
  <c r="CM57" i="9" s="1"/>
  <c r="AV58" i="9"/>
  <c r="AV59" i="9"/>
  <c r="CM59" i="9" s="1"/>
  <c r="AV60" i="9"/>
  <c r="CM60" i="9" s="1"/>
  <c r="AV61" i="9"/>
  <c r="CM61" i="9" s="1"/>
  <c r="AV62" i="9"/>
  <c r="CM62" i="9" s="1"/>
  <c r="AV63" i="9"/>
  <c r="CM63" i="9" s="1"/>
  <c r="AV64" i="9"/>
  <c r="CM64" i="9" s="1"/>
  <c r="AV65" i="9"/>
  <c r="CM65" i="9" s="1"/>
  <c r="AV66" i="9"/>
  <c r="AV67" i="9"/>
  <c r="AV68" i="9"/>
  <c r="CM68" i="9" s="1"/>
  <c r="AV69" i="9"/>
  <c r="CM69" i="9" s="1"/>
  <c r="AV70" i="9"/>
  <c r="CM70" i="9" s="1"/>
  <c r="AV71" i="9"/>
  <c r="CM71" i="9" s="1"/>
  <c r="AV72" i="9"/>
  <c r="CM72" i="9" s="1"/>
  <c r="AV73" i="9"/>
  <c r="CM73" i="9" s="1"/>
  <c r="AV74" i="9"/>
  <c r="AV75" i="9"/>
  <c r="CM75" i="9" s="1"/>
  <c r="AV76" i="9"/>
  <c r="CM76" i="9" s="1"/>
  <c r="AV77" i="9"/>
  <c r="CM77" i="9" s="1"/>
  <c r="AV78" i="9"/>
  <c r="AV79" i="9"/>
  <c r="CM79" i="9" s="1"/>
  <c r="AV80" i="9"/>
  <c r="CM80" i="9" s="1"/>
  <c r="AV81" i="9"/>
  <c r="CM81" i="9" s="1"/>
  <c r="AV82" i="9"/>
  <c r="AV83" i="9"/>
  <c r="AV84" i="9"/>
  <c r="CM84" i="9" s="1"/>
  <c r="AV85" i="9"/>
  <c r="CM85" i="9" s="1"/>
  <c r="AV86" i="9"/>
  <c r="CM86" i="9" s="1"/>
  <c r="AV87" i="9"/>
  <c r="CM87" i="9" s="1"/>
  <c r="AV88" i="9"/>
  <c r="CM88" i="9" s="1"/>
  <c r="AV89" i="9"/>
  <c r="CM89" i="9" s="1"/>
  <c r="AV90" i="9"/>
  <c r="AV91" i="9"/>
  <c r="CM91" i="9" s="1"/>
  <c r="AV92" i="9"/>
  <c r="CM92" i="9" s="1"/>
  <c r="AV93" i="9"/>
  <c r="CM93" i="9" s="1"/>
  <c r="AV94" i="9"/>
  <c r="CM94" i="9" s="1"/>
  <c r="AW53" i="9"/>
  <c r="AW54" i="9"/>
  <c r="AW55" i="9"/>
  <c r="AW56" i="9"/>
  <c r="AW57" i="9"/>
  <c r="AW58" i="9"/>
  <c r="AW59" i="9"/>
  <c r="AW60" i="9"/>
  <c r="AW61" i="9"/>
  <c r="AW62" i="9"/>
  <c r="AW63" i="9"/>
  <c r="AW64" i="9"/>
  <c r="AW65" i="9"/>
  <c r="AW66" i="9"/>
  <c r="AW67" i="9"/>
  <c r="AW68" i="9"/>
  <c r="AW69" i="9"/>
  <c r="AW70" i="9"/>
  <c r="AW71" i="9"/>
  <c r="AW72" i="9"/>
  <c r="AW73" i="9"/>
  <c r="AW74" i="9"/>
  <c r="AW75" i="9"/>
  <c r="AW76" i="9"/>
  <c r="AW77" i="9"/>
  <c r="AW78" i="9"/>
  <c r="AW79" i="9"/>
  <c r="AW80" i="9"/>
  <c r="AW81" i="9"/>
  <c r="AW82" i="9"/>
  <c r="AW83" i="9"/>
  <c r="AW84" i="9"/>
  <c r="AW85" i="9"/>
  <c r="AW86" i="9"/>
  <c r="AW87" i="9"/>
  <c r="AW88" i="9"/>
  <c r="AW89" i="9"/>
  <c r="AW90" i="9"/>
  <c r="AW91" i="9"/>
  <c r="AW92" i="9"/>
  <c r="AW93" i="9"/>
  <c r="AW94" i="9"/>
  <c r="AX53" i="9"/>
  <c r="AX54" i="9"/>
  <c r="AX55" i="9"/>
  <c r="AX56" i="9"/>
  <c r="AX57" i="9"/>
  <c r="CN57" i="9" s="1"/>
  <c r="AX58" i="9"/>
  <c r="CN58" i="9" s="1"/>
  <c r="AX59" i="9"/>
  <c r="CN59" i="9" s="1"/>
  <c r="AX60" i="9"/>
  <c r="CN60" i="9" s="1"/>
  <c r="AX61" i="9"/>
  <c r="AX62" i="9"/>
  <c r="AX63" i="9"/>
  <c r="AX64" i="9"/>
  <c r="AX65" i="9"/>
  <c r="CN65" i="9" s="1"/>
  <c r="AX66" i="9"/>
  <c r="CN66" i="9" s="1"/>
  <c r="AX67" i="9"/>
  <c r="CN67" i="9" s="1"/>
  <c r="AX68" i="9"/>
  <c r="AX69" i="9"/>
  <c r="AX70" i="9"/>
  <c r="AX71" i="9"/>
  <c r="AX72" i="9"/>
  <c r="AX73" i="9"/>
  <c r="CN73" i="9" s="1"/>
  <c r="AX74" i="9"/>
  <c r="CN74" i="9" s="1"/>
  <c r="AX75" i="9"/>
  <c r="CN75" i="9" s="1"/>
  <c r="AX76" i="9"/>
  <c r="CN76" i="9" s="1"/>
  <c r="AX77" i="9"/>
  <c r="AX78" i="9"/>
  <c r="AX79" i="9"/>
  <c r="AX80" i="9"/>
  <c r="AX81" i="9"/>
  <c r="CN81" i="9" s="1"/>
  <c r="AX82" i="9"/>
  <c r="CN82" i="9" s="1"/>
  <c r="AX83" i="9"/>
  <c r="CN83" i="9" s="1"/>
  <c r="AX84" i="9"/>
  <c r="CN84" i="9" s="1"/>
  <c r="AX85" i="9"/>
  <c r="AX86" i="9"/>
  <c r="AX87" i="9"/>
  <c r="AX88" i="9"/>
  <c r="AX89" i="9"/>
  <c r="CN89" i="9" s="1"/>
  <c r="AX90" i="9"/>
  <c r="CN90" i="9" s="1"/>
  <c r="AX91" i="9"/>
  <c r="CN91" i="9" s="1"/>
  <c r="AX92" i="9"/>
  <c r="CN92" i="9" s="1"/>
  <c r="AX93" i="9"/>
  <c r="AX94" i="9"/>
  <c r="AY53" i="9"/>
  <c r="AY54" i="9"/>
  <c r="AY55" i="9"/>
  <c r="CO55" i="9" s="1"/>
  <c r="AY56" i="9"/>
  <c r="CO56" i="9" s="1"/>
  <c r="AY57" i="9"/>
  <c r="CO57" i="9" s="1"/>
  <c r="AY58" i="9"/>
  <c r="CO58" i="9" s="1"/>
  <c r="AY59" i="9"/>
  <c r="CO59" i="9" s="1"/>
  <c r="AY60" i="9"/>
  <c r="AY61" i="9"/>
  <c r="CO61" i="9" s="1"/>
  <c r="AY62" i="9"/>
  <c r="CO62" i="9" s="1"/>
  <c r="AY63" i="9"/>
  <c r="CO63" i="9" s="1"/>
  <c r="AY64" i="9"/>
  <c r="AY65" i="9"/>
  <c r="CO65" i="9" s="1"/>
  <c r="AY66" i="9"/>
  <c r="CO66" i="9" s="1"/>
  <c r="AY67" i="9"/>
  <c r="CO67" i="9" s="1"/>
  <c r="AY68" i="9"/>
  <c r="AY69" i="9"/>
  <c r="AY70" i="9"/>
  <c r="AY71" i="9"/>
  <c r="CO71" i="9" s="1"/>
  <c r="AY72" i="9"/>
  <c r="CO72" i="9" s="1"/>
  <c r="AY73" i="9"/>
  <c r="CO73" i="9" s="1"/>
  <c r="AY74" i="9"/>
  <c r="CO74" i="9" s="1"/>
  <c r="AY75" i="9"/>
  <c r="CO75" i="9" s="1"/>
  <c r="AY76" i="9"/>
  <c r="AY77" i="9"/>
  <c r="CO77" i="9" s="1"/>
  <c r="AY78" i="9"/>
  <c r="CO78" i="9" s="1"/>
  <c r="AY79" i="9"/>
  <c r="CO79" i="9" s="1"/>
  <c r="AY80" i="9"/>
  <c r="CO80" i="9" s="1"/>
  <c r="AY81" i="9"/>
  <c r="CO81" i="9" s="1"/>
  <c r="AY82" i="9"/>
  <c r="CO82" i="9" s="1"/>
  <c r="AY83" i="9"/>
  <c r="CO83" i="9" s="1"/>
  <c r="AY84" i="9"/>
  <c r="AY85" i="9"/>
  <c r="AY86" i="9"/>
  <c r="AY87" i="9"/>
  <c r="CO87" i="9" s="1"/>
  <c r="AY88" i="9"/>
  <c r="CO88" i="9" s="1"/>
  <c r="AY89" i="9"/>
  <c r="CO89" i="9" s="1"/>
  <c r="AY90" i="9"/>
  <c r="CO90" i="9" s="1"/>
  <c r="AY91" i="9"/>
  <c r="CO91" i="9" s="1"/>
  <c r="AY92" i="9"/>
  <c r="AY93" i="9"/>
  <c r="CO93" i="9" s="1"/>
  <c r="AY94" i="9"/>
  <c r="AZ53" i="9"/>
  <c r="CP53" i="9" s="1"/>
  <c r="AZ54" i="9"/>
  <c r="CP54" i="9" s="1"/>
  <c r="AZ55" i="9"/>
  <c r="CP55" i="9" s="1"/>
  <c r="AZ56" i="9"/>
  <c r="CP56" i="9" s="1"/>
  <c r="AZ57" i="9"/>
  <c r="AZ58" i="9"/>
  <c r="AZ59" i="9"/>
  <c r="CP59" i="9" s="1"/>
  <c r="AZ60" i="9"/>
  <c r="AZ61" i="9"/>
  <c r="CP61" i="9" s="1"/>
  <c r="AZ62" i="9"/>
  <c r="CP62" i="9" s="1"/>
  <c r="AZ63" i="9"/>
  <c r="CP63" i="9" s="1"/>
  <c r="AZ64" i="9"/>
  <c r="CP64" i="9" s="1"/>
  <c r="AZ65" i="9"/>
  <c r="AZ66" i="9"/>
  <c r="AZ67" i="9"/>
  <c r="CP67" i="9" s="1"/>
  <c r="AZ68" i="9"/>
  <c r="AZ69" i="9"/>
  <c r="CP69" i="9" s="1"/>
  <c r="AZ70" i="9"/>
  <c r="CP70" i="9" s="1"/>
  <c r="AZ71" i="9"/>
  <c r="CP71" i="9" s="1"/>
  <c r="AZ72" i="9"/>
  <c r="CP72" i="9" s="1"/>
  <c r="AZ73" i="9"/>
  <c r="AZ74" i="9"/>
  <c r="AZ75" i="9"/>
  <c r="CP75" i="9" s="1"/>
  <c r="AZ76" i="9"/>
  <c r="AZ77" i="9"/>
  <c r="AZ78" i="9"/>
  <c r="AZ79" i="9"/>
  <c r="CP79" i="9" s="1"/>
  <c r="AZ80" i="9"/>
  <c r="CP80" i="9" s="1"/>
  <c r="AZ81" i="9"/>
  <c r="AZ82" i="9"/>
  <c r="AZ83" i="9"/>
  <c r="CP83" i="9" s="1"/>
  <c r="AZ84" i="9"/>
  <c r="AZ85" i="9"/>
  <c r="CP85" i="9" s="1"/>
  <c r="AZ86" i="9"/>
  <c r="CP86" i="9" s="1"/>
  <c r="AZ87" i="9"/>
  <c r="CP87" i="9" s="1"/>
  <c r="AZ88" i="9"/>
  <c r="CP88" i="9" s="1"/>
  <c r="AZ89" i="9"/>
  <c r="AZ90" i="9"/>
  <c r="AZ91" i="9"/>
  <c r="CP91" i="9" s="1"/>
  <c r="AZ92" i="9"/>
  <c r="AZ93" i="9"/>
  <c r="CP93" i="9" s="1"/>
  <c r="AZ94" i="9"/>
  <c r="CP94" i="9" s="1"/>
  <c r="BA53" i="9"/>
  <c r="BA54" i="9"/>
  <c r="BA55" i="9"/>
  <c r="BA56" i="9"/>
  <c r="BA57" i="9"/>
  <c r="BA58" i="9"/>
  <c r="BA59" i="9"/>
  <c r="BA60" i="9"/>
  <c r="BA61" i="9"/>
  <c r="BA62" i="9"/>
  <c r="BA63" i="9"/>
  <c r="BA64" i="9"/>
  <c r="BA65" i="9"/>
  <c r="BA66" i="9"/>
  <c r="BA67" i="9"/>
  <c r="BA68" i="9"/>
  <c r="BA69" i="9"/>
  <c r="BA70" i="9"/>
  <c r="BA71" i="9"/>
  <c r="BA72" i="9"/>
  <c r="BA73" i="9"/>
  <c r="BA74" i="9"/>
  <c r="BA75" i="9"/>
  <c r="BA76" i="9"/>
  <c r="BA77" i="9"/>
  <c r="BA78" i="9"/>
  <c r="BA79" i="9"/>
  <c r="BA80" i="9"/>
  <c r="BA81" i="9"/>
  <c r="BA82" i="9"/>
  <c r="BA83" i="9"/>
  <c r="BA84" i="9"/>
  <c r="BA85" i="9"/>
  <c r="BA86" i="9"/>
  <c r="BA87" i="9"/>
  <c r="BA88" i="9"/>
  <c r="BA89" i="9"/>
  <c r="BA90" i="9"/>
  <c r="BA91" i="9"/>
  <c r="BA92" i="9"/>
  <c r="BA93" i="9"/>
  <c r="BA94" i="9"/>
  <c r="BB53" i="9"/>
  <c r="BB54" i="9"/>
  <c r="CQ54" i="9" s="1"/>
  <c r="BB55" i="9"/>
  <c r="CQ55" i="9" s="1"/>
  <c r="BB56" i="9"/>
  <c r="CQ56" i="9" s="1"/>
  <c r="BB57" i="9"/>
  <c r="CQ57" i="9" s="1"/>
  <c r="BB58" i="9"/>
  <c r="CQ58" i="9" s="1"/>
  <c r="BB59" i="9"/>
  <c r="CQ59" i="9" s="1"/>
  <c r="BB60" i="9"/>
  <c r="CQ60" i="9" s="1"/>
  <c r="BB61" i="9"/>
  <c r="BB62" i="9"/>
  <c r="BB63" i="9"/>
  <c r="CQ63" i="9" s="1"/>
  <c r="BB64" i="9"/>
  <c r="CQ64" i="9" s="1"/>
  <c r="BB65" i="9"/>
  <c r="CQ65" i="9" s="1"/>
  <c r="BB66" i="9"/>
  <c r="CQ66" i="9" s="1"/>
  <c r="BB67" i="9"/>
  <c r="CQ67" i="9" s="1"/>
  <c r="BB68" i="9"/>
  <c r="CQ68" i="9" s="1"/>
  <c r="BB69" i="9"/>
  <c r="BB70" i="9"/>
  <c r="CQ70" i="9" s="1"/>
  <c r="BB71" i="9"/>
  <c r="CQ71" i="9" s="1"/>
  <c r="BB72" i="9"/>
  <c r="CQ72" i="9" s="1"/>
  <c r="BB73" i="9"/>
  <c r="CQ73" i="9" s="1"/>
  <c r="BB74" i="9"/>
  <c r="CQ74" i="9" s="1"/>
  <c r="BB75" i="9"/>
  <c r="CQ75" i="9" s="1"/>
  <c r="BB76" i="9"/>
  <c r="CQ76" i="9" s="1"/>
  <c r="BB77" i="9"/>
  <c r="BB78" i="9"/>
  <c r="BB79" i="9"/>
  <c r="CQ79" i="9" s="1"/>
  <c r="BB80" i="9"/>
  <c r="CQ80" i="9" s="1"/>
  <c r="BB81" i="9"/>
  <c r="CQ81" i="9" s="1"/>
  <c r="BB82" i="9"/>
  <c r="CQ82" i="9" s="1"/>
  <c r="BB83" i="9"/>
  <c r="CQ83" i="9" s="1"/>
  <c r="BB84" i="9"/>
  <c r="CQ84" i="9" s="1"/>
  <c r="BB85" i="9"/>
  <c r="BB86" i="9"/>
  <c r="CQ86" i="9" s="1"/>
  <c r="BB87" i="9"/>
  <c r="CQ87" i="9" s="1"/>
  <c r="BB88" i="9"/>
  <c r="CQ88" i="9" s="1"/>
  <c r="BB89" i="9"/>
  <c r="CQ89" i="9" s="1"/>
  <c r="BB90" i="9"/>
  <c r="CQ90" i="9" s="1"/>
  <c r="BB91" i="9"/>
  <c r="CQ91" i="9" s="1"/>
  <c r="BB92" i="9"/>
  <c r="CQ92" i="9" s="1"/>
  <c r="BB93" i="9"/>
  <c r="BB94" i="9"/>
  <c r="BC53" i="9"/>
  <c r="CR53" i="9" s="1"/>
  <c r="BC54" i="9"/>
  <c r="CR54" i="9" s="1"/>
  <c r="BC55" i="9"/>
  <c r="BC56" i="9"/>
  <c r="BC57" i="9"/>
  <c r="CR57" i="9" s="1"/>
  <c r="BC58" i="9"/>
  <c r="CR58" i="9" s="1"/>
  <c r="BC59" i="9"/>
  <c r="BC60" i="9"/>
  <c r="CR60" i="9" s="1"/>
  <c r="BC61" i="9"/>
  <c r="CR61" i="9" s="1"/>
  <c r="BC62" i="9"/>
  <c r="CR62" i="9" s="1"/>
  <c r="BC63" i="9"/>
  <c r="CR63" i="9" s="1"/>
  <c r="BC64" i="9"/>
  <c r="CR64" i="9" s="1"/>
  <c r="BC65" i="9"/>
  <c r="CR65" i="9" s="1"/>
  <c r="BC66" i="9"/>
  <c r="CR66" i="9" s="1"/>
  <c r="BC67" i="9"/>
  <c r="BC68" i="9"/>
  <c r="BC69" i="9"/>
  <c r="CR69" i="9" s="1"/>
  <c r="BC70" i="9"/>
  <c r="CR70" i="9" s="1"/>
  <c r="BC71" i="9"/>
  <c r="CR71" i="9" s="1"/>
  <c r="BC72" i="9"/>
  <c r="CR72" i="9" s="1"/>
  <c r="BC73" i="9"/>
  <c r="CR73" i="9" s="1"/>
  <c r="BC74" i="9"/>
  <c r="CR74" i="9" s="1"/>
  <c r="BC75" i="9"/>
  <c r="BC76" i="9"/>
  <c r="CR76" i="9" s="1"/>
  <c r="BC77" i="9"/>
  <c r="CR77" i="9" s="1"/>
  <c r="BC78" i="9"/>
  <c r="CR78" i="9" s="1"/>
  <c r="BC79" i="9"/>
  <c r="BC80" i="9"/>
  <c r="CR80" i="9" s="1"/>
  <c r="BC81" i="9"/>
  <c r="CR81" i="9" s="1"/>
  <c r="BC82" i="9"/>
  <c r="CR82" i="9" s="1"/>
  <c r="BC83" i="9"/>
  <c r="BC84" i="9"/>
  <c r="BC85" i="9"/>
  <c r="CR85" i="9" s="1"/>
  <c r="BC86" i="9"/>
  <c r="CR86" i="9" s="1"/>
  <c r="BC87" i="9"/>
  <c r="CR87" i="9" s="1"/>
  <c r="BC88" i="9"/>
  <c r="CR88" i="9" s="1"/>
  <c r="BC89" i="9"/>
  <c r="CR89" i="9" s="1"/>
  <c r="BC90" i="9"/>
  <c r="CR90" i="9" s="1"/>
  <c r="BC91" i="9"/>
  <c r="BC92" i="9"/>
  <c r="CR92" i="9" s="1"/>
  <c r="BC93" i="9"/>
  <c r="CR93" i="9" s="1"/>
  <c r="BC94" i="9"/>
  <c r="BD53" i="9"/>
  <c r="BD54" i="9"/>
  <c r="CS54" i="9" s="1"/>
  <c r="BD55" i="9"/>
  <c r="CS55" i="9" s="1"/>
  <c r="BD56" i="9"/>
  <c r="CS56" i="9" s="1"/>
  <c r="BD57" i="9"/>
  <c r="BD58" i="9"/>
  <c r="BD59" i="9"/>
  <c r="CS59" i="9" s="1"/>
  <c r="BD60" i="9"/>
  <c r="BD61" i="9"/>
  <c r="CS61" i="9" s="1"/>
  <c r="BD62" i="9"/>
  <c r="CS62" i="9" s="1"/>
  <c r="BD63" i="9"/>
  <c r="CS63" i="9" s="1"/>
  <c r="BD64" i="9"/>
  <c r="CS64" i="9" s="1"/>
  <c r="BD65" i="9"/>
  <c r="BD66" i="9"/>
  <c r="CS66" i="9" s="1"/>
  <c r="BD67" i="9"/>
  <c r="CS67" i="9" s="1"/>
  <c r="BD68" i="9"/>
  <c r="BD69" i="9"/>
  <c r="CS69" i="9" s="1"/>
  <c r="BD70" i="9"/>
  <c r="CS70" i="9" s="1"/>
  <c r="BD71" i="9"/>
  <c r="CS71" i="9" s="1"/>
  <c r="BD72" i="9"/>
  <c r="CS72" i="9" s="1"/>
  <c r="BD73" i="9"/>
  <c r="BD74" i="9"/>
  <c r="BD75" i="9"/>
  <c r="CS75" i="9" s="1"/>
  <c r="BD76" i="9"/>
  <c r="BD77" i="9"/>
  <c r="CS77" i="9" s="1"/>
  <c r="BD78" i="9"/>
  <c r="CS78" i="9" s="1"/>
  <c r="BD79" i="9"/>
  <c r="CS79" i="9" s="1"/>
  <c r="BD80" i="9"/>
  <c r="CS80" i="9" s="1"/>
  <c r="BD81" i="9"/>
  <c r="BD82" i="9"/>
  <c r="CS82" i="9" s="1"/>
  <c r="BD83" i="9"/>
  <c r="CS83" i="9" s="1"/>
  <c r="BD84" i="9"/>
  <c r="BD85" i="9"/>
  <c r="CS85" i="9" s="1"/>
  <c r="BD86" i="9"/>
  <c r="CS86" i="9" s="1"/>
  <c r="BD87" i="9"/>
  <c r="CS87" i="9" s="1"/>
  <c r="BD88" i="9"/>
  <c r="CS88" i="9" s="1"/>
  <c r="BD89" i="9"/>
  <c r="BD90" i="9"/>
  <c r="BD91" i="9"/>
  <c r="CS91" i="9" s="1"/>
  <c r="BD92" i="9"/>
  <c r="BD93" i="9"/>
  <c r="CS93" i="9" s="1"/>
  <c r="BD94" i="9"/>
  <c r="CS94" i="9" s="1"/>
  <c r="BE53" i="9"/>
  <c r="BE54" i="9"/>
  <c r="BE55" i="9"/>
  <c r="BE56" i="9"/>
  <c r="BE57" i="9"/>
  <c r="BE58" i="9"/>
  <c r="BE59" i="9"/>
  <c r="BE60" i="9"/>
  <c r="BE61" i="9"/>
  <c r="BE62" i="9"/>
  <c r="BE63" i="9"/>
  <c r="BE64" i="9"/>
  <c r="BE65" i="9"/>
  <c r="BE66" i="9"/>
  <c r="BE67" i="9"/>
  <c r="BE68" i="9"/>
  <c r="BE69" i="9"/>
  <c r="BE70" i="9"/>
  <c r="BE71" i="9"/>
  <c r="BE72" i="9"/>
  <c r="BE73" i="9"/>
  <c r="BE74" i="9"/>
  <c r="BE75" i="9"/>
  <c r="BE76" i="9"/>
  <c r="BE77" i="9"/>
  <c r="BE78" i="9"/>
  <c r="BE79" i="9"/>
  <c r="BE80" i="9"/>
  <c r="BE81" i="9"/>
  <c r="BE82" i="9"/>
  <c r="BE83" i="9"/>
  <c r="BE84" i="9"/>
  <c r="BE85" i="9"/>
  <c r="BE86" i="9"/>
  <c r="BE87" i="9"/>
  <c r="BE88" i="9"/>
  <c r="BE89" i="9"/>
  <c r="BE90" i="9"/>
  <c r="BE91" i="9"/>
  <c r="BE92" i="9"/>
  <c r="BE93" i="9"/>
  <c r="BE94" i="9"/>
  <c r="BF53" i="9"/>
  <c r="BF54" i="9"/>
  <c r="DC54" i="9" s="1"/>
  <c r="BF55" i="9"/>
  <c r="DC55" i="9" s="1"/>
  <c r="BF56" i="9"/>
  <c r="BF57" i="9"/>
  <c r="BF58" i="9"/>
  <c r="DC58" i="9" s="1"/>
  <c r="BF59" i="9"/>
  <c r="DC59" i="9" s="1"/>
  <c r="BF60" i="9"/>
  <c r="DC60" i="9" s="1"/>
  <c r="BF61" i="9"/>
  <c r="BF62" i="9"/>
  <c r="BF63" i="9"/>
  <c r="DC63" i="9" s="1"/>
  <c r="BF64" i="9"/>
  <c r="BF65" i="9"/>
  <c r="BF66" i="9"/>
  <c r="DC66" i="9" s="1"/>
  <c r="BF67" i="9"/>
  <c r="DC67" i="9" s="1"/>
  <c r="BF68" i="9"/>
  <c r="DC68" i="9" s="1"/>
  <c r="BF69" i="9"/>
  <c r="BF70" i="9"/>
  <c r="DC70" i="9" s="1"/>
  <c r="BF71" i="9"/>
  <c r="DC71" i="9" s="1"/>
  <c r="BF72" i="9"/>
  <c r="BF73" i="9"/>
  <c r="BF74" i="9"/>
  <c r="DC74" i="9" s="1"/>
  <c r="BF75" i="9"/>
  <c r="DC75" i="9" s="1"/>
  <c r="BF76" i="9"/>
  <c r="DC76" i="9" s="1"/>
  <c r="BF77" i="9"/>
  <c r="BF78" i="9"/>
  <c r="BF79" i="9"/>
  <c r="DC79" i="9" s="1"/>
  <c r="BF80" i="9"/>
  <c r="BF81" i="9"/>
  <c r="BF82" i="9"/>
  <c r="DC82" i="9" s="1"/>
  <c r="BF83" i="9"/>
  <c r="DC83" i="9" s="1"/>
  <c r="BF84" i="9"/>
  <c r="DC84" i="9" s="1"/>
  <c r="BF85" i="9"/>
  <c r="BF86" i="9"/>
  <c r="BF87" i="9"/>
  <c r="DC87" i="9" s="1"/>
  <c r="BF88" i="9"/>
  <c r="BF89" i="9"/>
  <c r="BF90" i="9"/>
  <c r="DC90" i="9" s="1"/>
  <c r="BF91" i="9"/>
  <c r="DC91" i="9" s="1"/>
  <c r="BF92" i="9"/>
  <c r="DC92" i="9" s="1"/>
  <c r="BF93" i="9"/>
  <c r="BF94" i="9"/>
  <c r="DC94" i="9" s="1"/>
  <c r="BG53" i="9"/>
  <c r="BG54" i="9"/>
  <c r="BG55" i="9"/>
  <c r="BG56" i="9"/>
  <c r="BG57" i="9"/>
  <c r="BG58" i="9"/>
  <c r="BG59" i="9"/>
  <c r="BG60" i="9"/>
  <c r="BG61" i="9"/>
  <c r="BG62" i="9"/>
  <c r="BG63" i="9"/>
  <c r="BG64" i="9"/>
  <c r="BG65" i="9"/>
  <c r="BG66" i="9"/>
  <c r="BG67" i="9"/>
  <c r="BG68" i="9"/>
  <c r="BG69" i="9"/>
  <c r="BG70" i="9"/>
  <c r="BG71" i="9"/>
  <c r="BG72" i="9"/>
  <c r="BG73" i="9"/>
  <c r="BG74" i="9"/>
  <c r="BG75" i="9"/>
  <c r="BG76" i="9"/>
  <c r="BG77" i="9"/>
  <c r="BG78" i="9"/>
  <c r="BG79" i="9"/>
  <c r="BG80" i="9"/>
  <c r="BG81" i="9"/>
  <c r="BG82" i="9"/>
  <c r="BG83" i="9"/>
  <c r="BG84" i="9"/>
  <c r="BG85" i="9"/>
  <c r="BG86" i="9"/>
  <c r="BG87" i="9"/>
  <c r="BG88" i="9"/>
  <c r="BG89" i="9"/>
  <c r="BG90" i="9"/>
  <c r="BG91" i="9"/>
  <c r="BG92" i="9"/>
  <c r="BG93" i="9"/>
  <c r="BG94" i="9"/>
  <c r="BH53" i="9"/>
  <c r="BH54" i="9"/>
  <c r="BH55" i="9"/>
  <c r="BH56" i="9"/>
  <c r="BH57" i="9"/>
  <c r="BH58" i="9"/>
  <c r="BH59" i="9"/>
  <c r="BH60" i="9"/>
  <c r="BH61" i="9"/>
  <c r="BH62" i="9"/>
  <c r="BH63" i="9"/>
  <c r="BH64" i="9"/>
  <c r="BH65" i="9"/>
  <c r="BH66" i="9"/>
  <c r="BH67" i="9"/>
  <c r="BH68" i="9"/>
  <c r="BH69" i="9"/>
  <c r="BH70" i="9"/>
  <c r="BH71" i="9"/>
  <c r="BH72" i="9"/>
  <c r="BH73" i="9"/>
  <c r="BH74" i="9"/>
  <c r="BH75" i="9"/>
  <c r="BH76" i="9"/>
  <c r="BH77" i="9"/>
  <c r="BH78" i="9"/>
  <c r="BH79" i="9"/>
  <c r="BH80" i="9"/>
  <c r="BH81" i="9"/>
  <c r="BH82" i="9"/>
  <c r="BH83" i="9"/>
  <c r="BH84" i="9"/>
  <c r="BH85" i="9"/>
  <c r="BH86" i="9"/>
  <c r="BH87" i="9"/>
  <c r="BH88" i="9"/>
  <c r="BH89" i="9"/>
  <c r="BH90" i="9"/>
  <c r="BH91" i="9"/>
  <c r="BH92" i="9"/>
  <c r="BH93" i="9"/>
  <c r="BH94" i="9"/>
  <c r="BI53" i="9"/>
  <c r="BI54" i="9"/>
  <c r="BI55" i="9"/>
  <c r="BI56" i="9"/>
  <c r="BI57" i="9"/>
  <c r="BI58" i="9"/>
  <c r="BI59" i="9"/>
  <c r="BI60" i="9"/>
  <c r="BI61" i="9"/>
  <c r="BI62" i="9"/>
  <c r="BI63" i="9"/>
  <c r="BI64" i="9"/>
  <c r="BI65" i="9"/>
  <c r="BI66" i="9"/>
  <c r="BI67" i="9"/>
  <c r="BI68" i="9"/>
  <c r="BI69" i="9"/>
  <c r="BI70" i="9"/>
  <c r="BI71" i="9"/>
  <c r="BI72" i="9"/>
  <c r="BI73" i="9"/>
  <c r="BI74" i="9"/>
  <c r="BI75" i="9"/>
  <c r="BI76" i="9"/>
  <c r="BI77" i="9"/>
  <c r="BI78" i="9"/>
  <c r="BI79" i="9"/>
  <c r="BI80" i="9"/>
  <c r="BI81" i="9"/>
  <c r="BI82" i="9"/>
  <c r="BI83" i="9"/>
  <c r="BI84" i="9"/>
  <c r="BI85" i="9"/>
  <c r="BI86" i="9"/>
  <c r="BI87" i="9"/>
  <c r="BI88" i="9"/>
  <c r="BI89" i="9"/>
  <c r="BI90" i="9"/>
  <c r="BI91" i="9"/>
  <c r="BI92" i="9"/>
  <c r="BI93" i="9"/>
  <c r="BI94" i="9"/>
  <c r="BJ53" i="9"/>
  <c r="BJ54" i="9"/>
  <c r="DD54" i="9" s="1"/>
  <c r="BJ55" i="9"/>
  <c r="BJ56" i="9"/>
  <c r="BJ57" i="9"/>
  <c r="BJ58" i="9"/>
  <c r="BJ59" i="9"/>
  <c r="DD59" i="9" s="1"/>
  <c r="BJ60" i="9"/>
  <c r="DD60" i="9" s="1"/>
  <c r="BJ61" i="9"/>
  <c r="BJ62" i="9"/>
  <c r="DD62" i="9" s="1"/>
  <c r="BJ63" i="9"/>
  <c r="BJ64" i="9"/>
  <c r="BJ65" i="9"/>
  <c r="BJ66" i="9"/>
  <c r="BJ67" i="9"/>
  <c r="DD67" i="9" s="1"/>
  <c r="BJ68" i="9"/>
  <c r="DD68" i="9" s="1"/>
  <c r="BJ69" i="9"/>
  <c r="BJ70" i="9"/>
  <c r="DD70" i="9" s="1"/>
  <c r="BJ71" i="9"/>
  <c r="BJ72" i="9"/>
  <c r="BJ73" i="9"/>
  <c r="BJ74" i="9"/>
  <c r="BJ75" i="9"/>
  <c r="DD75" i="9" s="1"/>
  <c r="BJ76" i="9"/>
  <c r="BJ77" i="9"/>
  <c r="BJ78" i="9"/>
  <c r="DD78" i="9" s="1"/>
  <c r="BJ79" i="9"/>
  <c r="BJ80" i="9"/>
  <c r="BJ81" i="9"/>
  <c r="BJ82" i="9"/>
  <c r="BJ83" i="9"/>
  <c r="DD83" i="9" s="1"/>
  <c r="BJ84" i="9"/>
  <c r="DD84" i="9" s="1"/>
  <c r="BJ85" i="9"/>
  <c r="BJ86" i="9"/>
  <c r="BJ87" i="9"/>
  <c r="BJ88" i="9"/>
  <c r="BJ89" i="9"/>
  <c r="BJ90" i="9"/>
  <c r="BJ91" i="9"/>
  <c r="DD91" i="9" s="1"/>
  <c r="BJ92" i="9"/>
  <c r="BJ93" i="9"/>
  <c r="BJ94" i="9"/>
  <c r="BK53" i="9"/>
  <c r="DE53" i="9" s="1"/>
  <c r="BK54" i="9"/>
  <c r="BK55" i="9"/>
  <c r="DE55" i="9" s="1"/>
  <c r="BK56" i="9"/>
  <c r="DE56" i="9" s="1"/>
  <c r="BK57" i="9"/>
  <c r="DE57" i="9" s="1"/>
  <c r="BK58" i="9"/>
  <c r="DE58" i="9" s="1"/>
  <c r="BK59" i="9"/>
  <c r="BK60" i="9"/>
  <c r="DE60" i="9" s="1"/>
  <c r="BK61" i="9"/>
  <c r="DE61" i="9" s="1"/>
  <c r="BK62" i="9"/>
  <c r="BK63" i="9"/>
  <c r="DE63" i="9" s="1"/>
  <c r="BK64" i="9"/>
  <c r="DE64" i="9" s="1"/>
  <c r="BK65" i="9"/>
  <c r="DE65" i="9" s="1"/>
  <c r="BK66" i="9"/>
  <c r="DE66" i="9" s="1"/>
  <c r="BK67" i="9"/>
  <c r="BK68" i="9"/>
  <c r="BK69" i="9"/>
  <c r="DE69" i="9" s="1"/>
  <c r="BK70" i="9"/>
  <c r="BK71" i="9"/>
  <c r="BK72" i="9"/>
  <c r="BK73" i="9"/>
  <c r="DE73" i="9" s="1"/>
  <c r="BK74" i="9"/>
  <c r="DE74" i="9" s="1"/>
  <c r="BK75" i="9"/>
  <c r="BK76" i="9"/>
  <c r="BK77" i="9"/>
  <c r="DE77" i="9" s="1"/>
  <c r="BK78" i="9"/>
  <c r="BK79" i="9"/>
  <c r="BK80" i="9"/>
  <c r="DE80" i="9" s="1"/>
  <c r="BK81" i="9"/>
  <c r="DE81" i="9" s="1"/>
  <c r="BK82" i="9"/>
  <c r="DE82" i="9" s="1"/>
  <c r="BK83" i="9"/>
  <c r="BK84" i="9"/>
  <c r="DE84" i="9" s="1"/>
  <c r="BK85" i="9"/>
  <c r="DE85" i="9" s="1"/>
  <c r="BK86" i="9"/>
  <c r="BK87" i="9"/>
  <c r="BK88" i="9"/>
  <c r="DE88" i="9" s="1"/>
  <c r="BK89" i="9"/>
  <c r="DE89" i="9" s="1"/>
  <c r="BK90" i="9"/>
  <c r="DE90" i="9" s="1"/>
  <c r="BK91" i="9"/>
  <c r="BK92" i="9"/>
  <c r="DE92" i="9" s="1"/>
  <c r="BK93" i="9"/>
  <c r="DE93" i="9" s="1"/>
  <c r="BK94" i="9"/>
  <c r="BL53" i="9"/>
  <c r="DF53" i="9" s="1"/>
  <c r="BL54" i="9"/>
  <c r="BL55" i="9"/>
  <c r="BL56" i="9"/>
  <c r="BL57" i="9"/>
  <c r="BL58" i="9"/>
  <c r="BL59" i="9"/>
  <c r="BL60" i="9"/>
  <c r="BL61" i="9"/>
  <c r="DF61" i="9" s="1"/>
  <c r="BL62" i="9"/>
  <c r="BL63" i="9"/>
  <c r="BL64" i="9"/>
  <c r="BL65" i="9"/>
  <c r="BL66" i="9"/>
  <c r="BL67" i="9"/>
  <c r="BL68" i="9"/>
  <c r="BL69" i="9"/>
  <c r="DF69" i="9" s="1"/>
  <c r="BL70" i="9"/>
  <c r="BL71" i="9"/>
  <c r="BL72" i="9"/>
  <c r="BL73" i="9"/>
  <c r="BL74" i="9"/>
  <c r="BL75" i="9"/>
  <c r="BL76" i="9"/>
  <c r="BL77" i="9"/>
  <c r="DF77" i="9" s="1"/>
  <c r="BL78" i="9"/>
  <c r="BL79" i="9"/>
  <c r="BL80" i="9"/>
  <c r="BL81" i="9"/>
  <c r="BL82" i="9"/>
  <c r="BL83" i="9"/>
  <c r="BL84" i="9"/>
  <c r="BL85" i="9"/>
  <c r="BL86" i="9"/>
  <c r="BL87" i="9"/>
  <c r="BL88" i="9"/>
  <c r="BL89" i="9"/>
  <c r="BL90" i="9"/>
  <c r="BL91" i="9"/>
  <c r="DF91" i="9" s="1"/>
  <c r="BL92" i="9"/>
  <c r="BL93" i="9"/>
  <c r="BL94" i="9"/>
  <c r="BM53" i="9"/>
  <c r="BM54" i="9"/>
  <c r="BM55" i="9"/>
  <c r="BM56" i="9"/>
  <c r="BM57" i="9"/>
  <c r="BM58" i="9"/>
  <c r="BM59" i="9"/>
  <c r="BM60" i="9"/>
  <c r="BM61" i="9"/>
  <c r="BM62" i="9"/>
  <c r="BM63" i="9"/>
  <c r="BM64" i="9"/>
  <c r="BM65" i="9"/>
  <c r="BM66" i="9"/>
  <c r="BM67" i="9"/>
  <c r="BM68" i="9"/>
  <c r="BM69" i="9"/>
  <c r="BM70" i="9"/>
  <c r="BM71" i="9"/>
  <c r="BM72" i="9"/>
  <c r="BM73" i="9"/>
  <c r="BM74" i="9"/>
  <c r="BM75" i="9"/>
  <c r="BM76" i="9"/>
  <c r="BM77" i="9"/>
  <c r="BM78" i="9"/>
  <c r="BM79" i="9"/>
  <c r="BM80" i="9"/>
  <c r="BM81" i="9"/>
  <c r="BM82" i="9"/>
  <c r="BM83" i="9"/>
  <c r="BM84" i="9"/>
  <c r="BM85" i="9"/>
  <c r="BM86" i="9"/>
  <c r="BM87" i="9"/>
  <c r="BM88" i="9"/>
  <c r="BM89" i="9"/>
  <c r="BM90" i="9"/>
  <c r="BM91" i="9"/>
  <c r="BM92" i="9"/>
  <c r="BM93" i="9"/>
  <c r="BM94" i="9"/>
  <c r="BN53" i="9"/>
  <c r="BN54" i="9"/>
  <c r="BN55" i="9"/>
  <c r="BN56" i="9"/>
  <c r="BN57" i="9"/>
  <c r="BN58" i="9"/>
  <c r="BN59" i="9"/>
  <c r="BN60" i="9"/>
  <c r="BN61" i="9"/>
  <c r="BN62" i="9"/>
  <c r="BN63" i="9"/>
  <c r="BN64" i="9"/>
  <c r="BN65" i="9"/>
  <c r="BN66" i="9"/>
  <c r="BN67" i="9"/>
  <c r="BN68" i="9"/>
  <c r="BN69" i="9"/>
  <c r="BN70" i="9"/>
  <c r="BN71" i="9"/>
  <c r="BN72" i="9"/>
  <c r="BN73" i="9"/>
  <c r="BN74" i="9"/>
  <c r="BN75" i="9"/>
  <c r="BN76" i="9"/>
  <c r="BN77" i="9"/>
  <c r="BN78" i="9"/>
  <c r="BN79" i="9"/>
  <c r="BN80" i="9"/>
  <c r="BN81" i="9"/>
  <c r="BN82" i="9"/>
  <c r="BN83" i="9"/>
  <c r="BN84" i="9"/>
  <c r="BN85" i="9"/>
  <c r="BN86" i="9"/>
  <c r="BN87" i="9"/>
  <c r="BN88" i="9"/>
  <c r="BN89" i="9"/>
  <c r="BN90" i="9"/>
  <c r="BN91" i="9"/>
  <c r="BN92" i="9"/>
  <c r="BN93" i="9"/>
  <c r="BN94" i="9"/>
  <c r="BO53" i="9"/>
  <c r="CW53" i="9" s="1"/>
  <c r="BO54" i="9"/>
  <c r="BO55" i="9"/>
  <c r="CW55" i="9" s="1"/>
  <c r="BO56" i="9"/>
  <c r="CW56" i="9" s="1"/>
  <c r="BO57" i="9"/>
  <c r="CW57" i="9" s="1"/>
  <c r="BO58" i="9"/>
  <c r="CW58" i="9" s="1"/>
  <c r="BO59" i="9"/>
  <c r="CW59" i="9" s="1"/>
  <c r="BO60" i="9"/>
  <c r="CW60" i="9" s="1"/>
  <c r="BO61" i="9"/>
  <c r="CW61" i="9" s="1"/>
  <c r="BO62" i="9"/>
  <c r="BO63" i="9"/>
  <c r="CW63" i="9" s="1"/>
  <c r="BO64" i="9"/>
  <c r="BO65" i="9"/>
  <c r="CW65" i="9" s="1"/>
  <c r="BO66" i="9"/>
  <c r="BO67" i="9"/>
  <c r="CW67" i="9" s="1"/>
  <c r="BO68" i="9"/>
  <c r="BO69" i="9"/>
  <c r="BO70" i="9"/>
  <c r="BO71" i="9"/>
  <c r="CW71" i="9" s="1"/>
  <c r="BO72" i="9"/>
  <c r="CW72" i="9" s="1"/>
  <c r="BO73" i="9"/>
  <c r="CW73" i="9" s="1"/>
  <c r="BO74" i="9"/>
  <c r="CW74" i="9" s="1"/>
  <c r="BO75" i="9"/>
  <c r="CW75" i="9" s="1"/>
  <c r="BO76" i="9"/>
  <c r="CW76" i="9" s="1"/>
  <c r="BO77" i="9"/>
  <c r="CW77" i="9" s="1"/>
  <c r="BO78" i="9"/>
  <c r="BO79" i="9"/>
  <c r="CW79" i="9" s="1"/>
  <c r="BO80" i="9"/>
  <c r="CW80" i="9" s="1"/>
  <c r="BO81" i="9"/>
  <c r="CW81" i="9" s="1"/>
  <c r="BO82" i="9"/>
  <c r="CW82" i="9" s="1"/>
  <c r="BO83" i="9"/>
  <c r="CW83" i="9" s="1"/>
  <c r="BO84" i="9"/>
  <c r="BO85" i="9"/>
  <c r="CW85" i="9" s="1"/>
  <c r="BO86" i="9"/>
  <c r="BO87" i="9"/>
  <c r="CW87" i="9" s="1"/>
  <c r="BO88" i="9"/>
  <c r="CW88" i="9" s="1"/>
  <c r="BO89" i="9"/>
  <c r="CW89" i="9" s="1"/>
  <c r="BO90" i="9"/>
  <c r="CW90" i="9" s="1"/>
  <c r="BO91" i="9"/>
  <c r="CW91" i="9" s="1"/>
  <c r="BO92" i="9"/>
  <c r="CW92" i="9" s="1"/>
  <c r="BO93" i="9"/>
  <c r="CW93" i="9" s="1"/>
  <c r="BO94" i="9"/>
  <c r="BP53" i="9"/>
  <c r="BP54" i="9"/>
  <c r="BP55" i="9"/>
  <c r="BP56" i="9"/>
  <c r="BP57" i="9"/>
  <c r="BP58" i="9"/>
  <c r="BP59" i="9"/>
  <c r="BP60" i="9"/>
  <c r="BP61" i="9"/>
  <c r="BP62" i="9"/>
  <c r="BP63" i="9"/>
  <c r="BP64" i="9"/>
  <c r="BP65" i="9"/>
  <c r="BP66" i="9"/>
  <c r="BP67" i="9"/>
  <c r="BP68" i="9"/>
  <c r="BP69" i="9"/>
  <c r="BP70" i="9"/>
  <c r="BP71" i="9"/>
  <c r="BP72" i="9"/>
  <c r="BP73" i="9"/>
  <c r="BP74" i="9"/>
  <c r="BP75" i="9"/>
  <c r="BP76" i="9"/>
  <c r="BP77" i="9"/>
  <c r="BP78" i="9"/>
  <c r="BP79" i="9"/>
  <c r="BP80" i="9"/>
  <c r="BP81" i="9"/>
  <c r="BP82" i="9"/>
  <c r="BP83" i="9"/>
  <c r="BP84" i="9"/>
  <c r="BP85" i="9"/>
  <c r="BP86" i="9"/>
  <c r="BP87" i="9"/>
  <c r="BP88" i="9"/>
  <c r="BP89" i="9"/>
  <c r="BP90" i="9"/>
  <c r="BP91" i="9"/>
  <c r="BP92" i="9"/>
  <c r="BP93" i="9"/>
  <c r="BP94" i="9"/>
  <c r="BQ53" i="9"/>
  <c r="BQ54" i="9"/>
  <c r="BQ55" i="9"/>
  <c r="BQ56" i="9"/>
  <c r="BQ57" i="9"/>
  <c r="BQ58" i="9"/>
  <c r="BQ59" i="9"/>
  <c r="BQ60" i="9"/>
  <c r="BQ61" i="9"/>
  <c r="BQ62" i="9"/>
  <c r="BQ63" i="9"/>
  <c r="BQ64" i="9"/>
  <c r="BQ65" i="9"/>
  <c r="BQ66" i="9"/>
  <c r="BQ67" i="9"/>
  <c r="BQ68" i="9"/>
  <c r="BQ69" i="9"/>
  <c r="BQ70" i="9"/>
  <c r="BQ71" i="9"/>
  <c r="BQ72" i="9"/>
  <c r="BQ73" i="9"/>
  <c r="BQ74" i="9"/>
  <c r="BQ75" i="9"/>
  <c r="BQ76" i="9"/>
  <c r="BQ77" i="9"/>
  <c r="BQ78" i="9"/>
  <c r="BQ79" i="9"/>
  <c r="BQ80" i="9"/>
  <c r="BQ81" i="9"/>
  <c r="BQ82" i="9"/>
  <c r="BQ83" i="9"/>
  <c r="BQ84" i="9"/>
  <c r="BQ85" i="9"/>
  <c r="BQ86" i="9"/>
  <c r="BQ87" i="9"/>
  <c r="BQ88" i="9"/>
  <c r="BQ89" i="9"/>
  <c r="BQ90" i="9"/>
  <c r="BQ91" i="9"/>
  <c r="BQ92" i="9"/>
  <c r="BQ93" i="9"/>
  <c r="BQ94" i="9"/>
  <c r="BR53" i="9"/>
  <c r="BR54" i="9"/>
  <c r="BR55" i="9"/>
  <c r="BR56" i="9"/>
  <c r="BR57" i="9"/>
  <c r="BR58" i="9"/>
  <c r="BR59" i="9"/>
  <c r="BR60" i="9"/>
  <c r="BR61" i="9"/>
  <c r="BR62" i="9"/>
  <c r="BR63" i="9"/>
  <c r="BR64" i="9"/>
  <c r="BR65" i="9"/>
  <c r="BR66" i="9"/>
  <c r="BR67" i="9"/>
  <c r="BR68" i="9"/>
  <c r="BR69" i="9"/>
  <c r="BR70" i="9"/>
  <c r="BR71" i="9"/>
  <c r="BR72" i="9"/>
  <c r="BR73" i="9"/>
  <c r="BR74" i="9"/>
  <c r="BR75" i="9"/>
  <c r="BR76" i="9"/>
  <c r="BR77" i="9"/>
  <c r="BR78" i="9"/>
  <c r="BR79" i="9"/>
  <c r="BR80" i="9"/>
  <c r="BR81" i="9"/>
  <c r="BR82" i="9"/>
  <c r="BR83" i="9"/>
  <c r="BR84" i="9"/>
  <c r="BR85" i="9"/>
  <c r="BR86" i="9"/>
  <c r="BR87" i="9"/>
  <c r="BR88" i="9"/>
  <c r="BR89" i="9"/>
  <c r="BR90" i="9"/>
  <c r="BR91" i="9"/>
  <c r="BR92" i="9"/>
  <c r="BR93" i="9"/>
  <c r="BR94" i="9"/>
  <c r="BS53" i="9"/>
  <c r="BS54" i="9"/>
  <c r="BS55" i="9"/>
  <c r="BS56" i="9"/>
  <c r="BS57" i="9"/>
  <c r="BS58" i="9"/>
  <c r="BS59" i="9"/>
  <c r="BS60" i="9"/>
  <c r="BS61" i="9"/>
  <c r="BS62" i="9"/>
  <c r="BS63" i="9"/>
  <c r="BS64" i="9"/>
  <c r="BS65" i="9"/>
  <c r="BS66" i="9"/>
  <c r="BS67" i="9"/>
  <c r="BS68" i="9"/>
  <c r="BS69" i="9"/>
  <c r="BS70" i="9"/>
  <c r="BS71" i="9"/>
  <c r="BS72" i="9"/>
  <c r="BS73" i="9"/>
  <c r="BS74" i="9"/>
  <c r="BS75" i="9"/>
  <c r="BS76" i="9"/>
  <c r="BS77" i="9"/>
  <c r="BS78" i="9"/>
  <c r="BS79" i="9"/>
  <c r="BS80" i="9"/>
  <c r="BS81" i="9"/>
  <c r="BS82" i="9"/>
  <c r="BS83" i="9"/>
  <c r="BS84" i="9"/>
  <c r="BS85" i="9"/>
  <c r="BS86" i="9"/>
  <c r="BS87" i="9"/>
  <c r="BS88" i="9"/>
  <c r="BS89" i="9"/>
  <c r="BS90" i="9"/>
  <c r="BS91" i="9"/>
  <c r="BS92" i="9"/>
  <c r="BS93" i="9"/>
  <c r="BS94" i="9"/>
  <c r="BT53" i="9"/>
  <c r="BT54" i="9"/>
  <c r="CV54" i="9" s="1"/>
  <c r="BT55" i="9"/>
  <c r="BT56" i="9"/>
  <c r="CV56" i="9" s="1"/>
  <c r="BT57" i="9"/>
  <c r="BT58" i="9"/>
  <c r="BT59" i="9"/>
  <c r="BT60" i="9"/>
  <c r="BT61" i="9"/>
  <c r="BT62" i="9"/>
  <c r="CV62" i="9" s="1"/>
  <c r="BT63" i="9"/>
  <c r="BT64" i="9"/>
  <c r="CV64" i="9" s="1"/>
  <c r="BT65" i="9"/>
  <c r="BT66" i="9"/>
  <c r="BT67" i="9"/>
  <c r="BT68" i="9"/>
  <c r="BT69" i="9"/>
  <c r="BT70" i="9"/>
  <c r="CV70" i="9" s="1"/>
  <c r="BT71" i="9"/>
  <c r="BT72" i="9"/>
  <c r="CV72" i="9" s="1"/>
  <c r="BT73" i="9"/>
  <c r="BT74" i="9"/>
  <c r="BT75" i="9"/>
  <c r="BT76" i="9"/>
  <c r="BT77" i="9"/>
  <c r="BT78" i="9"/>
  <c r="CV78" i="9" s="1"/>
  <c r="BT79" i="9"/>
  <c r="BT80" i="9"/>
  <c r="CV80" i="9" s="1"/>
  <c r="BT81" i="9"/>
  <c r="BT82" i="9"/>
  <c r="BT83" i="9"/>
  <c r="BT84" i="9"/>
  <c r="BT85" i="9"/>
  <c r="BT86" i="9"/>
  <c r="CV86" i="9" s="1"/>
  <c r="BT87" i="9"/>
  <c r="BT88" i="9"/>
  <c r="CV88" i="9" s="1"/>
  <c r="BT89" i="9"/>
  <c r="BT90" i="9"/>
  <c r="BT91" i="9"/>
  <c r="BT92" i="9"/>
  <c r="BT93" i="9"/>
  <c r="BT94" i="9"/>
  <c r="CV94" i="9" s="1"/>
  <c r="BU53" i="9"/>
  <c r="BU54" i="9"/>
  <c r="BU55" i="9"/>
  <c r="BU56" i="9"/>
  <c r="BU57" i="9"/>
  <c r="BU58" i="9"/>
  <c r="BU59" i="9"/>
  <c r="CX59" i="9" s="1"/>
  <c r="BU60" i="9"/>
  <c r="BU61" i="9"/>
  <c r="BU62" i="9"/>
  <c r="BU63" i="9"/>
  <c r="BU64" i="9"/>
  <c r="BU65" i="9"/>
  <c r="BU66" i="9"/>
  <c r="BU67" i="9"/>
  <c r="CX67" i="9" s="1"/>
  <c r="BU68" i="9"/>
  <c r="BU69" i="9"/>
  <c r="BU70" i="9"/>
  <c r="BU71" i="9"/>
  <c r="BU72" i="9"/>
  <c r="BU73" i="9"/>
  <c r="BU74" i="9"/>
  <c r="BU75" i="9"/>
  <c r="CX75" i="9" s="1"/>
  <c r="BU76" i="9"/>
  <c r="BU77" i="9"/>
  <c r="BU78" i="9"/>
  <c r="BU79" i="9"/>
  <c r="BU80" i="9"/>
  <c r="BU81" i="9"/>
  <c r="BU82" i="9"/>
  <c r="BU83" i="9"/>
  <c r="CX83" i="9" s="1"/>
  <c r="BU84" i="9"/>
  <c r="BU85" i="9"/>
  <c r="BU86" i="9"/>
  <c r="BU87" i="9"/>
  <c r="BU88" i="9"/>
  <c r="BU89" i="9"/>
  <c r="BU90" i="9"/>
  <c r="BU91" i="9"/>
  <c r="CX91" i="9" s="1"/>
  <c r="BU92" i="9"/>
  <c r="BU93" i="9"/>
  <c r="CX93" i="9" s="1"/>
  <c r="BU94" i="9"/>
  <c r="BV53" i="9"/>
  <c r="BV54" i="9"/>
  <c r="BV55" i="9"/>
  <c r="BV56" i="9"/>
  <c r="BV57" i="9"/>
  <c r="BV58" i="9"/>
  <c r="BV59" i="9"/>
  <c r="CY59" i="9" s="1"/>
  <c r="BV60" i="9"/>
  <c r="BV61" i="9"/>
  <c r="BV62" i="9"/>
  <c r="BV63" i="9"/>
  <c r="BV64" i="9"/>
  <c r="BV65" i="9"/>
  <c r="BV66" i="9"/>
  <c r="BV67" i="9"/>
  <c r="BV68" i="9"/>
  <c r="BV69" i="9"/>
  <c r="BV70" i="9"/>
  <c r="BV71" i="9"/>
  <c r="BV72" i="9"/>
  <c r="BV73" i="9"/>
  <c r="CY73" i="9" s="1"/>
  <c r="BV74" i="9"/>
  <c r="BV75" i="9"/>
  <c r="BV76" i="9"/>
  <c r="BV77" i="9"/>
  <c r="BV78" i="9"/>
  <c r="BV79" i="9"/>
  <c r="BV80" i="9"/>
  <c r="BV81" i="9"/>
  <c r="CY81" i="9" s="1"/>
  <c r="BV82" i="9"/>
  <c r="BV83" i="9"/>
  <c r="BV84" i="9"/>
  <c r="BV85" i="9"/>
  <c r="BV86" i="9"/>
  <c r="BV87" i="9"/>
  <c r="BV88" i="9"/>
  <c r="BV89" i="9"/>
  <c r="CY89" i="9" s="1"/>
  <c r="BV90" i="9"/>
  <c r="BV91" i="9"/>
  <c r="BV92" i="9"/>
  <c r="BV93" i="9"/>
  <c r="BV94" i="9"/>
  <c r="BW53" i="9"/>
  <c r="BW54" i="9"/>
  <c r="BW55" i="9"/>
  <c r="BW56" i="9"/>
  <c r="BW57" i="9"/>
  <c r="BW58" i="9"/>
  <c r="BW59" i="9"/>
  <c r="BW60" i="9"/>
  <c r="BW61" i="9"/>
  <c r="BW62" i="9"/>
  <c r="BW63" i="9"/>
  <c r="BW64" i="9"/>
  <c r="BW65" i="9"/>
  <c r="BW66" i="9"/>
  <c r="BW67" i="9"/>
  <c r="BW68" i="9"/>
  <c r="BW69" i="9"/>
  <c r="BW70" i="9"/>
  <c r="BW71" i="9"/>
  <c r="CZ71" i="9" s="1"/>
  <c r="BW72" i="9"/>
  <c r="BW73" i="9"/>
  <c r="BW74" i="9"/>
  <c r="BW75" i="9"/>
  <c r="BW76" i="9"/>
  <c r="BW77" i="9"/>
  <c r="BW78" i="9"/>
  <c r="BW79" i="9"/>
  <c r="BW80" i="9"/>
  <c r="BW81" i="9"/>
  <c r="BW82" i="9"/>
  <c r="BW83" i="9"/>
  <c r="BW84" i="9"/>
  <c r="BW85" i="9"/>
  <c r="BW86" i="9"/>
  <c r="BW87" i="9"/>
  <c r="CZ87" i="9" s="1"/>
  <c r="BW88" i="9"/>
  <c r="BW89" i="9"/>
  <c r="BW90" i="9"/>
  <c r="BW91" i="9"/>
  <c r="BW92" i="9"/>
  <c r="BW93" i="9"/>
  <c r="BW94" i="9"/>
  <c r="BX53" i="9"/>
  <c r="BX54" i="9"/>
  <c r="BX55" i="9"/>
  <c r="BX56" i="9"/>
  <c r="BX57" i="9"/>
  <c r="BX58" i="9"/>
  <c r="BX59" i="9"/>
  <c r="BX60" i="9"/>
  <c r="BX61" i="9"/>
  <c r="DA61" i="9" s="1"/>
  <c r="BX62" i="9"/>
  <c r="BX63" i="9"/>
  <c r="DA63" i="9" s="1"/>
  <c r="BX64" i="9"/>
  <c r="DA64" i="9" s="1"/>
  <c r="BX65" i="9"/>
  <c r="BX66" i="9"/>
  <c r="BX67" i="9"/>
  <c r="BX68" i="9"/>
  <c r="BX69" i="9"/>
  <c r="BX70" i="9"/>
  <c r="BX71" i="9"/>
  <c r="BX72" i="9"/>
  <c r="BX73" i="9"/>
  <c r="BX74" i="9"/>
  <c r="BX75" i="9"/>
  <c r="BX76" i="9"/>
  <c r="BX77" i="9"/>
  <c r="DA77" i="9" s="1"/>
  <c r="BX78" i="9"/>
  <c r="BX79" i="9"/>
  <c r="BX80" i="9"/>
  <c r="BX81" i="9"/>
  <c r="BX82" i="9"/>
  <c r="BX83" i="9"/>
  <c r="BX84" i="9"/>
  <c r="BX85" i="9"/>
  <c r="DA85" i="9" s="1"/>
  <c r="BX86" i="9"/>
  <c r="DA86" i="9" s="1"/>
  <c r="BX87" i="9"/>
  <c r="BX88" i="9"/>
  <c r="BX89" i="9"/>
  <c r="BX90" i="9"/>
  <c r="BX91" i="9"/>
  <c r="BX92" i="9"/>
  <c r="BX93" i="9"/>
  <c r="DA93" i="9" s="1"/>
  <c r="BX94" i="9"/>
  <c r="BY53" i="9"/>
  <c r="BY54" i="9"/>
  <c r="BY55" i="9"/>
  <c r="BY56" i="9"/>
  <c r="BY57" i="9"/>
  <c r="BY58" i="9"/>
  <c r="BY59" i="9"/>
  <c r="BY60" i="9"/>
  <c r="BY61" i="9"/>
  <c r="BY62" i="9"/>
  <c r="BY63" i="9"/>
  <c r="BY64" i="9"/>
  <c r="BY65" i="9"/>
  <c r="BY66" i="9"/>
  <c r="BY67" i="9"/>
  <c r="BY68" i="9"/>
  <c r="BY69" i="9"/>
  <c r="BY70" i="9"/>
  <c r="BY71" i="9"/>
  <c r="BY72" i="9"/>
  <c r="BY73" i="9"/>
  <c r="BY74" i="9"/>
  <c r="BY75" i="9"/>
  <c r="BY76" i="9"/>
  <c r="BY77" i="9"/>
  <c r="BY78" i="9"/>
  <c r="BY79" i="9"/>
  <c r="BY80" i="9"/>
  <c r="BY81" i="9"/>
  <c r="BY82" i="9"/>
  <c r="BY83" i="9"/>
  <c r="BY84" i="9"/>
  <c r="BY85" i="9"/>
  <c r="BY86" i="9"/>
  <c r="DB86" i="9" s="1"/>
  <c r="BY87" i="9"/>
  <c r="BY88" i="9"/>
  <c r="BY89" i="9"/>
  <c r="BY90" i="9"/>
  <c r="BY91" i="9"/>
  <c r="BY92" i="9"/>
  <c r="BY93" i="9"/>
  <c r="BY94" i="9"/>
  <c r="CF95" i="9"/>
  <c r="CG95" i="9"/>
  <c r="CH95" i="9"/>
  <c r="D5" i="9"/>
  <c r="D53" i="9"/>
  <c r="CI53" i="9"/>
  <c r="D6" i="9"/>
  <c r="D54" i="9"/>
  <c r="CI54" i="9"/>
  <c r="D7" i="9"/>
  <c r="D55" i="9"/>
  <c r="CI55" i="9"/>
  <c r="D8" i="9"/>
  <c r="D56" i="9"/>
  <c r="CI56" i="9"/>
  <c r="D9" i="9"/>
  <c r="D57" i="9"/>
  <c r="CI57" i="9"/>
  <c r="D10" i="9"/>
  <c r="D58" i="9"/>
  <c r="CI58" i="9"/>
  <c r="D11" i="9"/>
  <c r="D59" i="9"/>
  <c r="CI59" i="9"/>
  <c r="D12" i="9"/>
  <c r="D60" i="9"/>
  <c r="CI60" i="9"/>
  <c r="D13" i="9"/>
  <c r="D61" i="9"/>
  <c r="CI61" i="9"/>
  <c r="D14" i="9"/>
  <c r="D62" i="9"/>
  <c r="CI62" i="9"/>
  <c r="D15" i="9"/>
  <c r="D63" i="9"/>
  <c r="CI63" i="9"/>
  <c r="D16" i="9"/>
  <c r="D64" i="9"/>
  <c r="CI64" i="9"/>
  <c r="D17" i="9"/>
  <c r="D65" i="9"/>
  <c r="CI65" i="9"/>
  <c r="D18" i="9"/>
  <c r="D66" i="9"/>
  <c r="CI66" i="9"/>
  <c r="D19" i="9"/>
  <c r="D67" i="9"/>
  <c r="CI67" i="9"/>
  <c r="D20" i="9"/>
  <c r="D68" i="9"/>
  <c r="CI68" i="9"/>
  <c r="D21" i="9"/>
  <c r="D69" i="9"/>
  <c r="CI69" i="9"/>
  <c r="D22" i="9"/>
  <c r="D70" i="9"/>
  <c r="CI70" i="9"/>
  <c r="D23" i="9"/>
  <c r="D71" i="9"/>
  <c r="CI71" i="9"/>
  <c r="D24" i="9"/>
  <c r="D72" i="9"/>
  <c r="CI72" i="9"/>
  <c r="D25" i="9"/>
  <c r="D73" i="9"/>
  <c r="CI73" i="9"/>
  <c r="D26" i="9"/>
  <c r="D74" i="9"/>
  <c r="CI74" i="9"/>
  <c r="D27" i="9"/>
  <c r="D75" i="9"/>
  <c r="CI75" i="9"/>
  <c r="D28" i="9"/>
  <c r="D76" i="9"/>
  <c r="CI76" i="9"/>
  <c r="D29" i="9"/>
  <c r="D77" i="9"/>
  <c r="CI77" i="9"/>
  <c r="D30" i="9"/>
  <c r="D78" i="9"/>
  <c r="CI78" i="9"/>
  <c r="D31" i="9"/>
  <c r="D79" i="9"/>
  <c r="CI79" i="9"/>
  <c r="D32" i="9"/>
  <c r="D80" i="9"/>
  <c r="CI80" i="9"/>
  <c r="D33" i="9"/>
  <c r="D81" i="9"/>
  <c r="CI81" i="9"/>
  <c r="D34" i="9"/>
  <c r="D82" i="9"/>
  <c r="CI82" i="9"/>
  <c r="D35" i="9"/>
  <c r="D83" i="9"/>
  <c r="CI83" i="9"/>
  <c r="D36" i="9"/>
  <c r="D84" i="9"/>
  <c r="CI84" i="9"/>
  <c r="D37" i="9"/>
  <c r="D85" i="9"/>
  <c r="CI85" i="9"/>
  <c r="D38" i="9"/>
  <c r="D86" i="9"/>
  <c r="CI86" i="9"/>
  <c r="D39" i="9"/>
  <c r="D87" i="9"/>
  <c r="CI87" i="9"/>
  <c r="D40" i="9"/>
  <c r="D88" i="9"/>
  <c r="CI88" i="9"/>
  <c r="D41" i="9"/>
  <c r="D89" i="9"/>
  <c r="CI89" i="9"/>
  <c r="D42" i="9"/>
  <c r="D90" i="9"/>
  <c r="CI90" i="9"/>
  <c r="D43" i="9"/>
  <c r="D91" i="9"/>
  <c r="CI91" i="9"/>
  <c r="D44" i="9"/>
  <c r="D92" i="9"/>
  <c r="CI92" i="9"/>
  <c r="D45" i="9"/>
  <c r="D93" i="9"/>
  <c r="CI93" i="9"/>
  <c r="C48" i="6"/>
  <c r="D48" i="9"/>
  <c r="D94" i="9"/>
  <c r="CI94" i="9"/>
  <c r="CI95" i="9"/>
  <c r="CJ53" i="9"/>
  <c r="CJ54" i="9"/>
  <c r="CJ55" i="9"/>
  <c r="CJ56" i="9"/>
  <c r="CJ57" i="9"/>
  <c r="CJ58" i="9"/>
  <c r="CJ59" i="9"/>
  <c r="CJ60" i="9"/>
  <c r="CJ61" i="9"/>
  <c r="CJ62" i="9"/>
  <c r="CJ63" i="9"/>
  <c r="CJ64" i="9"/>
  <c r="CJ65" i="9"/>
  <c r="CJ66" i="9"/>
  <c r="CJ67" i="9"/>
  <c r="CJ68" i="9"/>
  <c r="CJ69" i="9"/>
  <c r="CJ70" i="9"/>
  <c r="CJ71" i="9"/>
  <c r="CJ72" i="9"/>
  <c r="CJ73" i="9"/>
  <c r="CJ74" i="9"/>
  <c r="CJ75" i="9"/>
  <c r="CJ76" i="9"/>
  <c r="CJ77" i="9"/>
  <c r="CJ78" i="9"/>
  <c r="CJ79" i="9"/>
  <c r="CJ80" i="9"/>
  <c r="CJ81" i="9"/>
  <c r="CJ82" i="9"/>
  <c r="CJ83" i="9"/>
  <c r="CJ84" i="9"/>
  <c r="CJ85" i="9"/>
  <c r="CJ86" i="9"/>
  <c r="CJ87" i="9"/>
  <c r="CJ88" i="9"/>
  <c r="CJ89" i="9"/>
  <c r="CJ90" i="9"/>
  <c r="CJ91" i="9"/>
  <c r="CJ92" i="9"/>
  <c r="CJ93" i="9"/>
  <c r="CJ94" i="9"/>
  <c r="CJ95" i="9"/>
  <c r="CK53" i="9"/>
  <c r="CK54" i="9"/>
  <c r="CK55" i="9"/>
  <c r="CK56" i="9"/>
  <c r="CK57" i="9"/>
  <c r="CK58" i="9"/>
  <c r="CK59" i="9"/>
  <c r="CK60" i="9"/>
  <c r="CK61" i="9"/>
  <c r="CK62" i="9"/>
  <c r="CK63" i="9"/>
  <c r="CK64" i="9"/>
  <c r="CK65" i="9"/>
  <c r="CK66" i="9"/>
  <c r="CK67" i="9"/>
  <c r="CK68" i="9"/>
  <c r="CK69" i="9"/>
  <c r="CK70" i="9"/>
  <c r="CK71" i="9"/>
  <c r="CK72" i="9"/>
  <c r="CK73" i="9"/>
  <c r="CK74" i="9"/>
  <c r="CK75" i="9"/>
  <c r="CK76" i="9"/>
  <c r="CK77" i="9"/>
  <c r="CK78" i="9"/>
  <c r="CK79" i="9"/>
  <c r="CK80" i="9"/>
  <c r="CK81" i="9"/>
  <c r="CK82" i="9"/>
  <c r="CK83" i="9"/>
  <c r="CK84" i="9"/>
  <c r="CK85" i="9"/>
  <c r="CK86" i="9"/>
  <c r="CK87" i="9"/>
  <c r="CK88" i="9"/>
  <c r="CK89" i="9"/>
  <c r="CK90" i="9"/>
  <c r="CK91" i="9"/>
  <c r="CK92" i="9"/>
  <c r="CK93" i="9"/>
  <c r="CK94" i="9"/>
  <c r="CK95" i="9"/>
  <c r="CL59" i="9"/>
  <c r="CL61" i="9"/>
  <c r="CL67" i="9"/>
  <c r="CL75" i="9"/>
  <c r="CL77" i="9"/>
  <c r="CL83" i="9"/>
  <c r="CL91" i="9"/>
  <c r="CL93" i="9"/>
  <c r="CM55" i="9"/>
  <c r="CM58" i="9"/>
  <c r="CM66" i="9"/>
  <c r="CM67" i="9"/>
  <c r="CM74" i="9"/>
  <c r="CM78" i="9"/>
  <c r="CM82" i="9"/>
  <c r="CM83" i="9"/>
  <c r="CM90" i="9"/>
  <c r="CN53" i="9"/>
  <c r="CN54" i="9"/>
  <c r="CN55" i="9"/>
  <c r="CN56" i="9"/>
  <c r="CN61" i="9"/>
  <c r="CN62" i="9"/>
  <c r="CN63" i="9"/>
  <c r="CN64" i="9"/>
  <c r="CN68" i="9"/>
  <c r="CN69" i="9"/>
  <c r="CN70" i="9"/>
  <c r="CN71" i="9"/>
  <c r="CN72" i="9"/>
  <c r="CN77" i="9"/>
  <c r="CN78" i="9"/>
  <c r="CN79" i="9"/>
  <c r="CN80" i="9"/>
  <c r="CN85" i="9"/>
  <c r="CN86" i="9"/>
  <c r="CN87" i="9"/>
  <c r="CN88" i="9"/>
  <c r="CN93" i="9"/>
  <c r="CN94" i="9"/>
  <c r="CO53" i="9"/>
  <c r="CO54" i="9"/>
  <c r="CO60" i="9"/>
  <c r="CO64" i="9"/>
  <c r="CO68" i="9"/>
  <c r="CO69" i="9"/>
  <c r="CO70" i="9"/>
  <c r="CO76" i="9"/>
  <c r="CO84" i="9"/>
  <c r="CO85" i="9"/>
  <c r="CO86" i="9"/>
  <c r="CO92" i="9"/>
  <c r="CP57" i="9"/>
  <c r="CP58" i="9"/>
  <c r="CP60" i="9"/>
  <c r="CP65" i="9"/>
  <c r="CP66" i="9"/>
  <c r="CP68" i="9"/>
  <c r="CP73" i="9"/>
  <c r="CP74" i="9"/>
  <c r="CP76" i="9"/>
  <c r="CP77" i="9"/>
  <c r="CP78" i="9"/>
  <c r="CP81" i="9"/>
  <c r="CP82" i="9"/>
  <c r="CP84" i="9"/>
  <c r="CP89" i="9"/>
  <c r="CP90" i="9"/>
  <c r="CP92" i="9"/>
  <c r="CQ53" i="9"/>
  <c r="CQ61" i="9"/>
  <c r="CQ62" i="9"/>
  <c r="CQ69" i="9"/>
  <c r="CQ77" i="9"/>
  <c r="CQ78" i="9"/>
  <c r="CQ85" i="9"/>
  <c r="CQ93" i="9"/>
  <c r="CQ94" i="9"/>
  <c r="CR55" i="9"/>
  <c r="CR56" i="9"/>
  <c r="CR59" i="9"/>
  <c r="CR67" i="9"/>
  <c r="CR68" i="9"/>
  <c r="CR75" i="9"/>
  <c r="CR79" i="9"/>
  <c r="CR83" i="9"/>
  <c r="CR84" i="9"/>
  <c r="CR91" i="9"/>
  <c r="CS53" i="9"/>
  <c r="CS57" i="9"/>
  <c r="CS58" i="9"/>
  <c r="CS60" i="9"/>
  <c r="CS65" i="9"/>
  <c r="CS68" i="9"/>
  <c r="CS73" i="9"/>
  <c r="CS74" i="9"/>
  <c r="CS76" i="9"/>
  <c r="CS81" i="9"/>
  <c r="CS84" i="9"/>
  <c r="CS89" i="9"/>
  <c r="CS90" i="9"/>
  <c r="CS92" i="9"/>
  <c r="CT55" i="9"/>
  <c r="CT71" i="9"/>
  <c r="CU53" i="9"/>
  <c r="CU54" i="9"/>
  <c r="CU55" i="9"/>
  <c r="CU56" i="9"/>
  <c r="CU57" i="9"/>
  <c r="CU58" i="9"/>
  <c r="CU59" i="9"/>
  <c r="CU60" i="9"/>
  <c r="CU61" i="9"/>
  <c r="CU62" i="9"/>
  <c r="CU63" i="9"/>
  <c r="CU64" i="9"/>
  <c r="CU65" i="9"/>
  <c r="CU66" i="9"/>
  <c r="CU67" i="9"/>
  <c r="CU68" i="9"/>
  <c r="CU69" i="9"/>
  <c r="CU70" i="9"/>
  <c r="CU71" i="9"/>
  <c r="CU72" i="9"/>
  <c r="CU73" i="9"/>
  <c r="CU74" i="9"/>
  <c r="CU75" i="9"/>
  <c r="CU76" i="9"/>
  <c r="CU77" i="9"/>
  <c r="CU78" i="9"/>
  <c r="CU79" i="9"/>
  <c r="CU80" i="9"/>
  <c r="CU81" i="9"/>
  <c r="CU82" i="9"/>
  <c r="CU83" i="9"/>
  <c r="CU84" i="9"/>
  <c r="CU85" i="9"/>
  <c r="CU86" i="9"/>
  <c r="CU87" i="9"/>
  <c r="CU88" i="9"/>
  <c r="CU89" i="9"/>
  <c r="CU90" i="9"/>
  <c r="CU91" i="9"/>
  <c r="CU92" i="9"/>
  <c r="CU93" i="9"/>
  <c r="CU94" i="9"/>
  <c r="CU95" i="9"/>
  <c r="CW54" i="9"/>
  <c r="CW62" i="9"/>
  <c r="CW64" i="9"/>
  <c r="CW66" i="9"/>
  <c r="CW68" i="9"/>
  <c r="CW69" i="9"/>
  <c r="CW70" i="9"/>
  <c r="CW78" i="9"/>
  <c r="CW84" i="9"/>
  <c r="CW86" i="9"/>
  <c r="CW94" i="9"/>
  <c r="CY57" i="9"/>
  <c r="CY65" i="9"/>
  <c r="CZ55" i="9"/>
  <c r="CZ63" i="9"/>
  <c r="CZ73" i="9"/>
  <c r="CZ79" i="9"/>
  <c r="DA69" i="9"/>
  <c r="DA75" i="9"/>
  <c r="DB67" i="9"/>
  <c r="DB71" i="9"/>
  <c r="DC53" i="9"/>
  <c r="DE54" i="9"/>
  <c r="DF54" i="9"/>
  <c r="DC56" i="9"/>
  <c r="DC57" i="9"/>
  <c r="DF58" i="9"/>
  <c r="DC61" i="9"/>
  <c r="DC62" i="9"/>
  <c r="DE62" i="9"/>
  <c r="DC64" i="9"/>
  <c r="DC65" i="9"/>
  <c r="DC69" i="9"/>
  <c r="DE70" i="9"/>
  <c r="DF70" i="9"/>
  <c r="DC72" i="9"/>
  <c r="DC73" i="9"/>
  <c r="DF74" i="9"/>
  <c r="DC77" i="9"/>
  <c r="DC78" i="9"/>
  <c r="DE78" i="9"/>
  <c r="DC80" i="9"/>
  <c r="DC81" i="9"/>
  <c r="DE83" i="9"/>
  <c r="DC85" i="9"/>
  <c r="DC86" i="9"/>
  <c r="DC88" i="9"/>
  <c r="DC89" i="9"/>
  <c r="DC93" i="9"/>
  <c r="DF60" i="9"/>
  <c r="DD64" i="9"/>
  <c r="DE68" i="9"/>
  <c r="DF68" i="9"/>
  <c r="DE72" i="9"/>
  <c r="DD76" i="9"/>
  <c r="DE76" i="9"/>
  <c r="DF76" i="9"/>
  <c r="DD86" i="9"/>
  <c r="DE87" i="9"/>
  <c r="DD88" i="9"/>
  <c r="DE91" i="9"/>
  <c r="DE59" i="9"/>
  <c r="DE67" i="9"/>
  <c r="DE71" i="9"/>
  <c r="DE75" i="9"/>
  <c r="DE79" i="9"/>
  <c r="DE86" i="9"/>
  <c r="DF89" i="9"/>
  <c r="DE94" i="9"/>
  <c r="DF57" i="9"/>
  <c r="DF65" i="9"/>
  <c r="DF73" i="9"/>
  <c r="DF81" i="9"/>
  <c r="DF84" i="9"/>
  <c r="DF90" i="9"/>
  <c r="DF92" i="9"/>
  <c r="DF93" i="9"/>
  <c r="D95" i="9"/>
  <c r="Z65" i="8"/>
  <c r="B65" i="8"/>
  <c r="C65" i="8"/>
  <c r="D65" i="8"/>
  <c r="E65" i="8"/>
  <c r="F65" i="8"/>
  <c r="G65" i="8"/>
  <c r="H65" i="8"/>
  <c r="I65" i="8"/>
  <c r="J65" i="8"/>
  <c r="K65" i="8"/>
  <c r="L65" i="8"/>
  <c r="M65" i="8"/>
  <c r="N65" i="8"/>
  <c r="O65" i="8"/>
  <c r="P65" i="8"/>
  <c r="Q65" i="8"/>
  <c r="R65" i="8"/>
  <c r="S65" i="8"/>
  <c r="T65" i="8"/>
  <c r="U65" i="8"/>
  <c r="V65" i="8"/>
  <c r="W65" i="8"/>
  <c r="X65" i="8"/>
  <c r="Y65" i="8"/>
  <c r="Z68" i="8"/>
  <c r="B68" i="8"/>
  <c r="C68" i="8"/>
  <c r="D68" i="8"/>
  <c r="E68" i="8"/>
  <c r="F68" i="8"/>
  <c r="G68" i="8"/>
  <c r="H68" i="8"/>
  <c r="I68" i="8"/>
  <c r="J68" i="8"/>
  <c r="K68" i="8"/>
  <c r="L68" i="8"/>
  <c r="M68" i="8"/>
  <c r="N68" i="8"/>
  <c r="O68" i="8"/>
  <c r="P68" i="8"/>
  <c r="Q68" i="8"/>
  <c r="R68" i="8"/>
  <c r="S68" i="8"/>
  <c r="T68" i="8"/>
  <c r="U68" i="8"/>
  <c r="V68" i="8"/>
  <c r="W68" i="8"/>
  <c r="X68" i="8"/>
  <c r="Y68" i="8"/>
  <c r="Z69" i="8"/>
  <c r="B69" i="8"/>
  <c r="C69" i="8"/>
  <c r="D69" i="8"/>
  <c r="E69" i="8"/>
  <c r="F69" i="8"/>
  <c r="G69" i="8"/>
  <c r="H69" i="8"/>
  <c r="I69" i="8"/>
  <c r="J69" i="8"/>
  <c r="K69" i="8"/>
  <c r="L69" i="8"/>
  <c r="M69" i="8"/>
  <c r="N69" i="8"/>
  <c r="O69" i="8"/>
  <c r="P69" i="8"/>
  <c r="Q69" i="8"/>
  <c r="R69" i="8"/>
  <c r="S69" i="8"/>
  <c r="T69" i="8"/>
  <c r="U69" i="8"/>
  <c r="V69" i="8"/>
  <c r="W69" i="8"/>
  <c r="X69" i="8"/>
  <c r="Y69" i="8"/>
  <c r="Z70" i="8"/>
  <c r="B70" i="8"/>
  <c r="C70" i="8"/>
  <c r="D70" i="8"/>
  <c r="E70" i="8"/>
  <c r="F70" i="8"/>
  <c r="G70" i="8"/>
  <c r="H70" i="8"/>
  <c r="I70" i="8"/>
  <c r="J70" i="8"/>
  <c r="K70" i="8"/>
  <c r="L70" i="8"/>
  <c r="M70" i="8"/>
  <c r="N70" i="8"/>
  <c r="O70" i="8"/>
  <c r="P70" i="8"/>
  <c r="Q70" i="8"/>
  <c r="R70" i="8"/>
  <c r="S70" i="8"/>
  <c r="T70" i="8"/>
  <c r="U70" i="8"/>
  <c r="V70" i="8"/>
  <c r="W70" i="8"/>
  <c r="X70" i="8"/>
  <c r="Y70" i="8"/>
  <c r="Z71" i="8"/>
  <c r="B71" i="8"/>
  <c r="C71" i="8"/>
  <c r="D71" i="8"/>
  <c r="E71" i="8"/>
  <c r="F71" i="8"/>
  <c r="G71" i="8"/>
  <c r="H71" i="8"/>
  <c r="I71" i="8"/>
  <c r="J71" i="8"/>
  <c r="K71" i="8"/>
  <c r="L71" i="8"/>
  <c r="M71" i="8"/>
  <c r="N71" i="8"/>
  <c r="O71" i="8"/>
  <c r="P71" i="8"/>
  <c r="Q71" i="8"/>
  <c r="R71" i="8"/>
  <c r="S71" i="8"/>
  <c r="T71" i="8"/>
  <c r="U71" i="8"/>
  <c r="V71" i="8"/>
  <c r="W71" i="8"/>
  <c r="X71" i="8"/>
  <c r="Y71" i="8"/>
  <c r="Z72" i="8"/>
  <c r="B72" i="8"/>
  <c r="C72" i="8"/>
  <c r="D72" i="8"/>
  <c r="E72" i="8"/>
  <c r="F72" i="8"/>
  <c r="G72" i="8"/>
  <c r="H72" i="8"/>
  <c r="I72" i="8"/>
  <c r="J72" i="8"/>
  <c r="K72" i="8"/>
  <c r="L72" i="8"/>
  <c r="M72" i="8"/>
  <c r="N72" i="8"/>
  <c r="O72" i="8"/>
  <c r="P72" i="8"/>
  <c r="Q72" i="8"/>
  <c r="R72" i="8"/>
  <c r="S72" i="8"/>
  <c r="T72" i="8"/>
  <c r="U72" i="8"/>
  <c r="V72" i="8"/>
  <c r="W72" i="8"/>
  <c r="X72" i="8"/>
  <c r="Y72" i="8"/>
  <c r="Z73" i="8"/>
  <c r="B73" i="8"/>
  <c r="C73" i="8"/>
  <c r="D73" i="8"/>
  <c r="E73" i="8"/>
  <c r="F73" i="8"/>
  <c r="G73" i="8"/>
  <c r="H73" i="8"/>
  <c r="I73" i="8"/>
  <c r="J73" i="8"/>
  <c r="K73" i="8"/>
  <c r="L73" i="8"/>
  <c r="M73" i="8"/>
  <c r="N73" i="8"/>
  <c r="O73" i="8"/>
  <c r="P73" i="8"/>
  <c r="Q73" i="8"/>
  <c r="R73" i="8"/>
  <c r="S73" i="8"/>
  <c r="T73" i="8"/>
  <c r="U73" i="8"/>
  <c r="V73" i="8"/>
  <c r="W73" i="8"/>
  <c r="X73" i="8"/>
  <c r="Y73" i="8"/>
  <c r="Z74" i="8"/>
  <c r="B74" i="8"/>
  <c r="C74" i="8"/>
  <c r="D74" i="8"/>
  <c r="E74" i="8"/>
  <c r="F74" i="8"/>
  <c r="G74" i="8"/>
  <c r="H74" i="8"/>
  <c r="I74" i="8"/>
  <c r="J74" i="8"/>
  <c r="K74" i="8"/>
  <c r="L74" i="8"/>
  <c r="M74" i="8"/>
  <c r="N74" i="8"/>
  <c r="O74" i="8"/>
  <c r="P74" i="8"/>
  <c r="Q74" i="8"/>
  <c r="R74" i="8"/>
  <c r="S74" i="8"/>
  <c r="T74" i="8"/>
  <c r="U74" i="8"/>
  <c r="V74" i="8"/>
  <c r="W74" i="8"/>
  <c r="X74" i="8"/>
  <c r="Y74" i="8"/>
  <c r="Z75" i="8"/>
  <c r="B75" i="8"/>
  <c r="C75" i="8"/>
  <c r="D75" i="8"/>
  <c r="E75" i="8"/>
  <c r="F75" i="8"/>
  <c r="G75" i="8"/>
  <c r="H75" i="8"/>
  <c r="I75" i="8"/>
  <c r="J75" i="8"/>
  <c r="K75" i="8"/>
  <c r="L75" i="8"/>
  <c r="M75" i="8"/>
  <c r="N75" i="8"/>
  <c r="O75" i="8"/>
  <c r="P75" i="8"/>
  <c r="Q75" i="8"/>
  <c r="R75" i="8"/>
  <c r="S75" i="8"/>
  <c r="V75" i="8"/>
  <c r="W75" i="8"/>
  <c r="X75" i="8"/>
  <c r="Y75" i="8"/>
  <c r="Z76" i="8"/>
  <c r="B76" i="8"/>
  <c r="C76" i="8"/>
  <c r="D76" i="8"/>
  <c r="E76" i="8"/>
  <c r="F76" i="8"/>
  <c r="G76" i="8"/>
  <c r="H76" i="8"/>
  <c r="I76" i="8"/>
  <c r="J76" i="8"/>
  <c r="K76" i="8"/>
  <c r="L76" i="8"/>
  <c r="M76" i="8"/>
  <c r="N76" i="8"/>
  <c r="O76" i="8"/>
  <c r="P76" i="8"/>
  <c r="Q76" i="8"/>
  <c r="R76" i="8"/>
  <c r="S76" i="8"/>
  <c r="V76" i="8"/>
  <c r="W76" i="8"/>
  <c r="X76" i="8"/>
  <c r="Y76" i="8"/>
  <c r="Z77" i="8"/>
  <c r="B77" i="8"/>
  <c r="C77" i="8"/>
  <c r="D77" i="8"/>
  <c r="E77" i="8"/>
  <c r="F77" i="8"/>
  <c r="G77" i="8"/>
  <c r="H77" i="8"/>
  <c r="I77" i="8"/>
  <c r="J77" i="8"/>
  <c r="K77" i="8"/>
  <c r="L77" i="8"/>
  <c r="M77" i="8"/>
  <c r="N77" i="8"/>
  <c r="O77" i="8"/>
  <c r="P77" i="8"/>
  <c r="Q77" i="8"/>
  <c r="R77" i="8"/>
  <c r="S77" i="8"/>
  <c r="T77" i="8"/>
  <c r="U77" i="8"/>
  <c r="V77" i="8"/>
  <c r="W77" i="8"/>
  <c r="X77" i="8"/>
  <c r="Y77" i="8"/>
  <c r="Z78" i="8"/>
  <c r="B78" i="8"/>
  <c r="C78" i="8"/>
  <c r="D78" i="8"/>
  <c r="E78" i="8"/>
  <c r="F78" i="8"/>
  <c r="G78" i="8"/>
  <c r="H78" i="8"/>
  <c r="I78" i="8"/>
  <c r="J78" i="8"/>
  <c r="K78" i="8"/>
  <c r="L78" i="8"/>
  <c r="M78" i="8"/>
  <c r="N78" i="8"/>
  <c r="O78" i="8"/>
  <c r="P78" i="8"/>
  <c r="Q78" i="8"/>
  <c r="R78" i="8"/>
  <c r="S78" i="8"/>
  <c r="T78" i="8"/>
  <c r="U78" i="8"/>
  <c r="V78" i="8"/>
  <c r="W78" i="8"/>
  <c r="X78" i="8"/>
  <c r="Y78" i="8"/>
  <c r="Z79" i="8"/>
  <c r="B79" i="8"/>
  <c r="C79" i="8"/>
  <c r="D79" i="8"/>
  <c r="E79" i="8"/>
  <c r="F79" i="8"/>
  <c r="G79" i="8"/>
  <c r="H79" i="8"/>
  <c r="I79" i="8"/>
  <c r="J79" i="8"/>
  <c r="K79" i="8"/>
  <c r="L79" i="8"/>
  <c r="M79" i="8"/>
  <c r="N79" i="8"/>
  <c r="O79" i="8"/>
  <c r="P79" i="8"/>
  <c r="Q79" i="8"/>
  <c r="R79" i="8"/>
  <c r="S79" i="8"/>
  <c r="T79" i="8"/>
  <c r="U79" i="8"/>
  <c r="V79" i="8"/>
  <c r="W79" i="8"/>
  <c r="X79" i="8"/>
  <c r="Y79" i="8"/>
  <c r="Z80" i="8"/>
  <c r="B80" i="8"/>
  <c r="C80" i="8"/>
  <c r="D80" i="8"/>
  <c r="E80" i="8"/>
  <c r="F80" i="8"/>
  <c r="G80" i="8"/>
  <c r="H80" i="8"/>
  <c r="I80" i="8"/>
  <c r="J80" i="8"/>
  <c r="K80" i="8"/>
  <c r="L80" i="8"/>
  <c r="M80" i="8"/>
  <c r="N80" i="8"/>
  <c r="O80" i="8"/>
  <c r="P80" i="8"/>
  <c r="Q80" i="8"/>
  <c r="R80" i="8"/>
  <c r="S80" i="8"/>
  <c r="T80" i="8"/>
  <c r="U80" i="8"/>
  <c r="V80" i="8"/>
  <c r="W80" i="8"/>
  <c r="X80" i="8"/>
  <c r="Y80" i="8"/>
  <c r="Z81" i="8"/>
  <c r="B81" i="8"/>
  <c r="C81" i="8"/>
  <c r="D81" i="8"/>
  <c r="E81" i="8"/>
  <c r="F81" i="8"/>
  <c r="G81" i="8"/>
  <c r="H81" i="8"/>
  <c r="I81" i="8"/>
  <c r="J81" i="8"/>
  <c r="K81" i="8"/>
  <c r="L81" i="8"/>
  <c r="M81" i="8"/>
  <c r="N81" i="8"/>
  <c r="O81" i="8"/>
  <c r="P81" i="8"/>
  <c r="Q81" i="8"/>
  <c r="R81" i="8"/>
  <c r="S81" i="8"/>
  <c r="T81" i="8"/>
  <c r="U81" i="8"/>
  <c r="V81" i="8"/>
  <c r="W81" i="8"/>
  <c r="X81" i="8"/>
  <c r="Y81" i="8"/>
  <c r="Z82" i="8"/>
  <c r="B82" i="8"/>
  <c r="C82" i="8"/>
  <c r="D82" i="8"/>
  <c r="E82" i="8"/>
  <c r="F82" i="8"/>
  <c r="G82" i="8"/>
  <c r="H82" i="8"/>
  <c r="I82" i="8"/>
  <c r="J82" i="8"/>
  <c r="K82" i="8"/>
  <c r="L82" i="8"/>
  <c r="M82" i="8"/>
  <c r="N82" i="8"/>
  <c r="O82" i="8"/>
  <c r="P82" i="8"/>
  <c r="Q82" i="8"/>
  <c r="R82" i="8"/>
  <c r="S82" i="8"/>
  <c r="V82" i="8"/>
  <c r="W82" i="8"/>
  <c r="X82" i="8"/>
  <c r="Y82" i="8"/>
  <c r="Z83" i="8"/>
  <c r="B83" i="8"/>
  <c r="C83" i="8"/>
  <c r="D83" i="8"/>
  <c r="E83" i="8"/>
  <c r="F83" i="8"/>
  <c r="G83" i="8"/>
  <c r="H83" i="8"/>
  <c r="I83" i="8"/>
  <c r="J83" i="8"/>
  <c r="K83" i="8"/>
  <c r="L83" i="8"/>
  <c r="M83" i="8"/>
  <c r="N83" i="8"/>
  <c r="O83" i="8"/>
  <c r="P83" i="8"/>
  <c r="Q83" i="8"/>
  <c r="R83" i="8"/>
  <c r="S83" i="8"/>
  <c r="T83" i="8"/>
  <c r="U83" i="8"/>
  <c r="V83" i="8"/>
  <c r="W83" i="8"/>
  <c r="X83" i="8"/>
  <c r="Y83" i="8"/>
  <c r="Z84" i="8"/>
  <c r="B84" i="8"/>
  <c r="C84" i="8"/>
  <c r="D84" i="8"/>
  <c r="E84" i="8"/>
  <c r="F84" i="8"/>
  <c r="G84" i="8"/>
  <c r="H84" i="8"/>
  <c r="I84" i="8"/>
  <c r="J84" i="8"/>
  <c r="K84" i="8"/>
  <c r="L84" i="8"/>
  <c r="M84" i="8"/>
  <c r="N84" i="8"/>
  <c r="O84" i="8"/>
  <c r="P84" i="8"/>
  <c r="Q84" i="8"/>
  <c r="R84" i="8"/>
  <c r="S84" i="8"/>
  <c r="T84" i="8"/>
  <c r="U84" i="8"/>
  <c r="V84" i="8"/>
  <c r="W84" i="8"/>
  <c r="X84" i="8"/>
  <c r="Y84" i="8"/>
  <c r="Z86" i="8"/>
  <c r="B86" i="8"/>
  <c r="C86" i="8"/>
  <c r="D86" i="8"/>
  <c r="E86" i="8"/>
  <c r="F86" i="8"/>
  <c r="G86" i="8"/>
  <c r="H86" i="8"/>
  <c r="I86" i="8"/>
  <c r="J86" i="8"/>
  <c r="K86" i="8"/>
  <c r="L86" i="8"/>
  <c r="M86" i="8"/>
  <c r="N86" i="8"/>
  <c r="O86" i="8"/>
  <c r="P86" i="8"/>
  <c r="Q86" i="8"/>
  <c r="R86" i="8"/>
  <c r="S86" i="8"/>
  <c r="T86" i="8"/>
  <c r="U86" i="8"/>
  <c r="V86" i="8"/>
  <c r="W86" i="8"/>
  <c r="X86" i="8"/>
  <c r="Y86" i="8"/>
  <c r="Z87" i="8"/>
  <c r="B87" i="8"/>
  <c r="C87" i="8"/>
  <c r="D87" i="8"/>
  <c r="E87" i="8"/>
  <c r="F87" i="8"/>
  <c r="G87" i="8"/>
  <c r="H87" i="8"/>
  <c r="I87" i="8"/>
  <c r="J87" i="8"/>
  <c r="K87" i="8"/>
  <c r="L87" i="8"/>
  <c r="M87" i="8"/>
  <c r="N87" i="8"/>
  <c r="O87" i="8"/>
  <c r="P87" i="8"/>
  <c r="Q87" i="8"/>
  <c r="R87" i="8"/>
  <c r="S87" i="8"/>
  <c r="T87" i="8"/>
  <c r="U87" i="8"/>
  <c r="V87" i="8"/>
  <c r="W87" i="8"/>
  <c r="X87" i="8"/>
  <c r="Y87" i="8"/>
  <c r="Z64" i="8"/>
  <c r="B64" i="8"/>
  <c r="C64" i="8"/>
  <c r="D64" i="8"/>
  <c r="E64" i="8"/>
  <c r="F64" i="8"/>
  <c r="G64" i="8"/>
  <c r="H64" i="8"/>
  <c r="I64" i="8"/>
  <c r="J64" i="8"/>
  <c r="K64" i="8"/>
  <c r="L64" i="8"/>
  <c r="M64" i="8"/>
  <c r="N64" i="8"/>
  <c r="O64" i="8"/>
  <c r="P64" i="8"/>
  <c r="Q64" i="8"/>
  <c r="R64" i="8"/>
  <c r="S64" i="8"/>
  <c r="T64" i="8"/>
  <c r="U64" i="8"/>
  <c r="V64" i="8"/>
  <c r="W64" i="8"/>
  <c r="X64" i="8"/>
  <c r="Y64" i="8"/>
  <c r="AA64" i="8"/>
  <c r="AB64" i="8"/>
  <c r="A65" i="8"/>
  <c r="A66" i="8"/>
  <c r="A67" i="8"/>
  <c r="A68" i="8"/>
  <c r="A69" i="8"/>
  <c r="A70" i="8"/>
  <c r="A71" i="8"/>
  <c r="A72" i="8"/>
  <c r="A73" i="8"/>
  <c r="A74" i="8"/>
  <c r="A75" i="8"/>
  <c r="A76" i="8"/>
  <c r="A77" i="8"/>
  <c r="A78" i="8"/>
  <c r="A79" i="8"/>
  <c r="A80" i="8"/>
  <c r="A81" i="8"/>
  <c r="A82" i="8"/>
  <c r="A83" i="8"/>
  <c r="A84" i="8"/>
  <c r="A85" i="8"/>
  <c r="A86" i="8"/>
  <c r="A87" i="8"/>
  <c r="A64" i="8"/>
  <c r="AA39" i="8"/>
  <c r="AB39" i="8" s="1"/>
  <c r="AA35" i="8"/>
  <c r="AB35" i="8"/>
  <c r="AS47" i="9"/>
  <c r="AR47" i="9"/>
  <c r="AQ47" i="9"/>
  <c r="AP47" i="9"/>
  <c r="AO47" i="9"/>
  <c r="AN47" i="9"/>
  <c r="AM47" i="9"/>
  <c r="AL47" i="9"/>
  <c r="AK47" i="9"/>
  <c r="AJ47" i="9"/>
  <c r="AI47" i="9"/>
  <c r="AH47" i="9"/>
  <c r="AG47" i="9"/>
  <c r="AF47" i="9"/>
  <c r="AE47" i="9"/>
  <c r="AD47" i="9"/>
  <c r="AC47" i="9"/>
  <c r="AB47" i="9"/>
  <c r="AA47" i="9"/>
  <c r="Z47" i="9"/>
  <c r="Y47" i="9"/>
  <c r="X47" i="9"/>
  <c r="W47" i="9"/>
  <c r="V47" i="9"/>
  <c r="U47" i="9"/>
  <c r="T47" i="9"/>
  <c r="S47" i="9"/>
  <c r="R47" i="9"/>
  <c r="Q47" i="9"/>
  <c r="P47" i="9"/>
  <c r="O47" i="9"/>
  <c r="N47" i="9"/>
  <c r="M47" i="9"/>
  <c r="L47" i="9"/>
  <c r="K47" i="9"/>
  <c r="J47" i="9"/>
  <c r="I47" i="9"/>
  <c r="H47" i="9"/>
  <c r="G47" i="9"/>
  <c r="F47" i="9"/>
  <c r="E47" i="9"/>
  <c r="D47" i="9"/>
  <c r="AS46" i="9"/>
  <c r="AR46" i="9"/>
  <c r="AQ46" i="9"/>
  <c r="AP46" i="9"/>
  <c r="AO46" i="9"/>
  <c r="AN46" i="9"/>
  <c r="AM46" i="9"/>
  <c r="AL46" i="9"/>
  <c r="AK46" i="9"/>
  <c r="AJ46" i="9"/>
  <c r="AI46" i="9"/>
  <c r="AH46" i="9"/>
  <c r="AG46" i="9"/>
  <c r="AF46" i="9"/>
  <c r="AE46" i="9"/>
  <c r="AD46" i="9"/>
  <c r="AC46" i="9"/>
  <c r="AB46" i="9"/>
  <c r="AA46" i="9"/>
  <c r="Z46" i="9"/>
  <c r="Y46" i="9"/>
  <c r="X46" i="9"/>
  <c r="W46" i="9"/>
  <c r="V46" i="9"/>
  <c r="U46" i="9"/>
  <c r="T46" i="9"/>
  <c r="S46" i="9"/>
  <c r="R46" i="9"/>
  <c r="Q46" i="9"/>
  <c r="P46" i="9"/>
  <c r="O46" i="9"/>
  <c r="N46" i="9"/>
  <c r="M46" i="9"/>
  <c r="L46" i="9"/>
  <c r="K46" i="9"/>
  <c r="J46" i="9"/>
  <c r="I46" i="9"/>
  <c r="H46" i="9"/>
  <c r="G46" i="9"/>
  <c r="F46" i="9"/>
  <c r="E46" i="9"/>
  <c r="D46" i="9"/>
  <c r="AS136" i="9"/>
  <c r="AS135" i="9"/>
  <c r="AS134" i="9"/>
  <c r="AS133" i="9"/>
  <c r="AS132" i="9"/>
  <c r="AS131" i="9"/>
  <c r="AS130" i="9"/>
  <c r="AS129" i="9"/>
  <c r="AS128" i="9"/>
  <c r="AS127" i="9"/>
  <c r="AS126" i="9"/>
  <c r="AS125" i="9"/>
  <c r="AS124" i="9"/>
  <c r="AS123" i="9"/>
  <c r="AS122" i="9"/>
  <c r="AS121" i="9"/>
  <c r="AS120" i="9"/>
  <c r="AS119" i="9"/>
  <c r="AS118" i="9"/>
  <c r="AS117" i="9"/>
  <c r="AS116" i="9"/>
  <c r="AS115" i="9"/>
  <c r="AS114" i="9"/>
  <c r="AS113" i="9"/>
  <c r="AS112" i="9"/>
  <c r="AS111" i="9"/>
  <c r="AS110" i="9"/>
  <c r="AS109" i="9"/>
  <c r="AS108" i="9"/>
  <c r="AS107" i="9"/>
  <c r="AS106" i="9"/>
  <c r="AS105" i="9"/>
  <c r="AS104" i="9"/>
  <c r="AS103" i="9"/>
  <c r="AS102" i="9"/>
  <c r="AS101" i="9"/>
  <c r="AS100" i="9"/>
  <c r="AS99" i="9"/>
  <c r="AS98" i="9"/>
  <c r="AS97" i="9"/>
  <c r="AS96" i="9"/>
  <c r="B94" i="9"/>
  <c r="A94" i="9"/>
  <c r="B93" i="9"/>
  <c r="A93" i="9"/>
  <c r="B92" i="9"/>
  <c r="A92" i="9"/>
  <c r="B91" i="9"/>
  <c r="A91" i="9"/>
  <c r="B90" i="9"/>
  <c r="A90" i="9"/>
  <c r="B89" i="9"/>
  <c r="A89" i="9"/>
  <c r="B88" i="9"/>
  <c r="A88" i="9"/>
  <c r="B87" i="9"/>
  <c r="A87" i="9"/>
  <c r="B86" i="9"/>
  <c r="A86" i="9"/>
  <c r="B85" i="9"/>
  <c r="A85" i="9"/>
  <c r="B84" i="9"/>
  <c r="A84" i="9"/>
  <c r="B83" i="9"/>
  <c r="A83" i="9"/>
  <c r="B82" i="9"/>
  <c r="A82" i="9"/>
  <c r="B81" i="9"/>
  <c r="A81" i="9"/>
  <c r="B80" i="9"/>
  <c r="A80" i="9"/>
  <c r="B79" i="9"/>
  <c r="A79" i="9"/>
  <c r="B78" i="9"/>
  <c r="A78" i="9"/>
  <c r="B77" i="9"/>
  <c r="A77" i="9"/>
  <c r="B76" i="9"/>
  <c r="A76" i="9"/>
  <c r="B75" i="9"/>
  <c r="A75" i="9"/>
  <c r="B74" i="9"/>
  <c r="A74" i="9"/>
  <c r="B73" i="9"/>
  <c r="A73" i="9"/>
  <c r="B72" i="9"/>
  <c r="A72" i="9"/>
  <c r="B71" i="9"/>
  <c r="A71" i="9"/>
  <c r="B70" i="9"/>
  <c r="A70" i="9"/>
  <c r="B69" i="9"/>
  <c r="A69" i="9"/>
  <c r="B68" i="9"/>
  <c r="A68" i="9"/>
  <c r="B67" i="9"/>
  <c r="A67" i="9"/>
  <c r="B66" i="9"/>
  <c r="A66" i="9"/>
  <c r="B65" i="9"/>
  <c r="A65" i="9"/>
  <c r="B64" i="9"/>
  <c r="A64" i="9"/>
  <c r="B63" i="9"/>
  <c r="A63" i="9"/>
  <c r="B62" i="9"/>
  <c r="A62" i="9"/>
  <c r="B61" i="9"/>
  <c r="A61" i="9"/>
  <c r="B60" i="9"/>
  <c r="A60" i="9"/>
  <c r="B59" i="9"/>
  <c r="A59" i="9"/>
  <c r="B58" i="9"/>
  <c r="A58" i="9"/>
  <c r="B57" i="9"/>
  <c r="A57" i="9"/>
  <c r="B56" i="9"/>
  <c r="A56" i="9"/>
  <c r="B55" i="9"/>
  <c r="A55" i="9"/>
  <c r="B54" i="9"/>
  <c r="A54" i="9"/>
  <c r="B53" i="9"/>
  <c r="A53" i="9"/>
  <c r="D51" i="9" a="1"/>
  <c r="EF51" i="9"/>
  <c r="EF52" i="9"/>
  <c r="EE51" i="9"/>
  <c r="EE52" i="9"/>
  <c r="ED51" i="9"/>
  <c r="ED52" i="9"/>
  <c r="EC51" i="9"/>
  <c r="EC52" i="9"/>
  <c r="EB51" i="9"/>
  <c r="EB52" i="9"/>
  <c r="EA51" i="9"/>
  <c r="EA52" i="9"/>
  <c r="DZ51" i="9"/>
  <c r="DZ52" i="9"/>
  <c r="DY51" i="9"/>
  <c r="DY52" i="9"/>
  <c r="DX51" i="9"/>
  <c r="DX52" i="9"/>
  <c r="DW51" i="9"/>
  <c r="DW52" i="9"/>
  <c r="DV51" i="9"/>
  <c r="DV52" i="9"/>
  <c r="DU51" i="9"/>
  <c r="DU52" i="9"/>
  <c r="DT51" i="9"/>
  <c r="DT52" i="9"/>
  <c r="DS51" i="9"/>
  <c r="DS52" i="9"/>
  <c r="DR51" i="9"/>
  <c r="DR52" i="9"/>
  <c r="DQ51" i="9"/>
  <c r="DQ52" i="9"/>
  <c r="DP51" i="9"/>
  <c r="DP52" i="9"/>
  <c r="DO51" i="9"/>
  <c r="DO52" i="9"/>
  <c r="DN51" i="9"/>
  <c r="DN52" i="9"/>
  <c r="DM51" i="9"/>
  <c r="DM52" i="9"/>
  <c r="DL51" i="9"/>
  <c r="DL52" i="9"/>
  <c r="DK51" i="9"/>
  <c r="DK52" i="9"/>
  <c r="DJ51" i="9"/>
  <c r="DJ52" i="9"/>
  <c r="DI51" i="9"/>
  <c r="DI52" i="9"/>
  <c r="DH51" i="9"/>
  <c r="DH52" i="9"/>
  <c r="CH51" i="9"/>
  <c r="CH52" i="9"/>
  <c r="CG51" i="9"/>
  <c r="CG52" i="9"/>
  <c r="CF51" i="9"/>
  <c r="CF52" i="9"/>
  <c r="CE51" i="9"/>
  <c r="CE52" i="9"/>
  <c r="CD51" i="9"/>
  <c r="CD52" i="9"/>
  <c r="CC51" i="9"/>
  <c r="CC52" i="9"/>
  <c r="CB51" i="9"/>
  <c r="CB52" i="9"/>
  <c r="CA51" i="9"/>
  <c r="CA52" i="9"/>
  <c r="BZ51" i="9"/>
  <c r="BZ52" i="9"/>
  <c r="BY51" i="9"/>
  <c r="BY52" i="9"/>
  <c r="BX51" i="9"/>
  <c r="BX52" i="9"/>
  <c r="BW51" i="9"/>
  <c r="BW52" i="9"/>
  <c r="BV51" i="9"/>
  <c r="BV52" i="9"/>
  <c r="BU51" i="9"/>
  <c r="BU52" i="9"/>
  <c r="BT51" i="9"/>
  <c r="BT52" i="9"/>
  <c r="BS51" i="9"/>
  <c r="BS52" i="9"/>
  <c r="BR51" i="9"/>
  <c r="BR52" i="9"/>
  <c r="BQ51" i="9"/>
  <c r="BQ52" i="9"/>
  <c r="BP51" i="9"/>
  <c r="BP52" i="9"/>
  <c r="BO51" i="9"/>
  <c r="BO52" i="9"/>
  <c r="BN51" i="9"/>
  <c r="BN52" i="9"/>
  <c r="BM51" i="9"/>
  <c r="BM52" i="9"/>
  <c r="BL51" i="9"/>
  <c r="BL52" i="9"/>
  <c r="BK51" i="9"/>
  <c r="BK52" i="9"/>
  <c r="BJ51" i="9"/>
  <c r="BJ52" i="9"/>
  <c r="BI51" i="9"/>
  <c r="BI52" i="9"/>
  <c r="BH51" i="9"/>
  <c r="BH52" i="9"/>
  <c r="BG51" i="9"/>
  <c r="BG52" i="9"/>
  <c r="BF51" i="9"/>
  <c r="BF52" i="9"/>
  <c r="BE51" i="9"/>
  <c r="BE52" i="9"/>
  <c r="BD51" i="9"/>
  <c r="BD52" i="9"/>
  <c r="BC51" i="9"/>
  <c r="BC52" i="9"/>
  <c r="BB51" i="9"/>
  <c r="BB52" i="9"/>
  <c r="BA51" i="9"/>
  <c r="BA52" i="9"/>
  <c r="AZ51" i="9"/>
  <c r="AZ52" i="9"/>
  <c r="AY51" i="9"/>
  <c r="AY52" i="9"/>
  <c r="AX51" i="9"/>
  <c r="AX52" i="9"/>
  <c r="AW51" i="9"/>
  <c r="AW52" i="9"/>
  <c r="AV51" i="9"/>
  <c r="AV52" i="9"/>
  <c r="AU51" i="9"/>
  <c r="AU52" i="9"/>
  <c r="AT51" i="9"/>
  <c r="AT52" i="9"/>
  <c r="AS51" i="9"/>
  <c r="AS52" i="9"/>
  <c r="AR51" i="9"/>
  <c r="AR52" i="9"/>
  <c r="AQ51" i="9"/>
  <c r="AQ52" i="9"/>
  <c r="AP51" i="9"/>
  <c r="AP52" i="9"/>
  <c r="AO51" i="9"/>
  <c r="AO52" i="9"/>
  <c r="AN51" i="9"/>
  <c r="AN52" i="9"/>
  <c r="AM51" i="9"/>
  <c r="AM52" i="9"/>
  <c r="AL51" i="9"/>
  <c r="AL52" i="9"/>
  <c r="AK51" i="9"/>
  <c r="AK52" i="9"/>
  <c r="AJ51" i="9"/>
  <c r="AJ52" i="9"/>
  <c r="AI51" i="9"/>
  <c r="AI52" i="9"/>
  <c r="AH51" i="9"/>
  <c r="AH52" i="9"/>
  <c r="AG51" i="9"/>
  <c r="AG52" i="9"/>
  <c r="AF51" i="9"/>
  <c r="AF52" i="9"/>
  <c r="AE51" i="9"/>
  <c r="AE52" i="9"/>
  <c r="AD51" i="9"/>
  <c r="AD52" i="9"/>
  <c r="AC51" i="9"/>
  <c r="AC52" i="9"/>
  <c r="AB51" i="9"/>
  <c r="AB52" i="9"/>
  <c r="AA51" i="9"/>
  <c r="AA52" i="9"/>
  <c r="Z51" i="9"/>
  <c r="Z52" i="9"/>
  <c r="Y51" i="9"/>
  <c r="Y52" i="9"/>
  <c r="X51" i="9"/>
  <c r="X52" i="9"/>
  <c r="W51" i="9"/>
  <c r="W52" i="9"/>
  <c r="V51" i="9"/>
  <c r="V52" i="9"/>
  <c r="U51" i="9"/>
  <c r="U52" i="9"/>
  <c r="T51" i="9"/>
  <c r="T52" i="9"/>
  <c r="S51" i="9"/>
  <c r="S52" i="9"/>
  <c r="R51" i="9"/>
  <c r="R52" i="9"/>
  <c r="Q51" i="9"/>
  <c r="Q52" i="9"/>
  <c r="P51" i="9"/>
  <c r="P52" i="9"/>
  <c r="O51" i="9"/>
  <c r="O52" i="9"/>
  <c r="N51" i="9"/>
  <c r="N52" i="9"/>
  <c r="M51" i="9"/>
  <c r="M52" i="9"/>
  <c r="L51" i="9"/>
  <c r="L52" i="9"/>
  <c r="K51" i="9"/>
  <c r="K52" i="9"/>
  <c r="J51" i="9"/>
  <c r="J52" i="9"/>
  <c r="I51" i="9"/>
  <c r="I52" i="9"/>
  <c r="H51" i="9"/>
  <c r="H52" i="9"/>
  <c r="G51" i="9"/>
  <c r="G52" i="9"/>
  <c r="F51" i="9"/>
  <c r="F52" i="9"/>
  <c r="E51" i="9"/>
  <c r="E52" i="9"/>
  <c r="D51" i="9"/>
  <c r="D52" i="9"/>
  <c r="DG51" i="9"/>
  <c r="DF51" i="9"/>
  <c r="DE51" i="9"/>
  <c r="DD51" i="9"/>
  <c r="DC51" i="9"/>
  <c r="DB51" i="9"/>
  <c r="DA51" i="9"/>
  <c r="CZ51" i="9"/>
  <c r="CY51" i="9"/>
  <c r="CX51" i="9"/>
  <c r="CW51" i="9"/>
  <c r="CV51" i="9"/>
  <c r="CU51" i="9"/>
  <c r="CT51" i="9"/>
  <c r="CS51" i="9"/>
  <c r="CR51" i="9"/>
  <c r="CQ51" i="9"/>
  <c r="CP51" i="9"/>
  <c r="CO51" i="9"/>
  <c r="CN51" i="9"/>
  <c r="CM51" i="9"/>
  <c r="CL51" i="9"/>
  <c r="CK51" i="9"/>
  <c r="CJ51" i="9"/>
  <c r="CI51" i="9"/>
  <c r="A67" i="20"/>
  <c r="A68" i="20"/>
  <c r="A69" i="20"/>
  <c r="A70" i="20"/>
  <c r="A71" i="20"/>
  <c r="A72" i="20"/>
  <c r="A73" i="20"/>
  <c r="A74" i="20"/>
  <c r="A75" i="20"/>
  <c r="A76" i="20"/>
  <c r="A77" i="20"/>
  <c r="A78" i="20"/>
  <c r="A79" i="20"/>
  <c r="A80" i="20"/>
  <c r="A81" i="20"/>
  <c r="DA87" i="27"/>
  <c r="DA86" i="27"/>
  <c r="DA93" i="29"/>
  <c r="DA92" i="29"/>
  <c r="DA90" i="29"/>
  <c r="DA89" i="29"/>
  <c r="U55" i="8"/>
  <c r="T55" i="8" s="1"/>
  <c r="AA55" i="8" s="1"/>
  <c r="AB55" i="8" s="1"/>
  <c r="AG55" i="8"/>
  <c r="U51" i="8"/>
  <c r="T51" i="8" s="1"/>
  <c r="AA51" i="8" s="1"/>
  <c r="AB51" i="8" s="1"/>
  <c r="AG51" i="8"/>
  <c r="U47" i="8"/>
  <c r="U76" i="8" s="1"/>
  <c r="AG47" i="8"/>
  <c r="U58" i="24"/>
  <c r="T58" i="24" s="1"/>
  <c r="AA58" i="24" s="1"/>
  <c r="AB58" i="24" s="1"/>
  <c r="AG58" i="24"/>
  <c r="U57" i="24"/>
  <c r="T57" i="24" s="1"/>
  <c r="AA57" i="24" s="1"/>
  <c r="AB57" i="24" s="1"/>
  <c r="AG57" i="24"/>
  <c r="AG56" i="24"/>
  <c r="U54" i="24"/>
  <c r="T54" i="24" s="1"/>
  <c r="AA54" i="24" s="1"/>
  <c r="AB54" i="24" s="1"/>
  <c r="AG54" i="24"/>
  <c r="U52" i="24"/>
  <c r="T52" i="24" s="1"/>
  <c r="AA52" i="24" s="1"/>
  <c r="AB52" i="24" s="1"/>
  <c r="AG52" i="24"/>
  <c r="U47" i="24"/>
  <c r="U76" i="24" s="1"/>
  <c r="AG47" i="24"/>
  <c r="U45" i="24"/>
  <c r="T45" i="24" s="1"/>
  <c r="AA45" i="24" s="1"/>
  <c r="AB45" i="24" s="1"/>
  <c r="AG45" i="24"/>
  <c r="U44" i="24"/>
  <c r="T44" i="24" s="1"/>
  <c r="AA44" i="24" s="1"/>
  <c r="AB44" i="24" s="1"/>
  <c r="AG44" i="24"/>
  <c r="U42" i="24"/>
  <c r="T42" i="24" s="1"/>
  <c r="AA42" i="24" s="1"/>
  <c r="AB42" i="24" s="1"/>
  <c r="AG42" i="24"/>
  <c r="U41" i="24"/>
  <c r="T41" i="24" s="1"/>
  <c r="AA41" i="24" s="1"/>
  <c r="AB41" i="24" s="1"/>
  <c r="U40" i="24"/>
  <c r="T40" i="24" s="1"/>
  <c r="AA40" i="24" s="1"/>
  <c r="AB40" i="24" s="1"/>
  <c r="AG40" i="24"/>
  <c r="U39" i="24"/>
  <c r="T39" i="24" s="1"/>
  <c r="AA39" i="24" s="1"/>
  <c r="AB39" i="24" s="1"/>
  <c r="AG39" i="24"/>
  <c r="AG38" i="24"/>
  <c r="AG37" i="24"/>
  <c r="U36" i="24"/>
  <c r="T36" i="24" s="1"/>
  <c r="AG36" i="24"/>
  <c r="DA56" i="31"/>
  <c r="DA55" i="31"/>
  <c r="DA54" i="31"/>
  <c r="U57" i="8"/>
  <c r="T57" i="8" s="1"/>
  <c r="AA57" i="8" s="1"/>
  <c r="AB57" i="8" s="1"/>
  <c r="AG57" i="8"/>
  <c r="U53" i="8"/>
  <c r="T53" i="8" s="1"/>
  <c r="AG53" i="8"/>
  <c r="U49" i="8"/>
  <c r="T49" i="8" s="1"/>
  <c r="AA49" i="8" s="1"/>
  <c r="AB49" i="8" s="1"/>
  <c r="AG49" i="8"/>
  <c r="U45" i="8"/>
  <c r="T45" i="8" s="1"/>
  <c r="AA45" i="8" s="1"/>
  <c r="AB45" i="8" s="1"/>
  <c r="AG45" i="8"/>
  <c r="U36" i="8"/>
  <c r="AG36" i="8"/>
  <c r="T36" i="21"/>
  <c r="AA36" i="21" s="1"/>
  <c r="AB36" i="21" s="1"/>
  <c r="U57" i="28"/>
  <c r="T57" i="28"/>
  <c r="AA57" i="28" s="1"/>
  <c r="AB57" i="28" s="1"/>
  <c r="AG57" i="28"/>
  <c r="AG56" i="28"/>
  <c r="U55" i="28"/>
  <c r="T55" i="28" s="1"/>
  <c r="AA55" i="28" s="1"/>
  <c r="AB55" i="28" s="1"/>
  <c r="AG55" i="28"/>
  <c r="U53" i="28"/>
  <c r="T53" i="28" s="1"/>
  <c r="AG53" i="28"/>
  <c r="U51" i="28"/>
  <c r="T51" i="28" s="1"/>
  <c r="AA51" i="28" s="1"/>
  <c r="AB51" i="28" s="1"/>
  <c r="AG51" i="28"/>
  <c r="U50" i="28"/>
  <c r="T50" i="28" s="1"/>
  <c r="AA50" i="28" s="1"/>
  <c r="AB50" i="28" s="1"/>
  <c r="AG50" i="28"/>
  <c r="U49" i="28"/>
  <c r="T49" i="28" s="1"/>
  <c r="AA49" i="28" s="1"/>
  <c r="AB49" i="28" s="1"/>
  <c r="AG49" i="28"/>
  <c r="U48" i="28"/>
  <c r="T48" i="28" s="1"/>
  <c r="AA48" i="28" s="1"/>
  <c r="AB48" i="28" s="1"/>
  <c r="AG48" i="28"/>
  <c r="U46" i="28"/>
  <c r="T46" i="28" s="1"/>
  <c r="AA46" i="28" s="1"/>
  <c r="AB46" i="28" s="1"/>
  <c r="AG46" i="28"/>
  <c r="U45" i="28"/>
  <c r="T45" i="28" s="1"/>
  <c r="AA45" i="28" s="1"/>
  <c r="AB45" i="28" s="1"/>
  <c r="AG45" i="28"/>
  <c r="U44" i="28"/>
  <c r="T44" i="28" s="1"/>
  <c r="AA44" i="28" s="1"/>
  <c r="AB44" i="28" s="1"/>
  <c r="AG44" i="28"/>
  <c r="U42" i="28"/>
  <c r="T42" i="28" s="1"/>
  <c r="AA42" i="28" s="1"/>
  <c r="AB42" i="28" s="1"/>
  <c r="AG42" i="28"/>
  <c r="U41" i="28"/>
  <c r="T41" i="28" s="1"/>
  <c r="AA41" i="28" s="1"/>
  <c r="AB41" i="28" s="1"/>
  <c r="AG41" i="28"/>
  <c r="U39" i="28"/>
  <c r="T39" i="28" s="1"/>
  <c r="AA39" i="28" s="1"/>
  <c r="AB39" i="28" s="1"/>
  <c r="AG39" i="28"/>
  <c r="AG37" i="28"/>
  <c r="U36" i="28"/>
  <c r="T36" i="28" s="1"/>
  <c r="AA36" i="28" s="1"/>
  <c r="AB36" i="28" s="1"/>
  <c r="AG36" i="28"/>
  <c r="T36" i="30"/>
  <c r="AG39" i="8"/>
  <c r="AG37" i="8"/>
  <c r="AG36" i="21"/>
  <c r="AG40" i="21"/>
  <c r="AG42" i="21"/>
  <c r="AG44" i="21"/>
  <c r="AG46" i="21"/>
  <c r="AG48" i="21"/>
  <c r="AG50" i="21"/>
  <c r="AG52" i="21"/>
  <c r="AG56" i="21"/>
  <c r="AG58" i="21"/>
  <c r="AG38" i="26"/>
  <c r="AG40" i="26"/>
  <c r="AG42" i="26"/>
  <c r="AG46" i="26"/>
  <c r="AG48" i="26"/>
  <c r="AG56" i="26"/>
  <c r="AG58" i="26"/>
  <c r="AG36" i="30"/>
  <c r="AG38" i="30"/>
  <c r="AG40" i="30"/>
  <c r="AG48" i="30"/>
  <c r="AG54" i="30"/>
  <c r="AG56" i="30"/>
  <c r="AG58" i="30"/>
  <c r="X200" i="20"/>
  <c r="X205" i="20" s="1"/>
  <c r="V200" i="20"/>
  <c r="V205" i="20" s="1"/>
  <c r="T200" i="20"/>
  <c r="R200" i="20"/>
  <c r="R205" i="20" s="1"/>
  <c r="P200" i="20"/>
  <c r="P205" i="20" s="1"/>
  <c r="P208" i="20"/>
  <c r="N200" i="20"/>
  <c r="L200" i="20"/>
  <c r="J200" i="20"/>
  <c r="J205" i="20" s="1"/>
  <c r="H200" i="20"/>
  <c r="F200" i="20"/>
  <c r="D200" i="20"/>
  <c r="X208" i="20"/>
  <c r="V208" i="20"/>
  <c r="T208" i="20"/>
  <c r="R208" i="20"/>
  <c r="N208" i="20"/>
  <c r="L208" i="20"/>
  <c r="J208" i="20"/>
  <c r="H208" i="20"/>
  <c r="F208" i="20"/>
  <c r="D208" i="20"/>
  <c r="AA36" i="30"/>
  <c r="AB36" i="30" s="1"/>
  <c r="T36" i="8"/>
  <c r="AA36" i="8" s="1"/>
  <c r="AB36" i="8" s="1"/>
  <c r="U75" i="28"/>
  <c r="U82" i="28"/>
  <c r="T47" i="8"/>
  <c r="AA47" i="8" s="1"/>
  <c r="AB47" i="8" s="1"/>
  <c r="Z38" i="30"/>
  <c r="X38" i="30"/>
  <c r="V38" i="30"/>
  <c r="S38" i="30"/>
  <c r="Q38" i="30"/>
  <c r="O38" i="30"/>
  <c r="M38" i="30"/>
  <c r="K38" i="30"/>
  <c r="I38" i="30"/>
  <c r="G38" i="30"/>
  <c r="E38" i="30"/>
  <c r="C38" i="30"/>
  <c r="Y38" i="30"/>
  <c r="W38" i="30"/>
  <c r="O38" i="28"/>
  <c r="K38" i="28"/>
  <c r="G38" i="28"/>
  <c r="C38" i="28"/>
  <c r="V38" i="28"/>
  <c r="P38" i="28"/>
  <c r="L38" i="28"/>
  <c r="H38" i="28"/>
  <c r="D38" i="28"/>
  <c r="R38" i="30"/>
  <c r="P38" i="30"/>
  <c r="N38" i="30"/>
  <c r="L38" i="30"/>
  <c r="J38" i="30"/>
  <c r="H38" i="30"/>
  <c r="F38" i="30"/>
  <c r="D38" i="30"/>
  <c r="B38" i="30"/>
  <c r="Q38" i="28"/>
  <c r="M38" i="28"/>
  <c r="I38" i="28"/>
  <c r="E38" i="28"/>
  <c r="X38" i="28"/>
  <c r="R38" i="28"/>
  <c r="N38" i="28"/>
  <c r="J38" i="28"/>
  <c r="F38" i="28"/>
  <c r="B38" i="28"/>
  <c r="Y38" i="26"/>
  <c r="S38" i="26"/>
  <c r="O38" i="26"/>
  <c r="K38" i="26"/>
  <c r="G38" i="26"/>
  <c r="C38" i="26"/>
  <c r="V38" i="26"/>
  <c r="P38" i="26"/>
  <c r="L38" i="26"/>
  <c r="H38" i="26"/>
  <c r="D38" i="26"/>
  <c r="Z38" i="24"/>
  <c r="W38" i="26"/>
  <c r="Q38" i="26"/>
  <c r="M38" i="26"/>
  <c r="I38" i="26"/>
  <c r="E38" i="26"/>
  <c r="Z38" i="28"/>
  <c r="X38" i="26"/>
  <c r="R38" i="26"/>
  <c r="N38" i="26"/>
  <c r="J38" i="26"/>
  <c r="F38" i="26"/>
  <c r="B38" i="26"/>
  <c r="W38" i="24"/>
  <c r="Q38" i="24"/>
  <c r="M38" i="24"/>
  <c r="I38" i="24"/>
  <c r="E38" i="24"/>
  <c r="V38" i="21"/>
  <c r="P38" i="21"/>
  <c r="L38" i="21"/>
  <c r="H38" i="21"/>
  <c r="D38" i="21"/>
  <c r="B38" i="8"/>
  <c r="Z38" i="26"/>
  <c r="X38" i="24"/>
  <c r="R38" i="24"/>
  <c r="N38" i="24"/>
  <c r="J38" i="24"/>
  <c r="F38" i="24"/>
  <c r="B38" i="24"/>
  <c r="W38" i="21"/>
  <c r="Q38" i="21"/>
  <c r="M38" i="21"/>
  <c r="I38" i="21"/>
  <c r="E38" i="21"/>
  <c r="X38" i="8"/>
  <c r="Z38" i="8"/>
  <c r="Y38" i="24"/>
  <c r="S38" i="24"/>
  <c r="O38" i="24"/>
  <c r="K38" i="24"/>
  <c r="G38" i="24"/>
  <c r="C38" i="24"/>
  <c r="X38" i="21"/>
  <c r="R38" i="21"/>
  <c r="N38" i="21"/>
  <c r="J38" i="21"/>
  <c r="F38" i="21"/>
  <c r="B38" i="21"/>
  <c r="V38" i="24"/>
  <c r="P38" i="24"/>
  <c r="L38" i="24"/>
  <c r="H38" i="24"/>
  <c r="D38" i="24"/>
  <c r="Z38" i="21"/>
  <c r="Y38" i="21"/>
  <c r="S38" i="21"/>
  <c r="O38" i="21"/>
  <c r="K38" i="21"/>
  <c r="G38" i="21"/>
  <c r="C38" i="21"/>
  <c r="W38" i="8"/>
  <c r="Y38" i="8"/>
  <c r="C38" i="8"/>
  <c r="C67" i="21"/>
  <c r="G67" i="21"/>
  <c r="K67" i="21"/>
  <c r="O67" i="21"/>
  <c r="S67" i="21"/>
  <c r="Y67" i="21"/>
  <c r="B67" i="21"/>
  <c r="F67" i="21"/>
  <c r="J67" i="21"/>
  <c r="N67" i="21"/>
  <c r="R67" i="21"/>
  <c r="X67" i="21"/>
  <c r="Z67" i="21"/>
  <c r="E67" i="21"/>
  <c r="I67" i="21"/>
  <c r="M67" i="21"/>
  <c r="Q67" i="21"/>
  <c r="U67" i="21"/>
  <c r="W67" i="21"/>
  <c r="D67" i="21"/>
  <c r="H67" i="21"/>
  <c r="L67" i="21"/>
  <c r="P67" i="21"/>
  <c r="T67" i="21"/>
  <c r="V67" i="21"/>
  <c r="C67" i="8"/>
  <c r="G67" i="8"/>
  <c r="K67" i="8"/>
  <c r="O67" i="8"/>
  <c r="S67" i="8"/>
  <c r="Y67" i="8"/>
  <c r="B67" i="8"/>
  <c r="F67" i="8"/>
  <c r="J67" i="8"/>
  <c r="N67" i="8"/>
  <c r="R67" i="8"/>
  <c r="X67" i="8"/>
  <c r="Z67" i="8"/>
  <c r="E67" i="8"/>
  <c r="I67" i="8"/>
  <c r="M67" i="8"/>
  <c r="Q67" i="8"/>
  <c r="U67" i="8"/>
  <c r="W67" i="8"/>
  <c r="D67" i="8"/>
  <c r="H67" i="8"/>
  <c r="L67" i="8"/>
  <c r="P67" i="8"/>
  <c r="T67" i="8"/>
  <c r="V67" i="8"/>
  <c r="U38" i="26"/>
  <c r="T38" i="26" s="1"/>
  <c r="AA38" i="26" s="1"/>
  <c r="AB38" i="26" s="1"/>
  <c r="Z67" i="26"/>
  <c r="E67" i="26"/>
  <c r="I67" i="26"/>
  <c r="M67" i="26"/>
  <c r="Q67" i="26"/>
  <c r="U67" i="26"/>
  <c r="Y67" i="26"/>
  <c r="D67" i="26"/>
  <c r="H67" i="26"/>
  <c r="L67" i="26"/>
  <c r="P67" i="26"/>
  <c r="T67" i="26"/>
  <c r="X67" i="26"/>
  <c r="C67" i="26"/>
  <c r="G67" i="26"/>
  <c r="K67" i="26"/>
  <c r="O67" i="26"/>
  <c r="S67" i="26"/>
  <c r="W67" i="26"/>
  <c r="B67" i="26"/>
  <c r="F67" i="26"/>
  <c r="J67" i="26"/>
  <c r="N67" i="26"/>
  <c r="R67" i="26"/>
  <c r="V67" i="26"/>
  <c r="D67" i="28"/>
  <c r="H67" i="28"/>
  <c r="L67" i="28"/>
  <c r="P67" i="28"/>
  <c r="T67" i="28"/>
  <c r="X67" i="28"/>
  <c r="C67" i="28"/>
  <c r="G67" i="28"/>
  <c r="K67" i="28"/>
  <c r="O67" i="28"/>
  <c r="S67" i="28"/>
  <c r="W67" i="28"/>
  <c r="B67" i="28"/>
  <c r="F67" i="28"/>
  <c r="J67" i="28"/>
  <c r="N67" i="28"/>
  <c r="R67" i="28"/>
  <c r="V67" i="28"/>
  <c r="Z67" i="28"/>
  <c r="E67" i="28"/>
  <c r="I67" i="28"/>
  <c r="M67" i="28"/>
  <c r="Q67" i="28"/>
  <c r="U67" i="28"/>
  <c r="Y67" i="28"/>
  <c r="Z67" i="24"/>
  <c r="E67" i="24"/>
  <c r="I67" i="24"/>
  <c r="M67" i="24"/>
  <c r="C67" i="24"/>
  <c r="G67" i="24"/>
  <c r="K67" i="24"/>
  <c r="B67" i="24"/>
  <c r="F67" i="24"/>
  <c r="J67" i="24"/>
  <c r="N67" i="24"/>
  <c r="L67" i="24"/>
  <c r="R67" i="24"/>
  <c r="X67" i="24"/>
  <c r="U38" i="24"/>
  <c r="H67" i="24"/>
  <c r="Q67" i="24"/>
  <c r="U67" i="24"/>
  <c r="W67" i="24"/>
  <c r="D67" i="24"/>
  <c r="P67" i="24"/>
  <c r="T67" i="24"/>
  <c r="V67" i="24"/>
  <c r="O67" i="24"/>
  <c r="S67" i="24"/>
  <c r="Y67" i="24"/>
  <c r="T38" i="24"/>
  <c r="AA38" i="24" s="1"/>
  <c r="AB38" i="24" s="1"/>
  <c r="U38" i="30"/>
  <c r="T38" i="30" s="1"/>
  <c r="AA38" i="30" s="1"/>
  <c r="AB38" i="30" s="1"/>
  <c r="C67" i="30"/>
  <c r="G67" i="30"/>
  <c r="K67" i="30"/>
  <c r="O67" i="30"/>
  <c r="S67" i="30"/>
  <c r="Y67" i="30"/>
  <c r="B67" i="30"/>
  <c r="F67" i="30"/>
  <c r="J67" i="30"/>
  <c r="N67" i="30"/>
  <c r="R67" i="30"/>
  <c r="X67" i="30"/>
  <c r="Z67" i="30"/>
  <c r="E67" i="30"/>
  <c r="I67" i="30"/>
  <c r="M67" i="30"/>
  <c r="Q67" i="30"/>
  <c r="U67" i="30"/>
  <c r="W67" i="30"/>
  <c r="D67" i="30"/>
  <c r="T67" i="30"/>
  <c r="P67" i="30"/>
  <c r="L67" i="30"/>
  <c r="H67" i="30"/>
  <c r="V67" i="30"/>
  <c r="DB59" i="27"/>
  <c r="A67" i="26"/>
  <c r="DA59" i="27"/>
  <c r="CT58" i="29"/>
  <c r="DA56" i="29"/>
  <c r="DA94" i="29"/>
  <c r="CW94" i="29"/>
  <c r="CR94" i="29"/>
  <c r="CQ94" i="29"/>
  <c r="CO94" i="29"/>
  <c r="CL94" i="29"/>
  <c r="CT66" i="29"/>
  <c r="CY65" i="29"/>
  <c r="DF64" i="29"/>
  <c r="CT62" i="29"/>
  <c r="DB60" i="29"/>
  <c r="CT60" i="29"/>
  <c r="CT54" i="29"/>
  <c r="CT56" i="29"/>
  <c r="DB56" i="29"/>
  <c r="DA60" i="29"/>
  <c r="DF60" i="29"/>
  <c r="CV61" i="29"/>
  <c r="DD63" i="29"/>
  <c r="CV65" i="29"/>
  <c r="CT94" i="29"/>
  <c r="DB94" i="29"/>
  <c r="A67" i="28"/>
  <c r="CY55" i="31"/>
  <c r="CY64" i="31"/>
  <c r="AG56" i="8"/>
  <c r="AG48" i="8"/>
  <c r="U48" i="8"/>
  <c r="T48" i="8" s="1"/>
  <c r="AA48" i="8" s="1"/>
  <c r="AB48" i="8" s="1"/>
  <c r="AG55" i="26"/>
  <c r="DA70" i="31"/>
  <c r="CX73" i="31"/>
  <c r="CX69" i="31"/>
  <c r="DF67" i="31"/>
  <c r="CX65" i="31"/>
  <c r="CT65" i="31"/>
  <c r="DF63" i="31"/>
  <c r="DB55" i="31"/>
  <c r="U57" i="21"/>
  <c r="T57" i="21" s="1"/>
  <c r="AA57" i="21" s="1"/>
  <c r="AB57" i="21" s="1"/>
  <c r="U49" i="21"/>
  <c r="T49" i="21"/>
  <c r="AA49" i="21" s="1"/>
  <c r="AB49" i="21" s="1"/>
  <c r="U41" i="21"/>
  <c r="T41" i="21" s="1"/>
  <c r="AA41" i="21" s="1"/>
  <c r="AB41" i="21" s="1"/>
  <c r="U40" i="8"/>
  <c r="T40" i="8" s="1"/>
  <c r="AA40" i="8" s="1"/>
  <c r="AB40" i="8" s="1"/>
  <c r="AG40" i="8"/>
  <c r="U39" i="26"/>
  <c r="T39" i="26" s="1"/>
  <c r="AA39" i="26" s="1"/>
  <c r="AB39" i="26" s="1"/>
  <c r="AG39" i="26"/>
  <c r="U57" i="30"/>
  <c r="T57" i="30" s="1"/>
  <c r="AA57" i="30" s="1"/>
  <c r="AB57" i="30" s="1"/>
  <c r="U49" i="30"/>
  <c r="T49" i="30" s="1"/>
  <c r="AA49" i="30" s="1"/>
  <c r="AB49" i="30" s="1"/>
  <c r="Y200" i="20"/>
  <c r="Y205" i="20" s="1"/>
  <c r="Q200" i="20"/>
  <c r="Q205" i="20" s="1"/>
  <c r="I200" i="20"/>
  <c r="I205" i="20" s="1"/>
  <c r="B200" i="20"/>
  <c r="U208" i="20"/>
  <c r="M208" i="20"/>
  <c r="E208" i="20"/>
  <c r="E207" i="20" s="1"/>
  <c r="U200" i="20"/>
  <c r="U205" i="20" s="1"/>
  <c r="M200" i="20"/>
  <c r="Y208" i="20"/>
  <c r="Q208" i="20"/>
  <c r="I208" i="20"/>
  <c r="B208" i="20"/>
  <c r="S208" i="20"/>
  <c r="K208" i="20"/>
  <c r="M38" i="8"/>
  <c r="E38" i="8"/>
  <c r="N38" i="8"/>
  <c r="F38" i="8"/>
  <c r="W38" i="28"/>
  <c r="O38" i="8"/>
  <c r="G38" i="8"/>
  <c r="P38" i="8"/>
  <c r="H38" i="8"/>
  <c r="Y38" i="28"/>
  <c r="K38" i="8"/>
  <c r="V38" i="8"/>
  <c r="D38" i="8"/>
  <c r="Q38" i="8"/>
  <c r="I38" i="8"/>
  <c r="R38" i="8"/>
  <c r="J38" i="8"/>
  <c r="S38" i="28"/>
  <c r="S38" i="8"/>
  <c r="L38" i="8"/>
  <c r="B37" i="28"/>
  <c r="C37" i="28"/>
  <c r="D37" i="28"/>
  <c r="E37" i="28"/>
  <c r="F37" i="28"/>
  <c r="G37" i="28"/>
  <c r="H37" i="28"/>
  <c r="I37" i="28"/>
  <c r="J37" i="28"/>
  <c r="K37" i="28"/>
  <c r="L37" i="28"/>
  <c r="M37" i="28"/>
  <c r="N37" i="28"/>
  <c r="O37" i="28"/>
  <c r="P37" i="28"/>
  <c r="Q37" i="28"/>
  <c r="R37" i="28"/>
  <c r="S37" i="28"/>
  <c r="V37" i="28"/>
  <c r="W37" i="28"/>
  <c r="X37" i="28"/>
  <c r="Y37" i="28"/>
  <c r="Z37" i="30"/>
  <c r="B37" i="30"/>
  <c r="C37" i="30"/>
  <c r="D37" i="30"/>
  <c r="E37" i="30"/>
  <c r="F37" i="30"/>
  <c r="G37" i="30"/>
  <c r="H37" i="30"/>
  <c r="I37" i="30"/>
  <c r="J37" i="30"/>
  <c r="K37" i="30"/>
  <c r="L37" i="30"/>
  <c r="M37" i="30"/>
  <c r="N37" i="30"/>
  <c r="O37" i="30"/>
  <c r="P37" i="30"/>
  <c r="Q37" i="30"/>
  <c r="R37" i="30"/>
  <c r="S37" i="30"/>
  <c r="V37" i="30"/>
  <c r="W37" i="30"/>
  <c r="X37" i="30"/>
  <c r="Y37" i="30"/>
  <c r="B37" i="26"/>
  <c r="C37" i="26"/>
  <c r="D37" i="26"/>
  <c r="E37" i="26"/>
  <c r="F37" i="26"/>
  <c r="G37" i="26"/>
  <c r="H37" i="26"/>
  <c r="I37" i="26"/>
  <c r="J37" i="26"/>
  <c r="K37" i="26"/>
  <c r="L37" i="26"/>
  <c r="M37" i="26"/>
  <c r="N37" i="26"/>
  <c r="O37" i="26"/>
  <c r="P37" i="26"/>
  <c r="Q37" i="26"/>
  <c r="R37" i="26"/>
  <c r="S37" i="26"/>
  <c r="Z37" i="28"/>
  <c r="V37" i="26"/>
  <c r="W37" i="26"/>
  <c r="X37" i="26"/>
  <c r="Y37" i="26"/>
  <c r="Z37" i="24"/>
  <c r="B37" i="24"/>
  <c r="C37" i="24"/>
  <c r="D37" i="24"/>
  <c r="E37" i="24"/>
  <c r="F37" i="24"/>
  <c r="G37" i="24"/>
  <c r="H37" i="24"/>
  <c r="I37" i="24"/>
  <c r="J37" i="24"/>
  <c r="K37" i="24"/>
  <c r="L37" i="24"/>
  <c r="M37" i="24"/>
  <c r="N37" i="24"/>
  <c r="O37" i="24"/>
  <c r="P37" i="24"/>
  <c r="Q37" i="24"/>
  <c r="R37" i="24"/>
  <c r="S37" i="24"/>
  <c r="V37" i="24"/>
  <c r="W37" i="24"/>
  <c r="X37" i="24"/>
  <c r="Y37" i="24"/>
  <c r="Z37" i="26"/>
  <c r="C37" i="8"/>
  <c r="Z37" i="21"/>
  <c r="B37" i="21"/>
  <c r="C37" i="21"/>
  <c r="D37" i="21"/>
  <c r="E37" i="21"/>
  <c r="F37" i="21"/>
  <c r="G37" i="21"/>
  <c r="H37" i="21"/>
  <c r="I37" i="21"/>
  <c r="J37" i="21"/>
  <c r="K37" i="21"/>
  <c r="L37" i="21"/>
  <c r="M37" i="21"/>
  <c r="N37" i="21"/>
  <c r="O37" i="21"/>
  <c r="P37" i="21"/>
  <c r="Q37" i="21"/>
  <c r="R37" i="21"/>
  <c r="S37" i="21"/>
  <c r="V37" i="21"/>
  <c r="W37" i="21"/>
  <c r="X37" i="21"/>
  <c r="Y37" i="21"/>
  <c r="D37" i="8"/>
  <c r="E37" i="8"/>
  <c r="F37" i="8"/>
  <c r="G37" i="8"/>
  <c r="H37" i="8"/>
  <c r="I37" i="8"/>
  <c r="J37" i="8"/>
  <c r="K37" i="8"/>
  <c r="L37" i="8"/>
  <c r="M37" i="8"/>
  <c r="N37" i="8"/>
  <c r="O37" i="8"/>
  <c r="P37" i="8"/>
  <c r="Q37" i="8"/>
  <c r="R37" i="8"/>
  <c r="S37" i="8"/>
  <c r="V37" i="8"/>
  <c r="W37" i="8"/>
  <c r="X37" i="8"/>
  <c r="Y37" i="8"/>
  <c r="Z37" i="8"/>
  <c r="B37" i="8"/>
  <c r="U37" i="8"/>
  <c r="T37" i="8" s="1"/>
  <c r="B66" i="8"/>
  <c r="D66" i="8"/>
  <c r="F66" i="8"/>
  <c r="H66" i="8"/>
  <c r="J66" i="8"/>
  <c r="L66" i="8"/>
  <c r="N66" i="8"/>
  <c r="P66" i="8"/>
  <c r="R66" i="8"/>
  <c r="V66" i="8"/>
  <c r="X66" i="8"/>
  <c r="Z66" i="8"/>
  <c r="C66" i="8"/>
  <c r="E66" i="8"/>
  <c r="G66" i="8"/>
  <c r="I66" i="8"/>
  <c r="K66" i="8"/>
  <c r="M66" i="8"/>
  <c r="O66" i="8"/>
  <c r="Q66" i="8"/>
  <c r="S66" i="8"/>
  <c r="W66" i="8"/>
  <c r="Y66" i="8"/>
  <c r="Z66" i="21"/>
  <c r="B66" i="21"/>
  <c r="C66" i="21"/>
  <c r="D66" i="21"/>
  <c r="E66" i="21"/>
  <c r="F66" i="21"/>
  <c r="G66" i="21"/>
  <c r="H66" i="21"/>
  <c r="I66" i="21"/>
  <c r="J66" i="21"/>
  <c r="K66" i="21"/>
  <c r="L66" i="21"/>
  <c r="M66" i="21"/>
  <c r="N66" i="21"/>
  <c r="O66" i="21"/>
  <c r="P66" i="21"/>
  <c r="Q66" i="21"/>
  <c r="R66" i="21"/>
  <c r="S66" i="21"/>
  <c r="V66" i="21"/>
  <c r="W66" i="21"/>
  <c r="X66" i="21"/>
  <c r="Y66" i="21"/>
  <c r="U37" i="21"/>
  <c r="U66" i="21" s="1"/>
  <c r="U37" i="26"/>
  <c r="V66" i="26"/>
  <c r="W66" i="26"/>
  <c r="X66" i="26"/>
  <c r="Y66" i="26"/>
  <c r="Z66" i="26"/>
  <c r="B66" i="26"/>
  <c r="C66" i="26"/>
  <c r="D66" i="26"/>
  <c r="E66" i="26"/>
  <c r="F66" i="26"/>
  <c r="G66" i="26"/>
  <c r="H66" i="26"/>
  <c r="I66" i="26"/>
  <c r="J66" i="26"/>
  <c r="K66" i="26"/>
  <c r="L66" i="26"/>
  <c r="M66" i="26"/>
  <c r="N66" i="26"/>
  <c r="O66" i="26"/>
  <c r="P66" i="26"/>
  <c r="Q66" i="26"/>
  <c r="R66" i="26"/>
  <c r="S66" i="26"/>
  <c r="Z66" i="24"/>
  <c r="B66" i="24"/>
  <c r="C66" i="24"/>
  <c r="D66" i="24"/>
  <c r="E66" i="24"/>
  <c r="F66" i="24"/>
  <c r="G66" i="24"/>
  <c r="H66" i="24"/>
  <c r="I66" i="24"/>
  <c r="J66" i="24"/>
  <c r="K66" i="24"/>
  <c r="L66" i="24"/>
  <c r="M66" i="24"/>
  <c r="N66" i="24"/>
  <c r="O66" i="24"/>
  <c r="P66" i="24"/>
  <c r="Q66" i="24"/>
  <c r="R66" i="24"/>
  <c r="S66" i="24"/>
  <c r="V66" i="24"/>
  <c r="W66" i="24"/>
  <c r="X66" i="24"/>
  <c r="Y66" i="24"/>
  <c r="U37" i="24"/>
  <c r="Z66" i="28"/>
  <c r="B66" i="28"/>
  <c r="C66" i="28"/>
  <c r="D66" i="28"/>
  <c r="E66" i="28"/>
  <c r="F66" i="28"/>
  <c r="G66" i="28"/>
  <c r="H66" i="28"/>
  <c r="I66" i="28"/>
  <c r="J66" i="28"/>
  <c r="K66" i="28"/>
  <c r="L66" i="28"/>
  <c r="M66" i="28"/>
  <c r="N66" i="28"/>
  <c r="O66" i="28"/>
  <c r="P66" i="28"/>
  <c r="Q66" i="28"/>
  <c r="R66" i="28"/>
  <c r="S66" i="28"/>
  <c r="V66" i="28"/>
  <c r="W66" i="28"/>
  <c r="X66" i="28"/>
  <c r="Y66" i="28"/>
  <c r="U37" i="28"/>
  <c r="U66" i="28" s="1"/>
  <c r="Z66" i="30"/>
  <c r="B66" i="30"/>
  <c r="C66" i="30"/>
  <c r="D66" i="30"/>
  <c r="E66" i="30"/>
  <c r="F66" i="30"/>
  <c r="G66" i="30"/>
  <c r="H66" i="30"/>
  <c r="I66" i="30"/>
  <c r="J66" i="30"/>
  <c r="K66" i="30"/>
  <c r="L66" i="30"/>
  <c r="M66" i="30"/>
  <c r="N66" i="30"/>
  <c r="O66" i="30"/>
  <c r="P66" i="30"/>
  <c r="Q66" i="30"/>
  <c r="R66" i="30"/>
  <c r="S66" i="30"/>
  <c r="V66" i="30"/>
  <c r="W66" i="30"/>
  <c r="X66" i="30"/>
  <c r="Y66" i="30"/>
  <c r="DA94" i="25"/>
  <c r="CX59" i="27"/>
  <c r="AG46" i="8"/>
  <c r="U46" i="8"/>
  <c r="T46" i="8" s="1"/>
  <c r="T75" i="8" s="1"/>
  <c r="U53" i="21"/>
  <c r="U82" i="21" s="1"/>
  <c r="AG53" i="21"/>
  <c r="U53" i="26"/>
  <c r="AG53" i="26"/>
  <c r="U45" i="26"/>
  <c r="T45" i="26" s="1"/>
  <c r="AA45" i="26" s="1"/>
  <c r="AB45" i="26" s="1"/>
  <c r="AG45" i="26"/>
  <c r="U53" i="30"/>
  <c r="T53" i="30" s="1"/>
  <c r="AA53" i="30" s="1"/>
  <c r="AB53" i="30" s="1"/>
  <c r="AG53" i="30"/>
  <c r="U51" i="30"/>
  <c r="T51" i="30" s="1"/>
  <c r="AA51" i="30" s="1"/>
  <c r="AB51" i="30" s="1"/>
  <c r="AG51" i="30"/>
  <c r="U45" i="30"/>
  <c r="T45" i="30" s="1"/>
  <c r="AA45" i="30" s="1"/>
  <c r="AB45" i="30" s="1"/>
  <c r="AG45" i="30"/>
  <c r="U42" i="8"/>
  <c r="T42" i="8" s="1"/>
  <c r="AG42" i="8"/>
  <c r="U57" i="26"/>
  <c r="T57" i="26" s="1"/>
  <c r="AA57" i="26" s="1"/>
  <c r="AB57" i="26" s="1"/>
  <c r="AG57" i="26"/>
  <c r="U41" i="26"/>
  <c r="T41" i="26" s="1"/>
  <c r="AA41" i="26" s="1"/>
  <c r="AB41" i="26" s="1"/>
  <c r="O208" i="20"/>
  <c r="T53" i="21"/>
  <c r="AA53" i="21" s="1"/>
  <c r="AB53" i="21" s="1"/>
  <c r="AA46" i="8"/>
  <c r="AB46" i="8" s="1"/>
  <c r="U55" i="21"/>
  <c r="T55" i="21" s="1"/>
  <c r="AA55" i="21" s="1"/>
  <c r="AB55" i="21" s="1"/>
  <c r="AG55" i="21"/>
  <c r="U47" i="21"/>
  <c r="T47" i="21" s="1"/>
  <c r="AG47" i="21"/>
  <c r="U43" i="21"/>
  <c r="T43" i="21" s="1"/>
  <c r="AA43" i="21" s="1"/>
  <c r="AB43" i="21" s="1"/>
  <c r="AG43" i="21"/>
  <c r="CZ94" i="31"/>
  <c r="U49" i="26"/>
  <c r="T49" i="26" s="1"/>
  <c r="AA49" i="26" s="1"/>
  <c r="AB49" i="26" s="1"/>
  <c r="AG49" i="26"/>
  <c r="W200" i="20"/>
  <c r="W205" i="20" s="1"/>
  <c r="W208" i="20"/>
  <c r="S200" i="20"/>
  <c r="S205" i="20" s="1"/>
  <c r="X56" i="30"/>
  <c r="V56" i="30"/>
  <c r="R56" i="30"/>
  <c r="P56" i="30"/>
  <c r="N56" i="30"/>
  <c r="L56" i="30"/>
  <c r="J56" i="30"/>
  <c r="H56" i="30"/>
  <c r="F56" i="30"/>
  <c r="D56" i="30"/>
  <c r="B56" i="30"/>
  <c r="Z56" i="30"/>
  <c r="Y56" i="30"/>
  <c r="W56" i="30"/>
  <c r="S56" i="30"/>
  <c r="Q56" i="30"/>
  <c r="O56" i="30"/>
  <c r="M56" i="30"/>
  <c r="K56" i="30"/>
  <c r="I56" i="30"/>
  <c r="G56" i="30"/>
  <c r="E56" i="30"/>
  <c r="C56" i="30"/>
  <c r="Z56" i="28"/>
  <c r="X56" i="28"/>
  <c r="V56" i="28"/>
  <c r="R56" i="28"/>
  <c r="P56" i="28"/>
  <c r="N56" i="28"/>
  <c r="L56" i="28"/>
  <c r="J56" i="28"/>
  <c r="H56" i="28"/>
  <c r="F56" i="28"/>
  <c r="D56" i="28"/>
  <c r="B56" i="28"/>
  <c r="Y56" i="28"/>
  <c r="W56" i="28"/>
  <c r="S56" i="28"/>
  <c r="Q56" i="28"/>
  <c r="O56" i="28"/>
  <c r="M56" i="28"/>
  <c r="K56" i="28"/>
  <c r="I56" i="28"/>
  <c r="G56" i="28"/>
  <c r="E56" i="28"/>
  <c r="C56" i="28"/>
  <c r="Z56" i="26"/>
  <c r="X56" i="26"/>
  <c r="V56" i="26"/>
  <c r="R56" i="26"/>
  <c r="P56" i="26"/>
  <c r="N56" i="26"/>
  <c r="L56" i="26"/>
  <c r="J56" i="26"/>
  <c r="H56" i="26"/>
  <c r="F56" i="26"/>
  <c r="D56" i="26"/>
  <c r="B56" i="26"/>
  <c r="X56" i="24"/>
  <c r="V56" i="24"/>
  <c r="R56" i="24"/>
  <c r="P56" i="24"/>
  <c r="N56" i="24"/>
  <c r="L56" i="24"/>
  <c r="J56" i="24"/>
  <c r="H56" i="24"/>
  <c r="F56" i="24"/>
  <c r="D56" i="24"/>
  <c r="B56" i="24"/>
  <c r="Y56" i="26"/>
  <c r="W56" i="26"/>
  <c r="S56" i="26"/>
  <c r="Q56" i="26"/>
  <c r="O56" i="26"/>
  <c r="M56" i="26"/>
  <c r="K56" i="26"/>
  <c r="I56" i="26"/>
  <c r="G56" i="26"/>
  <c r="E56" i="26"/>
  <c r="C56" i="26"/>
  <c r="Z56" i="24"/>
  <c r="Y56" i="24"/>
  <c r="W56" i="24"/>
  <c r="S56" i="24"/>
  <c r="Q56" i="24"/>
  <c r="O56" i="24"/>
  <c r="M56" i="24"/>
  <c r="K56" i="24"/>
  <c r="I56" i="24"/>
  <c r="G56" i="24"/>
  <c r="E56" i="24"/>
  <c r="C56" i="24"/>
  <c r="X56" i="21"/>
  <c r="V56" i="21"/>
  <c r="R56" i="21"/>
  <c r="P56" i="21"/>
  <c r="N56" i="21"/>
  <c r="L56" i="21"/>
  <c r="J56" i="21"/>
  <c r="H56" i="21"/>
  <c r="F56" i="21"/>
  <c r="D56" i="21"/>
  <c r="B56" i="21"/>
  <c r="D56" i="8"/>
  <c r="F56" i="8"/>
  <c r="H56" i="8"/>
  <c r="J56" i="8"/>
  <c r="L56" i="8"/>
  <c r="N56" i="8"/>
  <c r="P56" i="8"/>
  <c r="R56" i="8"/>
  <c r="V56" i="8"/>
  <c r="X56" i="8"/>
  <c r="Z56" i="8"/>
  <c r="Y56" i="21"/>
  <c r="W56" i="21"/>
  <c r="S56" i="21"/>
  <c r="Q56" i="21"/>
  <c r="O56" i="21"/>
  <c r="M56" i="21"/>
  <c r="K56" i="21"/>
  <c r="I56" i="21"/>
  <c r="G56" i="21"/>
  <c r="E56" i="21"/>
  <c r="C56" i="21"/>
  <c r="E56" i="8"/>
  <c r="G56" i="8"/>
  <c r="I56" i="8"/>
  <c r="K56" i="8"/>
  <c r="M56" i="8"/>
  <c r="O56" i="8"/>
  <c r="Q56" i="8"/>
  <c r="S56" i="8"/>
  <c r="W56" i="8"/>
  <c r="Y56" i="8"/>
  <c r="B56" i="8"/>
  <c r="Z56" i="21"/>
  <c r="C56" i="8"/>
  <c r="C60" i="8"/>
  <c r="C61" i="8"/>
  <c r="U56" i="21"/>
  <c r="T56" i="21" s="1"/>
  <c r="AA56" i="21" s="1"/>
  <c r="AB56" i="21" s="1"/>
  <c r="Z85" i="21"/>
  <c r="C85" i="21"/>
  <c r="E85" i="21"/>
  <c r="G85" i="21"/>
  <c r="I85" i="21"/>
  <c r="K85" i="21"/>
  <c r="M85" i="21"/>
  <c r="O85" i="21"/>
  <c r="Q85" i="21"/>
  <c r="S85" i="21"/>
  <c r="U85" i="21"/>
  <c r="W85" i="21"/>
  <c r="Y85" i="21"/>
  <c r="Z60" i="21"/>
  <c r="Z61" i="21"/>
  <c r="B85" i="21"/>
  <c r="D85" i="21"/>
  <c r="F85" i="21"/>
  <c r="H85" i="21"/>
  <c r="J85" i="21"/>
  <c r="L85" i="21"/>
  <c r="N85" i="21"/>
  <c r="P85" i="21"/>
  <c r="R85" i="21"/>
  <c r="T85" i="21"/>
  <c r="V85" i="21"/>
  <c r="X85" i="21"/>
  <c r="B60" i="8"/>
  <c r="B61" i="8"/>
  <c r="Y60" i="8"/>
  <c r="Y61" i="8"/>
  <c r="W60" i="8"/>
  <c r="W61" i="8"/>
  <c r="S60" i="8"/>
  <c r="S61" i="8"/>
  <c r="Q60" i="8"/>
  <c r="Q61" i="8"/>
  <c r="O60" i="8"/>
  <c r="O61" i="8"/>
  <c r="M60" i="8"/>
  <c r="M61" i="8"/>
  <c r="K60" i="8"/>
  <c r="K61" i="8"/>
  <c r="I60" i="8"/>
  <c r="I61" i="8"/>
  <c r="G60" i="8"/>
  <c r="G61" i="8"/>
  <c r="E60" i="8"/>
  <c r="E61" i="8"/>
  <c r="C60" i="21"/>
  <c r="C61" i="21"/>
  <c r="E60" i="21"/>
  <c r="E61" i="21"/>
  <c r="G60" i="21"/>
  <c r="G61" i="21"/>
  <c r="I60" i="21"/>
  <c r="I61" i="21"/>
  <c r="K60" i="21"/>
  <c r="K61" i="21"/>
  <c r="M60" i="21"/>
  <c r="M61" i="21"/>
  <c r="O60" i="21"/>
  <c r="O61" i="21"/>
  <c r="Q60" i="21"/>
  <c r="Q61" i="21"/>
  <c r="S60" i="21"/>
  <c r="S61" i="21"/>
  <c r="W60" i="21"/>
  <c r="W61" i="21"/>
  <c r="Y60" i="21"/>
  <c r="Y61" i="21"/>
  <c r="B85" i="8"/>
  <c r="D85" i="8"/>
  <c r="F85" i="8"/>
  <c r="H85" i="8"/>
  <c r="J85" i="8"/>
  <c r="L85" i="8"/>
  <c r="N85" i="8"/>
  <c r="P85" i="8"/>
  <c r="R85" i="8"/>
  <c r="T85" i="8"/>
  <c r="V85" i="8"/>
  <c r="X85" i="8"/>
  <c r="U56" i="8"/>
  <c r="T56" i="8" s="1"/>
  <c r="AA56" i="8" s="1"/>
  <c r="AB56" i="8" s="1"/>
  <c r="Z85" i="8"/>
  <c r="C85" i="8"/>
  <c r="E85" i="8"/>
  <c r="G85" i="8"/>
  <c r="I85" i="8"/>
  <c r="K85" i="8"/>
  <c r="M85" i="8"/>
  <c r="O85" i="8"/>
  <c r="Q85" i="8"/>
  <c r="S85" i="8"/>
  <c r="U85" i="8"/>
  <c r="W85" i="8"/>
  <c r="Y85" i="8"/>
  <c r="Z60" i="8"/>
  <c r="Z61" i="8"/>
  <c r="X60" i="8"/>
  <c r="X61" i="8"/>
  <c r="V60" i="8"/>
  <c r="V61" i="8"/>
  <c r="R60" i="8"/>
  <c r="R61" i="8"/>
  <c r="P60" i="8"/>
  <c r="P61" i="8"/>
  <c r="N60" i="8"/>
  <c r="N61" i="8"/>
  <c r="L60" i="8"/>
  <c r="L61" i="8"/>
  <c r="J60" i="8"/>
  <c r="J61" i="8"/>
  <c r="H60" i="8"/>
  <c r="H61" i="8"/>
  <c r="F60" i="8"/>
  <c r="F61" i="8"/>
  <c r="D60" i="8"/>
  <c r="D61" i="8"/>
  <c r="B60" i="21"/>
  <c r="B61" i="21"/>
  <c r="D60" i="21"/>
  <c r="D61" i="21"/>
  <c r="F60" i="21"/>
  <c r="F61" i="21"/>
  <c r="H60" i="21"/>
  <c r="H61" i="21"/>
  <c r="J60" i="21"/>
  <c r="J61" i="21"/>
  <c r="L60" i="21"/>
  <c r="L61" i="21"/>
  <c r="N60" i="21"/>
  <c r="N61" i="21"/>
  <c r="P60" i="21"/>
  <c r="P61" i="21"/>
  <c r="R60" i="21"/>
  <c r="R61" i="21"/>
  <c r="V60" i="21"/>
  <c r="V61" i="21"/>
  <c r="X60" i="21"/>
  <c r="X61" i="21"/>
  <c r="C60" i="24"/>
  <c r="C61" i="24"/>
  <c r="E60" i="24"/>
  <c r="E61" i="24"/>
  <c r="G60" i="24"/>
  <c r="G61" i="24"/>
  <c r="I60" i="24"/>
  <c r="I61" i="24"/>
  <c r="K60" i="24"/>
  <c r="K61" i="24"/>
  <c r="M60" i="24"/>
  <c r="M61" i="24"/>
  <c r="O60" i="24"/>
  <c r="O61" i="24"/>
  <c r="Q60" i="24"/>
  <c r="Q61" i="24"/>
  <c r="S60" i="24"/>
  <c r="S61" i="24"/>
  <c r="W60" i="24"/>
  <c r="W61" i="24"/>
  <c r="Y60" i="24"/>
  <c r="Y61" i="24"/>
  <c r="Z85" i="24"/>
  <c r="C85" i="24"/>
  <c r="E85" i="24"/>
  <c r="G85" i="24"/>
  <c r="I85" i="24"/>
  <c r="K85" i="24"/>
  <c r="M85" i="24"/>
  <c r="O85" i="24"/>
  <c r="Q85" i="24"/>
  <c r="S85" i="24"/>
  <c r="U85" i="24"/>
  <c r="W85" i="24"/>
  <c r="Y85" i="24"/>
  <c r="B85" i="24"/>
  <c r="D85" i="24"/>
  <c r="F85" i="24"/>
  <c r="H85" i="24"/>
  <c r="J85" i="24"/>
  <c r="L85" i="24"/>
  <c r="N85" i="24"/>
  <c r="P85" i="24"/>
  <c r="R85" i="24"/>
  <c r="T85" i="24"/>
  <c r="AA85" i="24" s="1"/>
  <c r="AB85" i="24" s="1"/>
  <c r="V85" i="24"/>
  <c r="X85" i="24"/>
  <c r="U56" i="24"/>
  <c r="T56" i="24" s="1"/>
  <c r="AA56" i="24" s="1"/>
  <c r="AB56" i="24" s="1"/>
  <c r="Z60" i="24"/>
  <c r="Z61" i="24"/>
  <c r="C60" i="26"/>
  <c r="C61" i="26"/>
  <c r="E60" i="26"/>
  <c r="E61" i="26"/>
  <c r="G60" i="26"/>
  <c r="G61" i="26"/>
  <c r="I60" i="26"/>
  <c r="I61" i="26"/>
  <c r="K60" i="26"/>
  <c r="K61" i="26"/>
  <c r="M60" i="26"/>
  <c r="M61" i="26"/>
  <c r="O60" i="26"/>
  <c r="O61" i="26"/>
  <c r="Q60" i="26"/>
  <c r="Q61" i="26"/>
  <c r="S60" i="26"/>
  <c r="S61" i="26"/>
  <c r="W60" i="26"/>
  <c r="W61" i="26"/>
  <c r="Y60" i="26"/>
  <c r="Y61" i="26"/>
  <c r="B60" i="24"/>
  <c r="B61" i="24"/>
  <c r="D60" i="24"/>
  <c r="D61" i="24"/>
  <c r="F60" i="24"/>
  <c r="F61" i="24"/>
  <c r="H60" i="24"/>
  <c r="H61" i="24"/>
  <c r="J60" i="24"/>
  <c r="J61" i="24"/>
  <c r="L60" i="24"/>
  <c r="L61" i="24"/>
  <c r="N60" i="24"/>
  <c r="N61" i="24"/>
  <c r="P60" i="24"/>
  <c r="P61" i="24"/>
  <c r="R60" i="24"/>
  <c r="R61" i="24"/>
  <c r="V60" i="24"/>
  <c r="V61" i="24"/>
  <c r="X60" i="24"/>
  <c r="X61" i="24"/>
  <c r="B60" i="26"/>
  <c r="B61" i="26"/>
  <c r="D60" i="26"/>
  <c r="D61" i="26"/>
  <c r="F60" i="26"/>
  <c r="F61" i="26"/>
  <c r="H60" i="26"/>
  <c r="H61" i="26"/>
  <c r="J60" i="26"/>
  <c r="J61" i="26"/>
  <c r="L60" i="26"/>
  <c r="L61" i="26"/>
  <c r="N60" i="26"/>
  <c r="N61" i="26"/>
  <c r="P60" i="26"/>
  <c r="P61" i="26"/>
  <c r="R60" i="26"/>
  <c r="R61" i="26"/>
  <c r="V60" i="26"/>
  <c r="V61" i="26"/>
  <c r="X60" i="26"/>
  <c r="X61" i="26"/>
  <c r="U56" i="26"/>
  <c r="T56" i="26" s="1"/>
  <c r="AA56" i="26" s="1"/>
  <c r="AB56" i="26" s="1"/>
  <c r="B85" i="26"/>
  <c r="D85" i="26"/>
  <c r="F85" i="26"/>
  <c r="H85" i="26"/>
  <c r="J85" i="26"/>
  <c r="L85" i="26"/>
  <c r="N85" i="26"/>
  <c r="P85" i="26"/>
  <c r="R85" i="26"/>
  <c r="T85" i="26"/>
  <c r="V85" i="26"/>
  <c r="X85" i="26"/>
  <c r="Z85" i="26"/>
  <c r="C85" i="26"/>
  <c r="E85" i="26"/>
  <c r="G85" i="26"/>
  <c r="I85" i="26"/>
  <c r="K85" i="26"/>
  <c r="M85" i="26"/>
  <c r="O85" i="26"/>
  <c r="Q85" i="26"/>
  <c r="S85" i="26"/>
  <c r="U85" i="26"/>
  <c r="W85" i="26"/>
  <c r="Y85" i="26"/>
  <c r="Z60" i="26"/>
  <c r="Z61" i="26"/>
  <c r="C60" i="28"/>
  <c r="C61" i="28"/>
  <c r="E60" i="28"/>
  <c r="E61" i="28"/>
  <c r="G60" i="28"/>
  <c r="G61" i="28"/>
  <c r="I60" i="28"/>
  <c r="I61" i="28"/>
  <c r="K60" i="28"/>
  <c r="K61" i="28"/>
  <c r="M60" i="28"/>
  <c r="M61" i="28"/>
  <c r="O60" i="28"/>
  <c r="O61" i="28"/>
  <c r="Q60" i="28"/>
  <c r="Q61" i="28"/>
  <c r="S60" i="28"/>
  <c r="S61" i="28"/>
  <c r="W60" i="28"/>
  <c r="W61" i="28"/>
  <c r="Y60" i="28"/>
  <c r="Y61" i="28"/>
  <c r="B60" i="28"/>
  <c r="B61" i="28"/>
  <c r="D60" i="28"/>
  <c r="D61" i="28"/>
  <c r="F60" i="28"/>
  <c r="F61" i="28"/>
  <c r="H60" i="28"/>
  <c r="H61" i="28"/>
  <c r="J60" i="28"/>
  <c r="J61" i="28"/>
  <c r="L60" i="28"/>
  <c r="L61" i="28"/>
  <c r="N60" i="28"/>
  <c r="N61" i="28"/>
  <c r="P60" i="28"/>
  <c r="P61" i="28"/>
  <c r="R60" i="28"/>
  <c r="R61" i="28"/>
  <c r="V60" i="28"/>
  <c r="V61" i="28"/>
  <c r="X60" i="28"/>
  <c r="X61" i="28"/>
  <c r="B85" i="28"/>
  <c r="D85" i="28"/>
  <c r="F85" i="28"/>
  <c r="H85" i="28"/>
  <c r="J85" i="28"/>
  <c r="L85" i="28"/>
  <c r="N85" i="28"/>
  <c r="P85" i="28"/>
  <c r="R85" i="28"/>
  <c r="T85" i="28"/>
  <c r="V85" i="28"/>
  <c r="X85" i="28"/>
  <c r="Z85" i="28"/>
  <c r="C85" i="28"/>
  <c r="E85" i="28"/>
  <c r="G85" i="28"/>
  <c r="I85" i="28"/>
  <c r="K85" i="28"/>
  <c r="M85" i="28"/>
  <c r="O85" i="28"/>
  <c r="Q85" i="28"/>
  <c r="S85" i="28"/>
  <c r="U85" i="28"/>
  <c r="W85" i="28"/>
  <c r="Y85" i="28"/>
  <c r="U56" i="28"/>
  <c r="T56" i="28" s="1"/>
  <c r="AA56" i="28" s="1"/>
  <c r="AB56" i="28" s="1"/>
  <c r="Z60" i="28"/>
  <c r="Z61" i="28"/>
  <c r="C60" i="30"/>
  <c r="C61" i="30"/>
  <c r="E60" i="30"/>
  <c r="E61" i="30"/>
  <c r="G60" i="30"/>
  <c r="G61" i="30"/>
  <c r="I60" i="30"/>
  <c r="I61" i="30"/>
  <c r="K60" i="30"/>
  <c r="K61" i="30"/>
  <c r="M60" i="30"/>
  <c r="M61" i="30"/>
  <c r="O60" i="30"/>
  <c r="O61" i="30"/>
  <c r="Q60" i="30"/>
  <c r="Q61" i="30"/>
  <c r="S60" i="30"/>
  <c r="S61" i="30"/>
  <c r="W60" i="30"/>
  <c r="W61" i="30"/>
  <c r="Y60" i="30"/>
  <c r="Y61" i="30"/>
  <c r="U56" i="30"/>
  <c r="T56" i="30" s="1"/>
  <c r="AA56" i="30" s="1"/>
  <c r="AB56" i="30" s="1"/>
  <c r="Z85" i="30"/>
  <c r="C85" i="30"/>
  <c r="E85" i="30"/>
  <c r="G85" i="30"/>
  <c r="I85" i="30"/>
  <c r="K85" i="30"/>
  <c r="M85" i="30"/>
  <c r="O85" i="30"/>
  <c r="Q85" i="30"/>
  <c r="S85" i="30"/>
  <c r="U85" i="30"/>
  <c r="W85" i="30"/>
  <c r="Y85" i="30"/>
  <c r="B85" i="30"/>
  <c r="D85" i="30"/>
  <c r="F85" i="30"/>
  <c r="H85" i="30"/>
  <c r="J85" i="30"/>
  <c r="L85" i="30"/>
  <c r="N85" i="30"/>
  <c r="P85" i="30"/>
  <c r="R85" i="30"/>
  <c r="T85" i="30"/>
  <c r="AA85" i="30" s="1"/>
  <c r="AB85" i="30" s="1"/>
  <c r="V85" i="30"/>
  <c r="X85" i="30"/>
  <c r="Z60" i="30"/>
  <c r="Z61" i="30"/>
  <c r="B60" i="30"/>
  <c r="B61" i="30"/>
  <c r="D60" i="30"/>
  <c r="D61" i="30"/>
  <c r="F60" i="30"/>
  <c r="F61" i="30"/>
  <c r="H60" i="30"/>
  <c r="H61" i="30"/>
  <c r="J60" i="30"/>
  <c r="J61" i="30"/>
  <c r="L60" i="30"/>
  <c r="L61" i="30"/>
  <c r="N60" i="30"/>
  <c r="N61" i="30"/>
  <c r="P60" i="30"/>
  <c r="P61" i="30"/>
  <c r="R60" i="30"/>
  <c r="R61" i="30"/>
  <c r="V60" i="30"/>
  <c r="V61" i="30"/>
  <c r="X60" i="30"/>
  <c r="X61" i="30"/>
  <c r="DB94" i="27"/>
  <c r="U55" i="30"/>
  <c r="T55" i="30" s="1"/>
  <c r="AA55" i="30" s="1"/>
  <c r="AB55" i="30" s="1"/>
  <c r="AG55" i="30"/>
  <c r="O200" i="20"/>
  <c r="O205" i="20" s="1"/>
  <c r="K200" i="20"/>
  <c r="K205" i="20" s="1"/>
  <c r="G200" i="20"/>
  <c r="G205" i="20" s="1"/>
  <c r="C200" i="20"/>
  <c r="C205" i="20" s="1"/>
  <c r="B31" i="20" a="1"/>
  <c r="B31" i="20"/>
  <c r="C31" i="20" a="1"/>
  <c r="C31" i="20"/>
  <c r="D31" i="20" a="1"/>
  <c r="E31" i="20" a="1"/>
  <c r="F31" i="20" a="1"/>
  <c r="G31" i="20" a="1"/>
  <c r="D31" i="20"/>
  <c r="E31" i="20"/>
  <c r="F31" i="20"/>
  <c r="G31" i="20"/>
  <c r="I31" i="20"/>
  <c r="B50" i="20"/>
  <c r="C50" i="20"/>
  <c r="D50" i="20"/>
  <c r="E50" i="20"/>
  <c r="F50" i="20"/>
  <c r="G50" i="20"/>
  <c r="I50" i="20"/>
  <c r="B32" i="20"/>
  <c r="C32" i="20"/>
  <c r="D32" i="20"/>
  <c r="E32" i="20"/>
  <c r="F32" i="20"/>
  <c r="G32" i="20"/>
  <c r="I32" i="20"/>
  <c r="B33" i="20"/>
  <c r="C33" i="20"/>
  <c r="D33" i="20"/>
  <c r="E33" i="20"/>
  <c r="F33" i="20"/>
  <c r="G33" i="20"/>
  <c r="I33" i="20"/>
  <c r="B34" i="20"/>
  <c r="C34" i="20"/>
  <c r="D34" i="20"/>
  <c r="E34" i="20"/>
  <c r="F34" i="20"/>
  <c r="G34" i="20"/>
  <c r="I34" i="20"/>
  <c r="B35" i="20"/>
  <c r="C35" i="20"/>
  <c r="D35" i="20"/>
  <c r="E35" i="20"/>
  <c r="F35" i="20"/>
  <c r="G35" i="20"/>
  <c r="I35" i="20"/>
  <c r="B36" i="20"/>
  <c r="C36" i="20"/>
  <c r="D36" i="20"/>
  <c r="E36" i="20"/>
  <c r="F36" i="20"/>
  <c r="G36" i="20"/>
  <c r="I36" i="20"/>
  <c r="B37" i="20"/>
  <c r="C37" i="20"/>
  <c r="D37" i="20"/>
  <c r="E37" i="20"/>
  <c r="F37" i="20"/>
  <c r="G37" i="20"/>
  <c r="I37" i="20"/>
  <c r="B38" i="20"/>
  <c r="C38" i="20"/>
  <c r="D38" i="20"/>
  <c r="E38" i="20"/>
  <c r="F38" i="20"/>
  <c r="G38" i="20"/>
  <c r="I38" i="20"/>
  <c r="B39" i="20"/>
  <c r="C39" i="20"/>
  <c r="D39" i="20"/>
  <c r="E39" i="20"/>
  <c r="F39" i="20"/>
  <c r="G39" i="20"/>
  <c r="I39" i="20"/>
  <c r="B40" i="20"/>
  <c r="C40" i="20"/>
  <c r="D40" i="20"/>
  <c r="E40" i="20"/>
  <c r="F40" i="20"/>
  <c r="G40" i="20"/>
  <c r="I40" i="20"/>
  <c r="B41" i="20"/>
  <c r="C41" i="20"/>
  <c r="D41" i="20"/>
  <c r="E41" i="20"/>
  <c r="F41" i="20"/>
  <c r="G41" i="20"/>
  <c r="I41" i="20"/>
  <c r="B42" i="20"/>
  <c r="C42" i="20"/>
  <c r="D42" i="20"/>
  <c r="E42" i="20"/>
  <c r="F42" i="20"/>
  <c r="G42" i="20"/>
  <c r="I42" i="20"/>
  <c r="B43" i="20"/>
  <c r="C43" i="20"/>
  <c r="D43" i="20"/>
  <c r="E43" i="20"/>
  <c r="F43" i="20"/>
  <c r="G43" i="20"/>
  <c r="I43" i="20"/>
  <c r="B44" i="20"/>
  <c r="C44" i="20"/>
  <c r="D44" i="20"/>
  <c r="E44" i="20"/>
  <c r="F44" i="20"/>
  <c r="G44" i="20"/>
  <c r="I44" i="20"/>
  <c r="B45" i="20"/>
  <c r="C45" i="20"/>
  <c r="D45" i="20"/>
  <c r="E45" i="20"/>
  <c r="F45" i="20"/>
  <c r="G45" i="20"/>
  <c r="I45" i="20"/>
  <c r="B46" i="20"/>
  <c r="C46" i="20"/>
  <c r="D46" i="20"/>
  <c r="E46" i="20"/>
  <c r="F46" i="20"/>
  <c r="G46" i="20"/>
  <c r="I46" i="20"/>
  <c r="B47" i="20"/>
  <c r="C47" i="20"/>
  <c r="D47" i="20"/>
  <c r="E47" i="20"/>
  <c r="F47" i="20"/>
  <c r="G47" i="20"/>
  <c r="I47" i="20"/>
  <c r="B48" i="20"/>
  <c r="C48" i="20"/>
  <c r="D48" i="20"/>
  <c r="E48" i="20"/>
  <c r="F48" i="20"/>
  <c r="G48" i="20"/>
  <c r="I48" i="20"/>
  <c r="B49" i="20"/>
  <c r="C49" i="20"/>
  <c r="D49" i="20"/>
  <c r="E49" i="20"/>
  <c r="F49" i="20"/>
  <c r="G49" i="20"/>
  <c r="I49" i="20"/>
  <c r="B51" i="20"/>
  <c r="C51" i="20"/>
  <c r="D51" i="20"/>
  <c r="E51" i="20"/>
  <c r="F51" i="20"/>
  <c r="G51" i="20"/>
  <c r="I51" i="20"/>
  <c r="B52" i="20"/>
  <c r="C52" i="20"/>
  <c r="D52" i="20"/>
  <c r="E52" i="20"/>
  <c r="F52" i="20"/>
  <c r="G52" i="20"/>
  <c r="I52" i="20"/>
  <c r="B53" i="20"/>
  <c r="C53" i="20"/>
  <c r="D53" i="20"/>
  <c r="E53" i="20"/>
  <c r="F53" i="20"/>
  <c r="G53" i="20"/>
  <c r="I53" i="20"/>
  <c r="B54" i="20"/>
  <c r="C54" i="20"/>
  <c r="D54" i="20"/>
  <c r="E54" i="20"/>
  <c r="F54" i="20"/>
  <c r="G54" i="20"/>
  <c r="I54" i="20"/>
  <c r="I55" i="20"/>
  <c r="H31" i="20"/>
  <c r="H32" i="20"/>
  <c r="H33" i="20"/>
  <c r="H34" i="20"/>
  <c r="H35" i="20"/>
  <c r="H36" i="20"/>
  <c r="H37" i="20"/>
  <c r="H38" i="20"/>
  <c r="H39" i="20"/>
  <c r="H40" i="20"/>
  <c r="H41" i="20"/>
  <c r="H42" i="20"/>
  <c r="H43" i="20"/>
  <c r="H44" i="20"/>
  <c r="H45" i="20"/>
  <c r="H46" i="20"/>
  <c r="H47" i="20"/>
  <c r="H48" i="20"/>
  <c r="H49" i="20"/>
  <c r="H50" i="20"/>
  <c r="H51" i="20"/>
  <c r="H52" i="20"/>
  <c r="H53" i="20"/>
  <c r="H54" i="20"/>
  <c r="H55" i="20"/>
  <c r="G55" i="20"/>
  <c r="F55" i="20"/>
  <c r="E55" i="20"/>
  <c r="D55" i="20"/>
  <c r="C55" i="20"/>
  <c r="B55" i="20"/>
  <c r="U42" i="30" l="1"/>
  <c r="T42" i="30" s="1"/>
  <c r="AA42" i="30" s="1"/>
  <c r="AB42" i="30" s="1"/>
  <c r="AG42" i="30"/>
  <c r="AA81" i="8"/>
  <c r="AB81" i="8" s="1"/>
  <c r="AA77" i="8"/>
  <c r="AB77" i="8" s="1"/>
  <c r="AA73" i="8"/>
  <c r="AB73" i="8" s="1"/>
  <c r="CX81" i="25"/>
  <c r="CY68" i="25"/>
  <c r="CZ87" i="27"/>
  <c r="DD83" i="27"/>
  <c r="CY62" i="27"/>
  <c r="CY94" i="29"/>
  <c r="AA69" i="21"/>
  <c r="AB69" i="21" s="1"/>
  <c r="AA72" i="21"/>
  <c r="AB72" i="21" s="1"/>
  <c r="AA81" i="21"/>
  <c r="AB81" i="21" s="1"/>
  <c r="CX80" i="22"/>
  <c r="DD90" i="25"/>
  <c r="CX65" i="27"/>
  <c r="CZ79" i="29"/>
  <c r="L207" i="20"/>
  <c r="L209" i="20" s="1"/>
  <c r="DD80" i="22"/>
  <c r="DF86" i="25"/>
  <c r="CZ83" i="25"/>
  <c r="DF79" i="25"/>
  <c r="CZ74" i="25"/>
  <c r="DD73" i="25"/>
  <c r="CY72" i="25"/>
  <c r="AG45" i="21"/>
  <c r="U45" i="21"/>
  <c r="T45" i="21" s="1"/>
  <c r="AA45" i="21" s="1"/>
  <c r="AB45" i="21" s="1"/>
  <c r="U43" i="28"/>
  <c r="T43" i="28" s="1"/>
  <c r="AA43" i="28" s="1"/>
  <c r="AB43" i="28" s="1"/>
  <c r="AG43" i="28"/>
  <c r="CZ81" i="22"/>
  <c r="CY66" i="22"/>
  <c r="CX57" i="22"/>
  <c r="CZ86" i="25"/>
  <c r="DF63" i="25"/>
  <c r="DF90" i="27"/>
  <c r="DA85" i="27"/>
  <c r="CY81" i="27"/>
  <c r="CY93" i="29"/>
  <c r="CV93" i="29"/>
  <c r="CZ89" i="29"/>
  <c r="DD81" i="29"/>
  <c r="DD67" i="29"/>
  <c r="AA74" i="30"/>
  <c r="AB74" i="30" s="1"/>
  <c r="DD85" i="31"/>
  <c r="CV81" i="31"/>
  <c r="CV69" i="31"/>
  <c r="CY65" i="31"/>
  <c r="CV56" i="31"/>
  <c r="DD54" i="31"/>
  <c r="I207" i="20"/>
  <c r="CV92" i="22"/>
  <c r="CZ89" i="22"/>
  <c r="CY88" i="22"/>
  <c r="DF87" i="22"/>
  <c r="CV87" i="22"/>
  <c r="CZ86" i="22"/>
  <c r="CZ54" i="22"/>
  <c r="DF78" i="25"/>
  <c r="CX76" i="25"/>
  <c r="DD89" i="27"/>
  <c r="CV82" i="27"/>
  <c r="AA67" i="8"/>
  <c r="AB67" i="8" s="1"/>
  <c r="CX94" i="22"/>
  <c r="DF71" i="27"/>
  <c r="CV66" i="27"/>
  <c r="DF63" i="27"/>
  <c r="CT63" i="27"/>
  <c r="CX62" i="27"/>
  <c r="CY55" i="27"/>
  <c r="DD92" i="29"/>
  <c r="DD77" i="29"/>
  <c r="CZ74" i="29"/>
  <c r="CZ62" i="29"/>
  <c r="DF59" i="29"/>
  <c r="CV58" i="29"/>
  <c r="CX57" i="29"/>
  <c r="CY55" i="29"/>
  <c r="AA73" i="30"/>
  <c r="AB73" i="30" s="1"/>
  <c r="CV86" i="31"/>
  <c r="DD81" i="31"/>
  <c r="DF79" i="31"/>
  <c r="DD68" i="31"/>
  <c r="AA85" i="28"/>
  <c r="AB85" i="28" s="1"/>
  <c r="Y207" i="20"/>
  <c r="Y209" i="20" s="1"/>
  <c r="AA71" i="8"/>
  <c r="AB71" i="8" s="1"/>
  <c r="CY92" i="22"/>
  <c r="CX88" i="22"/>
  <c r="DD79" i="22"/>
  <c r="DF73" i="22"/>
  <c r="DB94" i="25"/>
  <c r="CZ71" i="25"/>
  <c r="CY69" i="25"/>
  <c r="CY94" i="27"/>
  <c r="CX92" i="27"/>
  <c r="CY89" i="27"/>
  <c r="DA62" i="29"/>
  <c r="U50" i="8"/>
  <c r="T50" i="8" s="1"/>
  <c r="AA50" i="8" s="1"/>
  <c r="AB50" i="8" s="1"/>
  <c r="AG50" i="8"/>
  <c r="AG41" i="30"/>
  <c r="U41" i="30"/>
  <c r="T41" i="30" s="1"/>
  <c r="AA41" i="30" s="1"/>
  <c r="AB41" i="30" s="1"/>
  <c r="AG51" i="21"/>
  <c r="U51" i="21"/>
  <c r="T51" i="21" s="1"/>
  <c r="AA51" i="21" s="1"/>
  <c r="AB51" i="21" s="1"/>
  <c r="U44" i="30"/>
  <c r="T44" i="30" s="1"/>
  <c r="AA44" i="30" s="1"/>
  <c r="AB44" i="30" s="1"/>
  <c r="AG44" i="30"/>
  <c r="T46" i="24"/>
  <c r="U75" i="24"/>
  <c r="U58" i="28"/>
  <c r="T58" i="28" s="1"/>
  <c r="AA58" i="28" s="1"/>
  <c r="AB58" i="28" s="1"/>
  <c r="AG58" i="28"/>
  <c r="AG39" i="21"/>
  <c r="U39" i="21"/>
  <c r="T39" i="21" s="1"/>
  <c r="B207" i="20"/>
  <c r="B209" i="20" s="1"/>
  <c r="U207" i="20"/>
  <c r="U209" i="20" s="1"/>
  <c r="Y206" i="20"/>
  <c r="DA90" i="9"/>
  <c r="CV92" i="9"/>
  <c r="CV84" i="9"/>
  <c r="CV76" i="9"/>
  <c r="CV68" i="9"/>
  <c r="CV60" i="9"/>
  <c r="DF72" i="9"/>
  <c r="DB90" i="9"/>
  <c r="DB82" i="9"/>
  <c r="DB74" i="9"/>
  <c r="DB66" i="9"/>
  <c r="DB58" i="9"/>
  <c r="CV91" i="22"/>
  <c r="CZ78" i="22"/>
  <c r="DD74" i="22"/>
  <c r="CY67" i="22"/>
  <c r="CZ94" i="25"/>
  <c r="DD89" i="25"/>
  <c r="CV83" i="25"/>
  <c r="CZ82" i="25"/>
  <c r="DF75" i="25"/>
  <c r="CZ67" i="25"/>
  <c r="DF59" i="25"/>
  <c r="DB57" i="25"/>
  <c r="DF55" i="25"/>
  <c r="DD93" i="27"/>
  <c r="CV88" i="27"/>
  <c r="CV87" i="27"/>
  <c r="DF86" i="27"/>
  <c r="DF79" i="27"/>
  <c r="CV62" i="27"/>
  <c r="CV61" i="27"/>
  <c r="DD59" i="27"/>
  <c r="DA91" i="29"/>
  <c r="DF87" i="29"/>
  <c r="DD82" i="29"/>
  <c r="CZ82" i="29"/>
  <c r="DF78" i="29"/>
  <c r="CZ58" i="29"/>
  <c r="DF56" i="29"/>
  <c r="CZ91" i="31"/>
  <c r="CZ90" i="31"/>
  <c r="DD88" i="31"/>
  <c r="DD72" i="31"/>
  <c r="CZ59" i="31"/>
  <c r="DB57" i="31"/>
  <c r="DA89" i="9"/>
  <c r="DA73" i="9"/>
  <c r="DA57" i="9"/>
  <c r="CV91" i="9"/>
  <c r="CV83" i="9"/>
  <c r="CV75" i="9"/>
  <c r="CV67" i="9"/>
  <c r="CV59" i="9"/>
  <c r="DD89" i="9"/>
  <c r="DD81" i="9"/>
  <c r="DD73" i="9"/>
  <c r="DD65" i="9"/>
  <c r="DD57" i="9"/>
  <c r="CT91" i="9"/>
  <c r="CT83" i="9"/>
  <c r="CT75" i="9"/>
  <c r="CT67" i="9"/>
  <c r="CT59" i="9"/>
  <c r="CT94" i="22"/>
  <c r="DA62" i="22"/>
  <c r="DB79" i="9"/>
  <c r="DB87" i="9"/>
  <c r="CT61" i="31"/>
  <c r="R207" i="20"/>
  <c r="L205" i="20"/>
  <c r="DD80" i="9"/>
  <c r="DD72" i="9"/>
  <c r="DD56" i="9"/>
  <c r="DA83" i="9"/>
  <c r="DA59" i="9"/>
  <c r="DB84" i="22"/>
  <c r="DD78" i="22"/>
  <c r="CX77" i="22"/>
  <c r="DF75" i="22"/>
  <c r="CY74" i="22"/>
  <c r="CX70" i="22"/>
  <c r="CY62" i="22"/>
  <c r="CV53" i="22"/>
  <c r="CV68" i="25"/>
  <c r="CZ62" i="25"/>
  <c r="CZ60" i="25"/>
  <c r="CZ59" i="25"/>
  <c r="CY57" i="25"/>
  <c r="CX55" i="25"/>
  <c r="DF53" i="25"/>
  <c r="CY93" i="27"/>
  <c r="CZ86" i="27"/>
  <c r="CY83" i="27"/>
  <c r="CV81" i="27"/>
  <c r="CX80" i="27"/>
  <c r="DD78" i="27"/>
  <c r="CV72" i="27"/>
  <c r="CX61" i="27"/>
  <c r="DF59" i="27"/>
  <c r="CV57" i="27"/>
  <c r="CX54" i="27"/>
  <c r="DF89" i="29"/>
  <c r="DD86" i="29"/>
  <c r="CX76" i="29"/>
  <c r="CY74" i="29"/>
  <c r="DF68" i="29"/>
  <c r="CZ66" i="29"/>
  <c r="CX66" i="29"/>
  <c r="CY87" i="31"/>
  <c r="DA74" i="31"/>
  <c r="DF71" i="31"/>
  <c r="CZ70" i="31"/>
  <c r="CY68" i="31"/>
  <c r="CX66" i="31"/>
  <c r="CY61" i="31"/>
  <c r="DD60" i="31"/>
  <c r="CX58" i="31"/>
  <c r="CY54" i="31"/>
  <c r="AA70" i="8"/>
  <c r="AB70" i="8" s="1"/>
  <c r="CZ81" i="9"/>
  <c r="CY91" i="9"/>
  <c r="CY83" i="9"/>
  <c r="CX69" i="9"/>
  <c r="CX61" i="9"/>
  <c r="DF85" i="9"/>
  <c r="DF93" i="22"/>
  <c r="CV88" i="22"/>
  <c r="CV83" i="22"/>
  <c r="CY79" i="22"/>
  <c r="CY68" i="22"/>
  <c r="DF66" i="22"/>
  <c r="AA87" i="24"/>
  <c r="AB87" i="24" s="1"/>
  <c r="DF94" i="25"/>
  <c r="DF93" i="25"/>
  <c r="CZ91" i="25"/>
  <c r="DF83" i="25"/>
  <c r="CY82" i="25"/>
  <c r="CY80" i="25"/>
  <c r="CY73" i="25"/>
  <c r="CV71" i="25"/>
  <c r="CX69" i="25"/>
  <c r="AA79" i="26"/>
  <c r="AB79" i="26" s="1"/>
  <c r="CX91" i="27"/>
  <c r="CV83" i="27"/>
  <c r="DF75" i="27"/>
  <c r="CX73" i="27"/>
  <c r="CZ71" i="27"/>
  <c r="CX67" i="27"/>
  <c r="CX63" i="27"/>
  <c r="DF61" i="27"/>
  <c r="CX58" i="27"/>
  <c r="DD55" i="27"/>
  <c r="CY53" i="27"/>
  <c r="DF93" i="29"/>
  <c r="CV92" i="29"/>
  <c r="DB87" i="29"/>
  <c r="CZ78" i="29"/>
  <c r="CV78" i="29"/>
  <c r="DF75" i="29"/>
  <c r="CZ71" i="29"/>
  <c r="DD70" i="29"/>
  <c r="DF69" i="29"/>
  <c r="CX60" i="29"/>
  <c r="CY59" i="29"/>
  <c r="DF92" i="31"/>
  <c r="CV90" i="31"/>
  <c r="CX88" i="31"/>
  <c r="DD77" i="31"/>
  <c r="CZ77" i="31"/>
  <c r="DA57" i="31"/>
  <c r="CX54" i="31"/>
  <c r="DA79" i="22"/>
  <c r="CZ82" i="22"/>
  <c r="I206" i="20"/>
  <c r="I209" i="20"/>
  <c r="CP60" i="31"/>
  <c r="CP95" i="31" s="1"/>
  <c r="AZ95" i="31"/>
  <c r="CY60" i="31"/>
  <c r="DF88" i="9"/>
  <c r="DF80" i="9"/>
  <c r="DF64" i="9"/>
  <c r="DF56" i="9"/>
  <c r="DB78" i="9"/>
  <c r="DB70" i="9"/>
  <c r="DB62" i="9"/>
  <c r="DB54" i="9"/>
  <c r="DA66" i="31"/>
  <c r="U50" i="26"/>
  <c r="T50" i="26" s="1"/>
  <c r="AA50" i="26" s="1"/>
  <c r="AB50" i="26" s="1"/>
  <c r="AG50" i="26"/>
  <c r="DA60" i="31"/>
  <c r="CT85" i="9"/>
  <c r="DA68" i="27"/>
  <c r="CX81" i="29"/>
  <c r="U49" i="24"/>
  <c r="T49" i="24" s="1"/>
  <c r="AA49" i="24" s="1"/>
  <c r="AB49" i="24" s="1"/>
  <c r="AG49" i="24"/>
  <c r="DF63" i="9"/>
  <c r="DA94" i="9"/>
  <c r="CV73" i="31"/>
  <c r="AG47" i="30"/>
  <c r="DB76" i="9"/>
  <c r="DA72" i="9"/>
  <c r="CZ90" i="9"/>
  <c r="CZ66" i="9"/>
  <c r="CY84" i="9"/>
  <c r="CY60" i="9"/>
  <c r="CX70" i="9"/>
  <c r="DD74" i="9"/>
  <c r="DF86" i="9"/>
  <c r="DF78" i="31"/>
  <c r="CY75" i="31"/>
  <c r="DF74" i="31"/>
  <c r="CZ61" i="31"/>
  <c r="C207" i="20"/>
  <c r="W207" i="20"/>
  <c r="U37" i="30"/>
  <c r="T37" i="30" s="1"/>
  <c r="T66" i="30" s="1"/>
  <c r="U43" i="26"/>
  <c r="T43" i="26" s="1"/>
  <c r="AA43" i="26" s="1"/>
  <c r="AB43" i="26" s="1"/>
  <c r="AG44" i="8"/>
  <c r="AG36" i="26"/>
  <c r="AA68" i="8"/>
  <c r="AB68" i="8" s="1"/>
  <c r="DA88" i="29"/>
  <c r="DC54" i="31"/>
  <c r="BF95" i="31"/>
  <c r="DF77" i="29"/>
  <c r="DB68" i="9"/>
  <c r="CX78" i="9"/>
  <c r="AA85" i="21"/>
  <c r="AB85" i="21" s="1"/>
  <c r="AG43" i="30"/>
  <c r="AA67" i="24"/>
  <c r="AB67" i="24" s="1"/>
  <c r="U43" i="24"/>
  <c r="T43" i="24" s="1"/>
  <c r="AA43" i="24" s="1"/>
  <c r="AB43" i="24" s="1"/>
  <c r="AV95" i="25"/>
  <c r="U54" i="8"/>
  <c r="T54" i="8" s="1"/>
  <c r="AA54" i="8" s="1"/>
  <c r="AB54" i="8" s="1"/>
  <c r="AG54" i="8"/>
  <c r="T46" i="26"/>
  <c r="U75" i="26"/>
  <c r="CZ80" i="29"/>
  <c r="CZ67" i="31"/>
  <c r="DB92" i="9"/>
  <c r="DB60" i="9"/>
  <c r="DA88" i="9"/>
  <c r="DA56" i="9"/>
  <c r="CZ74" i="9"/>
  <c r="CY92" i="9"/>
  <c r="CY68" i="9"/>
  <c r="CX94" i="9"/>
  <c r="CX62" i="9"/>
  <c r="DD90" i="9"/>
  <c r="DD58" i="9"/>
  <c r="DF94" i="9"/>
  <c r="DF62" i="9"/>
  <c r="CV80" i="31"/>
  <c r="DB91" i="9"/>
  <c r="DB75" i="9"/>
  <c r="DB59" i="9"/>
  <c r="DA53" i="9"/>
  <c r="DA87" i="9"/>
  <c r="DA71" i="9"/>
  <c r="CZ89" i="9"/>
  <c r="CZ57" i="9"/>
  <c r="CY67" i="9"/>
  <c r="CX77" i="9"/>
  <c r="CN95" i="22"/>
  <c r="DD61" i="31"/>
  <c r="T46" i="30"/>
  <c r="U75" i="30"/>
  <c r="U51" i="26"/>
  <c r="T51" i="26" s="1"/>
  <c r="AA51" i="26" s="1"/>
  <c r="AB51" i="26" s="1"/>
  <c r="T75" i="28"/>
  <c r="AA75" i="28" s="1"/>
  <c r="AB75" i="28" s="1"/>
  <c r="AG46" i="30"/>
  <c r="AG50" i="24"/>
  <c r="DA94" i="22"/>
  <c r="CY88" i="25"/>
  <c r="CV87" i="25"/>
  <c r="CX84" i="25"/>
  <c r="DD81" i="25"/>
  <c r="CV68" i="29"/>
  <c r="DB65" i="29"/>
  <c r="DB84" i="9"/>
  <c r="DA80" i="9"/>
  <c r="CZ82" i="9"/>
  <c r="CZ58" i="9"/>
  <c r="CY76" i="9"/>
  <c r="CX86" i="9"/>
  <c r="CX54" i="9"/>
  <c r="DD82" i="9"/>
  <c r="DD66" i="9"/>
  <c r="DF78" i="9"/>
  <c r="DA82" i="22"/>
  <c r="CY84" i="29"/>
  <c r="CV83" i="29"/>
  <c r="CX68" i="31"/>
  <c r="DD67" i="31"/>
  <c r="DB83" i="9"/>
  <c r="DA79" i="9"/>
  <c r="DA55" i="9"/>
  <c r="CZ65" i="9"/>
  <c r="CY75" i="9"/>
  <c r="CX85" i="9"/>
  <c r="CX53" i="9"/>
  <c r="DF89" i="22"/>
  <c r="CX74" i="31"/>
  <c r="DF70" i="31"/>
  <c r="N207" i="20"/>
  <c r="N209" i="20" s="1"/>
  <c r="AG54" i="21"/>
  <c r="F85" i="20" a="1"/>
  <c r="F91" i="20" s="1"/>
  <c r="AA79" i="21"/>
  <c r="AB79" i="21" s="1"/>
  <c r="DD78" i="29"/>
  <c r="DF63" i="29"/>
  <c r="AA68" i="21"/>
  <c r="AB68" i="21" s="1"/>
  <c r="AA77" i="21"/>
  <c r="AB77" i="21" s="1"/>
  <c r="AA80" i="21"/>
  <c r="AB80" i="21" s="1"/>
  <c r="AA84" i="21"/>
  <c r="AB84" i="21" s="1"/>
  <c r="CZ90" i="22"/>
  <c r="DD89" i="22"/>
  <c r="DA84" i="22"/>
  <c r="DF83" i="22"/>
  <c r="DD66" i="22"/>
  <c r="DF65" i="22"/>
  <c r="DD93" i="25"/>
  <c r="DF92" i="25"/>
  <c r="CZ87" i="25"/>
  <c r="CX61" i="25"/>
  <c r="AA70" i="26"/>
  <c r="AB70" i="26" s="1"/>
  <c r="DD86" i="27"/>
  <c r="CY86" i="27"/>
  <c r="DA60" i="27"/>
  <c r="CP95" i="27"/>
  <c r="DB56" i="27"/>
  <c r="DD94" i="29"/>
  <c r="CZ91" i="29"/>
  <c r="CV91" i="29"/>
  <c r="CV89" i="29"/>
  <c r="CV87" i="29"/>
  <c r="DD85" i="29"/>
  <c r="BY95" i="29"/>
  <c r="CX55" i="29"/>
  <c r="DD54" i="29"/>
  <c r="CV54" i="29"/>
  <c r="DB53" i="29"/>
  <c r="CX53" i="29"/>
  <c r="CY88" i="31"/>
  <c r="DF83" i="31"/>
  <c r="CX63" i="31"/>
  <c r="CY53" i="31"/>
  <c r="CT53" i="31"/>
  <c r="CV87" i="9"/>
  <c r="CV79" i="9"/>
  <c r="CV71" i="9"/>
  <c r="CV63" i="9"/>
  <c r="CV55" i="9"/>
  <c r="DD87" i="9"/>
  <c r="DD79" i="9"/>
  <c r="DD71" i="9"/>
  <c r="DD63" i="9"/>
  <c r="DD55" i="9"/>
  <c r="DD93" i="9"/>
  <c r="DD85" i="9"/>
  <c r="DD77" i="9"/>
  <c r="DD69" i="9"/>
  <c r="DD61" i="9"/>
  <c r="CT87" i="9"/>
  <c r="CT79" i="9"/>
  <c r="CT63" i="9"/>
  <c r="DB53" i="9"/>
  <c r="DB93" i="9"/>
  <c r="DB89" i="9"/>
  <c r="DB85" i="9"/>
  <c r="DB81" i="9"/>
  <c r="DB77" i="9"/>
  <c r="DB73" i="9"/>
  <c r="DB69" i="9"/>
  <c r="DB65" i="9"/>
  <c r="DB61" i="9"/>
  <c r="DB57" i="9"/>
  <c r="CE95" i="9"/>
  <c r="AA74" i="21"/>
  <c r="AB74" i="21" s="1"/>
  <c r="DD93" i="22"/>
  <c r="CX92" i="22"/>
  <c r="DB75" i="22"/>
  <c r="DB70" i="22"/>
  <c r="DB53" i="25"/>
  <c r="CV79" i="27"/>
  <c r="CZ59" i="27"/>
  <c r="DB93" i="29"/>
  <c r="CY91" i="29"/>
  <c r="CX88" i="29"/>
  <c r="DB88" i="9"/>
  <c r="DB80" i="9"/>
  <c r="DB72" i="9"/>
  <c r="DB64" i="9"/>
  <c r="DB56" i="9"/>
  <c r="DA92" i="9"/>
  <c r="DA84" i="9"/>
  <c r="DA76" i="9"/>
  <c r="DA68" i="9"/>
  <c r="DA60" i="9"/>
  <c r="CZ86" i="9"/>
  <c r="CZ78" i="9"/>
  <c r="CZ70" i="9"/>
  <c r="CZ62" i="9"/>
  <c r="CZ54" i="9"/>
  <c r="CY88" i="9"/>
  <c r="CY80" i="9"/>
  <c r="CY72" i="9"/>
  <c r="CY64" i="9"/>
  <c r="CY56" i="9"/>
  <c r="CX90" i="9"/>
  <c r="CX82" i="9"/>
  <c r="CX74" i="9"/>
  <c r="CX66" i="9"/>
  <c r="CX58" i="9"/>
  <c r="DF82" i="9"/>
  <c r="DF66" i="9"/>
  <c r="DD92" i="9"/>
  <c r="BA95" i="22"/>
  <c r="AA68" i="24"/>
  <c r="AB68" i="24" s="1"/>
  <c r="CT71" i="27"/>
  <c r="CV60" i="29"/>
  <c r="DF94" i="31"/>
  <c r="BZ95" i="31"/>
  <c r="CW95" i="31"/>
  <c r="CY91" i="31"/>
  <c r="DB63" i="9"/>
  <c r="DB55" i="9"/>
  <c r="DA81" i="9"/>
  <c r="DA65" i="9"/>
  <c r="CZ91" i="9"/>
  <c r="CZ83" i="9"/>
  <c r="CZ75" i="9"/>
  <c r="CZ67" i="9"/>
  <c r="CZ59" i="9"/>
  <c r="CY93" i="9"/>
  <c r="CY85" i="9"/>
  <c r="CY77" i="9"/>
  <c r="CY69" i="9"/>
  <c r="CY61" i="9"/>
  <c r="CY53" i="9"/>
  <c r="CX87" i="9"/>
  <c r="CX79" i="9"/>
  <c r="CX71" i="9"/>
  <c r="CX63" i="9"/>
  <c r="CX55" i="9"/>
  <c r="DA91" i="9"/>
  <c r="DA67" i="9"/>
  <c r="CZ93" i="9"/>
  <c r="CZ85" i="9"/>
  <c r="CZ77" i="9"/>
  <c r="CZ69" i="9"/>
  <c r="CZ61" i="9"/>
  <c r="CZ53" i="9"/>
  <c r="CY87" i="9"/>
  <c r="CY79" i="9"/>
  <c r="CY71" i="9"/>
  <c r="CY63" i="9"/>
  <c r="CY55" i="9"/>
  <c r="CX89" i="9"/>
  <c r="CX81" i="9"/>
  <c r="CX73" i="9"/>
  <c r="CX65" i="9"/>
  <c r="CX57" i="9"/>
  <c r="DD94" i="22"/>
  <c r="CY76" i="22"/>
  <c r="DA70" i="22"/>
  <c r="CZ67" i="22"/>
  <c r="CZ78" i="25"/>
  <c r="DB77" i="25"/>
  <c r="CY74" i="25"/>
  <c r="CY70" i="25"/>
  <c r="CX60" i="25"/>
  <c r="CV59" i="25"/>
  <c r="DD54" i="25"/>
  <c r="DA88" i="27"/>
  <c r="DD81" i="27"/>
  <c r="DB80" i="27"/>
  <c r="DF78" i="27"/>
  <c r="CY77" i="27"/>
  <c r="CV70" i="27"/>
  <c r="DD68" i="27"/>
  <c r="DB67" i="27"/>
  <c r="CY66" i="27"/>
  <c r="CV63" i="27"/>
  <c r="DF58" i="27"/>
  <c r="CY57" i="27"/>
  <c r="CV54" i="27"/>
  <c r="DA87" i="29"/>
  <c r="CV80" i="29"/>
  <c r="CX75" i="29"/>
  <c r="DD74" i="29"/>
  <c r="CY72" i="29"/>
  <c r="DF71" i="29"/>
  <c r="CV71" i="29"/>
  <c r="CV64" i="29"/>
  <c r="CX63" i="29"/>
  <c r="DF59" i="31"/>
  <c r="CV57" i="31"/>
  <c r="CY80" i="22"/>
  <c r="DF79" i="22"/>
  <c r="DD75" i="22"/>
  <c r="DD70" i="22"/>
  <c r="CX66" i="22"/>
  <c r="CX91" i="25"/>
  <c r="CY81" i="25"/>
  <c r="CV79" i="25"/>
  <c r="DD77" i="25"/>
  <c r="DD62" i="25"/>
  <c r="CY54" i="25"/>
  <c r="AA68" i="26"/>
  <c r="AB68" i="26" s="1"/>
  <c r="AA73" i="26"/>
  <c r="AB73" i="26" s="1"/>
  <c r="DF87" i="27"/>
  <c r="CX87" i="27"/>
  <c r="CV84" i="27"/>
  <c r="DA81" i="27"/>
  <c r="CY79" i="27"/>
  <c r="CY74" i="27"/>
  <c r="DD72" i="27"/>
  <c r="CX71" i="27"/>
  <c r="DF69" i="27"/>
  <c r="DF65" i="27"/>
  <c r="CV65" i="27"/>
  <c r="DD63" i="27"/>
  <c r="CZ63" i="27"/>
  <c r="AA71" i="28"/>
  <c r="AB71" i="28" s="1"/>
  <c r="AA73" i="28"/>
  <c r="AB73" i="28" s="1"/>
  <c r="AA77" i="28"/>
  <c r="AB77" i="28" s="1"/>
  <c r="AA79" i="28"/>
  <c r="AB79" i="28" s="1"/>
  <c r="AA81" i="28"/>
  <c r="AB81" i="28" s="1"/>
  <c r="CZ93" i="29"/>
  <c r="DF90" i="29"/>
  <c r="DF88" i="29"/>
  <c r="DD87" i="29"/>
  <c r="CZ87" i="29"/>
  <c r="CY85" i="29"/>
  <c r="CX74" i="29"/>
  <c r="CV73" i="29"/>
  <c r="DD71" i="29"/>
  <c r="CX69" i="29"/>
  <c r="CY66" i="29"/>
  <c r="DF65" i="29"/>
  <c r="DF61" i="29"/>
  <c r="CY60" i="29"/>
  <c r="CV59" i="29"/>
  <c r="CV57" i="29"/>
  <c r="DF53" i="29"/>
  <c r="CY94" i="31"/>
  <c r="CT94" i="31"/>
  <c r="DF93" i="31"/>
  <c r="CX91" i="31"/>
  <c r="CV83" i="31"/>
  <c r="CX77" i="31"/>
  <c r="CY73" i="31"/>
  <c r="CY71" i="31"/>
  <c r="CY57" i="31"/>
  <c r="DF53" i="31"/>
  <c r="DB53" i="31"/>
  <c r="DD53" i="25"/>
  <c r="CV93" i="27"/>
  <c r="CV89" i="27"/>
  <c r="CX88" i="27"/>
  <c r="CX86" i="27"/>
  <c r="CV80" i="27"/>
  <c r="DB79" i="27"/>
  <c r="CY76" i="27"/>
  <c r="CV67" i="27"/>
  <c r="CV84" i="29"/>
  <c r="CV81" i="29"/>
  <c r="CX80" i="29"/>
  <c r="CX78" i="29"/>
  <c r="DB72" i="29"/>
  <c r="CZ63" i="29"/>
  <c r="DB91" i="31"/>
  <c r="CT73" i="31"/>
  <c r="CY69" i="31"/>
  <c r="CT73" i="22"/>
  <c r="CY92" i="25"/>
  <c r="CX85" i="25"/>
  <c r="CZ84" i="25"/>
  <c r="DB69" i="25"/>
  <c r="CV65" i="25"/>
  <c r="DD58" i="25"/>
  <c r="DB81" i="27"/>
  <c r="DF77" i="27"/>
  <c r="CZ75" i="27"/>
  <c r="DB68" i="27"/>
  <c r="CX68" i="27"/>
  <c r="CZ67" i="27"/>
  <c r="CZ65" i="27"/>
  <c r="CT58" i="27"/>
  <c r="CX92" i="29"/>
  <c r="DF91" i="29"/>
  <c r="CY87" i="29"/>
  <c r="DB80" i="29"/>
  <c r="DD73" i="29"/>
  <c r="DF72" i="29"/>
  <c r="CY68" i="29"/>
  <c r="CZ53" i="29"/>
  <c r="DF91" i="31"/>
  <c r="CV63" i="31"/>
  <c r="CY62" i="31"/>
  <c r="CX61" i="31"/>
  <c r="DB85" i="22"/>
  <c r="DD84" i="22"/>
  <c r="CZ84" i="22"/>
  <c r="CZ76" i="22"/>
  <c r="CX67" i="22"/>
  <c r="DF61" i="22"/>
  <c r="CY58" i="22"/>
  <c r="CX94" i="25"/>
  <c r="CO95" i="25"/>
  <c r="CV91" i="25"/>
  <c r="CZ76" i="25"/>
  <c r="CZ70" i="25"/>
  <c r="CZ65" i="25"/>
  <c r="CZ63" i="25"/>
  <c r="CZ61" i="25"/>
  <c r="CZ55" i="25"/>
  <c r="DF54" i="25"/>
  <c r="DF88" i="27"/>
  <c r="DF83" i="27"/>
  <c r="DD82" i="27"/>
  <c r="CZ73" i="27"/>
  <c r="CX72" i="27"/>
  <c r="DD90" i="29"/>
  <c r="CX87" i="29"/>
  <c r="DB83" i="29"/>
  <c r="CX83" i="29"/>
  <c r="CY79" i="29"/>
  <c r="CY77" i="29"/>
  <c r="CY75" i="29"/>
  <c r="CV72" i="29"/>
  <c r="DF66" i="29"/>
  <c r="CY63" i="29"/>
  <c r="DB54" i="29"/>
  <c r="DD93" i="31"/>
  <c r="CZ86" i="31"/>
  <c r="CV82" i="31"/>
  <c r="CX78" i="31"/>
  <c r="DD74" i="31"/>
  <c r="CZ74" i="31"/>
  <c r="CV64" i="31"/>
  <c r="CX62" i="31"/>
  <c r="DD53" i="31"/>
  <c r="AA47" i="30"/>
  <c r="AB47" i="30" s="1"/>
  <c r="T76" i="30"/>
  <c r="AA53" i="28"/>
  <c r="AB53" i="28" s="1"/>
  <c r="T82" i="28"/>
  <c r="C139" i="20" s="1" a="1"/>
  <c r="U39" i="30"/>
  <c r="T39" i="30" s="1"/>
  <c r="E209" i="20"/>
  <c r="E206" i="20"/>
  <c r="AG54" i="28"/>
  <c r="AG43" i="8"/>
  <c r="CQ95" i="9"/>
  <c r="AY95" i="9"/>
  <c r="CO94" i="9"/>
  <c r="CO95" i="9" s="1"/>
  <c r="AU95" i="9"/>
  <c r="CL94" i="9"/>
  <c r="CA95" i="9"/>
  <c r="DB94" i="9"/>
  <c r="CT82" i="22"/>
  <c r="DA80" i="22"/>
  <c r="BU95" i="29"/>
  <c r="U76" i="30"/>
  <c r="AG52" i="28"/>
  <c r="CS95" i="9"/>
  <c r="BO95" i="9"/>
  <c r="DF87" i="9"/>
  <c r="DF83" i="9"/>
  <c r="DF79" i="9"/>
  <c r="DF75" i="9"/>
  <c r="DF71" i="9"/>
  <c r="DF67" i="9"/>
  <c r="DF59" i="9"/>
  <c r="DF55" i="9"/>
  <c r="CT89" i="9"/>
  <c r="CT81" i="9"/>
  <c r="CT77" i="9"/>
  <c r="CT73" i="9"/>
  <c r="CT69" i="9"/>
  <c r="CT65" i="9"/>
  <c r="CT61" i="9"/>
  <c r="CT57" i="9"/>
  <c r="CT53" i="9"/>
  <c r="CT93" i="9"/>
  <c r="F88" i="20"/>
  <c r="F100" i="20"/>
  <c r="F101" i="20"/>
  <c r="DA88" i="22"/>
  <c r="CT69" i="22"/>
  <c r="CM66" i="22"/>
  <c r="AV95" i="22"/>
  <c r="CY63" i="22"/>
  <c r="BV95" i="22"/>
  <c r="BV95" i="25"/>
  <c r="C209" i="20"/>
  <c r="C206" i="20"/>
  <c r="DA74" i="22"/>
  <c r="DA72" i="27"/>
  <c r="BV95" i="27"/>
  <c r="CE95" i="31"/>
  <c r="DA53" i="31"/>
  <c r="AG38" i="8"/>
  <c r="U38" i="8"/>
  <c r="T38" i="8" s="1"/>
  <c r="AA38" i="8" s="1"/>
  <c r="AB38" i="8" s="1"/>
  <c r="AG41" i="8"/>
  <c r="U66" i="8"/>
  <c r="U206" i="20"/>
  <c r="M207" i="20"/>
  <c r="U52" i="8"/>
  <c r="T52" i="8" s="1"/>
  <c r="AA52" i="8" s="1"/>
  <c r="AB52" i="8" s="1"/>
  <c r="AA67" i="30"/>
  <c r="AB67" i="30" s="1"/>
  <c r="U38" i="28"/>
  <c r="T38" i="28" s="1"/>
  <c r="AA38" i="28" s="1"/>
  <c r="AB38" i="28" s="1"/>
  <c r="CV90" i="9"/>
  <c r="CV82" i="9"/>
  <c r="CV74" i="9"/>
  <c r="CV66" i="9"/>
  <c r="CV58" i="9"/>
  <c r="DA92" i="22"/>
  <c r="CT84" i="27"/>
  <c r="BJ95" i="9"/>
  <c r="CT92" i="9"/>
  <c r="CT88" i="9"/>
  <c r="CT84" i="9"/>
  <c r="CT80" i="9"/>
  <c r="CT76" i="9"/>
  <c r="CT72" i="9"/>
  <c r="CT68" i="9"/>
  <c r="CT64" i="9"/>
  <c r="CT60" i="9"/>
  <c r="CT56" i="9"/>
  <c r="BZ95" i="9"/>
  <c r="DB93" i="22"/>
  <c r="DD92" i="22"/>
  <c r="DB92" i="22"/>
  <c r="DB89" i="22"/>
  <c r="DD88" i="22"/>
  <c r="DB88" i="22"/>
  <c r="CZ88" i="22"/>
  <c r="CY77" i="22"/>
  <c r="CX69" i="22"/>
  <c r="CZ59" i="22"/>
  <c r="CX59" i="22"/>
  <c r="CV57" i="22"/>
  <c r="CC95" i="9"/>
  <c r="CX77" i="25"/>
  <c r="DA66" i="25"/>
  <c r="CY60" i="25"/>
  <c r="CD95" i="27"/>
  <c r="BZ95" i="27"/>
  <c r="BO95" i="27"/>
  <c r="BA95" i="27"/>
  <c r="CS95" i="27"/>
  <c r="CZ84" i="27"/>
  <c r="CX84" i="27"/>
  <c r="DB83" i="27"/>
  <c r="AA78" i="8"/>
  <c r="AB78" i="8" s="1"/>
  <c r="AA74" i="8"/>
  <c r="AB74" i="8" s="1"/>
  <c r="Z200" i="20"/>
  <c r="C85" i="20" a="1"/>
  <c r="C102" i="20" s="1"/>
  <c r="T207" i="20"/>
  <c r="T209" i="20" s="1"/>
  <c r="DD94" i="9"/>
  <c r="BS95" i="9"/>
  <c r="CZ92" i="9"/>
  <c r="CZ88" i="9"/>
  <c r="CZ84" i="9"/>
  <c r="CZ80" i="9"/>
  <c r="CZ76" i="9"/>
  <c r="CZ72" i="9"/>
  <c r="CZ68" i="9"/>
  <c r="CZ64" i="9"/>
  <c r="CZ60" i="9"/>
  <c r="CZ56" i="9"/>
  <c r="CY90" i="9"/>
  <c r="CY86" i="9"/>
  <c r="CY82" i="9"/>
  <c r="CY78" i="9"/>
  <c r="CY74" i="9"/>
  <c r="CY70" i="9"/>
  <c r="CY66" i="9"/>
  <c r="CY62" i="9"/>
  <c r="CY58" i="9"/>
  <c r="CY54" i="9"/>
  <c r="CX92" i="9"/>
  <c r="CX88" i="9"/>
  <c r="CX84" i="9"/>
  <c r="CX80" i="9"/>
  <c r="DG80" i="9" s="1"/>
  <c r="CX76" i="9"/>
  <c r="CX72" i="9"/>
  <c r="CX68" i="9"/>
  <c r="CX64" i="9"/>
  <c r="CX60" i="9"/>
  <c r="CV93" i="9"/>
  <c r="CV89" i="9"/>
  <c r="CV85" i="9"/>
  <c r="CV81" i="9"/>
  <c r="DG81" i="9" s="1"/>
  <c r="CV77" i="9"/>
  <c r="CV73" i="9"/>
  <c r="CV69" i="9"/>
  <c r="CV65" i="9"/>
  <c r="CV61" i="9"/>
  <c r="CV57" i="9"/>
  <c r="CV53" i="9"/>
  <c r="CT90" i="9"/>
  <c r="CT86" i="9"/>
  <c r="CT82" i="9"/>
  <c r="CT78" i="9"/>
  <c r="CT74" i="9"/>
  <c r="CT70" i="9"/>
  <c r="CT66" i="9"/>
  <c r="DF85" i="22"/>
  <c r="CZ79" i="22"/>
  <c r="CX79" i="22"/>
  <c r="DD67" i="22"/>
  <c r="CX65" i="22"/>
  <c r="CY64" i="22"/>
  <c r="CT61" i="22"/>
  <c r="CZ53" i="22"/>
  <c r="AA65" i="24"/>
  <c r="AB65" i="24" s="1"/>
  <c r="DA82" i="25"/>
  <c r="CT81" i="25"/>
  <c r="CZ54" i="25"/>
  <c r="BY95" i="25"/>
  <c r="DF94" i="27"/>
  <c r="BQ95" i="27"/>
  <c r="BI95" i="27"/>
  <c r="AW95" i="27"/>
  <c r="CZ93" i="27"/>
  <c r="CX93" i="27"/>
  <c r="CV90" i="27"/>
  <c r="CZ89" i="27"/>
  <c r="CX89" i="27"/>
  <c r="AA85" i="8"/>
  <c r="AB85" i="8" s="1"/>
  <c r="F207" i="20"/>
  <c r="X207" i="20"/>
  <c r="AA87" i="8"/>
  <c r="AB87" i="8" s="1"/>
  <c r="AA86" i="8"/>
  <c r="AB86" i="8" s="1"/>
  <c r="AA80" i="8"/>
  <c r="AB80" i="8" s="1"/>
  <c r="AA72" i="8"/>
  <c r="AB72" i="8" s="1"/>
  <c r="BA95" i="9"/>
  <c r="DA66" i="22"/>
  <c r="DA56" i="22"/>
  <c r="CY56" i="22"/>
  <c r="DD55" i="22"/>
  <c r="DB93" i="25"/>
  <c r="DA93" i="25"/>
  <c r="DF91" i="25"/>
  <c r="CT70" i="25"/>
  <c r="CS95" i="25"/>
  <c r="CN95" i="25"/>
  <c r="DD57" i="25"/>
  <c r="CY93" i="22"/>
  <c r="DF92" i="22"/>
  <c r="CY89" i="22"/>
  <c r="DF88" i="22"/>
  <c r="CV85" i="22"/>
  <c r="CY84" i="22"/>
  <c r="CY82" i="22"/>
  <c r="DA81" i="22"/>
  <c r="CT79" i="22"/>
  <c r="DB77" i="22"/>
  <c r="DF76" i="22"/>
  <c r="DD76" i="22"/>
  <c r="CX74" i="22"/>
  <c r="DB71" i="22"/>
  <c r="CZ71" i="22"/>
  <c r="CX71" i="22"/>
  <c r="CY70" i="22"/>
  <c r="DF69" i="22"/>
  <c r="DB69" i="22"/>
  <c r="CT65" i="22"/>
  <c r="CX61" i="22"/>
  <c r="CY60" i="22"/>
  <c r="DD59" i="22"/>
  <c r="CY59" i="22"/>
  <c r="DF58" i="22"/>
  <c r="CZ58" i="22"/>
  <c r="CV56" i="22"/>
  <c r="CY54" i="22"/>
  <c r="DF53" i="22"/>
  <c r="DB53" i="22"/>
  <c r="CZ92" i="25"/>
  <c r="CV92" i="25"/>
  <c r="CY89" i="25"/>
  <c r="DF87" i="25"/>
  <c r="CY86" i="25"/>
  <c r="CY85" i="25"/>
  <c r="CZ75" i="25"/>
  <c r="CT73" i="25"/>
  <c r="CP95" i="25"/>
  <c r="BJ95" i="25"/>
  <c r="DD67" i="25"/>
  <c r="CV64" i="25"/>
  <c r="DD61" i="25"/>
  <c r="DA61" i="25"/>
  <c r="CM95" i="25"/>
  <c r="AA83" i="26"/>
  <c r="AB83" i="26" s="1"/>
  <c r="AA86" i="26"/>
  <c r="AB86" i="26" s="1"/>
  <c r="DA92" i="27"/>
  <c r="DB91" i="27"/>
  <c r="CT91" i="27"/>
  <c r="CZ90" i="27"/>
  <c r="CX90" i="27"/>
  <c r="CY80" i="27"/>
  <c r="CT67" i="27"/>
  <c r="DA64" i="27"/>
  <c r="BV95" i="29"/>
  <c r="CT76" i="29"/>
  <c r="AA73" i="21"/>
  <c r="AB73" i="21" s="1"/>
  <c r="AA75" i="21"/>
  <c r="AB75" i="21" s="1"/>
  <c r="AA78" i="21"/>
  <c r="AB78" i="21" s="1"/>
  <c r="CV94" i="22"/>
  <c r="CX93" i="22"/>
  <c r="CV93" i="22"/>
  <c r="CX91" i="22"/>
  <c r="DD90" i="22"/>
  <c r="CX89" i="22"/>
  <c r="CV89" i="22"/>
  <c r="CX87" i="22"/>
  <c r="DD86" i="22"/>
  <c r="DD85" i="22"/>
  <c r="CZ85" i="22"/>
  <c r="CX84" i="22"/>
  <c r="CV84" i="22"/>
  <c r="CZ83" i="22"/>
  <c r="CX83" i="22"/>
  <c r="CV82" i="22"/>
  <c r="DF81" i="22"/>
  <c r="CV79" i="22"/>
  <c r="DF78" i="22"/>
  <c r="CZ75" i="22"/>
  <c r="DD71" i="22"/>
  <c r="CY71" i="22"/>
  <c r="DF70" i="22"/>
  <c r="CT68" i="22"/>
  <c r="BT95" i="22"/>
  <c r="DB63" i="22"/>
  <c r="CZ63" i="22"/>
  <c r="CX63" i="22"/>
  <c r="DB61" i="22"/>
  <c r="BZ95" i="22"/>
  <c r="DA61" i="22"/>
  <c r="BY95" i="22"/>
  <c r="AA81" i="24"/>
  <c r="AB81" i="24" s="1"/>
  <c r="AA83" i="24"/>
  <c r="AB83" i="24" s="1"/>
  <c r="AA84" i="24"/>
  <c r="AB84" i="24" s="1"/>
  <c r="CZ88" i="25"/>
  <c r="CX88" i="25"/>
  <c r="CV88" i="25"/>
  <c r="CY76" i="25"/>
  <c r="CT75" i="25"/>
  <c r="DF70" i="25"/>
  <c r="CX65" i="25"/>
  <c r="DF61" i="25"/>
  <c r="CZ58" i="25"/>
  <c r="DB56" i="25"/>
  <c r="CX56" i="25"/>
  <c r="CV56" i="25"/>
  <c r="AA77" i="26"/>
  <c r="AB77" i="26" s="1"/>
  <c r="DF91" i="27"/>
  <c r="CY88" i="27"/>
  <c r="CZ82" i="27"/>
  <c r="CX81" i="27"/>
  <c r="CZ78" i="27"/>
  <c r="DA67" i="27"/>
  <c r="DA62" i="27"/>
  <c r="CE95" i="29"/>
  <c r="DA84" i="29"/>
  <c r="CZ76" i="27"/>
  <c r="CV76" i="27"/>
  <c r="CV74" i="27"/>
  <c r="DF73" i="27"/>
  <c r="CY73" i="27"/>
  <c r="CV71" i="27"/>
  <c r="CY70" i="27"/>
  <c r="CZ69" i="27"/>
  <c r="CX69" i="27"/>
  <c r="DF67" i="27"/>
  <c r="DD64" i="27"/>
  <c r="DB64" i="27"/>
  <c r="CX64" i="27"/>
  <c r="CV64" i="27"/>
  <c r="DB63" i="27"/>
  <c r="DD60" i="27"/>
  <c r="DB60" i="27"/>
  <c r="CX60" i="27"/>
  <c r="CV60" i="27"/>
  <c r="DD56" i="27"/>
  <c r="CY56" i="27"/>
  <c r="CZ55" i="27"/>
  <c r="CV55" i="27"/>
  <c r="DF94" i="29"/>
  <c r="CX94" i="29"/>
  <c r="DF92" i="29"/>
  <c r="CV90" i="29"/>
  <c r="CB95" i="29"/>
  <c r="BX95" i="29"/>
  <c r="BQ95" i="29"/>
  <c r="CY88" i="29"/>
  <c r="CT84" i="29"/>
  <c r="CY82" i="29"/>
  <c r="DD80" i="29"/>
  <c r="CY76" i="29"/>
  <c r="DD75" i="29"/>
  <c r="CQ95" i="29"/>
  <c r="CZ59" i="29"/>
  <c r="DF55" i="22"/>
  <c r="CY55" i="22"/>
  <c r="DD54" i="22"/>
  <c r="AA72" i="24"/>
  <c r="AB72" i="24" s="1"/>
  <c r="AA73" i="24"/>
  <c r="AB73" i="24" s="1"/>
  <c r="AA74" i="24"/>
  <c r="AB74" i="24" s="1"/>
  <c r="CV93" i="25"/>
  <c r="CZ90" i="25"/>
  <c r="CT89" i="25"/>
  <c r="DD85" i="25"/>
  <c r="DB85" i="25"/>
  <c r="DF82" i="25"/>
  <c r="DD82" i="25"/>
  <c r="CZ80" i="25"/>
  <c r="CX80" i="25"/>
  <c r="CV80" i="25"/>
  <c r="CY78" i="25"/>
  <c r="CY77" i="25"/>
  <c r="CV75" i="25"/>
  <c r="DF74" i="25"/>
  <c r="DD74" i="25"/>
  <c r="CZ72" i="25"/>
  <c r="CX72" i="25"/>
  <c r="CV72" i="25"/>
  <c r="DD70" i="25"/>
  <c r="DD69" i="25"/>
  <c r="DB68" i="25"/>
  <c r="CX68" i="25"/>
  <c r="CV67" i="25"/>
  <c r="DD66" i="25"/>
  <c r="DB66" i="25"/>
  <c r="CX66" i="25"/>
  <c r="CV66" i="25"/>
  <c r="CY64" i="25"/>
  <c r="CV63" i="25"/>
  <c r="DF62" i="25"/>
  <c r="CV61" i="25"/>
  <c r="DF60" i="25"/>
  <c r="DD60" i="25"/>
  <c r="CY58" i="25"/>
  <c r="CY56" i="25"/>
  <c r="CY55" i="25"/>
  <c r="DA54" i="25"/>
  <c r="CX53" i="25"/>
  <c r="DB93" i="27"/>
  <c r="CV92" i="27"/>
  <c r="CY91" i="27"/>
  <c r="CZ88" i="27"/>
  <c r="DB87" i="27"/>
  <c r="CV86" i="27"/>
  <c r="CZ85" i="27"/>
  <c r="DB84" i="27"/>
  <c r="CY82" i="27"/>
  <c r="DD80" i="27"/>
  <c r="CY78" i="27"/>
  <c r="CZ77" i="27"/>
  <c r="DD76" i="27"/>
  <c r="CV73" i="27"/>
  <c r="DD71" i="27"/>
  <c r="CX70" i="27"/>
  <c r="CY69" i="27"/>
  <c r="CT69" i="27"/>
  <c r="CY59" i="27"/>
  <c r="AA84" i="28"/>
  <c r="AB84" i="28" s="1"/>
  <c r="BF95" i="29"/>
  <c r="DD91" i="29"/>
  <c r="CX91" i="29"/>
  <c r="CZ90" i="29"/>
  <c r="CX90" i="29"/>
  <c r="CV88" i="29"/>
  <c r="CZ85" i="29"/>
  <c r="DF83" i="29"/>
  <c r="CY83" i="29"/>
  <c r="CT83" i="29"/>
  <c r="CV82" i="29"/>
  <c r="CY81" i="29"/>
  <c r="DA69" i="29"/>
  <c r="CV67" i="29"/>
  <c r="DD92" i="27"/>
  <c r="DB92" i="27"/>
  <c r="CZ92" i="27"/>
  <c r="DB77" i="27"/>
  <c r="DB75" i="27"/>
  <c r="DB72" i="27"/>
  <c r="DB71" i="27"/>
  <c r="CV69" i="27"/>
  <c r="DD67" i="27"/>
  <c r="CX66" i="27"/>
  <c r="CY65" i="27"/>
  <c r="CT65" i="27"/>
  <c r="CY61" i="27"/>
  <c r="CT61" i="27"/>
  <c r="AA69" i="28"/>
  <c r="AB69" i="28" s="1"/>
  <c r="AA87" i="28"/>
  <c r="AB87" i="28" s="1"/>
  <c r="CX93" i="29"/>
  <c r="DB91" i="29"/>
  <c r="DF79" i="29"/>
  <c r="DA77" i="29"/>
  <c r="DB64" i="29"/>
  <c r="CT55" i="29"/>
  <c r="CW95" i="29"/>
  <c r="CZ75" i="29"/>
  <c r="CV75" i="29"/>
  <c r="CV74" i="29"/>
  <c r="DF73" i="29"/>
  <c r="DF70" i="29"/>
  <c r="CY70" i="29"/>
  <c r="CY69" i="29"/>
  <c r="CZ68" i="29"/>
  <c r="CX68" i="29"/>
  <c r="DB67" i="29"/>
  <c r="CX67" i="29"/>
  <c r="DD65" i="29"/>
  <c r="DD64" i="29"/>
  <c r="CZ64" i="29"/>
  <c r="CX64" i="29"/>
  <c r="DB63" i="29"/>
  <c r="CX62" i="29"/>
  <c r="CV62" i="29"/>
  <c r="DD59" i="29"/>
  <c r="CX59" i="29"/>
  <c r="CY58" i="29"/>
  <c r="CY57" i="29"/>
  <c r="CT57" i="29"/>
  <c r="CV56" i="29"/>
  <c r="CZ55" i="29"/>
  <c r="CY54" i="29"/>
  <c r="DD53" i="29"/>
  <c r="AA69" i="30"/>
  <c r="AB69" i="30" s="1"/>
  <c r="BQ95" i="31"/>
  <c r="CV93" i="31"/>
  <c r="BY95" i="31"/>
  <c r="CY90" i="31"/>
  <c r="CV87" i="31"/>
  <c r="BX95" i="31"/>
  <c r="CY86" i="31"/>
  <c r="CT69" i="31"/>
  <c r="DB68" i="29"/>
  <c r="DB62" i="29"/>
  <c r="DB94" i="31"/>
  <c r="BJ95" i="31"/>
  <c r="CQ95" i="31"/>
  <c r="CT56" i="31"/>
  <c r="CT55" i="31"/>
  <c r="DB90" i="29"/>
  <c r="DD88" i="29"/>
  <c r="CZ88" i="29"/>
  <c r="DA85" i="29"/>
  <c r="CT85" i="29"/>
  <c r="CZ84" i="29"/>
  <c r="CX84" i="29"/>
  <c r="CZ83" i="29"/>
  <c r="DF82" i="29"/>
  <c r="CX82" i="29"/>
  <c r="DF80" i="29"/>
  <c r="CY80" i="29"/>
  <c r="CV79" i="29"/>
  <c r="CZ77" i="29"/>
  <c r="CX77" i="29"/>
  <c r="CV77" i="29"/>
  <c r="DB76" i="29"/>
  <c r="CV76" i="29"/>
  <c r="DF74" i="29"/>
  <c r="DB74" i="29"/>
  <c r="CZ73" i="29"/>
  <c r="CX73" i="29"/>
  <c r="DD72" i="29"/>
  <c r="CZ72" i="29"/>
  <c r="CX72" i="29"/>
  <c r="DD69" i="29"/>
  <c r="DB69" i="29"/>
  <c r="CZ69" i="29"/>
  <c r="CT68" i="29"/>
  <c r="DF67" i="29"/>
  <c r="CY67" i="29"/>
  <c r="CT67" i="29"/>
  <c r="DD66" i="29"/>
  <c r="CV66" i="29"/>
  <c r="CV63" i="29"/>
  <c r="DD61" i="29"/>
  <c r="DF58" i="29"/>
  <c r="CX58" i="29"/>
  <c r="DB57" i="29"/>
  <c r="CZ57" i="29"/>
  <c r="CY56" i="29"/>
  <c r="DF55" i="29"/>
  <c r="DD55" i="29"/>
  <c r="DF54" i="29"/>
  <c r="CZ54" i="29"/>
  <c r="CX54" i="29"/>
  <c r="CV53" i="29"/>
  <c r="DA88" i="31"/>
  <c r="CV84" i="31"/>
  <c r="DA68" i="31"/>
  <c r="CT68" i="31"/>
  <c r="DB65" i="31"/>
  <c r="CX82" i="31"/>
  <c r="CV79" i="31"/>
  <c r="DF77" i="31"/>
  <c r="DB77" i="31"/>
  <c r="CX76" i="31"/>
  <c r="CV76" i="31"/>
  <c r="DB75" i="31"/>
  <c r="DD73" i="31"/>
  <c r="DF72" i="31"/>
  <c r="CZ71" i="31"/>
  <c r="CV71" i="31"/>
  <c r="CZ66" i="31"/>
  <c r="DB64" i="31"/>
  <c r="CT64" i="31"/>
  <c r="DD63" i="31"/>
  <c r="DF61" i="31"/>
  <c r="CY59" i="31"/>
  <c r="CZ58" i="31"/>
  <c r="CZ56" i="31"/>
  <c r="CX56" i="31"/>
  <c r="CV55" i="31"/>
  <c r="AA70" i="30"/>
  <c r="AB70" i="30" s="1"/>
  <c r="AA80" i="30"/>
  <c r="AB80" i="30" s="1"/>
  <c r="CZ93" i="31"/>
  <c r="CV91" i="31"/>
  <c r="CZ89" i="31"/>
  <c r="DF88" i="31"/>
  <c r="CZ88" i="31"/>
  <c r="CZ87" i="31"/>
  <c r="CT87" i="31"/>
  <c r="DF86" i="31"/>
  <c r="DD86" i="31"/>
  <c r="CZ85" i="31"/>
  <c r="CX85" i="31"/>
  <c r="CX84" i="31"/>
  <c r="CY82" i="31"/>
  <c r="CY80" i="31"/>
  <c r="CZ79" i="31"/>
  <c r="CX79" i="31"/>
  <c r="CT79" i="31"/>
  <c r="CZ78" i="31"/>
  <c r="DD76" i="31"/>
  <c r="DD75" i="31"/>
  <c r="CZ72" i="31"/>
  <c r="DB71" i="31"/>
  <c r="DD69" i="31"/>
  <c r="CZ69" i="31"/>
  <c r="CV68" i="31"/>
  <c r="CV67" i="31"/>
  <c r="DF66" i="31"/>
  <c r="DD66" i="31"/>
  <c r="DD64" i="31"/>
  <c r="DD62" i="31"/>
  <c r="DB62" i="31"/>
  <c r="DB60" i="31"/>
  <c r="CX60" i="31"/>
  <c r="CX59" i="31"/>
  <c r="DF58" i="31"/>
  <c r="DB58" i="31"/>
  <c r="CY58" i="31"/>
  <c r="DD56" i="31"/>
  <c r="CX55" i="31"/>
  <c r="DF81" i="31"/>
  <c r="CZ80" i="31"/>
  <c r="DB79" i="31"/>
  <c r="DB70" i="31"/>
  <c r="CT66" i="31"/>
  <c r="DD59" i="31"/>
  <c r="DF57" i="31"/>
  <c r="CT54" i="31"/>
  <c r="T40" i="28"/>
  <c r="AA40" i="28" s="1"/>
  <c r="AB40" i="28" s="1"/>
  <c r="T76" i="21"/>
  <c r="AA47" i="21"/>
  <c r="AB47" i="21" s="1"/>
  <c r="AA53" i="8"/>
  <c r="AB53" i="8" s="1"/>
  <c r="T82" i="8"/>
  <c r="AA37" i="30"/>
  <c r="AB37" i="30" s="1"/>
  <c r="AA46" i="24"/>
  <c r="AB46" i="24" s="1"/>
  <c r="T75" i="24"/>
  <c r="U76" i="28"/>
  <c r="T47" i="28"/>
  <c r="H207" i="20"/>
  <c r="H205" i="20"/>
  <c r="DF67" i="25"/>
  <c r="BL95" i="25"/>
  <c r="CR60" i="25"/>
  <c r="BC95" i="25"/>
  <c r="BJ95" i="27"/>
  <c r="BM95" i="27"/>
  <c r="CO56" i="29"/>
  <c r="AY95" i="29"/>
  <c r="DC95" i="31"/>
  <c r="CZ73" i="31"/>
  <c r="BW95" i="31"/>
  <c r="AA85" i="26"/>
  <c r="AB85" i="26" s="1"/>
  <c r="U76" i="21"/>
  <c r="AA76" i="30"/>
  <c r="AB76" i="30" s="1"/>
  <c r="T82" i="21"/>
  <c r="U82" i="30"/>
  <c r="C95" i="20"/>
  <c r="T76" i="8"/>
  <c r="P207" i="20"/>
  <c r="P209" i="20" s="1"/>
  <c r="AG54" i="26"/>
  <c r="AG47" i="28"/>
  <c r="BT95" i="31"/>
  <c r="AV95" i="31"/>
  <c r="AG48" i="24"/>
  <c r="AA83" i="8"/>
  <c r="AB83" i="8" s="1"/>
  <c r="AA65" i="8"/>
  <c r="AB65" i="8" s="1"/>
  <c r="CE95" i="22"/>
  <c r="DA90" i="22"/>
  <c r="DA86" i="22"/>
  <c r="DA83" i="22"/>
  <c r="CT74" i="22"/>
  <c r="CY72" i="22"/>
  <c r="CT60" i="22"/>
  <c r="DC95" i="9"/>
  <c r="DA62" i="25"/>
  <c r="BX95" i="25"/>
  <c r="CV60" i="25"/>
  <c r="BT95" i="25"/>
  <c r="CV68" i="27"/>
  <c r="BN95" i="27"/>
  <c r="BY95" i="27"/>
  <c r="CN60" i="27"/>
  <c r="AX95" i="27"/>
  <c r="DC58" i="27"/>
  <c r="DC95" i="27" s="1"/>
  <c r="BF95" i="27"/>
  <c r="CZ54" i="27"/>
  <c r="BR95" i="27"/>
  <c r="DE74" i="29"/>
  <c r="BK95" i="29"/>
  <c r="CM68" i="29"/>
  <c r="AV95" i="29"/>
  <c r="CR55" i="29"/>
  <c r="CR95" i="29" s="1"/>
  <c r="BC95" i="29"/>
  <c r="CT75" i="31"/>
  <c r="BA95" i="31"/>
  <c r="U52" i="26"/>
  <c r="T52" i="26" s="1"/>
  <c r="AA52" i="26" s="1"/>
  <c r="AB52" i="26" s="1"/>
  <c r="AG52" i="26"/>
  <c r="U52" i="30"/>
  <c r="T52" i="30" s="1"/>
  <c r="AA52" i="30" s="1"/>
  <c r="AB52" i="30" s="1"/>
  <c r="AG52" i="30"/>
  <c r="DA82" i="9"/>
  <c r="DA78" i="9"/>
  <c r="DA74" i="9"/>
  <c r="DA70" i="9"/>
  <c r="DA66" i="9"/>
  <c r="DA62" i="9"/>
  <c r="DA58" i="9"/>
  <c r="DA54" i="9"/>
  <c r="BQ95" i="9"/>
  <c r="CY94" i="9"/>
  <c r="BP95" i="9"/>
  <c r="CX56" i="9"/>
  <c r="AT95" i="9"/>
  <c r="CT94" i="9"/>
  <c r="CT62" i="9"/>
  <c r="CT58" i="9"/>
  <c r="CT54" i="9"/>
  <c r="CB95" i="22"/>
  <c r="CT85" i="22"/>
  <c r="CT76" i="22"/>
  <c r="CT66" i="22"/>
  <c r="BJ95" i="22"/>
  <c r="AX95" i="25"/>
  <c r="BG95" i="9"/>
  <c r="DA74" i="25"/>
  <c r="DE95" i="25"/>
  <c r="CY53" i="25"/>
  <c r="BQ95" i="25"/>
  <c r="DA94" i="27"/>
  <c r="BE95" i="27"/>
  <c r="AT95" i="27"/>
  <c r="CE95" i="27"/>
  <c r="DA73" i="29"/>
  <c r="CZ67" i="29"/>
  <c r="BW95" i="29"/>
  <c r="CL61" i="29"/>
  <c r="CL95" i="29" s="1"/>
  <c r="AU95" i="29"/>
  <c r="BL95" i="29"/>
  <c r="CL89" i="31"/>
  <c r="CL95" i="31" s="1"/>
  <c r="AU95" i="31"/>
  <c r="BV95" i="31"/>
  <c r="DE71" i="31"/>
  <c r="DE95" i="31" s="1"/>
  <c r="BK95" i="31"/>
  <c r="U44" i="26"/>
  <c r="AG44" i="26"/>
  <c r="B204" i="20"/>
  <c r="B203" i="20"/>
  <c r="B202" i="20"/>
  <c r="B201" i="20"/>
  <c r="B199" i="20"/>
  <c r="B198" i="20"/>
  <c r="B197" i="20"/>
  <c r="B196" i="20"/>
  <c r="B195" i="20"/>
  <c r="B194" i="20"/>
  <c r="B193" i="20"/>
  <c r="B192" i="20"/>
  <c r="B191" i="20"/>
  <c r="B190" i="20"/>
  <c r="B189" i="20"/>
  <c r="B188" i="20"/>
  <c r="B187" i="20"/>
  <c r="B186" i="20"/>
  <c r="B185" i="20"/>
  <c r="B184" i="20"/>
  <c r="B183" i="20"/>
  <c r="B182" i="20"/>
  <c r="B181" i="20"/>
  <c r="CM95" i="27"/>
  <c r="T37" i="21"/>
  <c r="T66" i="21" s="1"/>
  <c r="AA66" i="21" s="1"/>
  <c r="AB66" i="21" s="1"/>
  <c r="Q207" i="20"/>
  <c r="Q206" i="20" s="1"/>
  <c r="AG47" i="26"/>
  <c r="AA67" i="21"/>
  <c r="AB67" i="21" s="1"/>
  <c r="U82" i="8"/>
  <c r="AG40" i="28"/>
  <c r="AG46" i="24"/>
  <c r="U55" i="24"/>
  <c r="T55" i="24" s="1"/>
  <c r="AA55" i="24" s="1"/>
  <c r="AB55" i="24" s="1"/>
  <c r="BB95" i="25"/>
  <c r="BB95" i="22"/>
  <c r="U60" i="21"/>
  <c r="BH95" i="29"/>
  <c r="CY72" i="31"/>
  <c r="BP95" i="29"/>
  <c r="AZ95" i="29"/>
  <c r="BH95" i="22"/>
  <c r="T47" i="24"/>
  <c r="J207" i="20"/>
  <c r="J206" i="20" s="1"/>
  <c r="AG50" i="30"/>
  <c r="AG38" i="21"/>
  <c r="BB95" i="31"/>
  <c r="AG51" i="24"/>
  <c r="U53" i="24"/>
  <c r="CA95" i="29"/>
  <c r="AZ95" i="25"/>
  <c r="AZ95" i="22"/>
  <c r="DG72" i="9"/>
  <c r="DD53" i="9"/>
  <c r="CW95" i="9"/>
  <c r="CN95" i="9"/>
  <c r="BW95" i="9"/>
  <c r="BK95" i="9"/>
  <c r="BC95" i="9"/>
  <c r="CR94" i="9"/>
  <c r="CR95" i="9" s="1"/>
  <c r="AZ95" i="9"/>
  <c r="DF94" i="22"/>
  <c r="BL95" i="22"/>
  <c r="CL94" i="22"/>
  <c r="AU95" i="22"/>
  <c r="CT93" i="22"/>
  <c r="CT89" i="22"/>
  <c r="CT78" i="22"/>
  <c r="DA76" i="22"/>
  <c r="CV76" i="22"/>
  <c r="DA69" i="22"/>
  <c r="DA58" i="22"/>
  <c r="CZ57" i="22"/>
  <c r="BR95" i="22"/>
  <c r="CM95" i="9"/>
  <c r="BV95" i="9"/>
  <c r="BM95" i="9"/>
  <c r="BL95" i="9"/>
  <c r="BF95" i="9"/>
  <c r="AW95" i="9"/>
  <c r="AV95" i="9"/>
  <c r="BF95" i="22"/>
  <c r="DB94" i="22"/>
  <c r="BX95" i="22"/>
  <c r="CY94" i="22"/>
  <c r="CT92" i="22"/>
  <c r="DD91" i="22"/>
  <c r="DB91" i="22"/>
  <c r="DF90" i="22"/>
  <c r="CY90" i="22"/>
  <c r="CT88" i="22"/>
  <c r="DD87" i="22"/>
  <c r="DB87" i="22"/>
  <c r="DF86" i="22"/>
  <c r="CY86" i="22"/>
  <c r="CX85" i="22"/>
  <c r="DF84" i="22"/>
  <c r="CY83" i="22"/>
  <c r="CT83" i="22"/>
  <c r="DD81" i="22"/>
  <c r="DB81" i="22"/>
  <c r="CX81" i="22"/>
  <c r="DD77" i="22"/>
  <c r="CV75" i="22"/>
  <c r="DF74" i="22"/>
  <c r="CZ74" i="22"/>
  <c r="CV74" i="22"/>
  <c r="CZ73" i="22"/>
  <c r="CV73" i="22"/>
  <c r="DF71" i="22"/>
  <c r="DA71" i="22"/>
  <c r="CT71" i="22"/>
  <c r="DA68" i="22"/>
  <c r="CV68" i="22"/>
  <c r="CZ66" i="22"/>
  <c r="CV66" i="22"/>
  <c r="CZ65" i="22"/>
  <c r="CV65" i="22"/>
  <c r="DF63" i="22"/>
  <c r="DA63" i="22"/>
  <c r="CT63" i="22"/>
  <c r="DA60" i="22"/>
  <c r="CV60" i="22"/>
  <c r="DF57" i="22"/>
  <c r="DB57" i="22"/>
  <c r="CT54" i="22"/>
  <c r="CA95" i="25"/>
  <c r="CL94" i="25"/>
  <c r="CL95" i="25" s="1"/>
  <c r="AU95" i="25"/>
  <c r="CY91" i="25"/>
  <c r="DA86" i="25"/>
  <c r="CT85" i="25"/>
  <c r="DB81" i="25"/>
  <c r="DD78" i="25"/>
  <c r="CV76" i="25"/>
  <c r="DB73" i="25"/>
  <c r="DA70" i="25"/>
  <c r="CT69" i="25"/>
  <c r="DB65" i="25"/>
  <c r="CT64" i="25"/>
  <c r="CT57" i="25"/>
  <c r="AA69" i="26"/>
  <c r="AB69" i="26" s="1"/>
  <c r="DA76" i="27"/>
  <c r="CP95" i="9"/>
  <c r="BY95" i="9"/>
  <c r="BX95" i="9"/>
  <c r="BR95" i="9"/>
  <c r="BI95" i="9"/>
  <c r="BH95" i="9"/>
  <c r="BB95" i="9"/>
  <c r="DE95" i="22"/>
  <c r="CP95" i="22"/>
  <c r="DA91" i="22"/>
  <c r="BI95" i="22"/>
  <c r="CT90" i="22"/>
  <c r="DA87" i="22"/>
  <c r="CT86" i="22"/>
  <c r="DA85" i="22"/>
  <c r="CT80" i="22"/>
  <c r="DA78" i="22"/>
  <c r="CT77" i="22"/>
  <c r="DB74" i="22"/>
  <c r="DB73" i="22"/>
  <c r="DA73" i="22"/>
  <c r="CT72" i="22"/>
  <c r="CT70" i="22"/>
  <c r="DB67" i="22"/>
  <c r="DB66" i="22"/>
  <c r="DB65" i="22"/>
  <c r="DA65" i="22"/>
  <c r="CT64" i="22"/>
  <c r="CT62" i="22"/>
  <c r="DB59" i="22"/>
  <c r="DA54" i="22"/>
  <c r="DA90" i="25"/>
  <c r="CT78" i="25"/>
  <c r="DA75" i="25"/>
  <c r="CT67" i="25"/>
  <c r="CT65" i="25"/>
  <c r="DA63" i="25"/>
  <c r="CT53" i="25"/>
  <c r="CT85" i="27"/>
  <c r="DA84" i="27"/>
  <c r="BU95" i="27"/>
  <c r="CQ74" i="27"/>
  <c r="CQ95" i="27" s="1"/>
  <c r="BB95" i="27"/>
  <c r="S207" i="20"/>
  <c r="S209" i="20" s="1"/>
  <c r="DC95" i="29"/>
  <c r="AA67" i="28"/>
  <c r="AB67" i="28" s="1"/>
  <c r="AA67" i="26"/>
  <c r="AB67" i="26" s="1"/>
  <c r="V207" i="20"/>
  <c r="AA84" i="8"/>
  <c r="AB84" i="8" s="1"/>
  <c r="AA79" i="8"/>
  <c r="AB79" i="8" s="1"/>
  <c r="AA69" i="8"/>
  <c r="AB69" i="8" s="1"/>
  <c r="CZ94" i="9"/>
  <c r="CL95" i="9"/>
  <c r="BU95" i="9"/>
  <c r="BT95" i="9"/>
  <c r="BN95" i="9"/>
  <c r="BE95" i="9"/>
  <c r="BD95" i="9"/>
  <c r="AX95" i="9"/>
  <c r="BQ95" i="22"/>
  <c r="BS95" i="22"/>
  <c r="CZ94" i="22"/>
  <c r="DA93" i="22"/>
  <c r="CZ92" i="22"/>
  <c r="CY91" i="22"/>
  <c r="CT91" i="22"/>
  <c r="DB90" i="22"/>
  <c r="CX90" i="22"/>
  <c r="CV90" i="22"/>
  <c r="CD95" i="22"/>
  <c r="DA89" i="22"/>
  <c r="AT95" i="22"/>
  <c r="BM95" i="22"/>
  <c r="BE95" i="22"/>
  <c r="CY87" i="22"/>
  <c r="CT87" i="22"/>
  <c r="DB86" i="22"/>
  <c r="CX86" i="22"/>
  <c r="CV86" i="22"/>
  <c r="CY85" i="22"/>
  <c r="DD82" i="22"/>
  <c r="DB82" i="22"/>
  <c r="CV81" i="22"/>
  <c r="DF80" i="22"/>
  <c r="CZ80" i="22"/>
  <c r="CV80" i="22"/>
  <c r="DB79" i="22"/>
  <c r="CY78" i="22"/>
  <c r="DF77" i="22"/>
  <c r="CZ77" i="22"/>
  <c r="CV77" i="22"/>
  <c r="DB76" i="22"/>
  <c r="CX76" i="22"/>
  <c r="DA75" i="22"/>
  <c r="CX75" i="22"/>
  <c r="DA72" i="22"/>
  <c r="CV72" i="22"/>
  <c r="CZ70" i="22"/>
  <c r="CV70" i="22"/>
  <c r="CZ69" i="22"/>
  <c r="CV69" i="22"/>
  <c r="DF67" i="22"/>
  <c r="DA67" i="22"/>
  <c r="CT67" i="22"/>
  <c r="DA64" i="22"/>
  <c r="CV64" i="22"/>
  <c r="CZ62" i="22"/>
  <c r="CV62" i="22"/>
  <c r="CZ61" i="22"/>
  <c r="CV61" i="22"/>
  <c r="DF59" i="22"/>
  <c r="DA59" i="22"/>
  <c r="CT59" i="22"/>
  <c r="CT58" i="22"/>
  <c r="CT57" i="22"/>
  <c r="DA55" i="22"/>
  <c r="CT53" i="22"/>
  <c r="AA77" i="24"/>
  <c r="AB77" i="24" s="1"/>
  <c r="CB95" i="25"/>
  <c r="BO95" i="25"/>
  <c r="BA95" i="25"/>
  <c r="CQ95" i="25"/>
  <c r="CT92" i="25"/>
  <c r="DB89" i="25"/>
  <c r="DD86" i="25"/>
  <c r="CV84" i="25"/>
  <c r="DA78" i="25"/>
  <c r="CT77" i="25"/>
  <c r="CT74" i="25"/>
  <c r="DA71" i="25"/>
  <c r="DC55" i="25"/>
  <c r="BF95" i="25"/>
  <c r="AA87" i="26"/>
  <c r="AB87" i="26" s="1"/>
  <c r="DA90" i="27"/>
  <c r="CY90" i="27"/>
  <c r="DA89" i="27"/>
  <c r="CT79" i="27"/>
  <c r="DF76" i="27"/>
  <c r="DB58" i="22"/>
  <c r="CX58" i="22"/>
  <c r="CV58" i="22"/>
  <c r="DA57" i="22"/>
  <c r="CT55" i="22"/>
  <c r="DB54" i="22"/>
  <c r="CX54" i="22"/>
  <c r="CV54" i="22"/>
  <c r="DA53" i="22"/>
  <c r="AA78" i="24"/>
  <c r="AB78" i="24" s="1"/>
  <c r="DD94" i="25"/>
  <c r="CD95" i="25"/>
  <c r="CY94" i="25"/>
  <c r="CY93" i="25"/>
  <c r="DD91" i="25"/>
  <c r="DB91" i="25"/>
  <c r="CT91" i="25"/>
  <c r="DB90" i="25"/>
  <c r="CX90" i="25"/>
  <c r="CZ89" i="25"/>
  <c r="CV89" i="25"/>
  <c r="DF88" i="25"/>
  <c r="DD88" i="25"/>
  <c r="DA88" i="25"/>
  <c r="DD87" i="25"/>
  <c r="DB87" i="25"/>
  <c r="DB86" i="25"/>
  <c r="CX86" i="25"/>
  <c r="CV86" i="25"/>
  <c r="CZ85" i="25"/>
  <c r="CV85" i="25"/>
  <c r="DF84" i="25"/>
  <c r="DD84" i="25"/>
  <c r="DA84" i="25"/>
  <c r="DD83" i="25"/>
  <c r="DB83" i="25"/>
  <c r="DB82" i="25"/>
  <c r="CX82" i="25"/>
  <c r="CV82" i="25"/>
  <c r="CZ81" i="25"/>
  <c r="CV81" i="25"/>
  <c r="DF80" i="25"/>
  <c r="DD80" i="25"/>
  <c r="DA80" i="25"/>
  <c r="DD79" i="25"/>
  <c r="DB79" i="25"/>
  <c r="DB78" i="25"/>
  <c r="CX78" i="25"/>
  <c r="CV78" i="25"/>
  <c r="CZ77" i="25"/>
  <c r="CV77" i="25"/>
  <c r="DF76" i="25"/>
  <c r="DD76" i="25"/>
  <c r="DA76" i="25"/>
  <c r="DD75" i="25"/>
  <c r="DB75" i="25"/>
  <c r="DB74" i="25"/>
  <c r="CX74" i="25"/>
  <c r="CV74" i="25"/>
  <c r="CZ73" i="25"/>
  <c r="CV73" i="25"/>
  <c r="DF72" i="25"/>
  <c r="DD72" i="25"/>
  <c r="DA72" i="25"/>
  <c r="DD71" i="25"/>
  <c r="CT71" i="25"/>
  <c r="DB70" i="25"/>
  <c r="CX70" i="25"/>
  <c r="CV70" i="25"/>
  <c r="CZ69" i="25"/>
  <c r="CV69" i="25"/>
  <c r="DF68" i="25"/>
  <c r="DD68" i="25"/>
  <c r="CZ68" i="25"/>
  <c r="DB67" i="25"/>
  <c r="CX67" i="25"/>
  <c r="DF65" i="25"/>
  <c r="DA65" i="25"/>
  <c r="DB64" i="25"/>
  <c r="DD63" i="25"/>
  <c r="CT63" i="25"/>
  <c r="DB62" i="25"/>
  <c r="CX62" i="25"/>
  <c r="CV62" i="25"/>
  <c r="CY61" i="25"/>
  <c r="DD59" i="25"/>
  <c r="CX58" i="25"/>
  <c r="CZ56" i="25"/>
  <c r="DA55" i="25"/>
  <c r="CT55" i="25"/>
  <c r="CT54" i="25"/>
  <c r="CT94" i="27"/>
  <c r="AY95" i="27"/>
  <c r="DD88" i="27"/>
  <c r="DB88" i="27"/>
  <c r="CT88" i="27"/>
  <c r="DF85" i="27"/>
  <c r="DD85" i="27"/>
  <c r="DB85" i="27"/>
  <c r="CX85" i="27"/>
  <c r="CV85" i="27"/>
  <c r="DF84" i="27"/>
  <c r="DA82" i="27"/>
  <c r="DA78" i="27"/>
  <c r="CT77" i="27"/>
  <c r="DB76" i="27"/>
  <c r="CX75" i="27"/>
  <c r="DA73" i="27"/>
  <c r="CT73" i="27"/>
  <c r="DA63" i="27"/>
  <c r="DA55" i="27"/>
  <c r="CT84" i="22"/>
  <c r="DD83" i="22"/>
  <c r="DB83" i="22"/>
  <c r="DF82" i="22"/>
  <c r="CY81" i="22"/>
  <c r="CT81" i="22"/>
  <c r="DB80" i="22"/>
  <c r="DB78" i="22"/>
  <c r="CX78" i="22"/>
  <c r="CV78" i="22"/>
  <c r="DA77" i="22"/>
  <c r="CY75" i="22"/>
  <c r="CT75" i="22"/>
  <c r="DD73" i="22"/>
  <c r="CY73" i="22"/>
  <c r="DF72" i="22"/>
  <c r="DD72" i="22"/>
  <c r="DB72" i="22"/>
  <c r="CZ72" i="22"/>
  <c r="CX72" i="22"/>
  <c r="CV71" i="22"/>
  <c r="DD69" i="22"/>
  <c r="CY69" i="22"/>
  <c r="DF68" i="22"/>
  <c r="DD68" i="22"/>
  <c r="DB68" i="22"/>
  <c r="CZ68" i="22"/>
  <c r="CX68" i="22"/>
  <c r="CV67" i="22"/>
  <c r="DD65" i="22"/>
  <c r="CY65" i="22"/>
  <c r="DF64" i="22"/>
  <c r="DD64" i="22"/>
  <c r="DB64" i="22"/>
  <c r="CZ64" i="22"/>
  <c r="CX64" i="22"/>
  <c r="CV63" i="22"/>
  <c r="DD61" i="22"/>
  <c r="CY61" i="22"/>
  <c r="DF60" i="22"/>
  <c r="DD60" i="22"/>
  <c r="DB60" i="22"/>
  <c r="CZ60" i="22"/>
  <c r="CX60" i="22"/>
  <c r="CV59" i="22"/>
  <c r="DD57" i="22"/>
  <c r="CY57" i="22"/>
  <c r="DF56" i="22"/>
  <c r="DD56" i="22"/>
  <c r="DB56" i="22"/>
  <c r="CZ56" i="22"/>
  <c r="CX56" i="22"/>
  <c r="CV55" i="22"/>
  <c r="DD53" i="22"/>
  <c r="CY53" i="22"/>
  <c r="AA70" i="24"/>
  <c r="AB70" i="24" s="1"/>
  <c r="AA80" i="24"/>
  <c r="AB80" i="24" s="1"/>
  <c r="DC95" i="25"/>
  <c r="BZ95" i="25"/>
  <c r="BW95" i="25"/>
  <c r="CV94" i="25"/>
  <c r="AT95" i="25"/>
  <c r="BI95" i="25"/>
  <c r="CT93" i="25"/>
  <c r="CE95" i="25"/>
  <c r="DA91" i="25"/>
  <c r="DF89" i="25"/>
  <c r="DA87" i="25"/>
  <c r="CX87" i="25"/>
  <c r="DF85" i="25"/>
  <c r="BM95" i="25"/>
  <c r="DA83" i="25"/>
  <c r="CX83" i="25"/>
  <c r="DF81" i="25"/>
  <c r="BS95" i="25"/>
  <c r="CT80" i="25"/>
  <c r="DA79" i="25"/>
  <c r="CX79" i="25"/>
  <c r="DF77" i="25"/>
  <c r="DA77" i="25"/>
  <c r="CT76" i="25"/>
  <c r="CX75" i="25"/>
  <c r="DF73" i="25"/>
  <c r="DA73" i="25"/>
  <c r="CT72" i="25"/>
  <c r="DB71" i="25"/>
  <c r="CX71" i="25"/>
  <c r="DF69" i="25"/>
  <c r="DA69" i="25"/>
  <c r="DA68" i="25"/>
  <c r="CY67" i="25"/>
  <c r="CY66" i="25"/>
  <c r="CY65" i="25"/>
  <c r="DF64" i="25"/>
  <c r="DD64" i="25"/>
  <c r="CZ64" i="25"/>
  <c r="CX64" i="25"/>
  <c r="DB63" i="25"/>
  <c r="CX63" i="25"/>
  <c r="CT61" i="25"/>
  <c r="DB60" i="25"/>
  <c r="CT60" i="25"/>
  <c r="CX59" i="25"/>
  <c r="CZ57" i="25"/>
  <c r="CV57" i="25"/>
  <c r="DF56" i="25"/>
  <c r="DD56" i="25"/>
  <c r="DA56" i="25"/>
  <c r="DD55" i="25"/>
  <c r="CV55" i="25"/>
  <c r="DB54" i="25"/>
  <c r="CX54" i="25"/>
  <c r="CV54" i="25"/>
  <c r="CZ53" i="25"/>
  <c r="CV53" i="25"/>
  <c r="AA65" i="26"/>
  <c r="AB65" i="26" s="1"/>
  <c r="AA72" i="26"/>
  <c r="AB72" i="26" s="1"/>
  <c r="AA78" i="26"/>
  <c r="AB78" i="26" s="1"/>
  <c r="AA81" i="26"/>
  <c r="AB81" i="26" s="1"/>
  <c r="AA84" i="26"/>
  <c r="AB84" i="26" s="1"/>
  <c r="DD94" i="27"/>
  <c r="CB95" i="27"/>
  <c r="BX95" i="27"/>
  <c r="BW95" i="27"/>
  <c r="CV94" i="27"/>
  <c r="DD91" i="27"/>
  <c r="CV91" i="27"/>
  <c r="DD90" i="27"/>
  <c r="CT90" i="27"/>
  <c r="BC95" i="27"/>
  <c r="BK95" i="27"/>
  <c r="DB89" i="27"/>
  <c r="CY87" i="27"/>
  <c r="CZ83" i="27"/>
  <c r="CX83" i="27"/>
  <c r="CT82" i="27"/>
  <c r="CT81" i="27"/>
  <c r="DD79" i="27"/>
  <c r="CT78" i="27"/>
  <c r="DA75" i="27"/>
  <c r="DA74" i="27"/>
  <c r="DA70" i="27"/>
  <c r="DA57" i="27"/>
  <c r="CT54" i="27"/>
  <c r="DE95" i="29"/>
  <c r="BO95" i="29"/>
  <c r="BA95" i="29"/>
  <c r="CT90" i="29"/>
  <c r="CT56" i="22"/>
  <c r="DB55" i="22"/>
  <c r="DF54" i="22"/>
  <c r="BK95" i="25"/>
  <c r="BR95" i="25"/>
  <c r="BE95" i="25"/>
  <c r="CX92" i="25"/>
  <c r="DF90" i="25"/>
  <c r="DB88" i="25"/>
  <c r="CY87" i="25"/>
  <c r="CT87" i="25"/>
  <c r="DB84" i="25"/>
  <c r="CY83" i="25"/>
  <c r="CT83" i="25"/>
  <c r="DB80" i="25"/>
  <c r="CY79" i="25"/>
  <c r="CT79" i="25"/>
  <c r="DB76" i="25"/>
  <c r="CY75" i="25"/>
  <c r="DB72" i="25"/>
  <c r="CY71" i="25"/>
  <c r="CT68" i="25"/>
  <c r="DA67" i="25"/>
  <c r="DF66" i="25"/>
  <c r="CZ66" i="25"/>
  <c r="CT66" i="25"/>
  <c r="DD65" i="25"/>
  <c r="DA64" i="25"/>
  <c r="CY63" i="25"/>
  <c r="DB61" i="25"/>
  <c r="CY59" i="25"/>
  <c r="DF58" i="25"/>
  <c r="DA58" i="25"/>
  <c r="DA57" i="25"/>
  <c r="CT56" i="25"/>
  <c r="DB55" i="25"/>
  <c r="DA53" i="25"/>
  <c r="BL95" i="27"/>
  <c r="CC95" i="27"/>
  <c r="DA93" i="27"/>
  <c r="CT92" i="27"/>
  <c r="BS95" i="27"/>
  <c r="DB86" i="27"/>
  <c r="CT86" i="27"/>
  <c r="DD84" i="27"/>
  <c r="DA83" i="27"/>
  <c r="DF81" i="27"/>
  <c r="CZ81" i="27"/>
  <c r="DA80" i="27"/>
  <c r="DA79" i="27"/>
  <c r="CX77" i="27"/>
  <c r="DA66" i="27"/>
  <c r="CY71" i="27"/>
  <c r="DF70" i="27"/>
  <c r="DD70" i="27"/>
  <c r="DB70" i="27"/>
  <c r="CZ70" i="27"/>
  <c r="CY67" i="27"/>
  <c r="DF66" i="27"/>
  <c r="DD66" i="27"/>
  <c r="DB66" i="27"/>
  <c r="CZ66" i="27"/>
  <c r="CY63" i="27"/>
  <c r="DF62" i="27"/>
  <c r="DD62" i="27"/>
  <c r="DB62" i="27"/>
  <c r="CZ62" i="27"/>
  <c r="CT59" i="27"/>
  <c r="CZ56" i="27"/>
  <c r="CX56" i="27"/>
  <c r="DB55" i="27"/>
  <c r="CX55" i="27"/>
  <c r="DF54" i="27"/>
  <c r="DB54" i="27"/>
  <c r="DA54" i="27"/>
  <c r="CT53" i="27"/>
  <c r="AA65" i="28"/>
  <c r="AB65" i="28" s="1"/>
  <c r="CD95" i="29"/>
  <c r="BZ95" i="29"/>
  <c r="AT95" i="29"/>
  <c r="CT93" i="29"/>
  <c r="CY90" i="29"/>
  <c r="CT87" i="29"/>
  <c r="CZ86" i="29"/>
  <c r="CX86" i="29"/>
  <c r="DA81" i="29"/>
  <c r="CT72" i="29"/>
  <c r="CT70" i="29"/>
  <c r="CT69" i="29"/>
  <c r="CS66" i="29"/>
  <c r="CS95" i="29" s="1"/>
  <c r="BD95" i="29"/>
  <c r="CT61" i="29"/>
  <c r="CA95" i="27"/>
  <c r="CX94" i="27"/>
  <c r="CT93" i="27"/>
  <c r="CY92" i="27"/>
  <c r="CZ91" i="27"/>
  <c r="AU95" i="27"/>
  <c r="DB90" i="27"/>
  <c r="BT95" i="27"/>
  <c r="CT89" i="27"/>
  <c r="DD87" i="27"/>
  <c r="CT87" i="27"/>
  <c r="CY85" i="27"/>
  <c r="CY84" i="27"/>
  <c r="CT83" i="27"/>
  <c r="DB82" i="27"/>
  <c r="CX82" i="27"/>
  <c r="DF80" i="27"/>
  <c r="CZ80" i="27"/>
  <c r="CT80" i="27"/>
  <c r="CZ79" i="27"/>
  <c r="CX79" i="27"/>
  <c r="DB78" i="27"/>
  <c r="CX78" i="27"/>
  <c r="CV77" i="27"/>
  <c r="DD75" i="27"/>
  <c r="CT75" i="27"/>
  <c r="DD74" i="27"/>
  <c r="DB74" i="27"/>
  <c r="DD73" i="27"/>
  <c r="DB73" i="27"/>
  <c r="DF72" i="27"/>
  <c r="CY72" i="27"/>
  <c r="CT70" i="27"/>
  <c r="DD69" i="27"/>
  <c r="DB69" i="27"/>
  <c r="DF68" i="27"/>
  <c r="CY68" i="27"/>
  <c r="CT66" i="27"/>
  <c r="DD65" i="27"/>
  <c r="DB65" i="27"/>
  <c r="DF64" i="27"/>
  <c r="CY64" i="27"/>
  <c r="CT62" i="27"/>
  <c r="DD61" i="27"/>
  <c r="DB61" i="27"/>
  <c r="DF60" i="27"/>
  <c r="CY60" i="27"/>
  <c r="CV59" i="27"/>
  <c r="CZ58" i="27"/>
  <c r="CV58" i="27"/>
  <c r="DF56" i="27"/>
  <c r="DA56" i="27"/>
  <c r="CT56" i="27"/>
  <c r="DA53" i="27"/>
  <c r="CV53" i="27"/>
  <c r="AA68" i="28"/>
  <c r="AB68" i="28" s="1"/>
  <c r="AA86" i="28"/>
  <c r="AB86" i="28" s="1"/>
  <c r="BS95" i="29"/>
  <c r="BE95" i="29"/>
  <c r="AX95" i="29"/>
  <c r="BJ95" i="29"/>
  <c r="CZ92" i="29"/>
  <c r="CT92" i="29"/>
  <c r="CT91" i="29"/>
  <c r="DD89" i="29"/>
  <c r="DB89" i="29"/>
  <c r="CX89" i="29"/>
  <c r="DF86" i="29"/>
  <c r="DA86" i="29"/>
  <c r="DF85" i="29"/>
  <c r="DA68" i="29"/>
  <c r="DA66" i="29"/>
  <c r="CZ72" i="27"/>
  <c r="DA69" i="27"/>
  <c r="CZ68" i="27"/>
  <c r="CT68" i="27"/>
  <c r="DA65" i="27"/>
  <c r="CZ64" i="27"/>
  <c r="CT64" i="27"/>
  <c r="DA61" i="27"/>
  <c r="CZ60" i="27"/>
  <c r="CT60" i="27"/>
  <c r="DB58" i="27"/>
  <c r="DA58" i="27"/>
  <c r="CT57" i="27"/>
  <c r="DF55" i="27"/>
  <c r="CT55" i="27"/>
  <c r="BG95" i="29"/>
  <c r="DB92" i="29"/>
  <c r="CT88" i="29"/>
  <c r="CT80" i="29"/>
  <c r="DA71" i="29"/>
  <c r="CT64" i="29"/>
  <c r="DD58" i="27"/>
  <c r="CY58" i="27"/>
  <c r="DF57" i="27"/>
  <c r="DD57" i="27"/>
  <c r="DB57" i="27"/>
  <c r="CZ57" i="27"/>
  <c r="CX57" i="27"/>
  <c r="CV56" i="27"/>
  <c r="DD54" i="27"/>
  <c r="CY54" i="27"/>
  <c r="DF53" i="27"/>
  <c r="DD53" i="27"/>
  <c r="DB53" i="27"/>
  <c r="CZ53" i="27"/>
  <c r="CX53" i="27"/>
  <c r="AA70" i="28"/>
  <c r="AB70" i="28" s="1"/>
  <c r="AA72" i="28"/>
  <c r="AB72" i="28" s="1"/>
  <c r="AA74" i="28"/>
  <c r="AB74" i="28" s="1"/>
  <c r="AA78" i="28"/>
  <c r="AB78" i="28" s="1"/>
  <c r="AA80" i="28"/>
  <c r="AB80" i="28" s="1"/>
  <c r="AA83" i="28"/>
  <c r="AB83" i="28" s="1"/>
  <c r="CZ94" i="29"/>
  <c r="BT95" i="29"/>
  <c r="BI95" i="29"/>
  <c r="AW95" i="29"/>
  <c r="BB95" i="29"/>
  <c r="BM95" i="29"/>
  <c r="CY92" i="29"/>
  <c r="CY89" i="29"/>
  <c r="CT89" i="29"/>
  <c r="DB88" i="29"/>
  <c r="CY86" i="29"/>
  <c r="CT86" i="29"/>
  <c r="DB85" i="29"/>
  <c r="CX85" i="29"/>
  <c r="DB81" i="29"/>
  <c r="DD79" i="29"/>
  <c r="DA78" i="29"/>
  <c r="CY78" i="29"/>
  <c r="DF76" i="29"/>
  <c r="DD76" i="29"/>
  <c r="CZ76" i="29"/>
  <c r="CY73" i="29"/>
  <c r="CX71" i="29"/>
  <c r="DB70" i="29"/>
  <c r="CX70" i="29"/>
  <c r="CV70" i="29"/>
  <c r="CV69" i="29"/>
  <c r="DA67" i="29"/>
  <c r="DA65" i="29"/>
  <c r="DF62" i="29"/>
  <c r="DB61" i="29"/>
  <c r="CZ61" i="29"/>
  <c r="CX61" i="29"/>
  <c r="DB59" i="29"/>
  <c r="CT59" i="29"/>
  <c r="DB58" i="29"/>
  <c r="DF57" i="29"/>
  <c r="CV55" i="29"/>
  <c r="CY53" i="29"/>
  <c r="AT95" i="31"/>
  <c r="CM95" i="31"/>
  <c r="DF89" i="31"/>
  <c r="DF80" i="31"/>
  <c r="BL95" i="31"/>
  <c r="DD80" i="31"/>
  <c r="CV86" i="29"/>
  <c r="DD84" i="29"/>
  <c r="DB82" i="29"/>
  <c r="DA79" i="29"/>
  <c r="CT78" i="29"/>
  <c r="DB77" i="29"/>
  <c r="CT77" i="29"/>
  <c r="DA76" i="29"/>
  <c r="DB75" i="29"/>
  <c r="CT75" i="29"/>
  <c r="DA74" i="29"/>
  <c r="DB66" i="29"/>
  <c r="CT65" i="29"/>
  <c r="DA63" i="29"/>
  <c r="CT63" i="29"/>
  <c r="DA61" i="29"/>
  <c r="DA55" i="29"/>
  <c r="DA54" i="29"/>
  <c r="BP95" i="31"/>
  <c r="BM95" i="31"/>
  <c r="BE95" i="31"/>
  <c r="DA92" i="31"/>
  <c r="CT89" i="31"/>
  <c r="DB84" i="29"/>
  <c r="DB78" i="29"/>
  <c r="DA75" i="29"/>
  <c r="CT74" i="29"/>
  <c r="DB73" i="29"/>
  <c r="CT73" i="29"/>
  <c r="DA72" i="29"/>
  <c r="DB71" i="29"/>
  <c r="CT71" i="29"/>
  <c r="DA70" i="29"/>
  <c r="DA64" i="29"/>
  <c r="DA58" i="29"/>
  <c r="CT53" i="29"/>
  <c r="DA94" i="31"/>
  <c r="DA84" i="31"/>
  <c r="CB95" i="31"/>
  <c r="DA80" i="31"/>
  <c r="AA83" i="30"/>
  <c r="AB83" i="30" s="1"/>
  <c r="AA86" i="30"/>
  <c r="AB86" i="30" s="1"/>
  <c r="AY95" i="31"/>
  <c r="AX95" i="31"/>
  <c r="DB93" i="31"/>
  <c r="CX93" i="31"/>
  <c r="DD92" i="31"/>
  <c r="DB92" i="31"/>
  <c r="CZ92" i="31"/>
  <c r="CV92" i="31"/>
  <c r="DF90" i="31"/>
  <c r="DD90" i="31"/>
  <c r="DF87" i="31"/>
  <c r="DB87" i="31"/>
  <c r="DB86" i="31"/>
  <c r="CT86" i="31"/>
  <c r="CY84" i="31"/>
  <c r="DB83" i="31"/>
  <c r="CX83" i="31"/>
  <c r="CT83" i="31"/>
  <c r="CY81" i="31"/>
  <c r="DB80" i="31"/>
  <c r="CX80" i="31"/>
  <c r="DB78" i="31"/>
  <c r="BH95" i="31"/>
  <c r="CA95" i="31"/>
  <c r="AW95" i="31"/>
  <c r="BD95" i="31"/>
  <c r="DA90" i="31"/>
  <c r="DB88" i="31"/>
  <c r="DA79" i="31"/>
  <c r="DA76" i="31"/>
  <c r="DA71" i="31"/>
  <c r="CT71" i="31"/>
  <c r="DA67" i="31"/>
  <c r="CY62" i="29"/>
  <c r="DD60" i="29"/>
  <c r="CZ60" i="29"/>
  <c r="DA59" i="29"/>
  <c r="DA57" i="29"/>
  <c r="DD56" i="29"/>
  <c r="CZ56" i="29"/>
  <c r="DB55" i="29"/>
  <c r="DA53" i="29"/>
  <c r="AA65" i="30"/>
  <c r="AB65" i="30" s="1"/>
  <c r="AA71" i="30"/>
  <c r="AB71" i="30" s="1"/>
  <c r="AA78" i="30"/>
  <c r="AB78" i="30" s="1"/>
  <c r="BR95" i="31"/>
  <c r="CT93" i="31"/>
  <c r="CT91" i="31"/>
  <c r="CY85" i="31"/>
  <c r="DD83" i="31"/>
  <c r="DA83" i="31"/>
  <c r="DF82" i="31"/>
  <c r="DD82" i="31"/>
  <c r="CZ82" i="31"/>
  <c r="CT82" i="31"/>
  <c r="CT81" i="31"/>
  <c r="CT80" i="31"/>
  <c r="CY79" i="31"/>
  <c r="DD78" i="31"/>
  <c r="CY92" i="31"/>
  <c r="CX90" i="31"/>
  <c r="DB89" i="31"/>
  <c r="CX89" i="31"/>
  <c r="CV89" i="31"/>
  <c r="CV88" i="31"/>
  <c r="DA86" i="31"/>
  <c r="CT85" i="31"/>
  <c r="DF84" i="31"/>
  <c r="DB84" i="31"/>
  <c r="CZ84" i="31"/>
  <c r="CY83" i="31"/>
  <c r="DB81" i="31"/>
  <c r="CX81" i="31"/>
  <c r="DD79" i="31"/>
  <c r="DA78" i="31"/>
  <c r="CY77" i="31"/>
  <c r="CY76" i="31"/>
  <c r="DF75" i="31"/>
  <c r="CZ75" i="31"/>
  <c r="CV75" i="31"/>
  <c r="CY74" i="31"/>
  <c r="DF73" i="31"/>
  <c r="DB73" i="31"/>
  <c r="DA72" i="31"/>
  <c r="CY70" i="31"/>
  <c r="DF69" i="31"/>
  <c r="DB69" i="31"/>
  <c r="DA69" i="31"/>
  <c r="CZ68" i="31"/>
  <c r="CT58" i="31"/>
  <c r="CT78" i="31"/>
  <c r="DA77" i="31"/>
  <c r="DF76" i="31"/>
  <c r="CZ76" i="31"/>
  <c r="CT76" i="31"/>
  <c r="DG76" i="31" s="1"/>
  <c r="DA75" i="31"/>
  <c r="DB74" i="31"/>
  <c r="CT72" i="31"/>
  <c r="CT70" i="31"/>
  <c r="DF68" i="31"/>
  <c r="DB68" i="31"/>
  <c r="CT60" i="31"/>
  <c r="CV77" i="31"/>
  <c r="CT77" i="31"/>
  <c r="DB76" i="31"/>
  <c r="CV74" i="31"/>
  <c r="CT74" i="31"/>
  <c r="DA73" i="31"/>
  <c r="CX71" i="31"/>
  <c r="DA63" i="31"/>
  <c r="DA61" i="31"/>
  <c r="CT59" i="31"/>
  <c r="CT57" i="31"/>
  <c r="CT67" i="31"/>
  <c r="DB66" i="31"/>
  <c r="CV66" i="31"/>
  <c r="DF65" i="31"/>
  <c r="DD65" i="31"/>
  <c r="DF64" i="31"/>
  <c r="CZ64" i="31"/>
  <c r="CY63" i="31"/>
  <c r="DF62" i="31"/>
  <c r="CZ62" i="31"/>
  <c r="DB59" i="31"/>
  <c r="CV59" i="31"/>
  <c r="DA58" i="31"/>
  <c r="CZ57" i="31"/>
  <c r="CY56" i="31"/>
  <c r="DF55" i="31"/>
  <c r="DD55" i="31"/>
  <c r="DF54" i="31"/>
  <c r="CZ54" i="31"/>
  <c r="CV54" i="31"/>
  <c r="DB72" i="31"/>
  <c r="CX72" i="31"/>
  <c r="CV72" i="31"/>
  <c r="DD71" i="31"/>
  <c r="DD70" i="31"/>
  <c r="CX70" i="31"/>
  <c r="CV70" i="31"/>
  <c r="DB67" i="31"/>
  <c r="CX67" i="31"/>
  <c r="CY66" i="31"/>
  <c r="CZ65" i="31"/>
  <c r="CV65" i="31"/>
  <c r="DA64" i="31"/>
  <c r="CZ63" i="31"/>
  <c r="CT63" i="31"/>
  <c r="DA62" i="31"/>
  <c r="CV61" i="31"/>
  <c r="DA59" i="31"/>
  <c r="DD58" i="31"/>
  <c r="DD57" i="31"/>
  <c r="DF56" i="31"/>
  <c r="DB54" i="31"/>
  <c r="CZ53" i="31"/>
  <c r="CY67" i="31"/>
  <c r="DA65" i="31"/>
  <c r="DB63" i="31"/>
  <c r="CT62" i="31"/>
  <c r="DB61" i="31"/>
  <c r="CV60" i="31"/>
  <c r="CV58" i="31"/>
  <c r="DB56" i="31"/>
  <c r="CZ55" i="31"/>
  <c r="CV53" i="31"/>
  <c r="AA39" i="30"/>
  <c r="AB39" i="30" s="1"/>
  <c r="AA42" i="8"/>
  <c r="AB42" i="8" s="1"/>
  <c r="M209" i="20"/>
  <c r="F209" i="20"/>
  <c r="R209" i="20"/>
  <c r="R206" i="20"/>
  <c r="P206" i="20"/>
  <c r="AA37" i="21"/>
  <c r="AB37" i="21" s="1"/>
  <c r="T53" i="26"/>
  <c r="U82" i="26"/>
  <c r="T37" i="26"/>
  <c r="U66" i="26"/>
  <c r="T47" i="26"/>
  <c r="U76" i="26"/>
  <c r="U60" i="8"/>
  <c r="F139" i="20" a="1"/>
  <c r="AA82" i="21"/>
  <c r="AB82" i="21" s="1"/>
  <c r="O207" i="20"/>
  <c r="U66" i="24"/>
  <c r="T37" i="24"/>
  <c r="V206" i="20"/>
  <c r="V209" i="20"/>
  <c r="AA39" i="21"/>
  <c r="AB39" i="21" s="1"/>
  <c r="K207" i="20"/>
  <c r="W206" i="20"/>
  <c r="W209" i="20"/>
  <c r="T66" i="8"/>
  <c r="AA37" i="8"/>
  <c r="AB37" i="8" s="1"/>
  <c r="Q209" i="20"/>
  <c r="U59" i="21"/>
  <c r="L206" i="20"/>
  <c r="X209" i="20"/>
  <c r="X206" i="20"/>
  <c r="AA36" i="24"/>
  <c r="AB36" i="24" s="1"/>
  <c r="T82" i="30"/>
  <c r="U75" i="8"/>
  <c r="G85" i="20" s="1" a="1"/>
  <c r="T37" i="28"/>
  <c r="D207" i="20"/>
  <c r="CR95" i="22"/>
  <c r="CW95" i="22"/>
  <c r="CO95" i="22"/>
  <c r="CR95" i="25"/>
  <c r="DC95" i="22"/>
  <c r="CS95" i="22"/>
  <c r="CQ95" i="22"/>
  <c r="CM95" i="22"/>
  <c r="AW95" i="22"/>
  <c r="BC95" i="22"/>
  <c r="BG95" i="22"/>
  <c r="CA95" i="22"/>
  <c r="AW95" i="25"/>
  <c r="BG95" i="25"/>
  <c r="CW94" i="25"/>
  <c r="DB92" i="25"/>
  <c r="CY90" i="25"/>
  <c r="DE95" i="9"/>
  <c r="AX95" i="22"/>
  <c r="BD95" i="22"/>
  <c r="BN95" i="22"/>
  <c r="BU95" i="22"/>
  <c r="CC95" i="22"/>
  <c r="BP95" i="22"/>
  <c r="BD95" i="25"/>
  <c r="BN95" i="25"/>
  <c r="BU95" i="25"/>
  <c r="CC95" i="25"/>
  <c r="BH95" i="25"/>
  <c r="CT90" i="25"/>
  <c r="CT86" i="25"/>
  <c r="CT82" i="25"/>
  <c r="AY95" i="22"/>
  <c r="BK95" i="22"/>
  <c r="BO95" i="22"/>
  <c r="BW95" i="22"/>
  <c r="AY95" i="25"/>
  <c r="BP95" i="25"/>
  <c r="CZ93" i="25"/>
  <c r="DD92" i="25"/>
  <c r="CV90" i="25"/>
  <c r="DA92" i="25"/>
  <c r="DA89" i="25"/>
  <c r="CT88" i="25"/>
  <c r="DA85" i="25"/>
  <c r="CT84" i="25"/>
  <c r="DA81" i="25"/>
  <c r="CT62" i="25"/>
  <c r="DA59" i="25"/>
  <c r="DA60" i="25"/>
  <c r="DB59" i="25"/>
  <c r="CT59" i="25"/>
  <c r="DB58" i="25"/>
  <c r="CT58" i="25"/>
  <c r="DF57" i="25"/>
  <c r="CY62" i="25"/>
  <c r="CV58" i="25"/>
  <c r="AV95" i="27"/>
  <c r="AZ95" i="27"/>
  <c r="BD95" i="27"/>
  <c r="BH95" i="27"/>
  <c r="BP95" i="27"/>
  <c r="CW94" i="27"/>
  <c r="DA91" i="27"/>
  <c r="CO91" i="27"/>
  <c r="CO95" i="27" s="1"/>
  <c r="CL91" i="27"/>
  <c r="CR90" i="27"/>
  <c r="DE89" i="27"/>
  <c r="CX76" i="27"/>
  <c r="CT76" i="27"/>
  <c r="CY75" i="27"/>
  <c r="DF74" i="27"/>
  <c r="CT74" i="27"/>
  <c r="CZ94" i="27"/>
  <c r="DA77" i="27"/>
  <c r="CT72" i="27"/>
  <c r="CZ74" i="27"/>
  <c r="DA71" i="27"/>
  <c r="BG95" i="27"/>
  <c r="DD77" i="27"/>
  <c r="CV75" i="27"/>
  <c r="CP95" i="29"/>
  <c r="BN95" i="29"/>
  <c r="CV94" i="29"/>
  <c r="CN94" i="29"/>
  <c r="DD93" i="29"/>
  <c r="CV85" i="29"/>
  <c r="DD83" i="29"/>
  <c r="CX79" i="29"/>
  <c r="DA82" i="29"/>
  <c r="BR95" i="29"/>
  <c r="DA83" i="29"/>
  <c r="CT82" i="29"/>
  <c r="DF81" i="29"/>
  <c r="CZ81" i="29"/>
  <c r="CT81" i="29"/>
  <c r="DA80" i="29"/>
  <c r="DB79" i="29"/>
  <c r="CT79" i="29"/>
  <c r="CC95" i="29"/>
  <c r="DD94" i="31"/>
  <c r="BG95" i="31"/>
  <c r="CS94" i="31"/>
  <c r="CS95" i="31" s="1"/>
  <c r="CO95" i="31"/>
  <c r="CT88" i="31"/>
  <c r="CD95" i="31"/>
  <c r="DA87" i="31"/>
  <c r="DA85" i="31"/>
  <c r="CV94" i="31"/>
  <c r="BN95" i="31"/>
  <c r="BI95" i="31"/>
  <c r="CT84" i="31"/>
  <c r="AA68" i="30"/>
  <c r="AB68" i="30" s="1"/>
  <c r="AA72" i="30"/>
  <c r="AB72" i="30" s="1"/>
  <c r="AA77" i="30"/>
  <c r="AB77" i="30" s="1"/>
  <c r="AA81" i="30"/>
  <c r="AB81" i="30" s="1"/>
  <c r="AA84" i="30"/>
  <c r="AB84" i="30" s="1"/>
  <c r="BC95" i="31"/>
  <c r="CR94" i="31"/>
  <c r="DA93" i="31"/>
  <c r="CY93" i="31"/>
  <c r="DD91" i="31"/>
  <c r="CX86" i="31"/>
  <c r="DB85" i="31"/>
  <c r="CV85" i="31"/>
  <c r="BO95" i="31"/>
  <c r="CX94" i="31"/>
  <c r="BU95" i="31"/>
  <c r="CN95" i="31"/>
  <c r="CT92" i="31"/>
  <c r="DA91" i="31"/>
  <c r="DB90" i="31"/>
  <c r="CT90" i="31"/>
  <c r="DA89" i="31"/>
  <c r="CY89" i="31"/>
  <c r="DD87" i="31"/>
  <c r="DB82" i="31"/>
  <c r="CC95" i="31"/>
  <c r="DA82" i="31"/>
  <c r="BS95" i="31"/>
  <c r="CZ83" i="31"/>
  <c r="DA81" i="31"/>
  <c r="CZ60" i="31"/>
  <c r="DF60" i="31"/>
  <c r="AG58" i="8"/>
  <c r="G208" i="20"/>
  <c r="G207" i="20" s="1"/>
  <c r="DG79" i="25" l="1"/>
  <c r="DG61" i="25"/>
  <c r="DG62" i="22"/>
  <c r="DG75" i="9"/>
  <c r="DG67" i="9"/>
  <c r="DG91" i="9"/>
  <c r="DG68" i="9"/>
  <c r="CV95" i="22"/>
  <c r="DG82" i="25"/>
  <c r="F58" i="20" a="1"/>
  <c r="F69" i="20" s="1"/>
  <c r="T59" i="21"/>
  <c r="T88" i="21" s="1"/>
  <c r="DG64" i="9"/>
  <c r="F93" i="20"/>
  <c r="F92" i="20"/>
  <c r="F108" i="20"/>
  <c r="DG61" i="9"/>
  <c r="DG83" i="9"/>
  <c r="DB95" i="9"/>
  <c r="DG88" i="9"/>
  <c r="DG88" i="25"/>
  <c r="DG53" i="22"/>
  <c r="CZ95" i="22"/>
  <c r="U66" i="30"/>
  <c r="DG90" i="29"/>
  <c r="C106" i="20"/>
  <c r="DG89" i="29"/>
  <c r="DG62" i="27"/>
  <c r="DG87" i="27"/>
  <c r="DG93" i="27"/>
  <c r="DG63" i="27"/>
  <c r="DG88" i="22"/>
  <c r="DG90" i="9"/>
  <c r="F102" i="20"/>
  <c r="F90" i="20"/>
  <c r="F99" i="20"/>
  <c r="DG59" i="9"/>
  <c r="DG63" i="9"/>
  <c r="DG55" i="9"/>
  <c r="U59" i="8"/>
  <c r="DG84" i="25"/>
  <c r="C96" i="20"/>
  <c r="DG91" i="25"/>
  <c r="DG62" i="29"/>
  <c r="F94" i="20"/>
  <c r="F107" i="20"/>
  <c r="DG69" i="9"/>
  <c r="T60" i="30"/>
  <c r="DG79" i="9"/>
  <c r="DG85" i="9"/>
  <c r="DG58" i="29"/>
  <c r="C97" i="20"/>
  <c r="DF95" i="9"/>
  <c r="AA46" i="26"/>
  <c r="AB46" i="26" s="1"/>
  <c r="T75" i="26"/>
  <c r="C105" i="20"/>
  <c r="DG53" i="31"/>
  <c r="DG84" i="22"/>
  <c r="DG66" i="9"/>
  <c r="U59" i="28"/>
  <c r="U88" i="28" s="1"/>
  <c r="DG89" i="25"/>
  <c r="C88" i="20"/>
  <c r="T60" i="8"/>
  <c r="DG74" i="31"/>
  <c r="DG78" i="31"/>
  <c r="DG84" i="29"/>
  <c r="DG65" i="29"/>
  <c r="DG55" i="27"/>
  <c r="DG64" i="27"/>
  <c r="DG87" i="29"/>
  <c r="DG87" i="25"/>
  <c r="DF95" i="22"/>
  <c r="DG88" i="27"/>
  <c r="DG59" i="22"/>
  <c r="C107" i="20"/>
  <c r="CX95" i="9"/>
  <c r="F106" i="20"/>
  <c r="F96" i="20"/>
  <c r="F86" i="20"/>
  <c r="F98" i="20"/>
  <c r="F95" i="20"/>
  <c r="F85" i="20"/>
  <c r="F104" i="20"/>
  <c r="F89" i="20"/>
  <c r="F103" i="20"/>
  <c r="F97" i="20"/>
  <c r="F105" i="20"/>
  <c r="F87" i="20"/>
  <c r="T75" i="30"/>
  <c r="AA75" i="30" s="1"/>
  <c r="AB75" i="30" s="1"/>
  <c r="AA46" i="30"/>
  <c r="AB46" i="30" s="1"/>
  <c r="DG83" i="29"/>
  <c r="DG76" i="9"/>
  <c r="DG73" i="9"/>
  <c r="DG77" i="27"/>
  <c r="DG59" i="27"/>
  <c r="DG77" i="9"/>
  <c r="C87" i="20"/>
  <c r="C98" i="20"/>
  <c r="CV95" i="9"/>
  <c r="DG89" i="9"/>
  <c r="DG83" i="22"/>
  <c r="C86" i="20"/>
  <c r="DG86" i="31"/>
  <c r="C93" i="20"/>
  <c r="AA82" i="28"/>
  <c r="AB82" i="28" s="1"/>
  <c r="C104" i="20"/>
  <c r="T59" i="30"/>
  <c r="T88" i="30" s="1"/>
  <c r="C91" i="20"/>
  <c r="C90" i="20"/>
  <c r="DG54" i="9"/>
  <c r="DG78" i="9"/>
  <c r="U60" i="28"/>
  <c r="U61" i="28" s="1"/>
  <c r="DG84" i="9"/>
  <c r="DG60" i="9"/>
  <c r="DG92" i="9"/>
  <c r="DG82" i="9"/>
  <c r="DG57" i="9"/>
  <c r="DG87" i="9"/>
  <c r="DG65" i="9"/>
  <c r="C101" i="20"/>
  <c r="C92" i="20"/>
  <c r="C108" i="20"/>
  <c r="DG55" i="31"/>
  <c r="DG71" i="9"/>
  <c r="T59" i="8"/>
  <c r="T88" i="8" s="1"/>
  <c r="DG86" i="9"/>
  <c r="CY95" i="31"/>
  <c r="CX95" i="31"/>
  <c r="CZ95" i="29"/>
  <c r="DG85" i="29"/>
  <c r="CY95" i="27"/>
  <c r="DD95" i="25"/>
  <c r="C100" i="20"/>
  <c r="S206" i="20"/>
  <c r="DG64" i="31"/>
  <c r="DG77" i="31"/>
  <c r="DG70" i="29"/>
  <c r="U60" i="30"/>
  <c r="DG58" i="9"/>
  <c r="B58" i="20" a="1"/>
  <c r="B77" i="20" s="1"/>
  <c r="DG69" i="31"/>
  <c r="DD95" i="22"/>
  <c r="DG93" i="9"/>
  <c r="DG76" i="29"/>
  <c r="DG78" i="27"/>
  <c r="DG80" i="25"/>
  <c r="DG54" i="25"/>
  <c r="DG69" i="25"/>
  <c r="CX95" i="22"/>
  <c r="DG65" i="25"/>
  <c r="DG66" i="22"/>
  <c r="DG81" i="25"/>
  <c r="J209" i="20"/>
  <c r="DG61" i="31"/>
  <c r="DG60" i="29"/>
  <c r="DG71" i="31"/>
  <c r="DG74" i="29"/>
  <c r="DG63" i="29"/>
  <c r="DG88" i="29"/>
  <c r="DG69" i="27"/>
  <c r="DG58" i="27"/>
  <c r="DG66" i="27"/>
  <c r="DG67" i="27"/>
  <c r="DG66" i="25"/>
  <c r="DG68" i="25"/>
  <c r="DG55" i="22"/>
  <c r="DG55" i="25"/>
  <c r="DG67" i="22"/>
  <c r="CZ95" i="9"/>
  <c r="DG85" i="27"/>
  <c r="DG54" i="22"/>
  <c r="DG65" i="22"/>
  <c r="DG68" i="22"/>
  <c r="DG92" i="22"/>
  <c r="DG67" i="29"/>
  <c r="DG70" i="9"/>
  <c r="CY95" i="22"/>
  <c r="DG56" i="9"/>
  <c r="DG73" i="31"/>
  <c r="DG83" i="31"/>
  <c r="DG80" i="29"/>
  <c r="DG60" i="25"/>
  <c r="DG65" i="31"/>
  <c r="DG54" i="31"/>
  <c r="DG59" i="31"/>
  <c r="DG70" i="31"/>
  <c r="DG80" i="31"/>
  <c r="DG54" i="29"/>
  <c r="DG75" i="29"/>
  <c r="CY95" i="29"/>
  <c r="DG59" i="29"/>
  <c r="DG64" i="29"/>
  <c r="DG57" i="27"/>
  <c r="DG65" i="27"/>
  <c r="DB95" i="27"/>
  <c r="DG70" i="27"/>
  <c r="DG84" i="27"/>
  <c r="DG69" i="29"/>
  <c r="DG86" i="29"/>
  <c r="DG92" i="27"/>
  <c r="DG56" i="22"/>
  <c r="DG73" i="27"/>
  <c r="DG63" i="25"/>
  <c r="DG70" i="25"/>
  <c r="DG73" i="25"/>
  <c r="DA95" i="22"/>
  <c r="DG79" i="22"/>
  <c r="DG53" i="25"/>
  <c r="DG75" i="25"/>
  <c r="DG73" i="29"/>
  <c r="DG74" i="9"/>
  <c r="DG75" i="31"/>
  <c r="DG74" i="22"/>
  <c r="C89" i="20"/>
  <c r="C94" i="20"/>
  <c r="C99" i="20"/>
  <c r="C103" i="20"/>
  <c r="C85" i="20"/>
  <c r="B112" i="20" a="1"/>
  <c r="DG61" i="29"/>
  <c r="CX95" i="25"/>
  <c r="DB95" i="22"/>
  <c r="U60" i="26"/>
  <c r="DG56" i="31"/>
  <c r="DG66" i="31"/>
  <c r="DG78" i="29"/>
  <c r="DG91" i="29"/>
  <c r="DG76" i="25"/>
  <c r="DG63" i="22"/>
  <c r="DG61" i="22"/>
  <c r="DG91" i="22"/>
  <c r="DG78" i="25"/>
  <c r="DG64" i="25"/>
  <c r="DD95" i="9"/>
  <c r="CY95" i="9"/>
  <c r="DA95" i="9"/>
  <c r="DG68" i="29"/>
  <c r="DG56" i="29"/>
  <c r="DG68" i="31"/>
  <c r="DG56" i="27"/>
  <c r="DG79" i="27"/>
  <c r="DG74" i="25"/>
  <c r="DG70" i="22"/>
  <c r="DG78" i="22"/>
  <c r="CL95" i="22"/>
  <c r="DG94" i="22"/>
  <c r="AA47" i="24"/>
  <c r="AB47" i="24" s="1"/>
  <c r="T76" i="24"/>
  <c r="DG53" i="9"/>
  <c r="DG60" i="27"/>
  <c r="CN95" i="27"/>
  <c r="AA47" i="28"/>
  <c r="AB47" i="28" s="1"/>
  <c r="T76" i="28"/>
  <c r="AA76" i="28" s="1"/>
  <c r="AB76" i="28" s="1"/>
  <c r="DG92" i="31"/>
  <c r="DB95" i="29"/>
  <c r="DF95" i="29"/>
  <c r="DG93" i="29"/>
  <c r="DG57" i="25"/>
  <c r="DG86" i="25"/>
  <c r="DG62" i="31"/>
  <c r="DG63" i="31"/>
  <c r="DG57" i="29"/>
  <c r="DG61" i="27"/>
  <c r="DG68" i="27"/>
  <c r="DG53" i="27"/>
  <c r="DG86" i="27"/>
  <c r="DG71" i="25"/>
  <c r="DG77" i="25"/>
  <c r="DG82" i="22"/>
  <c r="DG72" i="22"/>
  <c r="DG77" i="22"/>
  <c r="DG86" i="22"/>
  <c r="DG89" i="22"/>
  <c r="DG66" i="29"/>
  <c r="CO95" i="29"/>
  <c r="B205" i="20"/>
  <c r="B206" i="20" s="1"/>
  <c r="T44" i="26"/>
  <c r="AA44" i="26" s="1"/>
  <c r="AB44" i="26" s="1"/>
  <c r="U59" i="26"/>
  <c r="DG76" i="22"/>
  <c r="DG62" i="9"/>
  <c r="G112" i="20" a="1"/>
  <c r="AA76" i="8"/>
  <c r="AB76" i="8" s="1"/>
  <c r="T60" i="21"/>
  <c r="G139" i="20" a="1"/>
  <c r="AA82" i="8"/>
  <c r="AB82" i="8" s="1"/>
  <c r="AA76" i="21"/>
  <c r="AB76" i="21" s="1"/>
  <c r="F112" i="20" a="1"/>
  <c r="DB95" i="31"/>
  <c r="DG90" i="31"/>
  <c r="DG85" i="31"/>
  <c r="DG88" i="31"/>
  <c r="CX95" i="29"/>
  <c r="DG75" i="27"/>
  <c r="CX95" i="27"/>
  <c r="CV95" i="25"/>
  <c r="DG92" i="25"/>
  <c r="DG90" i="25"/>
  <c r="DG53" i="29"/>
  <c r="DG71" i="29"/>
  <c r="DG92" i="29"/>
  <c r="DG80" i="27"/>
  <c r="DG72" i="29"/>
  <c r="DG56" i="25"/>
  <c r="DG81" i="27"/>
  <c r="DG81" i="22"/>
  <c r="DG57" i="22"/>
  <c r="DG69" i="22"/>
  <c r="DG94" i="9"/>
  <c r="DG73" i="22"/>
  <c r="DG93" i="22"/>
  <c r="DG85" i="22"/>
  <c r="CT95" i="9"/>
  <c r="DG55" i="29"/>
  <c r="AD59" i="28"/>
  <c r="AG59" i="28" s="1"/>
  <c r="AA75" i="24"/>
  <c r="AB75" i="24" s="1"/>
  <c r="E85" i="20" a="1"/>
  <c r="DG57" i="31"/>
  <c r="DF95" i="31"/>
  <c r="DG84" i="31"/>
  <c r="DG81" i="29"/>
  <c r="CV95" i="29"/>
  <c r="DD95" i="27"/>
  <c r="DF95" i="27"/>
  <c r="DG89" i="27"/>
  <c r="CY95" i="25"/>
  <c r="DB95" i="25"/>
  <c r="DA95" i="25"/>
  <c r="DG85" i="25"/>
  <c r="DG67" i="31"/>
  <c r="DG72" i="31"/>
  <c r="DG58" i="31"/>
  <c r="DG79" i="31"/>
  <c r="DG77" i="29"/>
  <c r="DG83" i="27"/>
  <c r="DG83" i="25"/>
  <c r="DG54" i="27"/>
  <c r="DG82" i="27"/>
  <c r="DG72" i="25"/>
  <c r="DG75" i="22"/>
  <c r="DG58" i="22"/>
  <c r="DG87" i="22"/>
  <c r="DG67" i="25"/>
  <c r="DG64" i="22"/>
  <c r="DG80" i="22"/>
  <c r="DG90" i="22"/>
  <c r="DG71" i="22"/>
  <c r="T53" i="24"/>
  <c r="T59" i="24" s="1"/>
  <c r="U82" i="24"/>
  <c r="U60" i="24"/>
  <c r="DG60" i="22"/>
  <c r="U59" i="30"/>
  <c r="AA59" i="30" s="1"/>
  <c r="AB59" i="30" s="1"/>
  <c r="H206" i="20"/>
  <c r="H209" i="20"/>
  <c r="AA66" i="30"/>
  <c r="AB66" i="30" s="1"/>
  <c r="CT95" i="22"/>
  <c r="CM95" i="29"/>
  <c r="U59" i="24"/>
  <c r="DG93" i="31"/>
  <c r="CV95" i="31"/>
  <c r="DD95" i="31"/>
  <c r="DG82" i="29"/>
  <c r="CN95" i="29"/>
  <c r="DG94" i="29"/>
  <c r="DA95" i="27"/>
  <c r="DG71" i="27"/>
  <c r="CZ95" i="27"/>
  <c r="DG76" i="27"/>
  <c r="CL95" i="27"/>
  <c r="DG91" i="27"/>
  <c r="DG58" i="25"/>
  <c r="CT95" i="25"/>
  <c r="DE95" i="27"/>
  <c r="D209" i="20"/>
  <c r="C159" i="20"/>
  <c r="C161" i="20"/>
  <c r="C146" i="20"/>
  <c r="C154" i="20"/>
  <c r="C147" i="20"/>
  <c r="C155" i="20"/>
  <c r="C141" i="20"/>
  <c r="C160" i="20"/>
  <c r="C148" i="20"/>
  <c r="C156" i="20"/>
  <c r="C149" i="20"/>
  <c r="C157" i="20"/>
  <c r="C139" i="20"/>
  <c r="C144" i="20"/>
  <c r="C145" i="20"/>
  <c r="C143" i="20"/>
  <c r="C150" i="20"/>
  <c r="C151" i="20"/>
  <c r="C162" i="20"/>
  <c r="C152" i="20"/>
  <c r="C153" i="20"/>
  <c r="C140" i="20"/>
  <c r="C142" i="20"/>
  <c r="C158" i="20"/>
  <c r="T59" i="28"/>
  <c r="T66" i="28"/>
  <c r="T60" i="28"/>
  <c r="AA37" i="28"/>
  <c r="AB37" i="28" s="1"/>
  <c r="AD59" i="21"/>
  <c r="AG59" i="21" s="1"/>
  <c r="U88" i="21"/>
  <c r="U61" i="8"/>
  <c r="AA75" i="8"/>
  <c r="AB75" i="8" s="1"/>
  <c r="DD95" i="29"/>
  <c r="DG74" i="27"/>
  <c r="CV95" i="27"/>
  <c r="DG62" i="25"/>
  <c r="G98" i="20"/>
  <c r="G85" i="20"/>
  <c r="G97" i="20"/>
  <c r="G102" i="20"/>
  <c r="G107" i="20"/>
  <c r="G101" i="20"/>
  <c r="G105" i="20"/>
  <c r="G91" i="20"/>
  <c r="G86" i="20"/>
  <c r="G89" i="20"/>
  <c r="G95" i="20"/>
  <c r="G92" i="20"/>
  <c r="G99" i="20"/>
  <c r="G106" i="20"/>
  <c r="G100" i="20"/>
  <c r="G103" i="20"/>
  <c r="G94" i="20"/>
  <c r="G93" i="20"/>
  <c r="G108" i="20"/>
  <c r="G96" i="20"/>
  <c r="G104" i="20"/>
  <c r="G90" i="20"/>
  <c r="G88" i="20"/>
  <c r="G87" i="20"/>
  <c r="K209" i="20"/>
  <c r="K206" i="20"/>
  <c r="AA37" i="24"/>
  <c r="AB37" i="24" s="1"/>
  <c r="T66" i="24"/>
  <c r="F162" i="20"/>
  <c r="F145" i="20"/>
  <c r="F148" i="20"/>
  <c r="F139" i="20"/>
  <c r="F141" i="20"/>
  <c r="F146" i="20"/>
  <c r="F160" i="20"/>
  <c r="F149" i="20"/>
  <c r="F152" i="20"/>
  <c r="F161" i="20"/>
  <c r="F147" i="20"/>
  <c r="F150" i="20"/>
  <c r="F143" i="20"/>
  <c r="F144" i="20"/>
  <c r="F158" i="20"/>
  <c r="F142" i="20"/>
  <c r="F156" i="20"/>
  <c r="F151" i="20"/>
  <c r="F159" i="20"/>
  <c r="F157" i="20"/>
  <c r="F155" i="20"/>
  <c r="F153" i="20"/>
  <c r="F140" i="20"/>
  <c r="F154" i="20"/>
  <c r="AD59" i="8"/>
  <c r="AG59" i="8" s="1"/>
  <c r="U88" i="8"/>
  <c r="T66" i="26"/>
  <c r="AA37" i="26"/>
  <c r="AB37" i="26" s="1"/>
  <c r="CZ95" i="31"/>
  <c r="DG60" i="31"/>
  <c r="DG82" i="31"/>
  <c r="DG89" i="31"/>
  <c r="DG91" i="31"/>
  <c r="CR95" i="31"/>
  <c r="DG94" i="31"/>
  <c r="DG87" i="31"/>
  <c r="DG79" i="29"/>
  <c r="CT95" i="29"/>
  <c r="CT95" i="27"/>
  <c r="DG72" i="27"/>
  <c r="DG59" i="25"/>
  <c r="DG93" i="25"/>
  <c r="CZ95" i="25"/>
  <c r="CW95" i="25"/>
  <c r="DG94" i="25"/>
  <c r="DF95" i="25"/>
  <c r="AA82" i="30"/>
  <c r="AB82" i="30" s="1"/>
  <c r="B139" i="20" a="1"/>
  <c r="G58" i="20" a="1"/>
  <c r="AA66" i="8"/>
  <c r="AB66" i="8" s="1"/>
  <c r="CT95" i="31"/>
  <c r="T76" i="26"/>
  <c r="AA47" i="26"/>
  <c r="AB47" i="26" s="1"/>
  <c r="T82" i="26"/>
  <c r="AA53" i="26"/>
  <c r="AB53" i="26" s="1"/>
  <c r="AA59" i="21"/>
  <c r="AB59" i="21" s="1"/>
  <c r="U61" i="21"/>
  <c r="T61" i="30"/>
  <c r="G206" i="20"/>
  <c r="G209" i="20"/>
  <c r="DG81" i="31"/>
  <c r="DA95" i="31"/>
  <c r="DG90" i="27"/>
  <c r="CR95" i="27"/>
  <c r="CW95" i="27"/>
  <c r="DG94" i="27"/>
  <c r="Z208" i="20"/>
  <c r="Z207" i="20" s="1"/>
  <c r="DA95" i="29"/>
  <c r="B61" i="20"/>
  <c r="B62" i="20"/>
  <c r="B65" i="20"/>
  <c r="B71" i="20"/>
  <c r="B78" i="20"/>
  <c r="B79" i="20"/>
  <c r="B58" i="20"/>
  <c r="B69" i="20"/>
  <c r="B70" i="20"/>
  <c r="B66" i="20"/>
  <c r="B63" i="20"/>
  <c r="B76" i="20"/>
  <c r="B64" i="20"/>
  <c r="B60" i="20"/>
  <c r="B80" i="20"/>
  <c r="B67" i="20"/>
  <c r="B72" i="20"/>
  <c r="B74" i="20"/>
  <c r="F71" i="20"/>
  <c r="F78" i="20"/>
  <c r="F70" i="20"/>
  <c r="F77" i="20"/>
  <c r="F80" i="20"/>
  <c r="F81" i="20"/>
  <c r="O209" i="20"/>
  <c r="O206" i="20"/>
  <c r="F62" i="20" l="1"/>
  <c r="F59" i="20"/>
  <c r="F60" i="20"/>
  <c r="F66" i="20"/>
  <c r="F79" i="20"/>
  <c r="F74" i="20"/>
  <c r="F67" i="20"/>
  <c r="F64" i="20"/>
  <c r="F76" i="20"/>
  <c r="F73" i="20"/>
  <c r="F61" i="20"/>
  <c r="F58" i="20"/>
  <c r="F72" i="20"/>
  <c r="F75" i="20"/>
  <c r="F65" i="20"/>
  <c r="F68" i="20"/>
  <c r="F63" i="20"/>
  <c r="U61" i="26"/>
  <c r="T59" i="26"/>
  <c r="AA59" i="26" s="1"/>
  <c r="AB59" i="26" s="1"/>
  <c r="AA59" i="8"/>
  <c r="AB59" i="8" s="1"/>
  <c r="T61" i="21"/>
  <c r="F109" i="20"/>
  <c r="T61" i="8"/>
  <c r="T60" i="26"/>
  <c r="DG95" i="9"/>
  <c r="D85" i="20" a="1"/>
  <c r="AA75" i="26"/>
  <c r="AB75" i="26" s="1"/>
  <c r="B68" i="20"/>
  <c r="B59" i="20"/>
  <c r="B81" i="20"/>
  <c r="B85" i="20" a="1"/>
  <c r="B75" i="20"/>
  <c r="B73" i="20"/>
  <c r="U61" i="30"/>
  <c r="C109" i="20"/>
  <c r="B116" i="20"/>
  <c r="B114" i="20"/>
  <c r="B128" i="20"/>
  <c r="B134" i="20"/>
  <c r="B130" i="20"/>
  <c r="B132" i="20"/>
  <c r="B119" i="20"/>
  <c r="B123" i="20"/>
  <c r="B118" i="20"/>
  <c r="B135" i="20"/>
  <c r="B112" i="20"/>
  <c r="B133" i="20"/>
  <c r="B113" i="20"/>
  <c r="B117" i="20"/>
  <c r="B115" i="20"/>
  <c r="B125" i="20"/>
  <c r="B127" i="20"/>
  <c r="B131" i="20"/>
  <c r="B126" i="20"/>
  <c r="B129" i="20"/>
  <c r="B120" i="20"/>
  <c r="B121" i="20"/>
  <c r="B124" i="20"/>
  <c r="B122" i="20"/>
  <c r="DG95" i="27"/>
  <c r="G155" i="20"/>
  <c r="G143" i="20"/>
  <c r="G148" i="20"/>
  <c r="G150" i="20"/>
  <c r="G152" i="20"/>
  <c r="G156" i="20"/>
  <c r="G146" i="20"/>
  <c r="G159" i="20"/>
  <c r="G151" i="20"/>
  <c r="G153" i="20"/>
  <c r="G157" i="20"/>
  <c r="G158" i="20"/>
  <c r="G139" i="20"/>
  <c r="G147" i="20"/>
  <c r="G149" i="20"/>
  <c r="G145" i="20"/>
  <c r="G141" i="20"/>
  <c r="G154" i="20"/>
  <c r="G161" i="20"/>
  <c r="G160" i="20"/>
  <c r="G162" i="20"/>
  <c r="G144" i="20"/>
  <c r="G142" i="20"/>
  <c r="G140" i="20"/>
  <c r="AD59" i="24"/>
  <c r="AG59" i="24" s="1"/>
  <c r="U88" i="24"/>
  <c r="U61" i="24"/>
  <c r="F116" i="20"/>
  <c r="F132" i="20"/>
  <c r="F126" i="20"/>
  <c r="F123" i="20"/>
  <c r="F127" i="20"/>
  <c r="F113" i="20"/>
  <c r="F122" i="20"/>
  <c r="F131" i="20"/>
  <c r="F129" i="20"/>
  <c r="F125" i="20"/>
  <c r="F121" i="20"/>
  <c r="F135" i="20"/>
  <c r="F117" i="20"/>
  <c r="F134" i="20"/>
  <c r="F130" i="20"/>
  <c r="F115" i="20"/>
  <c r="F120" i="20"/>
  <c r="F118" i="20"/>
  <c r="F133" i="20"/>
  <c r="F119" i="20"/>
  <c r="F128" i="20"/>
  <c r="F124" i="20"/>
  <c r="F114" i="20"/>
  <c r="F112" i="20"/>
  <c r="E112" i="20" a="1"/>
  <c r="AA76" i="24"/>
  <c r="AB76" i="24" s="1"/>
  <c r="U88" i="26"/>
  <c r="AD59" i="26"/>
  <c r="AG59" i="26" s="1"/>
  <c r="U88" i="30"/>
  <c r="AA88" i="30" s="1"/>
  <c r="AB88" i="30" s="1"/>
  <c r="AD59" i="30"/>
  <c r="AG59" i="30" s="1"/>
  <c r="T82" i="24"/>
  <c r="AA53" i="24"/>
  <c r="AB53" i="24" s="1"/>
  <c r="T60" i="24"/>
  <c r="T61" i="24" s="1"/>
  <c r="E89" i="20"/>
  <c r="E90" i="20"/>
  <c r="E101" i="20"/>
  <c r="E108" i="20"/>
  <c r="E93" i="20"/>
  <c r="E86" i="20"/>
  <c r="E103" i="20"/>
  <c r="E85" i="20"/>
  <c r="E91" i="20"/>
  <c r="E98" i="20"/>
  <c r="E92" i="20"/>
  <c r="E87" i="20"/>
  <c r="E97" i="20"/>
  <c r="E107" i="20"/>
  <c r="E99" i="20"/>
  <c r="E100" i="20"/>
  <c r="E106" i="20"/>
  <c r="E104" i="20"/>
  <c r="E88" i="20"/>
  <c r="E96" i="20"/>
  <c r="E105" i="20"/>
  <c r="E95" i="20"/>
  <c r="E94" i="20"/>
  <c r="E102" i="20"/>
  <c r="G116" i="20"/>
  <c r="G124" i="20"/>
  <c r="G132" i="20"/>
  <c r="G112" i="20"/>
  <c r="G121" i="20"/>
  <c r="G133" i="20"/>
  <c r="G113" i="20"/>
  <c r="G125" i="20"/>
  <c r="G120" i="20"/>
  <c r="G117" i="20"/>
  <c r="G128" i="20"/>
  <c r="G129" i="20"/>
  <c r="G114" i="20"/>
  <c r="G130" i="20"/>
  <c r="G119" i="20"/>
  <c r="G118" i="20"/>
  <c r="G134" i="20"/>
  <c r="G123" i="20"/>
  <c r="G122" i="20"/>
  <c r="G135" i="20"/>
  <c r="G127" i="20"/>
  <c r="G126" i="20"/>
  <c r="G115" i="20"/>
  <c r="G131" i="20"/>
  <c r="DG95" i="22"/>
  <c r="D139" i="20" a="1"/>
  <c r="AA82" i="26"/>
  <c r="AB82" i="26" s="1"/>
  <c r="DG95" i="31"/>
  <c r="D58" i="20" a="1"/>
  <c r="AA66" i="26"/>
  <c r="AB66" i="26" s="1"/>
  <c r="F163" i="20"/>
  <c r="E58" i="20" a="1"/>
  <c r="AA66" i="24"/>
  <c r="AB66" i="24" s="1"/>
  <c r="T61" i="28"/>
  <c r="C163" i="20"/>
  <c r="Z209" i="20"/>
  <c r="G70" i="20"/>
  <c r="G81" i="20"/>
  <c r="G65" i="20"/>
  <c r="G74" i="20"/>
  <c r="G77" i="20"/>
  <c r="G69" i="20"/>
  <c r="G59" i="20"/>
  <c r="G60" i="20"/>
  <c r="G73" i="20"/>
  <c r="G63" i="20"/>
  <c r="G64" i="20"/>
  <c r="G79" i="20"/>
  <c r="G68" i="20"/>
  <c r="G71" i="20"/>
  <c r="G76" i="20"/>
  <c r="G62" i="20"/>
  <c r="G58" i="20"/>
  <c r="G80" i="20"/>
  <c r="G67" i="20"/>
  <c r="G78" i="20"/>
  <c r="G72" i="20"/>
  <c r="G75" i="20"/>
  <c r="G66" i="20"/>
  <c r="G61" i="20"/>
  <c r="B161" i="20"/>
  <c r="B151" i="20"/>
  <c r="B162" i="20"/>
  <c r="B153" i="20"/>
  <c r="B157" i="20"/>
  <c r="B158" i="20"/>
  <c r="B152" i="20"/>
  <c r="B140" i="20"/>
  <c r="B146" i="20"/>
  <c r="B160" i="20"/>
  <c r="B143" i="20"/>
  <c r="B155" i="20"/>
  <c r="B144" i="20"/>
  <c r="B147" i="20"/>
  <c r="B145" i="20"/>
  <c r="B150" i="20"/>
  <c r="B148" i="20"/>
  <c r="B149" i="20"/>
  <c r="B139" i="20"/>
  <c r="B154" i="20"/>
  <c r="B156" i="20"/>
  <c r="B159" i="20"/>
  <c r="B141" i="20"/>
  <c r="B142" i="20"/>
  <c r="AA59" i="24"/>
  <c r="AB59" i="24" s="1"/>
  <c r="T88" i="24"/>
  <c r="AA66" i="28"/>
  <c r="AB66" i="28" s="1"/>
  <c r="C58" i="20" a="1"/>
  <c r="AA88" i="8"/>
  <c r="AB88" i="8" s="1"/>
  <c r="G4" i="20" a="1"/>
  <c r="F4" i="20" a="1"/>
  <c r="AA88" i="21"/>
  <c r="AB88" i="21" s="1"/>
  <c r="AA76" i="26"/>
  <c r="AB76" i="26" s="1"/>
  <c r="D112" i="20" a="1"/>
  <c r="C112" i="20" a="1"/>
  <c r="DG95" i="25"/>
  <c r="G109" i="20"/>
  <c r="T88" i="28"/>
  <c r="AA59" i="28"/>
  <c r="AB59" i="28" s="1"/>
  <c r="DG95" i="29"/>
  <c r="T88" i="26" l="1"/>
  <c r="F82" i="20"/>
  <c r="B82" i="20"/>
  <c r="T61" i="26"/>
  <c r="B4" i="20" a="1"/>
  <c r="B103" i="20"/>
  <c r="B96" i="20"/>
  <c r="B87" i="20"/>
  <c r="B85" i="20"/>
  <c r="B88" i="20"/>
  <c r="B104" i="20"/>
  <c r="B89" i="20"/>
  <c r="B94" i="20"/>
  <c r="B106" i="20"/>
  <c r="B90" i="20"/>
  <c r="B92" i="20"/>
  <c r="B100" i="20"/>
  <c r="B101" i="20"/>
  <c r="B86" i="20"/>
  <c r="B91" i="20"/>
  <c r="B98" i="20"/>
  <c r="B99" i="20"/>
  <c r="B93" i="20"/>
  <c r="B102" i="20"/>
  <c r="B105" i="20"/>
  <c r="B107" i="20"/>
  <c r="B95" i="20"/>
  <c r="B97" i="20"/>
  <c r="B108" i="20"/>
  <c r="I108" i="20" s="1"/>
  <c r="D98" i="20"/>
  <c r="D102" i="20"/>
  <c r="D105" i="20"/>
  <c r="D101" i="20"/>
  <c r="D89" i="20"/>
  <c r="D86" i="20"/>
  <c r="D104" i="20"/>
  <c r="D92" i="20"/>
  <c r="D85" i="20"/>
  <c r="D95" i="20"/>
  <c r="D93" i="20"/>
  <c r="D90" i="20"/>
  <c r="D96" i="20"/>
  <c r="I96" i="20" s="1"/>
  <c r="D88" i="20"/>
  <c r="I88" i="20" s="1"/>
  <c r="D91" i="20"/>
  <c r="D87" i="20"/>
  <c r="D103" i="20"/>
  <c r="D108" i="20"/>
  <c r="D94" i="20"/>
  <c r="I94" i="20" s="1"/>
  <c r="D97" i="20"/>
  <c r="D107" i="20"/>
  <c r="H107" i="20" s="1"/>
  <c r="D106" i="20"/>
  <c r="D99" i="20"/>
  <c r="H99" i="20" s="1"/>
  <c r="D100" i="20"/>
  <c r="I103" i="20"/>
  <c r="B136" i="20"/>
  <c r="H88" i="20"/>
  <c r="G163" i="20"/>
  <c r="AA82" i="24"/>
  <c r="AB82" i="24" s="1"/>
  <c r="E139" i="20" a="1"/>
  <c r="G136" i="20"/>
  <c r="E109" i="20"/>
  <c r="E114" i="20"/>
  <c r="E116" i="20"/>
  <c r="E130" i="20"/>
  <c r="E115" i="20"/>
  <c r="E119" i="20"/>
  <c r="E118" i="20"/>
  <c r="E125" i="20"/>
  <c r="E113" i="20"/>
  <c r="E135" i="20"/>
  <c r="E124" i="20"/>
  <c r="E127" i="20"/>
  <c r="E126" i="20"/>
  <c r="E117" i="20"/>
  <c r="E129" i="20"/>
  <c r="E132" i="20"/>
  <c r="E120" i="20"/>
  <c r="E133" i="20"/>
  <c r="E123" i="20"/>
  <c r="E128" i="20"/>
  <c r="E112" i="20"/>
  <c r="E131" i="20"/>
  <c r="E134" i="20"/>
  <c r="E121" i="20"/>
  <c r="E122" i="20"/>
  <c r="I98" i="20"/>
  <c r="F136" i="20"/>
  <c r="D122" i="20"/>
  <c r="D125" i="20"/>
  <c r="D128" i="20"/>
  <c r="D123" i="20"/>
  <c r="D116" i="20"/>
  <c r="D135" i="20"/>
  <c r="D121" i="20"/>
  <c r="D130" i="20"/>
  <c r="D134" i="20"/>
  <c r="D132" i="20"/>
  <c r="D124" i="20"/>
  <c r="D129" i="20"/>
  <c r="D115" i="20"/>
  <c r="D113" i="20"/>
  <c r="D117" i="20"/>
  <c r="D114" i="20"/>
  <c r="D127" i="20"/>
  <c r="D133" i="20"/>
  <c r="D126" i="20"/>
  <c r="D112" i="20"/>
  <c r="D120" i="20"/>
  <c r="D118" i="20"/>
  <c r="D131" i="20"/>
  <c r="D119" i="20"/>
  <c r="G6" i="20"/>
  <c r="G22" i="20"/>
  <c r="G27" i="20"/>
  <c r="G5" i="20"/>
  <c r="G24" i="20"/>
  <c r="G14" i="20"/>
  <c r="G26" i="20"/>
  <c r="G7" i="20"/>
  <c r="G8" i="20"/>
  <c r="G16" i="20"/>
  <c r="G11" i="20"/>
  <c r="G17" i="20"/>
  <c r="G9" i="20"/>
  <c r="G12" i="20"/>
  <c r="G18" i="20"/>
  <c r="G13" i="20"/>
  <c r="G19" i="20"/>
  <c r="G10" i="20"/>
  <c r="G20" i="20"/>
  <c r="G15" i="20"/>
  <c r="G21" i="20"/>
  <c r="G23" i="20"/>
  <c r="G4" i="20"/>
  <c r="G25" i="20"/>
  <c r="C70" i="20"/>
  <c r="C67" i="20"/>
  <c r="C78" i="20"/>
  <c r="C68" i="20"/>
  <c r="C65" i="20"/>
  <c r="C79" i="20"/>
  <c r="C74" i="20"/>
  <c r="C71" i="20"/>
  <c r="C77" i="20"/>
  <c r="C72" i="20"/>
  <c r="C69" i="20"/>
  <c r="C76" i="20"/>
  <c r="C63" i="20"/>
  <c r="C64" i="20"/>
  <c r="C81" i="20"/>
  <c r="C62" i="20"/>
  <c r="C75" i="20"/>
  <c r="C58" i="20"/>
  <c r="C66" i="20"/>
  <c r="C80" i="20"/>
  <c r="C61" i="20"/>
  <c r="C59" i="20"/>
  <c r="C60" i="20"/>
  <c r="C73" i="20"/>
  <c r="G82" i="20"/>
  <c r="C4" i="20" a="1"/>
  <c r="AA88" i="28"/>
  <c r="AB88" i="28" s="1"/>
  <c r="E4" i="20" a="1"/>
  <c r="AA88" i="24"/>
  <c r="AB88" i="24" s="1"/>
  <c r="B9" i="20"/>
  <c r="B26" i="20"/>
  <c r="B12" i="20"/>
  <c r="B4" i="20"/>
  <c r="B5" i="20"/>
  <c r="B24" i="20"/>
  <c r="B6" i="20"/>
  <c r="B19" i="20"/>
  <c r="B25" i="20"/>
  <c r="B15" i="20"/>
  <c r="B23" i="20"/>
  <c r="B17" i="20"/>
  <c r="B11" i="20"/>
  <c r="B8" i="20"/>
  <c r="B21" i="20"/>
  <c r="B14" i="20"/>
  <c r="B7" i="20"/>
  <c r="B22" i="20"/>
  <c r="B18" i="20"/>
  <c r="B13" i="20"/>
  <c r="B20" i="20"/>
  <c r="B10" i="20"/>
  <c r="B16" i="20"/>
  <c r="B27" i="20"/>
  <c r="B163" i="20"/>
  <c r="D74" i="20"/>
  <c r="D80" i="20"/>
  <c r="D61" i="20"/>
  <c r="D70" i="20"/>
  <c r="D75" i="20"/>
  <c r="D77" i="20"/>
  <c r="D66" i="20"/>
  <c r="D71" i="20"/>
  <c r="D69" i="20"/>
  <c r="D79" i="20"/>
  <c r="D60" i="20"/>
  <c r="D65" i="20"/>
  <c r="D63" i="20"/>
  <c r="D72" i="20"/>
  <c r="D81" i="20"/>
  <c r="D59" i="20"/>
  <c r="D68" i="20"/>
  <c r="D73" i="20"/>
  <c r="D76" i="20"/>
  <c r="D64" i="20"/>
  <c r="D62" i="20"/>
  <c r="D67" i="20"/>
  <c r="D78" i="20"/>
  <c r="D58" i="20"/>
  <c r="C114" i="20"/>
  <c r="C128" i="20"/>
  <c r="C133" i="20"/>
  <c r="C113" i="20"/>
  <c r="C131" i="20"/>
  <c r="C122" i="20"/>
  <c r="C124" i="20"/>
  <c r="C135" i="20"/>
  <c r="C127" i="20"/>
  <c r="C129" i="20"/>
  <c r="C118" i="20"/>
  <c r="C134" i="20"/>
  <c r="C115" i="20"/>
  <c r="C116" i="20"/>
  <c r="C117" i="20"/>
  <c r="C132" i="20"/>
  <c r="C120" i="20"/>
  <c r="C112" i="20"/>
  <c r="C130" i="20"/>
  <c r="C126" i="20"/>
  <c r="C121" i="20"/>
  <c r="C123" i="20"/>
  <c r="C119" i="20"/>
  <c r="C125" i="20"/>
  <c r="F21" i="20"/>
  <c r="F18" i="20"/>
  <c r="F15" i="20"/>
  <c r="F4" i="20"/>
  <c r="F9" i="20"/>
  <c r="F24" i="20"/>
  <c r="F27" i="20"/>
  <c r="F10" i="20"/>
  <c r="F5" i="20"/>
  <c r="F19" i="20"/>
  <c r="F17" i="20"/>
  <c r="F26" i="20"/>
  <c r="F20" i="20"/>
  <c r="F7" i="20"/>
  <c r="F6" i="20"/>
  <c r="F22" i="20"/>
  <c r="F14" i="20"/>
  <c r="F11" i="20"/>
  <c r="F25" i="20"/>
  <c r="F13" i="20"/>
  <c r="F8" i="20"/>
  <c r="F23" i="20"/>
  <c r="F12" i="20"/>
  <c r="F16" i="20"/>
  <c r="D4" i="20" a="1"/>
  <c r="AA88" i="26"/>
  <c r="AB88" i="26" s="1"/>
  <c r="E75" i="20"/>
  <c r="E64" i="20"/>
  <c r="E61" i="20"/>
  <c r="E78" i="20"/>
  <c r="E72" i="20"/>
  <c r="E69" i="20"/>
  <c r="E58" i="20"/>
  <c r="E63" i="20"/>
  <c r="E79" i="20"/>
  <c r="E66" i="20"/>
  <c r="E71" i="20"/>
  <c r="E76" i="20"/>
  <c r="E60" i="20"/>
  <c r="E74" i="20"/>
  <c r="E81" i="20"/>
  <c r="E68" i="20"/>
  <c r="E65" i="20"/>
  <c r="E77" i="20"/>
  <c r="E59" i="20"/>
  <c r="E73" i="20"/>
  <c r="E62" i="20"/>
  <c r="E67" i="20"/>
  <c r="E80" i="20"/>
  <c r="E70" i="20"/>
  <c r="D158" i="20"/>
  <c r="D142" i="20"/>
  <c r="D141" i="20"/>
  <c r="D152" i="20"/>
  <c r="D140" i="20"/>
  <c r="D151" i="20"/>
  <c r="D157" i="20"/>
  <c r="D147" i="20"/>
  <c r="D161" i="20"/>
  <c r="D159" i="20"/>
  <c r="D148" i="20"/>
  <c r="D139" i="20"/>
  <c r="D143" i="20"/>
  <c r="D145" i="20"/>
  <c r="D149" i="20"/>
  <c r="D156" i="20"/>
  <c r="D154" i="20"/>
  <c r="D162" i="20"/>
  <c r="D150" i="20"/>
  <c r="D146" i="20"/>
  <c r="D155" i="20"/>
  <c r="D144" i="20"/>
  <c r="D153" i="20"/>
  <c r="D160" i="20"/>
  <c r="H95" i="20" l="1"/>
  <c r="I86" i="20"/>
  <c r="I90" i="20"/>
  <c r="I85" i="20"/>
  <c r="H98" i="20"/>
  <c r="I97" i="20"/>
  <c r="I92" i="20"/>
  <c r="I99" i="20"/>
  <c r="H102" i="20"/>
  <c r="H104" i="20"/>
  <c r="I95" i="20"/>
  <c r="H90" i="20"/>
  <c r="I107" i="20"/>
  <c r="I101" i="20"/>
  <c r="H106" i="20"/>
  <c r="H103" i="20"/>
  <c r="H86" i="20"/>
  <c r="H93" i="20"/>
  <c r="H105" i="20"/>
  <c r="I100" i="20"/>
  <c r="H94" i="20"/>
  <c r="H96" i="20"/>
  <c r="I102" i="20"/>
  <c r="H92" i="20"/>
  <c r="H87" i="20"/>
  <c r="B109" i="20"/>
  <c r="H85" i="20"/>
  <c r="I87" i="20"/>
  <c r="M183" i="20" s="1"/>
  <c r="I93" i="20"/>
  <c r="I104" i="20"/>
  <c r="M192" i="20" s="1"/>
  <c r="I105" i="20"/>
  <c r="H101" i="20"/>
  <c r="I106" i="20"/>
  <c r="D109" i="20"/>
  <c r="H108" i="20"/>
  <c r="H97" i="20"/>
  <c r="H91" i="20"/>
  <c r="I91" i="20"/>
  <c r="M187" i="20" s="1"/>
  <c r="I89" i="20"/>
  <c r="H89" i="20"/>
  <c r="H100" i="20"/>
  <c r="E136" i="20"/>
  <c r="E144" i="20"/>
  <c r="I144" i="20" s="1"/>
  <c r="E148" i="20"/>
  <c r="I148" i="20" s="1"/>
  <c r="E158" i="20"/>
  <c r="I158" i="20" s="1"/>
  <c r="E139" i="20"/>
  <c r="I139" i="20" s="1"/>
  <c r="E140" i="20"/>
  <c r="I140" i="20" s="1"/>
  <c r="E157" i="20"/>
  <c r="H157" i="20" s="1"/>
  <c r="E141" i="20"/>
  <c r="H141" i="20" s="1"/>
  <c r="E147" i="20"/>
  <c r="I147" i="20" s="1"/>
  <c r="E156" i="20"/>
  <c r="I156" i="20" s="1"/>
  <c r="E159" i="20"/>
  <c r="I159" i="20" s="1"/>
  <c r="E161" i="20"/>
  <c r="I161" i="20" s="1"/>
  <c r="E153" i="20"/>
  <c r="H153" i="20" s="1"/>
  <c r="E146" i="20"/>
  <c r="I146" i="20" s="1"/>
  <c r="E155" i="20"/>
  <c r="H155" i="20" s="1"/>
  <c r="E162" i="20"/>
  <c r="H162" i="20" s="1"/>
  <c r="E152" i="20"/>
  <c r="I152" i="20" s="1"/>
  <c r="E151" i="20"/>
  <c r="I151" i="20" s="1"/>
  <c r="E150" i="20"/>
  <c r="E154" i="20"/>
  <c r="H154" i="20" s="1"/>
  <c r="E143" i="20"/>
  <c r="H143" i="20" s="1"/>
  <c r="E149" i="20"/>
  <c r="H149" i="20" s="1"/>
  <c r="E145" i="20"/>
  <c r="I145" i="20" s="1"/>
  <c r="E142" i="20"/>
  <c r="H142" i="20" s="1"/>
  <c r="E160" i="20"/>
  <c r="I160" i="20" s="1"/>
  <c r="I150" i="20"/>
  <c r="H121" i="20"/>
  <c r="I121" i="20"/>
  <c r="H120" i="20"/>
  <c r="I120" i="20"/>
  <c r="H115" i="20"/>
  <c r="I115" i="20"/>
  <c r="I127" i="20"/>
  <c r="H127" i="20"/>
  <c r="H131" i="20"/>
  <c r="I131" i="20"/>
  <c r="H114" i="20"/>
  <c r="I114" i="20"/>
  <c r="E17" i="20"/>
  <c r="E10" i="20"/>
  <c r="E19" i="20"/>
  <c r="E5" i="20"/>
  <c r="E20" i="20"/>
  <c r="E7" i="20"/>
  <c r="E9" i="20"/>
  <c r="E11" i="20"/>
  <c r="E4" i="20"/>
  <c r="E12" i="20"/>
  <c r="E27" i="20"/>
  <c r="E6" i="20"/>
  <c r="E26" i="20"/>
  <c r="E16" i="20"/>
  <c r="E25" i="20"/>
  <c r="E23" i="20"/>
  <c r="E21" i="20"/>
  <c r="E14" i="20"/>
  <c r="E8" i="20"/>
  <c r="E22" i="20"/>
  <c r="E18" i="20"/>
  <c r="E13" i="20"/>
  <c r="E24" i="20"/>
  <c r="E15" i="20"/>
  <c r="H148" i="20"/>
  <c r="H73" i="20"/>
  <c r="H80" i="20"/>
  <c r="H62" i="20"/>
  <c r="H76" i="20"/>
  <c r="H71" i="20"/>
  <c r="H68" i="20"/>
  <c r="D136" i="20"/>
  <c r="F28" i="20"/>
  <c r="I125" i="20"/>
  <c r="N194" i="20" s="1"/>
  <c r="H125" i="20"/>
  <c r="I126" i="20"/>
  <c r="H126" i="20"/>
  <c r="I132" i="20"/>
  <c r="H132" i="20"/>
  <c r="H134" i="20"/>
  <c r="I134" i="20"/>
  <c r="I135" i="20"/>
  <c r="N204" i="20" s="1"/>
  <c r="H135" i="20"/>
  <c r="I113" i="20"/>
  <c r="H113" i="20"/>
  <c r="D82" i="20"/>
  <c r="H150" i="20"/>
  <c r="H60" i="20"/>
  <c r="H66" i="20"/>
  <c r="H81" i="20"/>
  <c r="H69" i="20"/>
  <c r="H74" i="20"/>
  <c r="H78" i="20"/>
  <c r="G28" i="20"/>
  <c r="D163" i="20"/>
  <c r="H151" i="20"/>
  <c r="I119" i="20"/>
  <c r="H119" i="20"/>
  <c r="I130" i="20"/>
  <c r="H130" i="20"/>
  <c r="H117" i="20"/>
  <c r="I117" i="20"/>
  <c r="N186" i="20" s="1"/>
  <c r="H118" i="20"/>
  <c r="I118" i="20"/>
  <c r="I124" i="20"/>
  <c r="H124" i="20"/>
  <c r="I133" i="20"/>
  <c r="H133" i="20"/>
  <c r="C12" i="20"/>
  <c r="C14" i="20"/>
  <c r="C8" i="20"/>
  <c r="C7" i="20"/>
  <c r="C13" i="20"/>
  <c r="C5" i="20"/>
  <c r="C27" i="20"/>
  <c r="C22" i="20"/>
  <c r="C9" i="20"/>
  <c r="C24" i="20"/>
  <c r="C17" i="20"/>
  <c r="C23" i="20"/>
  <c r="C19" i="20"/>
  <c r="C6" i="20"/>
  <c r="C4" i="20"/>
  <c r="C16" i="20"/>
  <c r="C26" i="20"/>
  <c r="C20" i="20"/>
  <c r="C10" i="20"/>
  <c r="C15" i="20"/>
  <c r="C21" i="20"/>
  <c r="C25" i="20"/>
  <c r="C18" i="20"/>
  <c r="C11" i="20"/>
  <c r="H59" i="20"/>
  <c r="C82" i="20"/>
  <c r="H58" i="20"/>
  <c r="H64" i="20"/>
  <c r="H72" i="20"/>
  <c r="H79" i="20"/>
  <c r="H67" i="20"/>
  <c r="E82" i="20"/>
  <c r="D23" i="20"/>
  <c r="D27" i="20"/>
  <c r="D20" i="20"/>
  <c r="D25" i="20"/>
  <c r="D13" i="20"/>
  <c r="I13" i="20" s="1"/>
  <c r="D19" i="20"/>
  <c r="I19" i="20" s="1"/>
  <c r="D4" i="20"/>
  <c r="D22" i="20"/>
  <c r="D24" i="20"/>
  <c r="D14" i="20"/>
  <c r="D10" i="20"/>
  <c r="D16" i="20"/>
  <c r="D5" i="20"/>
  <c r="D21" i="20"/>
  <c r="D9" i="20"/>
  <c r="D26" i="20"/>
  <c r="D6" i="20"/>
  <c r="D7" i="20"/>
  <c r="D12" i="20"/>
  <c r="D18" i="20"/>
  <c r="D15" i="20"/>
  <c r="D11" i="20"/>
  <c r="D17" i="20"/>
  <c r="D8" i="20"/>
  <c r="I123" i="20"/>
  <c r="H123" i="20"/>
  <c r="C136" i="20"/>
  <c r="H112" i="20"/>
  <c r="I112" i="20"/>
  <c r="H116" i="20"/>
  <c r="I116" i="20"/>
  <c r="N185" i="20" s="1"/>
  <c r="I129" i="20"/>
  <c r="H129" i="20"/>
  <c r="H122" i="20"/>
  <c r="I122" i="20"/>
  <c r="I128" i="20"/>
  <c r="H128" i="20"/>
  <c r="B28" i="20"/>
  <c r="H61" i="20"/>
  <c r="H75" i="20"/>
  <c r="H63" i="20"/>
  <c r="H77" i="20"/>
  <c r="H65" i="20"/>
  <c r="H70" i="20"/>
  <c r="H156" i="20" l="1"/>
  <c r="M201" i="20"/>
  <c r="H144" i="20"/>
  <c r="H27" i="20"/>
  <c r="I149" i="20"/>
  <c r="H160" i="20"/>
  <c r="M203" i="20"/>
  <c r="H109" i="20"/>
  <c r="I109" i="20"/>
  <c r="H152" i="20"/>
  <c r="M199" i="20"/>
  <c r="M193" i="20"/>
  <c r="H13" i="20"/>
  <c r="H147" i="20"/>
  <c r="M189" i="20"/>
  <c r="M198" i="20"/>
  <c r="H14" i="20"/>
  <c r="M181" i="20"/>
  <c r="M194" i="20"/>
  <c r="H139" i="20"/>
  <c r="I157" i="20"/>
  <c r="T199" i="20" s="1"/>
  <c r="M184" i="20"/>
  <c r="M204" i="20"/>
  <c r="H140" i="20"/>
  <c r="H146" i="20"/>
  <c r="H159" i="20"/>
  <c r="M202" i="20"/>
  <c r="M196" i="20"/>
  <c r="M191" i="20"/>
  <c r="I143" i="20"/>
  <c r="T185" i="20" s="1"/>
  <c r="I155" i="20"/>
  <c r="T197" i="20" s="1"/>
  <c r="M188" i="20"/>
  <c r="N191" i="20"/>
  <c r="N201" i="20"/>
  <c r="H145" i="20"/>
  <c r="M190" i="20"/>
  <c r="M186" i="20"/>
  <c r="M195" i="20"/>
  <c r="M185" i="20"/>
  <c r="M197" i="20"/>
  <c r="M182" i="20"/>
  <c r="T203" i="20"/>
  <c r="I14" i="20"/>
  <c r="H19" i="20"/>
  <c r="I12" i="20"/>
  <c r="N193" i="20"/>
  <c r="N188" i="20"/>
  <c r="N203" i="20"/>
  <c r="T187" i="20"/>
  <c r="T201" i="20"/>
  <c r="N192" i="20"/>
  <c r="N187" i="20"/>
  <c r="N182" i="20"/>
  <c r="T193" i="20"/>
  <c r="T188" i="20"/>
  <c r="T181" i="20"/>
  <c r="N197" i="20"/>
  <c r="N198" i="20"/>
  <c r="I25" i="20"/>
  <c r="H10" i="20"/>
  <c r="H4" i="20"/>
  <c r="I17" i="20"/>
  <c r="I27" i="20"/>
  <c r="N202" i="20"/>
  <c r="N199" i="20"/>
  <c r="T202" i="20"/>
  <c r="T194" i="20"/>
  <c r="T189" i="20"/>
  <c r="T198" i="20"/>
  <c r="T182" i="20"/>
  <c r="H8" i="20"/>
  <c r="T192" i="20"/>
  <c r="T186" i="20"/>
  <c r="I77" i="20"/>
  <c r="D202" i="20" s="1"/>
  <c r="I4" i="20"/>
  <c r="I9" i="20"/>
  <c r="H25" i="20"/>
  <c r="H20" i="20"/>
  <c r="H6" i="20"/>
  <c r="I24" i="20"/>
  <c r="I5" i="20"/>
  <c r="N195" i="20"/>
  <c r="I153" i="20"/>
  <c r="T195" i="20" s="1"/>
  <c r="H158" i="20"/>
  <c r="I154" i="20"/>
  <c r="T196" i="20" s="1"/>
  <c r="I142" i="20"/>
  <c r="T184" i="20" s="1"/>
  <c r="I63" i="20"/>
  <c r="H17" i="20"/>
  <c r="H21" i="20"/>
  <c r="I26" i="20"/>
  <c r="H9" i="20"/>
  <c r="I162" i="20"/>
  <c r="T204" i="20" s="1"/>
  <c r="H161" i="20"/>
  <c r="I141" i="20"/>
  <c r="T183" i="20" s="1"/>
  <c r="I18" i="20"/>
  <c r="I70" i="20"/>
  <c r="D193" i="20" s="1"/>
  <c r="I75" i="20"/>
  <c r="I11" i="20"/>
  <c r="I15" i="20"/>
  <c r="H16" i="20"/>
  <c r="H23" i="20"/>
  <c r="I22" i="20"/>
  <c r="H7" i="20"/>
  <c r="T191" i="20"/>
  <c r="E163" i="20"/>
  <c r="T190" i="20"/>
  <c r="H5" i="20"/>
  <c r="H11" i="20"/>
  <c r="I20" i="20"/>
  <c r="I69" i="20"/>
  <c r="H26" i="20"/>
  <c r="H15" i="20"/>
  <c r="H22" i="20"/>
  <c r="I68" i="20"/>
  <c r="I80" i="20"/>
  <c r="E28" i="20"/>
  <c r="H12" i="20"/>
  <c r="I23" i="20"/>
  <c r="H18" i="20"/>
  <c r="N196" i="20"/>
  <c r="I136" i="20"/>
  <c r="N181" i="20"/>
  <c r="I72" i="20"/>
  <c r="I59" i="20"/>
  <c r="D182" i="20" s="1"/>
  <c r="I7" i="20"/>
  <c r="I81" i="20"/>
  <c r="H24" i="20"/>
  <c r="I8" i="20"/>
  <c r="F185" i="20" s="1"/>
  <c r="I10" i="20"/>
  <c r="I71" i="20"/>
  <c r="D194" i="20" s="1"/>
  <c r="I73" i="20"/>
  <c r="N184" i="20"/>
  <c r="N190" i="20"/>
  <c r="I65" i="20"/>
  <c r="I61" i="20"/>
  <c r="F196" i="20"/>
  <c r="H136" i="20"/>
  <c r="I64" i="20"/>
  <c r="D187" i="20" s="1"/>
  <c r="C28" i="20"/>
  <c r="I66" i="20"/>
  <c r="D189" i="20" s="1"/>
  <c r="I76" i="20"/>
  <c r="I6" i="20"/>
  <c r="F183" i="20" s="1"/>
  <c r="I21" i="20"/>
  <c r="I16" i="20"/>
  <c r="F193" i="20" s="1"/>
  <c r="D201" i="20"/>
  <c r="F204" i="20"/>
  <c r="D28" i="20"/>
  <c r="I67" i="20"/>
  <c r="H82" i="20"/>
  <c r="I58" i="20"/>
  <c r="I74" i="20"/>
  <c r="I60" i="20"/>
  <c r="D183" i="20" s="1"/>
  <c r="I62" i="20"/>
  <c r="N183" i="20"/>
  <c r="N189" i="20"/>
  <c r="F191" i="20" l="1"/>
  <c r="M205" i="20"/>
  <c r="M206" i="20" s="1"/>
  <c r="D197" i="20"/>
  <c r="F187" i="20"/>
  <c r="F184" i="20"/>
  <c r="D198" i="20"/>
  <c r="F198" i="20"/>
  <c r="D184" i="20"/>
  <c r="D196" i="20"/>
  <c r="Z196" i="20" s="1"/>
  <c r="D195" i="20"/>
  <c r="D203" i="20"/>
  <c r="F181" i="20"/>
  <c r="H163" i="20"/>
  <c r="F194" i="20"/>
  <c r="Z194" i="20" s="1"/>
  <c r="T205" i="20"/>
  <c r="T206" i="20" s="1"/>
  <c r="Z193" i="20"/>
  <c r="D190" i="20"/>
  <c r="D188" i="20"/>
  <c r="D204" i="20"/>
  <c r="D186" i="20"/>
  <c r="I163" i="20"/>
  <c r="Z183" i="20"/>
  <c r="Z184" i="20"/>
  <c r="Z187" i="20"/>
  <c r="D185" i="20"/>
  <c r="Z185" i="20" s="1"/>
  <c r="D199" i="20"/>
  <c r="F186" i="20"/>
  <c r="D191" i="20"/>
  <c r="Z191" i="20" s="1"/>
  <c r="D192" i="20"/>
  <c r="H28" i="20"/>
  <c r="F197" i="20"/>
  <c r="F199" i="20"/>
  <c r="F203" i="20"/>
  <c r="I28" i="20"/>
  <c r="Z204" i="20"/>
  <c r="N205" i="20"/>
  <c r="N206" i="20" s="1"/>
  <c r="F192" i="20"/>
  <c r="F182" i="20"/>
  <c r="Z182" i="20" s="1"/>
  <c r="F195" i="20"/>
  <c r="F188" i="20"/>
  <c r="F201" i="20"/>
  <c r="Z201" i="20" s="1"/>
  <c r="I82" i="20"/>
  <c r="D181" i="20"/>
  <c r="F190" i="20"/>
  <c r="F202" i="20"/>
  <c r="Z202" i="20" s="1"/>
  <c r="F189" i="20"/>
  <c r="Z189" i="20" s="1"/>
  <c r="Z190" i="20" l="1"/>
  <c r="Z195" i="20"/>
  <c r="Z199" i="20"/>
  <c r="Z198" i="20"/>
  <c r="Z188" i="20"/>
  <c r="Z203" i="20"/>
  <c r="Z197" i="20"/>
  <c r="Z186" i="20"/>
  <c r="Z192" i="20"/>
  <c r="F205" i="20"/>
  <c r="F206" i="20" s="1"/>
  <c r="D205" i="20"/>
  <c r="D206" i="20" s="1"/>
  <c r="Z181" i="20"/>
  <c r="Z205" i="20" l="1"/>
  <c r="Z206" i="20"/>
</calcChain>
</file>

<file path=xl/sharedStrings.xml><?xml version="1.0" encoding="utf-8"?>
<sst xmlns="http://schemas.openxmlformats.org/spreadsheetml/2006/main" count="2188" uniqueCount="200">
  <si>
    <t>TABLEAU DES ENTREES INTERMEDIAIRES EN CAPITAL</t>
  </si>
  <si>
    <t>BRANCHES</t>
  </si>
  <si>
    <t>FA0</t>
  </si>
  <si>
    <t>FB1</t>
  </si>
  <si>
    <t>FB2</t>
  </si>
  <si>
    <t>FC1</t>
  </si>
  <si>
    <t>FC2</t>
  </si>
  <si>
    <t>FC3</t>
  </si>
  <si>
    <t>FC4</t>
  </si>
  <si>
    <t>FD0</t>
  </si>
  <si>
    <t>FE1</t>
  </si>
  <si>
    <t>FE2</t>
  </si>
  <si>
    <t>FE3</t>
  </si>
  <si>
    <t>FF1</t>
  </si>
  <si>
    <t>FF2</t>
  </si>
  <si>
    <t>FF3</t>
  </si>
  <si>
    <t>FF4</t>
  </si>
  <si>
    <t>FF5</t>
  </si>
  <si>
    <t>FF6</t>
  </si>
  <si>
    <t>FG1</t>
  </si>
  <si>
    <t>FG2</t>
  </si>
  <si>
    <t>FH1</t>
  </si>
  <si>
    <t>FH2</t>
  </si>
  <si>
    <t>FJ1</t>
  </si>
  <si>
    <t>FJ2</t>
  </si>
  <si>
    <t>FJ3</t>
  </si>
  <si>
    <t>FK0</t>
  </si>
  <si>
    <t>FL1</t>
  </si>
  <si>
    <t>FL2</t>
  </si>
  <si>
    <t>FM1</t>
  </si>
  <si>
    <t>FM2</t>
  </si>
  <si>
    <t>FN1</t>
  </si>
  <si>
    <t>FN2</t>
  </si>
  <si>
    <t>FN3</t>
  </si>
  <si>
    <t>FN4</t>
  </si>
  <si>
    <t>FP1</t>
  </si>
  <si>
    <t>FP2</t>
  </si>
  <si>
    <t>FP3</t>
  </si>
  <si>
    <t>FQ1</t>
  </si>
  <si>
    <t>FQ2</t>
  </si>
  <si>
    <t>FQ3</t>
  </si>
  <si>
    <t>FR1</t>
  </si>
  <si>
    <t>FR2</t>
  </si>
  <si>
    <t>TOTAL</t>
  </si>
  <si>
    <t>PRODUITS</t>
  </si>
  <si>
    <t>AGRICULTURE  SYLVICULTURE  PECHE</t>
  </si>
  <si>
    <t xml:space="preserve">FA0 </t>
  </si>
  <si>
    <t>INDUSTRIES DE LA VIANDE ET DU LAIT</t>
  </si>
  <si>
    <t xml:space="preserve">FB1 </t>
  </si>
  <si>
    <t>AUTRES INDUSTRIES AGRICOLES ET ALIMENTAI</t>
  </si>
  <si>
    <t xml:space="preserve">FB2 </t>
  </si>
  <si>
    <t>HABILLEMENT  CUIR</t>
  </si>
  <si>
    <t xml:space="preserve">FC1 </t>
  </si>
  <si>
    <t>EDITION  IMPRIMERIE  REPRODUCTION</t>
  </si>
  <si>
    <t xml:space="preserve">FC2 </t>
  </si>
  <si>
    <t>PHARMACIE  PARFUMERIE ENTRETIEN</t>
  </si>
  <si>
    <t xml:space="preserve">FC3 </t>
  </si>
  <si>
    <t>INDUSTRIES DES EQUIPEMENTS DU FOYER</t>
  </si>
  <si>
    <t xml:space="preserve">FC4 </t>
  </si>
  <si>
    <t>INDUSTRIE AUTOMOBILE</t>
  </si>
  <si>
    <t xml:space="preserve">FD0 </t>
  </si>
  <si>
    <t>CONSTRUCTION NAVALE  AERONAUTIQUE ET FER</t>
  </si>
  <si>
    <t xml:space="preserve">FE1 </t>
  </si>
  <si>
    <t>INDUSTRIES DES BIENS D EQUIPEMENTS MECAN</t>
  </si>
  <si>
    <t xml:space="preserve">FE2 </t>
  </si>
  <si>
    <t>INDUSTRIES DES EQUIPEMENTS ELECTRIQUES E</t>
  </si>
  <si>
    <t xml:space="preserve">FE3 </t>
  </si>
  <si>
    <t>INDUSTRIES DES PRODUITS MINERAUX</t>
  </si>
  <si>
    <t xml:space="preserve">FF1 </t>
  </si>
  <si>
    <t>INDUSTRIE TEXTILE</t>
  </si>
  <si>
    <t xml:space="preserve">FF2 </t>
  </si>
  <si>
    <t>INDUSTRIES DU BOIS ET DU PAPIER</t>
  </si>
  <si>
    <t xml:space="preserve">FF3 </t>
  </si>
  <si>
    <t>CHIMIE  CAOUTCHOUC  PLASTIQUES</t>
  </si>
  <si>
    <t xml:space="preserve">FF4 </t>
  </si>
  <si>
    <t>METALLURGIE ET TRANSFORMATION DES METAUX</t>
  </si>
  <si>
    <t xml:space="preserve">FF5 </t>
  </si>
  <si>
    <t xml:space="preserve">INDUSTRIE DES COMPOSANTS ELECTRIQUES ET </t>
  </si>
  <si>
    <t xml:space="preserve">FF6 </t>
  </si>
  <si>
    <t>PRODUCTION DE COMBUSTIBLES ET DE CARBURA</t>
  </si>
  <si>
    <t xml:space="preserve">FG1 </t>
  </si>
  <si>
    <t>EAU  GAZ  ELECTRICITE</t>
  </si>
  <si>
    <t xml:space="preserve">FG2 </t>
  </si>
  <si>
    <t>BATIMENT</t>
  </si>
  <si>
    <t xml:space="preserve">FH1 </t>
  </si>
  <si>
    <t>TRAVAUX PUBLICS</t>
  </si>
  <si>
    <t xml:space="preserve">FH2 </t>
  </si>
  <si>
    <t>COMMERCE ET REPARATION AUTOMOBILE</t>
  </si>
  <si>
    <t xml:space="preserve">FJ1 </t>
  </si>
  <si>
    <t>COMMERCE DE GROS  INTERMEDIAIRES</t>
  </si>
  <si>
    <t xml:space="preserve">FJ2 </t>
  </si>
  <si>
    <t>COMMERCE DE DETAIL ET REPARATIONS</t>
  </si>
  <si>
    <t xml:space="preserve">FJ3 </t>
  </si>
  <si>
    <t>TRANSPORTS</t>
  </si>
  <si>
    <t xml:space="preserve">FK0 </t>
  </si>
  <si>
    <t>INTERMEDIATION FINANCIERE</t>
  </si>
  <si>
    <t xml:space="preserve">FL1 </t>
  </si>
  <si>
    <t>ASSURANCES ET AUXILIAIRES FINANCIERS</t>
  </si>
  <si>
    <t xml:space="preserve">FL2 </t>
  </si>
  <si>
    <t>PROMOTION  GESTION IMMOBILIERE</t>
  </si>
  <si>
    <t xml:space="preserve">FM1 </t>
  </si>
  <si>
    <t>LOCATION IMMOBILIERE</t>
  </si>
  <si>
    <t xml:space="preserve">FM2 </t>
  </si>
  <si>
    <t>POSTES ET TELECOMMUNICATIONS</t>
  </si>
  <si>
    <t xml:space="preserve">FN1 </t>
  </si>
  <si>
    <t>CONSEILS ET ASSISTANCE</t>
  </si>
  <si>
    <t xml:space="preserve">FN2 </t>
  </si>
  <si>
    <t>SERVICES OPERATIONNELS</t>
  </si>
  <si>
    <t xml:space="preserve">FN3 </t>
  </si>
  <si>
    <t>RECHERCHE ET DEVELOPPEMENT</t>
  </si>
  <si>
    <t xml:space="preserve">FN4 </t>
  </si>
  <si>
    <t>HOTELS ET RESTAURANTS</t>
  </si>
  <si>
    <t xml:space="preserve">FP1 </t>
  </si>
  <si>
    <t>ACTIVITES RECREATIVES  CULTURELLES ET SP</t>
  </si>
  <si>
    <t xml:space="preserve">FP2 </t>
  </si>
  <si>
    <t>SERVICES PERSONNELS ET DOMESTIQUES</t>
  </si>
  <si>
    <t xml:space="preserve">FP3 </t>
  </si>
  <si>
    <t>EDUCATION</t>
  </si>
  <si>
    <t xml:space="preserve">FQ1 </t>
  </si>
  <si>
    <t>SANTE</t>
  </si>
  <si>
    <t xml:space="preserve">FQ2 </t>
  </si>
  <si>
    <t>ACTION SOCIALE</t>
  </si>
  <si>
    <t xml:space="preserve">FQ3 </t>
  </si>
  <si>
    <t>ADMINISTRATION PUBLIQUE</t>
  </si>
  <si>
    <t xml:space="preserve">FR1 </t>
  </si>
  <si>
    <t>ACTIVITES ASSOCIATIVES</t>
  </si>
  <si>
    <t xml:space="preserve">FR2 </t>
  </si>
  <si>
    <t>PRODUITS CONSOMMES HORS DU TERRITOIRE DE</t>
  </si>
  <si>
    <t xml:space="preserve">PCHTR </t>
  </si>
  <si>
    <t>CORRECTION CAF/FAB</t>
  </si>
  <si>
    <t>PCAFAB</t>
  </si>
  <si>
    <t>Total des produits</t>
  </si>
  <si>
    <t xml:space="preserve">TOTAL </t>
  </si>
  <si>
    <t>Data</t>
  </si>
  <si>
    <t>L</t>
  </si>
  <si>
    <t>Sum of 1</t>
  </si>
  <si>
    <t>Sum of 2</t>
  </si>
  <si>
    <t>Somme de 3</t>
  </si>
  <si>
    <t>Somme de 4</t>
  </si>
  <si>
    <t>Somme de 5</t>
  </si>
  <si>
    <t>Somme de 6</t>
  </si>
  <si>
    <t>Somme de 7</t>
  </si>
  <si>
    <t>Somme de 8</t>
  </si>
  <si>
    <t>Somme de 9</t>
  </si>
  <si>
    <t>Somme de 10</t>
  </si>
  <si>
    <t>Somme de 11</t>
  </si>
  <si>
    <t>Somme de 12</t>
  </si>
  <si>
    <t>Somme de 13</t>
  </si>
  <si>
    <t>Somme de 14</t>
  </si>
  <si>
    <t>Somme de 15</t>
  </si>
  <si>
    <t>Somme de 16</t>
  </si>
  <si>
    <t>Somme de 17</t>
  </si>
  <si>
    <t>Somme de 18</t>
  </si>
  <si>
    <t>Somme de 19</t>
  </si>
  <si>
    <t>Somme de 20</t>
  </si>
  <si>
    <t>Somme de 21</t>
  </si>
  <si>
    <t>Somme de 22</t>
  </si>
  <si>
    <t>Somme de 23</t>
  </si>
  <si>
    <t>Somme de 24</t>
  </si>
  <si>
    <t>COPIE TABLEAU PRECEDENT</t>
  </si>
  <si>
    <t>12_06</t>
  </si>
  <si>
    <t>07_08_12_09</t>
  </si>
  <si>
    <t>21_122_24_12_23</t>
  </si>
  <si>
    <t>23_24_12</t>
  </si>
  <si>
    <t>14_15_16_17_18_19</t>
  </si>
  <si>
    <t>19_20</t>
  </si>
  <si>
    <t>Verif</t>
  </si>
  <si>
    <t>Sum of 25</t>
  </si>
  <si>
    <t>VERIF</t>
  </si>
  <si>
    <t>verif</t>
  </si>
  <si>
    <t>PARTS</t>
  </si>
  <si>
    <t>Moyenne</t>
  </si>
  <si>
    <t>Moyenne corrigée</t>
  </si>
  <si>
    <t>Grand Total</t>
  </si>
  <si>
    <t xml:space="preserve">Moyenne </t>
  </si>
  <si>
    <t>BRANCHE</t>
  </si>
  <si>
    <t>PRODUIT</t>
  </si>
  <si>
    <t>TARGET</t>
  </si>
  <si>
    <t>PART DES INVESTISSEMENTS TOTALS ACHETE PAR LA BRANCHE i</t>
  </si>
  <si>
    <t>PART DE L'INVESTISSEMENT EN produit 12 ACHETE PAR LA BRANCHE i</t>
  </si>
  <si>
    <t>PART DE L'INVESTISSEMENT AUTOMOBILE (produit 3) ACHETE PAR LA BRANCHE i</t>
  </si>
  <si>
    <t>PART DE L'INVESTISSEMENT AGRICOLE (produit 1) ACHETE PAR LA BRANCHE i</t>
  </si>
  <si>
    <t>PART DE L'INVESTISSEMENT BATIMENT (produit 13) ACHETE PAR LA BRANCHE i</t>
  </si>
  <si>
    <t>PART DE L'INVESTISSEMENT EN SERVICES MARCHANTS (produit 19) ACHETE PAR LA BRANCHE i</t>
  </si>
  <si>
    <t>TABLEAU FINAL</t>
  </si>
  <si>
    <t>Part Secteur 20</t>
  </si>
  <si>
    <t>Part corrigée</t>
  </si>
  <si>
    <t>TES_38_2005_Base2005</t>
  </si>
  <si>
    <t>TES_118_2006</t>
  </si>
  <si>
    <t>Ecart part</t>
  </si>
  <si>
    <t>Pas de modif pour produit 1 (sinon investissement négatif)</t>
  </si>
  <si>
    <t>TES_38_2000_Base2001</t>
  </si>
  <si>
    <t>TES_38_2001_Base2005</t>
  </si>
  <si>
    <t>TES_38_2002_Base2005</t>
  </si>
  <si>
    <t>TES_38_2003_Base2005</t>
  </si>
  <si>
    <t>TES_38_2004_Base2005</t>
  </si>
  <si>
    <t>FBCF Marchande</t>
  </si>
  <si>
    <t>Part Non March</t>
  </si>
  <si>
    <t>Par aillleurs le calcul de 19 et 20 réalisé proportionnellement à la production sous estime fortement la FBCF des APU</t>
  </si>
  <si>
    <t xml:space="preserve">Explication: Nous avons pris la part de la FBCF APU dans le total (y compris ménage) en non seulement dans les secteurs car les grandeurs suggèrent que la FBCF des ménages est prises en compte dans ces données. La part 2006 a été redressée pour retomber sur les parts des années 2000-2005 publié dans le TES_38_Base 2005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</si>
</sst>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 _€_-;\-* #,##0.00\ _€_-;_-* &quot;-&quot;??\ _€_-;_-@_-"/>
  </numFmts>
  <fonts count="11" x14ac:knownFonts="1">
    <font>
      <sz val="10"/>
      <name val="Arial"/>
    </font>
    <font>
      <sz val="11"/>
      <color indexed="9"/>
      <name val="Calibri"/>
      <family val="2"/>
    </font>
    <font>
      <b/>
      <sz val="11"/>
      <color indexed="8"/>
      <name val="Calibri"/>
      <family val="2"/>
    </font>
    <font>
      <b/>
      <sz val="10"/>
      <name val="Arial"/>
      <family val="2"/>
    </font>
    <font>
      <b/>
      <sz val="7"/>
      <name val="Arial"/>
      <family val="2"/>
    </font>
    <font>
      <sz val="6"/>
      <name val="Arial"/>
      <family val="2"/>
    </font>
    <font>
      <sz val="7"/>
      <name val="Arial"/>
      <family val="2"/>
    </font>
    <font>
      <sz val="10"/>
      <name val="Arial"/>
      <family val="2"/>
    </font>
    <font>
      <sz val="11"/>
      <color theme="1"/>
      <name val="Calibri"/>
      <family val="2"/>
      <scheme val="minor"/>
    </font>
    <font>
      <sz val="10"/>
      <color rgb="FFFF0000"/>
      <name val="Arial"/>
      <family val="2"/>
    </font>
    <font>
      <b/>
      <sz val="10"/>
      <color rgb="FFFF0000"/>
      <name val="Arial"/>
      <family val="2"/>
    </font>
  </fonts>
  <fills count="16">
    <fill>
      <patternFill patternType="none"/>
    </fill>
    <fill>
      <patternFill patternType="gray125"/>
    </fill>
    <fill>
      <patternFill patternType="solid">
        <fgColor indexed="36"/>
      </patternFill>
    </fill>
    <fill>
      <patternFill patternType="solid">
        <fgColor indexed="49"/>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theme="6" tint="0.39997558519241921"/>
        <bgColor indexed="64"/>
      </patternFill>
    </fill>
    <fill>
      <patternFill patternType="solid">
        <fgColor theme="6" tint="-0.249977111117893"/>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rgb="FFFFFF00"/>
        <bgColor indexed="64"/>
      </patternFill>
    </fill>
    <fill>
      <patternFill patternType="solid">
        <fgColor rgb="FFFFC000"/>
        <bgColor indexed="64"/>
      </patternFill>
    </fill>
    <fill>
      <patternFill patternType="solid">
        <fgColor theme="9" tint="0.79998168889431442"/>
        <bgColor indexed="64"/>
      </patternFill>
    </fill>
    <fill>
      <patternFill patternType="solid">
        <fgColor rgb="FFFF0000"/>
        <bgColor indexed="64"/>
      </patternFill>
    </fill>
  </fills>
  <borders count="34">
    <border>
      <left/>
      <right/>
      <top/>
      <bottom/>
      <diagonal/>
    </border>
    <border>
      <left/>
      <right/>
      <top style="thin">
        <color indexed="62"/>
      </top>
      <bottom style="double">
        <color indexed="62"/>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indexed="8"/>
      </left>
      <right/>
      <top style="thin">
        <color indexed="8"/>
      </top>
      <bottom/>
      <diagonal/>
    </border>
    <border>
      <left style="thin">
        <color indexed="65"/>
      </left>
      <right/>
      <top style="thin">
        <color indexed="8"/>
      </top>
      <bottom/>
      <diagonal/>
    </border>
    <border>
      <left style="thin">
        <color indexed="65"/>
      </left>
      <right style="thin">
        <color indexed="8"/>
      </right>
      <top style="thin">
        <color indexed="8"/>
      </top>
      <bottom/>
      <diagonal/>
    </border>
    <border>
      <left/>
      <right/>
      <top style="thin">
        <color indexed="8"/>
      </top>
      <bottom/>
      <diagonal/>
    </border>
    <border>
      <left/>
      <right style="thin">
        <color indexed="8"/>
      </right>
      <top style="thin">
        <color indexed="8"/>
      </top>
      <bottom/>
      <diagonal/>
    </border>
    <border>
      <left style="thin">
        <color indexed="8"/>
      </left>
      <right/>
      <top/>
      <bottom/>
      <diagonal/>
    </border>
    <border>
      <left/>
      <right style="thin">
        <color indexed="8"/>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diagonal/>
    </border>
    <border>
      <left/>
      <right style="medium">
        <color indexed="64"/>
      </right>
      <top/>
      <bottom style="medium">
        <color indexed="64"/>
      </bottom>
      <diagonal/>
    </border>
    <border>
      <left/>
      <right style="medium">
        <color indexed="64"/>
      </right>
      <top style="medium">
        <color indexed="64"/>
      </top>
      <bottom/>
      <diagonal/>
    </border>
    <border>
      <left/>
      <right style="thin">
        <color indexed="64"/>
      </right>
      <top style="thin">
        <color indexed="64"/>
      </top>
      <bottom style="thin">
        <color indexed="64"/>
      </bottom>
      <diagonal/>
    </border>
  </borders>
  <cellStyleXfs count="15">
    <xf numFmtId="0" fontId="0" fillId="0" borderId="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7" borderId="0" applyNumberFormat="0" applyBorder="0" applyAlignment="0" applyProtection="0"/>
    <xf numFmtId="43" fontId="7" fillId="0" borderId="0" applyFont="0" applyFill="0" applyBorder="0" applyAlignment="0" applyProtection="0"/>
    <xf numFmtId="0" fontId="7" fillId="0" borderId="0"/>
    <xf numFmtId="0" fontId="7" fillId="0" borderId="0"/>
    <xf numFmtId="0" fontId="7" fillId="0" borderId="0"/>
    <xf numFmtId="0" fontId="8" fillId="0" borderId="0"/>
    <xf numFmtId="9" fontId="8" fillId="0" borderId="0" applyFont="0" applyFill="0" applyBorder="0" applyAlignment="0" applyProtection="0"/>
    <xf numFmtId="9" fontId="7" fillId="0" borderId="0" applyFont="0" applyFill="0" applyBorder="0" applyAlignment="0" applyProtection="0"/>
    <xf numFmtId="0" fontId="2" fillId="0" borderId="1" applyNumberFormat="0" applyFill="0" applyAlignment="0" applyProtection="0"/>
  </cellStyleXfs>
  <cellXfs count="154">
    <xf numFmtId="0" fontId="0" fillId="0" borderId="0" xfId="0"/>
    <xf numFmtId="0" fontId="3" fillId="0" borderId="2" xfId="0" applyFont="1" applyBorder="1" applyAlignment="1">
      <alignment horizontal="left"/>
    </xf>
    <xf numFmtId="0" fontId="0" fillId="0" borderId="3" xfId="0" applyBorder="1" applyAlignment="1">
      <alignment horizontal="left"/>
    </xf>
    <xf numFmtId="0" fontId="0" fillId="0" borderId="4" xfId="0" applyBorder="1" applyAlignment="1">
      <alignment horizontal="left"/>
    </xf>
    <xf numFmtId="0" fontId="0" fillId="0" borderId="5" xfId="0" applyBorder="1" applyAlignment="1"/>
    <xf numFmtId="0" fontId="0" fillId="0" borderId="6" xfId="0" applyBorder="1" applyAlignment="1"/>
    <xf numFmtId="0" fontId="0" fillId="0" borderId="7" xfId="0" applyBorder="1" applyAlignment="1"/>
    <xf numFmtId="0" fontId="4" fillId="0" borderId="2" xfId="0" quotePrefix="1" applyFont="1" applyBorder="1" applyAlignment="1">
      <alignment horizontal="right"/>
    </xf>
    <xf numFmtId="0" fontId="4" fillId="0" borderId="3" xfId="0" applyFont="1" applyBorder="1" applyAlignment="1">
      <alignment horizontal="right"/>
    </xf>
    <xf numFmtId="0" fontId="4" fillId="0" borderId="8" xfId="0" applyFont="1" applyBorder="1" applyAlignment="1">
      <alignment horizontal="right"/>
    </xf>
    <xf numFmtId="0" fontId="4" fillId="0" borderId="5" xfId="0" applyFont="1" applyBorder="1"/>
    <xf numFmtId="0" fontId="4" fillId="0" borderId="6" xfId="0" applyFont="1" applyBorder="1" applyAlignment="1">
      <alignment horizontal="center"/>
    </xf>
    <xf numFmtId="0" fontId="4" fillId="0" borderId="9" xfId="0" applyFont="1" applyBorder="1" applyAlignment="1">
      <alignment horizontal="center"/>
    </xf>
    <xf numFmtId="0" fontId="5" fillId="0" borderId="10" xfId="0" applyFont="1" applyBorder="1"/>
    <xf numFmtId="0" fontId="4" fillId="0" borderId="10" xfId="0" quotePrefix="1" applyFont="1" applyBorder="1" applyAlignment="1">
      <alignment horizontal="left"/>
    </xf>
    <xf numFmtId="3" fontId="6" fillId="0" borderId="0" xfId="0" applyNumberFormat="1" applyFont="1" applyBorder="1" applyAlignment="1">
      <alignment horizontal="right"/>
    </xf>
    <xf numFmtId="3" fontId="4" fillId="0" borderId="10" xfId="0" applyNumberFormat="1" applyFont="1" applyBorder="1" applyAlignment="1">
      <alignment horizontal="right"/>
    </xf>
    <xf numFmtId="0" fontId="5" fillId="0" borderId="11" xfId="0" applyFont="1" applyBorder="1"/>
    <xf numFmtId="0" fontId="4" fillId="0" borderId="11" xfId="0" quotePrefix="1" applyFont="1" applyBorder="1" applyAlignment="1">
      <alignment horizontal="left"/>
    </xf>
    <xf numFmtId="3" fontId="4" fillId="0" borderId="12" xfId="0" applyNumberFormat="1" applyFont="1" applyBorder="1" applyAlignment="1">
      <alignment horizontal="right"/>
    </xf>
    <xf numFmtId="3" fontId="4" fillId="0" borderId="11" xfId="0" applyNumberFormat="1" applyFont="1" applyBorder="1" applyAlignment="1">
      <alignment horizontal="right"/>
    </xf>
    <xf numFmtId="0" fontId="0" fillId="0" borderId="0" xfId="0" applyFill="1"/>
    <xf numFmtId="0" fontId="7" fillId="0" borderId="0" xfId="10"/>
    <xf numFmtId="0" fontId="3" fillId="0" borderId="2" xfId="10" applyFont="1" applyBorder="1" applyAlignment="1">
      <alignment horizontal="left"/>
    </xf>
    <xf numFmtId="0" fontId="7" fillId="0" borderId="3" xfId="10" applyBorder="1" applyAlignment="1">
      <alignment horizontal="left"/>
    </xf>
    <xf numFmtId="0" fontId="7" fillId="0" borderId="4" xfId="10" applyBorder="1" applyAlignment="1">
      <alignment horizontal="left"/>
    </xf>
    <xf numFmtId="0" fontId="7" fillId="0" borderId="5" xfId="10" applyBorder="1" applyAlignment="1"/>
    <xf numFmtId="0" fontId="7" fillId="0" borderId="6" xfId="10" applyBorder="1" applyAlignment="1"/>
    <xf numFmtId="0" fontId="7" fillId="0" borderId="7" xfId="10" applyBorder="1" applyAlignment="1"/>
    <xf numFmtId="0" fontId="4" fillId="0" borderId="2" xfId="10" quotePrefix="1" applyFont="1" applyBorder="1" applyAlignment="1">
      <alignment horizontal="right"/>
    </xf>
    <xf numFmtId="0" fontId="4" fillId="0" borderId="3" xfId="10" applyFont="1" applyBorder="1" applyAlignment="1">
      <alignment horizontal="right"/>
    </xf>
    <xf numFmtId="0" fontId="4" fillId="8" borderId="3" xfId="10" applyFont="1" applyFill="1" applyBorder="1" applyAlignment="1">
      <alignment horizontal="right"/>
    </xf>
    <xf numFmtId="0" fontId="4" fillId="9" borderId="3" xfId="10" applyFont="1" applyFill="1" applyBorder="1" applyAlignment="1">
      <alignment horizontal="right"/>
    </xf>
    <xf numFmtId="0" fontId="4" fillId="0" borderId="3" xfId="10" applyFont="1" applyFill="1" applyBorder="1" applyAlignment="1">
      <alignment horizontal="right"/>
    </xf>
    <xf numFmtId="0" fontId="4" fillId="0" borderId="8" xfId="10" applyFont="1" applyBorder="1" applyAlignment="1">
      <alignment horizontal="right"/>
    </xf>
    <xf numFmtId="0" fontId="4" fillId="8" borderId="0" xfId="10" applyFont="1" applyFill="1" applyBorder="1" applyAlignment="1">
      <alignment horizontal="right"/>
    </xf>
    <xf numFmtId="0" fontId="4" fillId="9" borderId="0" xfId="10" applyFont="1" applyFill="1" applyBorder="1" applyAlignment="1">
      <alignment horizontal="right"/>
    </xf>
    <xf numFmtId="0" fontId="4" fillId="10" borderId="0" xfId="10" applyFont="1" applyFill="1" applyBorder="1" applyAlignment="1">
      <alignment horizontal="right"/>
    </xf>
    <xf numFmtId="0" fontId="4" fillId="0" borderId="0" xfId="10" applyFont="1" applyFill="1" applyBorder="1" applyAlignment="1">
      <alignment horizontal="right"/>
    </xf>
    <xf numFmtId="0" fontId="4" fillId="0" borderId="5" xfId="10" applyFont="1" applyBorder="1"/>
    <xf numFmtId="0" fontId="4" fillId="0" borderId="6" xfId="10" applyFont="1" applyBorder="1" applyAlignment="1">
      <alignment horizontal="center"/>
    </xf>
    <xf numFmtId="0" fontId="4" fillId="8" borderId="6" xfId="10" applyFont="1" applyFill="1" applyBorder="1" applyAlignment="1">
      <alignment horizontal="center"/>
    </xf>
    <xf numFmtId="0" fontId="4" fillId="9" borderId="6" xfId="10" applyFont="1" applyFill="1" applyBorder="1" applyAlignment="1">
      <alignment horizontal="center"/>
    </xf>
    <xf numFmtId="0" fontId="4" fillId="0" borderId="6" xfId="10" applyFont="1" applyFill="1" applyBorder="1" applyAlignment="1">
      <alignment horizontal="center"/>
    </xf>
    <xf numFmtId="0" fontId="4" fillId="0" borderId="9" xfId="10" applyFont="1" applyBorder="1" applyAlignment="1">
      <alignment horizontal="center"/>
    </xf>
    <xf numFmtId="0" fontId="7" fillId="8" borderId="0" xfId="10" applyFill="1"/>
    <xf numFmtId="0" fontId="7" fillId="9" borderId="0" xfId="10" applyFill="1"/>
    <xf numFmtId="0" fontId="7" fillId="0" borderId="0" xfId="10" applyFill="1"/>
    <xf numFmtId="0" fontId="5" fillId="0" borderId="10" xfId="10" applyFont="1" applyBorder="1"/>
    <xf numFmtId="0" fontId="4" fillId="0" borderId="10" xfId="10" quotePrefix="1" applyFont="1" applyBorder="1" applyAlignment="1">
      <alignment horizontal="left"/>
    </xf>
    <xf numFmtId="3" fontId="6" fillId="0" borderId="0" xfId="10" applyNumberFormat="1" applyFont="1" applyBorder="1" applyAlignment="1">
      <alignment horizontal="right"/>
    </xf>
    <xf numFmtId="3" fontId="6" fillId="8" borderId="0" xfId="10" applyNumberFormat="1" applyFont="1" applyFill="1" applyBorder="1" applyAlignment="1">
      <alignment horizontal="right"/>
    </xf>
    <xf numFmtId="3" fontId="6" fillId="9" borderId="0" xfId="10" applyNumberFormat="1" applyFont="1" applyFill="1" applyBorder="1" applyAlignment="1">
      <alignment horizontal="right"/>
    </xf>
    <xf numFmtId="3" fontId="6" fillId="0" borderId="0" xfId="10" applyNumberFormat="1" applyFont="1" applyFill="1" applyBorder="1" applyAlignment="1">
      <alignment horizontal="right"/>
    </xf>
    <xf numFmtId="3" fontId="4" fillId="0" borderId="10" xfId="10" applyNumberFormat="1" applyFont="1" applyBorder="1" applyAlignment="1">
      <alignment horizontal="right"/>
    </xf>
    <xf numFmtId="0" fontId="5" fillId="0" borderId="11" xfId="10" applyFont="1" applyBorder="1"/>
    <xf numFmtId="0" fontId="4" fillId="0" borderId="11" xfId="10" quotePrefix="1" applyFont="1" applyBorder="1" applyAlignment="1">
      <alignment horizontal="left"/>
    </xf>
    <xf numFmtId="3" fontId="4" fillId="0" borderId="12" xfId="10" applyNumberFormat="1" applyFont="1" applyBorder="1" applyAlignment="1">
      <alignment horizontal="right"/>
    </xf>
    <xf numFmtId="3" fontId="4" fillId="8" borderId="12" xfId="10" applyNumberFormat="1" applyFont="1" applyFill="1" applyBorder="1" applyAlignment="1">
      <alignment horizontal="right"/>
    </xf>
    <xf numFmtId="3" fontId="4" fillId="9" borderId="12" xfId="10" applyNumberFormat="1" applyFont="1" applyFill="1" applyBorder="1" applyAlignment="1">
      <alignment horizontal="right"/>
    </xf>
    <xf numFmtId="3" fontId="4" fillId="0" borderId="12" xfId="10" applyNumberFormat="1" applyFont="1" applyFill="1" applyBorder="1" applyAlignment="1">
      <alignment horizontal="right"/>
    </xf>
    <xf numFmtId="3" fontId="4" fillId="0" borderId="11" xfId="10" applyNumberFormat="1" applyFont="1" applyBorder="1" applyAlignment="1">
      <alignment horizontal="right"/>
    </xf>
    <xf numFmtId="0" fontId="9" fillId="0" borderId="0" xfId="10" applyFont="1" applyFill="1" applyBorder="1"/>
    <xf numFmtId="0" fontId="7" fillId="0" borderId="0" xfId="10" applyFont="1"/>
    <xf numFmtId="0" fontId="7" fillId="0" borderId="13" xfId="10" applyBorder="1"/>
    <xf numFmtId="0" fontId="7" fillId="0" borderId="12" xfId="10" applyBorder="1"/>
    <xf numFmtId="0" fontId="7" fillId="0" borderId="11" xfId="10" applyBorder="1"/>
    <xf numFmtId="3" fontId="7" fillId="0" borderId="0" xfId="10" applyNumberFormat="1"/>
    <xf numFmtId="3" fontId="7" fillId="8" borderId="0" xfId="10" applyNumberFormat="1" applyFill="1"/>
    <xf numFmtId="3" fontId="7" fillId="9" borderId="0" xfId="10" applyNumberFormat="1" applyFill="1"/>
    <xf numFmtId="3" fontId="7" fillId="0" borderId="0" xfId="10" applyNumberFormat="1" applyFill="1"/>
    <xf numFmtId="4" fontId="7" fillId="9" borderId="0" xfId="10" applyNumberFormat="1" applyFill="1"/>
    <xf numFmtId="4" fontId="7" fillId="0" borderId="14" xfId="10" applyNumberFormat="1" applyBorder="1"/>
    <xf numFmtId="4" fontId="7" fillId="0" borderId="0" xfId="10" applyNumberFormat="1" applyBorder="1"/>
    <xf numFmtId="4" fontId="7" fillId="11" borderId="10" xfId="10" applyNumberFormat="1" applyFill="1" applyBorder="1"/>
    <xf numFmtId="4" fontId="7" fillId="8" borderId="0" xfId="10" applyNumberFormat="1" applyFill="1"/>
    <xf numFmtId="3" fontId="7" fillId="12" borderId="0" xfId="10" applyNumberFormat="1" applyFill="1"/>
    <xf numFmtId="4" fontId="7" fillId="0" borderId="13" xfId="10" applyNumberFormat="1" applyBorder="1"/>
    <xf numFmtId="4" fontId="7" fillId="0" borderId="12" xfId="10" applyNumberFormat="1" applyBorder="1"/>
    <xf numFmtId="4" fontId="7" fillId="12" borderId="11" xfId="10" applyNumberFormat="1" applyFill="1" applyBorder="1"/>
    <xf numFmtId="0" fontId="0" fillId="0" borderId="15" xfId="0" applyBorder="1"/>
    <xf numFmtId="0" fontId="0" fillId="0" borderId="15" xfId="0" pivotButton="1" applyBorder="1"/>
    <xf numFmtId="0" fontId="0" fillId="0" borderId="16" xfId="0" applyBorder="1"/>
    <xf numFmtId="0" fontId="0" fillId="0" borderId="17" xfId="0" applyBorder="1"/>
    <xf numFmtId="0" fontId="0" fillId="0" borderId="18" xfId="0" applyBorder="1"/>
    <xf numFmtId="0" fontId="0" fillId="0" borderId="19" xfId="0" applyBorder="1"/>
    <xf numFmtId="0" fontId="0" fillId="0" borderId="15" xfId="0" applyNumberFormat="1" applyBorder="1"/>
    <xf numFmtId="0" fontId="0" fillId="0" borderId="18" xfId="0" applyNumberFormat="1" applyBorder="1"/>
    <xf numFmtId="0" fontId="0" fillId="0" borderId="19" xfId="0" applyNumberFormat="1" applyBorder="1"/>
    <xf numFmtId="0" fontId="0" fillId="0" borderId="20" xfId="0" applyBorder="1"/>
    <xf numFmtId="0" fontId="0" fillId="0" borderId="20" xfId="0" applyNumberFormat="1" applyBorder="1"/>
    <xf numFmtId="0" fontId="0" fillId="0" borderId="0" xfId="0" applyNumberFormat="1"/>
    <xf numFmtId="0" fontId="0" fillId="0" borderId="21" xfId="0" applyNumberFormat="1" applyBorder="1"/>
    <xf numFmtId="0" fontId="0" fillId="0" borderId="22" xfId="0" applyBorder="1"/>
    <xf numFmtId="0" fontId="0" fillId="0" borderId="22" xfId="0" applyNumberFormat="1" applyBorder="1"/>
    <xf numFmtId="0" fontId="0" fillId="0" borderId="23" xfId="0" applyNumberFormat="1" applyBorder="1"/>
    <xf numFmtId="0" fontId="0" fillId="0" borderId="24" xfId="0" applyNumberFormat="1" applyBorder="1"/>
    <xf numFmtId="0" fontId="9" fillId="0" borderId="0" xfId="10" applyFont="1"/>
    <xf numFmtId="0" fontId="10" fillId="0" borderId="0" xfId="10" applyFont="1"/>
    <xf numFmtId="4" fontId="7" fillId="0" borderId="0" xfId="10" applyNumberFormat="1"/>
    <xf numFmtId="0" fontId="9" fillId="0" borderId="0" xfId="0" applyFont="1" applyFill="1" applyBorder="1"/>
    <xf numFmtId="3" fontId="9" fillId="0" borderId="0" xfId="10" applyNumberFormat="1" applyFont="1"/>
    <xf numFmtId="0" fontId="10" fillId="0" borderId="25" xfId="10" applyFont="1" applyBorder="1"/>
    <xf numFmtId="0" fontId="7" fillId="0" borderId="26" xfId="10" applyBorder="1"/>
    <xf numFmtId="0" fontId="7" fillId="0" borderId="27" xfId="10" applyBorder="1"/>
    <xf numFmtId="0" fontId="7" fillId="0" borderId="0" xfId="10" applyBorder="1"/>
    <xf numFmtId="0" fontId="9" fillId="0" borderId="0" xfId="10" applyFont="1" applyBorder="1"/>
    <xf numFmtId="0" fontId="7" fillId="0" borderId="28" xfId="10" applyBorder="1"/>
    <xf numFmtId="0" fontId="7" fillId="0" borderId="29" xfId="10" applyBorder="1"/>
    <xf numFmtId="0" fontId="9" fillId="0" borderId="29" xfId="10" applyFont="1" applyBorder="1"/>
    <xf numFmtId="0" fontId="7" fillId="13" borderId="0" xfId="0" applyFont="1" applyFill="1"/>
    <xf numFmtId="0" fontId="0" fillId="13" borderId="0" xfId="0" applyFill="1"/>
    <xf numFmtId="0" fontId="0" fillId="12" borderId="0" xfId="0" applyFill="1"/>
    <xf numFmtId="0" fontId="7" fillId="14" borderId="0" xfId="0" applyFont="1" applyFill="1"/>
    <xf numFmtId="0" fontId="0" fillId="14" borderId="0" xfId="0" applyFill="1"/>
    <xf numFmtId="0" fontId="7" fillId="0" borderId="0" xfId="10" applyNumberFormat="1"/>
    <xf numFmtId="0" fontId="9" fillId="13" borderId="0" xfId="0" applyFont="1" applyFill="1"/>
    <xf numFmtId="0" fontId="3" fillId="0" borderId="0" xfId="0" applyFont="1"/>
    <xf numFmtId="0" fontId="0" fillId="0" borderId="26" xfId="0" applyFill="1" applyBorder="1"/>
    <xf numFmtId="0" fontId="0" fillId="0" borderId="0" xfId="0" applyBorder="1"/>
    <xf numFmtId="0" fontId="0" fillId="0" borderId="30" xfId="0" applyBorder="1"/>
    <xf numFmtId="0" fontId="0" fillId="0" borderId="27" xfId="0" applyBorder="1"/>
    <xf numFmtId="0" fontId="3" fillId="0" borderId="0" xfId="0" applyFont="1" applyFill="1" applyBorder="1"/>
    <xf numFmtId="0" fontId="0" fillId="0" borderId="0" xfId="0" applyFill="1" applyBorder="1"/>
    <xf numFmtId="0" fontId="3" fillId="0" borderId="27" xfId="0" applyFont="1" applyFill="1" applyBorder="1"/>
    <xf numFmtId="0" fontId="9" fillId="0" borderId="0" xfId="0" applyFont="1" applyBorder="1"/>
    <xf numFmtId="0" fontId="0" fillId="0" borderId="27" xfId="0" applyFill="1" applyBorder="1"/>
    <xf numFmtId="0" fontId="3" fillId="0" borderId="27" xfId="0" applyFont="1" applyBorder="1"/>
    <xf numFmtId="0" fontId="3" fillId="0" borderId="0" xfId="0" applyFont="1" applyBorder="1"/>
    <xf numFmtId="0" fontId="10" fillId="0" borderId="0" xfId="0" applyFont="1" applyFill="1" applyBorder="1"/>
    <xf numFmtId="0" fontId="3" fillId="0" borderId="30" xfId="0" applyFont="1" applyBorder="1"/>
    <xf numFmtId="0" fontId="9" fillId="0" borderId="27" xfId="0" applyFont="1" applyBorder="1"/>
    <xf numFmtId="0" fontId="7" fillId="0" borderId="27" xfId="0" applyFont="1" applyBorder="1"/>
    <xf numFmtId="0" fontId="7" fillId="0" borderId="0" xfId="0" applyFont="1" applyBorder="1"/>
    <xf numFmtId="0" fontId="0" fillId="0" borderId="28" xfId="0" applyBorder="1"/>
    <xf numFmtId="0" fontId="0" fillId="0" borderId="29" xfId="0" applyBorder="1"/>
    <xf numFmtId="0" fontId="0" fillId="0" borderId="31" xfId="0" applyBorder="1"/>
    <xf numFmtId="0" fontId="0" fillId="0" borderId="32" xfId="0" applyFill="1" applyBorder="1"/>
    <xf numFmtId="0" fontId="0" fillId="0" borderId="30" xfId="0" applyFill="1" applyBorder="1"/>
    <xf numFmtId="0" fontId="10" fillId="0" borderId="25" xfId="0" applyFont="1" applyFill="1" applyBorder="1"/>
    <xf numFmtId="0" fontId="7" fillId="15" borderId="0" xfId="10" applyFill="1"/>
    <xf numFmtId="0" fontId="9" fillId="0" borderId="0" xfId="10" applyFont="1" applyFill="1"/>
    <xf numFmtId="0" fontId="10" fillId="0" borderId="0" xfId="10" applyFont="1" applyFill="1"/>
    <xf numFmtId="0" fontId="9" fillId="12" borderId="0" xfId="10" applyFont="1" applyFill="1"/>
    <xf numFmtId="0" fontId="0" fillId="15" borderId="0" xfId="0" applyFill="1" applyBorder="1"/>
    <xf numFmtId="0" fontId="7" fillId="0" borderId="27" xfId="0" applyFont="1" applyFill="1" applyBorder="1"/>
    <xf numFmtId="0" fontId="4" fillId="0" borderId="13" xfId="10" applyFont="1" applyBorder="1" applyAlignment="1">
      <alignment horizontal="center"/>
    </xf>
    <xf numFmtId="0" fontId="7" fillId="0" borderId="12" xfId="10" applyBorder="1" applyAlignment="1">
      <alignment horizontal="center"/>
    </xf>
    <xf numFmtId="0" fontId="4" fillId="0" borderId="13" xfId="10" applyFont="1" applyBorder="1" applyAlignment="1"/>
    <xf numFmtId="0" fontId="7" fillId="0" borderId="33" xfId="10" applyBorder="1" applyAlignment="1"/>
    <xf numFmtId="0" fontId="4" fillId="0" borderId="13" xfId="0" applyFont="1" applyBorder="1" applyAlignment="1">
      <alignment horizontal="center"/>
    </xf>
    <xf numFmtId="0" fontId="0" fillId="0" borderId="12" xfId="0" applyBorder="1" applyAlignment="1">
      <alignment horizontal="center"/>
    </xf>
    <xf numFmtId="0" fontId="4" fillId="0" borderId="13" xfId="0" applyFont="1" applyBorder="1" applyAlignment="1"/>
    <xf numFmtId="0" fontId="0" fillId="0" borderId="33" xfId="0" applyBorder="1" applyAlignment="1"/>
  </cellXfs>
  <cellStyles count="15">
    <cellStyle name="Accent1" xfId="1" builtinId="29" customBuiltin="1"/>
    <cellStyle name="Accent2" xfId="2" builtinId="33" customBuiltin="1"/>
    <cellStyle name="Accent3" xfId="3" builtinId="37" customBuiltin="1"/>
    <cellStyle name="Accent4" xfId="4" builtinId="41" customBuiltin="1"/>
    <cellStyle name="Accent5" xfId="5" builtinId="45" customBuiltin="1"/>
    <cellStyle name="Accent6" xfId="6" builtinId="49" customBuiltin="1"/>
    <cellStyle name="Comma 2" xfId="7"/>
    <cellStyle name="Motif" xfId="8"/>
    <cellStyle name="Motif 2" xfId="9"/>
    <cellStyle name="Normal" xfId="0" builtinId="0"/>
    <cellStyle name="Normal 2" xfId="10"/>
    <cellStyle name="Normal 3" xfId="11"/>
    <cellStyle name="Percent 2" xfId="12"/>
    <cellStyle name="Percent 3" xfId="13"/>
    <cellStyle name="Total" xfId="14" builtinId="25"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7.xml"/><Relationship Id="rId3" Type="http://schemas.openxmlformats.org/officeDocument/2006/relationships/worksheet" Target="worksheets/sheet3.xml"/><Relationship Id="rId21" Type="http://schemas.openxmlformats.org/officeDocument/2006/relationships/externalLink" Target="externalLinks/externalLink2.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6.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29" Type="http://schemas.openxmlformats.org/officeDocument/2006/relationships/pivotCacheDefinition" Target="pivotCache/pivotCacheDefinition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5.xml"/><Relationship Id="rId32" Type="http://schemas.openxmlformats.org/officeDocument/2006/relationships/pivotCacheDefinition" Target="pivotCache/pivotCacheDefinition6.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4.xml"/><Relationship Id="rId28" Type="http://schemas.openxmlformats.org/officeDocument/2006/relationships/pivotCacheDefinition" Target="pivotCache/pivotCacheDefinition2.xml"/><Relationship Id="rId36"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pivotCacheDefinition" Target="pivotCache/pivotCacheDefinition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3.xml"/><Relationship Id="rId27" Type="http://schemas.openxmlformats.org/officeDocument/2006/relationships/pivotCacheDefinition" Target="pivotCache/pivotCacheDefinition1.xml"/><Relationship Id="rId30" Type="http://schemas.openxmlformats.org/officeDocument/2006/relationships/pivotCacheDefinition" Target="pivotCache/pivotCacheDefinition4.xml"/><Relationship Id="rId35"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8292682926829273E-2"/>
          <c:y val="2.358490566037736E-2"/>
          <c:w val="0.65853658536585369"/>
          <c:h val="0.87971698113207553"/>
        </c:manualLayout>
      </c:layout>
      <c:areaChart>
        <c:grouping val="percentStacked"/>
        <c:varyColors val="0"/>
        <c:ser>
          <c:idx val="0"/>
          <c:order val="0"/>
          <c:spPr>
            <a:solidFill>
              <a:srgbClr val="39608E"/>
            </a:solidFill>
            <a:ln w="25400">
              <a:noFill/>
            </a:ln>
          </c:spPr>
          <c:cat>
            <c:numRef>
              <c:f>Part_Moy_Graphiques!$B$3:$F$3</c:f>
              <c:numCache>
                <c:formatCode>General</c:formatCode>
                <c:ptCount val="5"/>
                <c:pt idx="0">
                  <c:v>2000</c:v>
                </c:pt>
                <c:pt idx="1">
                  <c:v>2001</c:v>
                </c:pt>
                <c:pt idx="2">
                  <c:v>2002</c:v>
                </c:pt>
                <c:pt idx="3">
                  <c:v>2003</c:v>
                </c:pt>
                <c:pt idx="4">
                  <c:v>2004</c:v>
                </c:pt>
              </c:numCache>
            </c:numRef>
          </c:cat>
          <c:val>
            <c:numRef>
              <c:f>Part_Moy_Graphiques!$B$4:$F$4</c:f>
              <c:numCache>
                <c:formatCode>General</c:formatCode>
                <c:ptCount val="5"/>
                <c:pt idx="0">
                  <c:v>3.5345419615805916E-2</c:v>
                </c:pt>
                <c:pt idx="1">
                  <c:v>3.417489258786028E-2</c:v>
                </c:pt>
                <c:pt idx="2">
                  <c:v>3.3036842495446084E-2</c:v>
                </c:pt>
                <c:pt idx="3">
                  <c:v>3.2035124135764877E-2</c:v>
                </c:pt>
                <c:pt idx="4">
                  <c:v>3.164449024931576E-2</c:v>
                </c:pt>
              </c:numCache>
            </c:numRef>
          </c:val>
        </c:ser>
        <c:ser>
          <c:idx val="1"/>
          <c:order val="1"/>
          <c:spPr>
            <a:solidFill>
              <a:srgbClr val="903A38"/>
            </a:solidFill>
            <a:ln w="25400">
              <a:noFill/>
            </a:ln>
          </c:spPr>
          <c:cat>
            <c:numRef>
              <c:f>Part_Moy_Graphiques!$B$3:$F$3</c:f>
              <c:numCache>
                <c:formatCode>General</c:formatCode>
                <c:ptCount val="5"/>
                <c:pt idx="0">
                  <c:v>2000</c:v>
                </c:pt>
                <c:pt idx="1">
                  <c:v>2001</c:v>
                </c:pt>
                <c:pt idx="2">
                  <c:v>2002</c:v>
                </c:pt>
                <c:pt idx="3">
                  <c:v>2003</c:v>
                </c:pt>
                <c:pt idx="4">
                  <c:v>2004</c:v>
                </c:pt>
              </c:numCache>
            </c:numRef>
          </c:cat>
          <c:val>
            <c:numRef>
              <c:f>Part_Moy_Graphiques!$B$5:$F$5</c:f>
              <c:numCache>
                <c:formatCode>General</c:formatCode>
                <c:ptCount val="5"/>
                <c:pt idx="0">
                  <c:v>1.6637020138202407E-2</c:v>
                </c:pt>
                <c:pt idx="1">
                  <c:v>1.5722920106956608E-2</c:v>
                </c:pt>
                <c:pt idx="2">
                  <c:v>1.7529737708206289E-2</c:v>
                </c:pt>
                <c:pt idx="3">
                  <c:v>1.5699874146323962E-2</c:v>
                </c:pt>
                <c:pt idx="4">
                  <c:v>1.5286855607599291E-2</c:v>
                </c:pt>
              </c:numCache>
            </c:numRef>
          </c:val>
        </c:ser>
        <c:ser>
          <c:idx val="2"/>
          <c:order val="2"/>
          <c:spPr>
            <a:solidFill>
              <a:srgbClr val="748C41"/>
            </a:solidFill>
            <a:ln w="25400">
              <a:noFill/>
            </a:ln>
          </c:spPr>
          <c:cat>
            <c:numRef>
              <c:f>Part_Moy_Graphiques!$B$3:$F$3</c:f>
              <c:numCache>
                <c:formatCode>General</c:formatCode>
                <c:ptCount val="5"/>
                <c:pt idx="0">
                  <c:v>2000</c:v>
                </c:pt>
                <c:pt idx="1">
                  <c:v>2001</c:v>
                </c:pt>
                <c:pt idx="2">
                  <c:v>2002</c:v>
                </c:pt>
                <c:pt idx="3">
                  <c:v>2003</c:v>
                </c:pt>
                <c:pt idx="4">
                  <c:v>2004</c:v>
                </c:pt>
              </c:numCache>
            </c:numRef>
          </c:cat>
          <c:val>
            <c:numRef>
              <c:f>Part_Moy_Graphiques!$B$6:$F$6</c:f>
              <c:numCache>
                <c:formatCode>General</c:formatCode>
                <c:ptCount val="5"/>
                <c:pt idx="0">
                  <c:v>1.7927476960772692E-2</c:v>
                </c:pt>
                <c:pt idx="1">
                  <c:v>1.7303383261663526E-2</c:v>
                </c:pt>
                <c:pt idx="2">
                  <c:v>1.1742339529057762E-2</c:v>
                </c:pt>
                <c:pt idx="3">
                  <c:v>1.4224830321533129E-2</c:v>
                </c:pt>
                <c:pt idx="4">
                  <c:v>1.415877193283621E-2</c:v>
                </c:pt>
              </c:numCache>
            </c:numRef>
          </c:val>
        </c:ser>
        <c:ser>
          <c:idx val="3"/>
          <c:order val="3"/>
          <c:spPr>
            <a:solidFill>
              <a:srgbClr val="5F4979"/>
            </a:solidFill>
            <a:ln w="25400">
              <a:noFill/>
            </a:ln>
          </c:spPr>
          <c:cat>
            <c:numRef>
              <c:f>Part_Moy_Graphiques!$B$3:$F$3</c:f>
              <c:numCache>
                <c:formatCode>General</c:formatCode>
                <c:ptCount val="5"/>
                <c:pt idx="0">
                  <c:v>2000</c:v>
                </c:pt>
                <c:pt idx="1">
                  <c:v>2001</c:v>
                </c:pt>
                <c:pt idx="2">
                  <c:v>2002</c:v>
                </c:pt>
                <c:pt idx="3">
                  <c:v>2003</c:v>
                </c:pt>
                <c:pt idx="4">
                  <c:v>2004</c:v>
                </c:pt>
              </c:numCache>
            </c:numRef>
          </c:cat>
          <c:val>
            <c:numRef>
              <c:f>Part_Moy_Graphiques!$B$7:$F$7</c:f>
              <c:numCache>
                <c:formatCode>General</c:formatCode>
                <c:ptCount val="5"/>
                <c:pt idx="0">
                  <c:v>1.3399345807037727E-3</c:v>
                </c:pt>
                <c:pt idx="1">
                  <c:v>1.3957602472395327E-3</c:v>
                </c:pt>
                <c:pt idx="2">
                  <c:v>1.2978602547302658E-3</c:v>
                </c:pt>
                <c:pt idx="3">
                  <c:v>1.1601204301851676E-3</c:v>
                </c:pt>
                <c:pt idx="4">
                  <c:v>1.2870070337326776E-3</c:v>
                </c:pt>
              </c:numCache>
            </c:numRef>
          </c:val>
        </c:ser>
        <c:ser>
          <c:idx val="4"/>
          <c:order val="4"/>
          <c:spPr>
            <a:solidFill>
              <a:srgbClr val="368195"/>
            </a:solidFill>
            <a:ln w="25400">
              <a:noFill/>
            </a:ln>
          </c:spPr>
          <c:cat>
            <c:numRef>
              <c:f>Part_Moy_Graphiques!$B$3:$F$3</c:f>
              <c:numCache>
                <c:formatCode>General</c:formatCode>
                <c:ptCount val="5"/>
                <c:pt idx="0">
                  <c:v>2000</c:v>
                </c:pt>
                <c:pt idx="1">
                  <c:v>2001</c:v>
                </c:pt>
                <c:pt idx="2">
                  <c:v>2002</c:v>
                </c:pt>
                <c:pt idx="3">
                  <c:v>2003</c:v>
                </c:pt>
                <c:pt idx="4">
                  <c:v>2004</c:v>
                </c:pt>
              </c:numCache>
            </c:numRef>
          </c:cat>
          <c:val>
            <c:numRef>
              <c:f>Part_Moy_Graphiques!$B$8:$F$8</c:f>
              <c:numCache>
                <c:formatCode>General</c:formatCode>
                <c:ptCount val="5"/>
                <c:pt idx="0">
                  <c:v>3.901760941471882E-3</c:v>
                </c:pt>
                <c:pt idx="1">
                  <c:v>4.064319926334008E-3</c:v>
                </c:pt>
                <c:pt idx="2">
                  <c:v>3.7792445409801805E-3</c:v>
                </c:pt>
                <c:pt idx="3">
                  <c:v>3.3781593870967851E-3</c:v>
                </c:pt>
                <c:pt idx="4">
                  <c:v>3.7476410027273569E-3</c:v>
                </c:pt>
              </c:numCache>
            </c:numRef>
          </c:val>
        </c:ser>
        <c:ser>
          <c:idx val="5"/>
          <c:order val="5"/>
          <c:spPr>
            <a:solidFill>
              <a:srgbClr val="BA7032"/>
            </a:solidFill>
            <a:ln w="25400">
              <a:noFill/>
            </a:ln>
          </c:spPr>
          <c:cat>
            <c:numRef>
              <c:f>Part_Moy_Graphiques!$B$3:$F$3</c:f>
              <c:numCache>
                <c:formatCode>General</c:formatCode>
                <c:ptCount val="5"/>
                <c:pt idx="0">
                  <c:v>2000</c:v>
                </c:pt>
                <c:pt idx="1">
                  <c:v>2001</c:v>
                </c:pt>
                <c:pt idx="2">
                  <c:v>2002</c:v>
                </c:pt>
                <c:pt idx="3">
                  <c:v>2003</c:v>
                </c:pt>
                <c:pt idx="4">
                  <c:v>2004</c:v>
                </c:pt>
              </c:numCache>
            </c:numRef>
          </c:cat>
          <c:val>
            <c:numRef>
              <c:f>Part_Moy_Graphiques!$B$9:$F$9</c:f>
              <c:numCache>
                <c:formatCode>General</c:formatCode>
                <c:ptCount val="5"/>
                <c:pt idx="0">
                  <c:v>4.0698756657075504E-3</c:v>
                </c:pt>
                <c:pt idx="1">
                  <c:v>3.7542488237815815E-3</c:v>
                </c:pt>
                <c:pt idx="2">
                  <c:v>3.2835706061723441E-3</c:v>
                </c:pt>
                <c:pt idx="3">
                  <c:v>3.3667594652787795E-3</c:v>
                </c:pt>
                <c:pt idx="4">
                  <c:v>2.6853932257899712E-3</c:v>
                </c:pt>
              </c:numCache>
            </c:numRef>
          </c:val>
        </c:ser>
        <c:ser>
          <c:idx val="6"/>
          <c:order val="6"/>
          <c:spPr>
            <a:solidFill>
              <a:srgbClr val="4572A7"/>
            </a:solidFill>
            <a:ln w="25400">
              <a:noFill/>
            </a:ln>
          </c:spPr>
          <c:cat>
            <c:numRef>
              <c:f>Part_Moy_Graphiques!$B$3:$F$3</c:f>
              <c:numCache>
                <c:formatCode>General</c:formatCode>
                <c:ptCount val="5"/>
                <c:pt idx="0">
                  <c:v>2000</c:v>
                </c:pt>
                <c:pt idx="1">
                  <c:v>2001</c:v>
                </c:pt>
                <c:pt idx="2">
                  <c:v>2002</c:v>
                </c:pt>
                <c:pt idx="3">
                  <c:v>2003</c:v>
                </c:pt>
                <c:pt idx="4">
                  <c:v>2004</c:v>
                </c:pt>
              </c:numCache>
            </c:numRef>
          </c:cat>
          <c:val>
            <c:numRef>
              <c:f>Part_Moy_Graphiques!$B$10:$F$10</c:f>
              <c:numCache>
                <c:formatCode>General</c:formatCode>
                <c:ptCount val="5"/>
                <c:pt idx="0">
                  <c:v>1.0194459668639241E-3</c:v>
                </c:pt>
                <c:pt idx="1">
                  <c:v>9.9944508700549467E-4</c:v>
                </c:pt>
                <c:pt idx="2">
                  <c:v>8.1071359757713493E-4</c:v>
                </c:pt>
                <c:pt idx="3">
                  <c:v>6.7907431698115909E-4</c:v>
                </c:pt>
                <c:pt idx="4">
                  <c:v>8.20586668055326E-4</c:v>
                </c:pt>
              </c:numCache>
            </c:numRef>
          </c:val>
        </c:ser>
        <c:ser>
          <c:idx val="7"/>
          <c:order val="7"/>
          <c:spPr>
            <a:solidFill>
              <a:srgbClr val="AA4643"/>
            </a:solidFill>
            <a:ln w="25400">
              <a:noFill/>
            </a:ln>
          </c:spPr>
          <c:cat>
            <c:numRef>
              <c:f>Part_Moy_Graphiques!$B$3:$F$3</c:f>
              <c:numCache>
                <c:formatCode>General</c:formatCode>
                <c:ptCount val="5"/>
                <c:pt idx="0">
                  <c:v>2000</c:v>
                </c:pt>
                <c:pt idx="1">
                  <c:v>2001</c:v>
                </c:pt>
                <c:pt idx="2">
                  <c:v>2002</c:v>
                </c:pt>
                <c:pt idx="3">
                  <c:v>2003</c:v>
                </c:pt>
                <c:pt idx="4">
                  <c:v>2004</c:v>
                </c:pt>
              </c:numCache>
            </c:numRef>
          </c:cat>
          <c:val>
            <c:numRef>
              <c:f>Part_Moy_Graphiques!$B$11:$F$11</c:f>
              <c:numCache>
                <c:formatCode>General</c:formatCode>
                <c:ptCount val="5"/>
                <c:pt idx="0">
                  <c:v>4.0424017948530438E-3</c:v>
                </c:pt>
                <c:pt idx="1">
                  <c:v>3.9630924491237413E-3</c:v>
                </c:pt>
                <c:pt idx="2">
                  <c:v>3.2147168250997887E-3</c:v>
                </c:pt>
                <c:pt idx="3">
                  <c:v>2.6927285280727957E-3</c:v>
                </c:pt>
                <c:pt idx="4">
                  <c:v>3.253866440792052E-3</c:v>
                </c:pt>
              </c:numCache>
            </c:numRef>
          </c:val>
        </c:ser>
        <c:ser>
          <c:idx val="8"/>
          <c:order val="8"/>
          <c:spPr>
            <a:solidFill>
              <a:srgbClr val="89A54E"/>
            </a:solidFill>
            <a:ln w="25400">
              <a:noFill/>
            </a:ln>
          </c:spPr>
          <c:cat>
            <c:numRef>
              <c:f>Part_Moy_Graphiques!$B$3:$F$3</c:f>
              <c:numCache>
                <c:formatCode>General</c:formatCode>
                <c:ptCount val="5"/>
                <c:pt idx="0">
                  <c:v>2000</c:v>
                </c:pt>
                <c:pt idx="1">
                  <c:v>2001</c:v>
                </c:pt>
                <c:pt idx="2">
                  <c:v>2002</c:v>
                </c:pt>
                <c:pt idx="3">
                  <c:v>2003</c:v>
                </c:pt>
                <c:pt idx="4">
                  <c:v>2004</c:v>
                </c:pt>
              </c:numCache>
            </c:numRef>
          </c:cat>
          <c:val>
            <c:numRef>
              <c:f>Part_Moy_Graphiques!$B$12:$F$12</c:f>
              <c:numCache>
                <c:formatCode>General</c:formatCode>
                <c:ptCount val="5"/>
                <c:pt idx="0">
                  <c:v>4.2814008910392297E-3</c:v>
                </c:pt>
                <c:pt idx="1">
                  <c:v>4.1974025354315535E-3</c:v>
                </c:pt>
                <c:pt idx="2">
                  <c:v>3.4047806670146688E-3</c:v>
                </c:pt>
                <c:pt idx="3">
                  <c:v>2.8519308333220081E-3</c:v>
                </c:pt>
                <c:pt idx="4">
                  <c:v>3.4462449271290677E-3</c:v>
                </c:pt>
              </c:numCache>
            </c:numRef>
          </c:val>
        </c:ser>
        <c:ser>
          <c:idx val="9"/>
          <c:order val="9"/>
          <c:spPr>
            <a:solidFill>
              <a:srgbClr val="71588F"/>
            </a:solidFill>
            <a:ln w="25400">
              <a:noFill/>
            </a:ln>
          </c:spPr>
          <c:cat>
            <c:numRef>
              <c:f>Part_Moy_Graphiques!$B$3:$F$3</c:f>
              <c:numCache>
                <c:formatCode>General</c:formatCode>
                <c:ptCount val="5"/>
                <c:pt idx="0">
                  <c:v>2000</c:v>
                </c:pt>
                <c:pt idx="1">
                  <c:v>2001</c:v>
                </c:pt>
                <c:pt idx="2">
                  <c:v>2002</c:v>
                </c:pt>
                <c:pt idx="3">
                  <c:v>2003</c:v>
                </c:pt>
                <c:pt idx="4">
                  <c:v>2004</c:v>
                </c:pt>
              </c:numCache>
            </c:numRef>
          </c:cat>
          <c:val>
            <c:numRef>
              <c:f>Part_Moy_Graphiques!$B$13:$F$13</c:f>
              <c:numCache>
                <c:formatCode>General</c:formatCode>
                <c:ptCount val="5"/>
                <c:pt idx="0">
                  <c:v>3.8931805483679921E-3</c:v>
                </c:pt>
                <c:pt idx="1">
                  <c:v>4.1405532164467051E-3</c:v>
                </c:pt>
                <c:pt idx="2">
                  <c:v>3.6092019440082078E-3</c:v>
                </c:pt>
                <c:pt idx="3">
                  <c:v>3.1411925269311004E-3</c:v>
                </c:pt>
                <c:pt idx="4">
                  <c:v>2.9303447991010012E-3</c:v>
                </c:pt>
              </c:numCache>
            </c:numRef>
          </c:val>
        </c:ser>
        <c:ser>
          <c:idx val="10"/>
          <c:order val="10"/>
          <c:spPr>
            <a:solidFill>
              <a:srgbClr val="4198AF"/>
            </a:solidFill>
            <a:ln w="25400">
              <a:noFill/>
            </a:ln>
          </c:spPr>
          <c:cat>
            <c:numRef>
              <c:f>Part_Moy_Graphiques!$B$3:$F$3</c:f>
              <c:numCache>
                <c:formatCode>General</c:formatCode>
                <c:ptCount val="5"/>
                <c:pt idx="0">
                  <c:v>2000</c:v>
                </c:pt>
                <c:pt idx="1">
                  <c:v>2001</c:v>
                </c:pt>
                <c:pt idx="2">
                  <c:v>2002</c:v>
                </c:pt>
                <c:pt idx="3">
                  <c:v>2003</c:v>
                </c:pt>
                <c:pt idx="4">
                  <c:v>2004</c:v>
                </c:pt>
              </c:numCache>
            </c:numRef>
          </c:cat>
          <c:val>
            <c:numRef>
              <c:f>Part_Moy_Graphiques!$B$14:$F$14</c:f>
              <c:numCache>
                <c:formatCode>General</c:formatCode>
                <c:ptCount val="5"/>
                <c:pt idx="0">
                  <c:v>1.7992246650199719E-3</c:v>
                </c:pt>
                <c:pt idx="1">
                  <c:v>1.9135473891601599E-3</c:v>
                </c:pt>
                <c:pt idx="2">
                  <c:v>1.6679845894688246E-3</c:v>
                </c:pt>
                <c:pt idx="3">
                  <c:v>1.4516950862707937E-3</c:v>
                </c:pt>
                <c:pt idx="4">
                  <c:v>1.3542522814066935E-3</c:v>
                </c:pt>
              </c:numCache>
            </c:numRef>
          </c:val>
        </c:ser>
        <c:ser>
          <c:idx val="11"/>
          <c:order val="11"/>
          <c:spPr>
            <a:solidFill>
              <a:srgbClr val="DB843D"/>
            </a:solidFill>
            <a:ln w="25400">
              <a:noFill/>
            </a:ln>
          </c:spPr>
          <c:cat>
            <c:numRef>
              <c:f>Part_Moy_Graphiques!$B$3:$F$3</c:f>
              <c:numCache>
                <c:formatCode>General</c:formatCode>
                <c:ptCount val="5"/>
                <c:pt idx="0">
                  <c:v>2000</c:v>
                </c:pt>
                <c:pt idx="1">
                  <c:v>2001</c:v>
                </c:pt>
                <c:pt idx="2">
                  <c:v>2002</c:v>
                </c:pt>
                <c:pt idx="3">
                  <c:v>2003</c:v>
                </c:pt>
                <c:pt idx="4">
                  <c:v>2004</c:v>
                </c:pt>
              </c:numCache>
            </c:numRef>
          </c:cat>
          <c:val>
            <c:numRef>
              <c:f>Part_Moy_Graphiques!$B$15:$F$15</c:f>
              <c:numCache>
                <c:formatCode>General</c:formatCode>
                <c:ptCount val="5"/>
                <c:pt idx="0">
                  <c:v>6.7059037454445247E-2</c:v>
                </c:pt>
                <c:pt idx="1">
                  <c:v>6.5482555704220513E-2</c:v>
                </c:pt>
                <c:pt idx="2">
                  <c:v>5.5747685899527291E-2</c:v>
                </c:pt>
                <c:pt idx="3">
                  <c:v>5.1533031322357002E-2</c:v>
                </c:pt>
                <c:pt idx="4">
                  <c:v>4.2160748481352817E-2</c:v>
                </c:pt>
              </c:numCache>
            </c:numRef>
          </c:val>
        </c:ser>
        <c:ser>
          <c:idx val="12"/>
          <c:order val="12"/>
          <c:spPr>
            <a:solidFill>
              <a:srgbClr val="4F81BD"/>
            </a:solidFill>
            <a:ln w="25400">
              <a:noFill/>
            </a:ln>
          </c:spPr>
          <c:cat>
            <c:numRef>
              <c:f>Part_Moy_Graphiques!$B$3:$F$3</c:f>
              <c:numCache>
                <c:formatCode>General</c:formatCode>
                <c:ptCount val="5"/>
                <c:pt idx="0">
                  <c:v>2000</c:v>
                </c:pt>
                <c:pt idx="1">
                  <c:v>2001</c:v>
                </c:pt>
                <c:pt idx="2">
                  <c:v>2002</c:v>
                </c:pt>
                <c:pt idx="3">
                  <c:v>2003</c:v>
                </c:pt>
                <c:pt idx="4">
                  <c:v>2004</c:v>
                </c:pt>
              </c:numCache>
            </c:numRef>
          </c:cat>
          <c:val>
            <c:numRef>
              <c:f>Part_Moy_Graphiques!$B$16:$F$16</c:f>
              <c:numCache>
                <c:formatCode>General</c:formatCode>
                <c:ptCount val="5"/>
                <c:pt idx="0">
                  <c:v>1.5860016841959746E-2</c:v>
                </c:pt>
                <c:pt idx="1">
                  <c:v>1.5043991649454289E-2</c:v>
                </c:pt>
                <c:pt idx="2">
                  <c:v>1.5649248027839978E-2</c:v>
                </c:pt>
                <c:pt idx="3">
                  <c:v>1.5603785615204079E-2</c:v>
                </c:pt>
                <c:pt idx="4">
                  <c:v>1.5719980061980152E-2</c:v>
                </c:pt>
              </c:numCache>
            </c:numRef>
          </c:val>
        </c:ser>
        <c:ser>
          <c:idx val="13"/>
          <c:order val="13"/>
          <c:spPr>
            <a:solidFill>
              <a:srgbClr val="C0504D"/>
            </a:solidFill>
            <a:ln w="25400">
              <a:noFill/>
            </a:ln>
          </c:spPr>
          <c:cat>
            <c:numRef>
              <c:f>Part_Moy_Graphiques!$B$3:$F$3</c:f>
              <c:numCache>
                <c:formatCode>General</c:formatCode>
                <c:ptCount val="5"/>
                <c:pt idx="0">
                  <c:v>2000</c:v>
                </c:pt>
                <c:pt idx="1">
                  <c:v>2001</c:v>
                </c:pt>
                <c:pt idx="2">
                  <c:v>2002</c:v>
                </c:pt>
                <c:pt idx="3">
                  <c:v>2003</c:v>
                </c:pt>
                <c:pt idx="4">
                  <c:v>2004</c:v>
                </c:pt>
              </c:numCache>
            </c:numRef>
          </c:cat>
          <c:val>
            <c:numRef>
              <c:f>Part_Moy_Graphiques!$B$17:$F$17</c:f>
              <c:numCache>
                <c:formatCode>General</c:formatCode>
                <c:ptCount val="5"/>
                <c:pt idx="0">
                  <c:v>3.6005116481845315E-3</c:v>
                </c:pt>
                <c:pt idx="1">
                  <c:v>3.6510401756588789E-3</c:v>
                </c:pt>
                <c:pt idx="2">
                  <c:v>3.8854183231117356E-3</c:v>
                </c:pt>
                <c:pt idx="3">
                  <c:v>3.669296546999855E-3</c:v>
                </c:pt>
                <c:pt idx="4">
                  <c:v>3.7981170848402504E-3</c:v>
                </c:pt>
              </c:numCache>
            </c:numRef>
          </c:val>
        </c:ser>
        <c:ser>
          <c:idx val="14"/>
          <c:order val="14"/>
          <c:spPr>
            <a:solidFill>
              <a:srgbClr val="9BBB59"/>
            </a:solidFill>
            <a:ln w="25400">
              <a:noFill/>
            </a:ln>
          </c:spPr>
          <c:cat>
            <c:numRef>
              <c:f>Part_Moy_Graphiques!$B$3:$F$3</c:f>
              <c:numCache>
                <c:formatCode>General</c:formatCode>
                <c:ptCount val="5"/>
                <c:pt idx="0">
                  <c:v>2000</c:v>
                </c:pt>
                <c:pt idx="1">
                  <c:v>2001</c:v>
                </c:pt>
                <c:pt idx="2">
                  <c:v>2002</c:v>
                </c:pt>
                <c:pt idx="3">
                  <c:v>2003</c:v>
                </c:pt>
                <c:pt idx="4">
                  <c:v>2004</c:v>
                </c:pt>
              </c:numCache>
            </c:numRef>
          </c:cat>
          <c:val>
            <c:numRef>
              <c:f>Part_Moy_Graphiques!$B$18:$F$18</c:f>
              <c:numCache>
                <c:formatCode>General</c:formatCode>
                <c:ptCount val="5"/>
                <c:pt idx="0">
                  <c:v>5.665666887843878E-3</c:v>
                </c:pt>
                <c:pt idx="1">
                  <c:v>5.7451771999816725E-3</c:v>
                </c:pt>
                <c:pt idx="2">
                  <c:v>6.1139882576899309E-3</c:v>
                </c:pt>
                <c:pt idx="3">
                  <c:v>5.7739049277897208E-3</c:v>
                </c:pt>
                <c:pt idx="4">
                  <c:v>5.9766134112033435E-3</c:v>
                </c:pt>
              </c:numCache>
            </c:numRef>
          </c:val>
        </c:ser>
        <c:ser>
          <c:idx val="15"/>
          <c:order val="15"/>
          <c:spPr>
            <a:solidFill>
              <a:srgbClr val="8064A2"/>
            </a:solidFill>
            <a:ln w="25400">
              <a:noFill/>
            </a:ln>
          </c:spPr>
          <c:cat>
            <c:numRef>
              <c:f>Part_Moy_Graphiques!$B$3:$F$3</c:f>
              <c:numCache>
                <c:formatCode>General</c:formatCode>
                <c:ptCount val="5"/>
                <c:pt idx="0">
                  <c:v>2000</c:v>
                </c:pt>
                <c:pt idx="1">
                  <c:v>2001</c:v>
                </c:pt>
                <c:pt idx="2">
                  <c:v>2002</c:v>
                </c:pt>
                <c:pt idx="3">
                  <c:v>2003</c:v>
                </c:pt>
                <c:pt idx="4">
                  <c:v>2004</c:v>
                </c:pt>
              </c:numCache>
            </c:numRef>
          </c:cat>
          <c:val>
            <c:numRef>
              <c:f>Part_Moy_Graphiques!$B$19:$F$19</c:f>
              <c:numCache>
                <c:formatCode>General</c:formatCode>
                <c:ptCount val="5"/>
                <c:pt idx="0">
                  <c:v>1.6014044953199542E-2</c:v>
                </c:pt>
                <c:pt idx="1">
                  <c:v>1.6238781376646801E-2</c:v>
                </c:pt>
                <c:pt idx="2">
                  <c:v>1.7281228272006857E-2</c:v>
                </c:pt>
                <c:pt idx="3">
                  <c:v>1.6319980489412928E-2</c:v>
                </c:pt>
                <c:pt idx="4">
                  <c:v>1.6892937359282139E-2</c:v>
                </c:pt>
              </c:numCache>
            </c:numRef>
          </c:val>
        </c:ser>
        <c:ser>
          <c:idx val="16"/>
          <c:order val="16"/>
          <c:spPr>
            <a:solidFill>
              <a:srgbClr val="4BACC6"/>
            </a:solidFill>
            <a:ln w="25400">
              <a:noFill/>
            </a:ln>
          </c:spPr>
          <c:cat>
            <c:numRef>
              <c:f>Part_Moy_Graphiques!$B$3:$F$3</c:f>
              <c:numCache>
                <c:formatCode>General</c:formatCode>
                <c:ptCount val="5"/>
                <c:pt idx="0">
                  <c:v>2000</c:v>
                </c:pt>
                <c:pt idx="1">
                  <c:v>2001</c:v>
                </c:pt>
                <c:pt idx="2">
                  <c:v>2002</c:v>
                </c:pt>
                <c:pt idx="3">
                  <c:v>2003</c:v>
                </c:pt>
                <c:pt idx="4">
                  <c:v>2004</c:v>
                </c:pt>
              </c:numCache>
            </c:numRef>
          </c:cat>
          <c:val>
            <c:numRef>
              <c:f>Part_Moy_Graphiques!$B$20:$F$20</c:f>
              <c:numCache>
                <c:formatCode>General</c:formatCode>
                <c:ptCount val="5"/>
                <c:pt idx="0">
                  <c:v>3.6433853860064181E-3</c:v>
                </c:pt>
                <c:pt idx="1">
                  <c:v>3.6945155909786156E-3</c:v>
                </c:pt>
                <c:pt idx="2">
                  <c:v>3.9316846382332097E-3</c:v>
                </c:pt>
                <c:pt idx="3">
                  <c:v>3.7129893533336838E-3</c:v>
                </c:pt>
                <c:pt idx="4">
                  <c:v>3.84334384481876E-3</c:v>
                </c:pt>
              </c:numCache>
            </c:numRef>
          </c:val>
        </c:ser>
        <c:ser>
          <c:idx val="17"/>
          <c:order val="17"/>
          <c:spPr>
            <a:solidFill>
              <a:srgbClr val="F79646"/>
            </a:solidFill>
            <a:ln w="25400">
              <a:noFill/>
            </a:ln>
          </c:spPr>
          <c:cat>
            <c:numRef>
              <c:f>Part_Moy_Graphiques!$B$3:$F$3</c:f>
              <c:numCache>
                <c:formatCode>General</c:formatCode>
                <c:ptCount val="5"/>
                <c:pt idx="0">
                  <c:v>2000</c:v>
                </c:pt>
                <c:pt idx="1">
                  <c:v>2001</c:v>
                </c:pt>
                <c:pt idx="2">
                  <c:v>2002</c:v>
                </c:pt>
                <c:pt idx="3">
                  <c:v>2003</c:v>
                </c:pt>
                <c:pt idx="4">
                  <c:v>2004</c:v>
                </c:pt>
              </c:numCache>
            </c:numRef>
          </c:cat>
          <c:val>
            <c:numRef>
              <c:f>Part_Moy_Graphiques!$B$21:$F$21</c:f>
              <c:numCache>
                <c:formatCode>General</c:formatCode>
                <c:ptCount val="5"/>
                <c:pt idx="0">
                  <c:v>6.6167086969694811E-3</c:v>
                </c:pt>
                <c:pt idx="1">
                  <c:v>6.7095656517173292E-3</c:v>
                </c:pt>
                <c:pt idx="2">
                  <c:v>7.1402855266031323E-3</c:v>
                </c:pt>
                <c:pt idx="3">
                  <c:v>6.743115630950933E-3</c:v>
                </c:pt>
                <c:pt idx="4">
                  <c:v>6.9798508664852005E-3</c:v>
                </c:pt>
              </c:numCache>
            </c:numRef>
          </c:val>
        </c:ser>
        <c:ser>
          <c:idx val="18"/>
          <c:order val="18"/>
          <c:spPr>
            <a:solidFill>
              <a:srgbClr val="93A9CF"/>
            </a:solidFill>
            <a:ln w="25400">
              <a:noFill/>
            </a:ln>
          </c:spPr>
          <c:cat>
            <c:numRef>
              <c:f>Part_Moy_Graphiques!$B$3:$F$3</c:f>
              <c:numCache>
                <c:formatCode>General</c:formatCode>
                <c:ptCount val="5"/>
                <c:pt idx="0">
                  <c:v>2000</c:v>
                </c:pt>
                <c:pt idx="1">
                  <c:v>2001</c:v>
                </c:pt>
                <c:pt idx="2">
                  <c:v>2002</c:v>
                </c:pt>
                <c:pt idx="3">
                  <c:v>2003</c:v>
                </c:pt>
                <c:pt idx="4">
                  <c:v>2004</c:v>
                </c:pt>
              </c:numCache>
            </c:numRef>
          </c:cat>
          <c:val>
            <c:numRef>
              <c:f>Part_Moy_Graphiques!$B$22:$F$22</c:f>
              <c:numCache>
                <c:formatCode>General</c:formatCode>
                <c:ptCount val="5"/>
                <c:pt idx="0">
                  <c:v>0.59370266066013477</c:v>
                </c:pt>
                <c:pt idx="1">
                  <c:v>0.60288492626483192</c:v>
                </c:pt>
                <c:pt idx="2">
                  <c:v>0.61531188809949366</c:v>
                </c:pt>
                <c:pt idx="3">
                  <c:v>0.61884376218486747</c:v>
                </c:pt>
                <c:pt idx="4">
                  <c:v>0.62622328097864666</c:v>
                </c:pt>
              </c:numCache>
            </c:numRef>
          </c:val>
        </c:ser>
        <c:ser>
          <c:idx val="19"/>
          <c:order val="19"/>
          <c:spPr>
            <a:solidFill>
              <a:srgbClr val="D19392"/>
            </a:solidFill>
            <a:ln w="25400">
              <a:noFill/>
            </a:ln>
          </c:spPr>
          <c:cat>
            <c:numRef>
              <c:f>Part_Moy_Graphiques!$B$3:$F$3</c:f>
              <c:numCache>
                <c:formatCode>General</c:formatCode>
                <c:ptCount val="5"/>
                <c:pt idx="0">
                  <c:v>2000</c:v>
                </c:pt>
                <c:pt idx="1">
                  <c:v>2001</c:v>
                </c:pt>
                <c:pt idx="2">
                  <c:v>2002</c:v>
                </c:pt>
                <c:pt idx="3">
                  <c:v>2003</c:v>
                </c:pt>
                <c:pt idx="4">
                  <c:v>2004</c:v>
                </c:pt>
              </c:numCache>
            </c:numRef>
          </c:cat>
          <c:val>
            <c:numRef>
              <c:f>Part_Moy_Graphiques!$B$23:$F$23</c:f>
              <c:numCache>
                <c:formatCode>General</c:formatCode>
                <c:ptCount val="5"/>
                <c:pt idx="0">
                  <c:v>0.17208873729424165</c:v>
                </c:pt>
                <c:pt idx="1">
                  <c:v>0.16784122778894076</c:v>
                </c:pt>
                <c:pt idx="2">
                  <c:v>0.16802152671311707</c:v>
                </c:pt>
                <c:pt idx="3">
                  <c:v>0.17380860225039862</c:v>
                </c:pt>
                <c:pt idx="4">
                  <c:v>0.17505110374952948</c:v>
                </c:pt>
              </c:numCache>
            </c:numRef>
          </c:val>
        </c:ser>
        <c:ser>
          <c:idx val="20"/>
          <c:order val="20"/>
          <c:spPr>
            <a:solidFill>
              <a:srgbClr val="B9CD96"/>
            </a:solidFill>
            <a:ln w="25400">
              <a:noFill/>
            </a:ln>
          </c:spPr>
          <c:cat>
            <c:numRef>
              <c:f>Part_Moy_Graphiques!$B$3:$F$3</c:f>
              <c:numCache>
                <c:formatCode>General</c:formatCode>
                <c:ptCount val="5"/>
                <c:pt idx="0">
                  <c:v>2000</c:v>
                </c:pt>
                <c:pt idx="1">
                  <c:v>2001</c:v>
                </c:pt>
                <c:pt idx="2">
                  <c:v>2002</c:v>
                </c:pt>
                <c:pt idx="3">
                  <c:v>2003</c:v>
                </c:pt>
                <c:pt idx="4">
                  <c:v>2004</c:v>
                </c:pt>
              </c:numCache>
            </c:numRef>
          </c:cat>
          <c:val>
            <c:numRef>
              <c:f>Part_Moy_Graphiques!$B$24:$F$24</c:f>
              <c:numCache>
                <c:formatCode>General</c:formatCode>
                <c:ptCount val="5"/>
                <c:pt idx="0">
                  <c:v>-5.8112783493922202E-6</c:v>
                </c:pt>
                <c:pt idx="1">
                  <c:v>2.1087782057475232E-6</c:v>
                </c:pt>
                <c:pt idx="2">
                  <c:v>6.8605344360370964E-6</c:v>
                </c:pt>
                <c:pt idx="3">
                  <c:v>1.0310304685401129E-5</c:v>
                </c:pt>
                <c:pt idx="4">
                  <c:v>7.28299624534623E-6</c:v>
                </c:pt>
              </c:numCache>
            </c:numRef>
          </c:val>
        </c:ser>
        <c:ser>
          <c:idx val="21"/>
          <c:order val="21"/>
          <c:spPr>
            <a:solidFill>
              <a:srgbClr val="A99BBD"/>
            </a:solidFill>
            <a:ln w="25400">
              <a:noFill/>
            </a:ln>
          </c:spPr>
          <c:cat>
            <c:numRef>
              <c:f>Part_Moy_Graphiques!$B$3:$F$3</c:f>
              <c:numCache>
                <c:formatCode>General</c:formatCode>
                <c:ptCount val="5"/>
                <c:pt idx="0">
                  <c:v>2000</c:v>
                </c:pt>
                <c:pt idx="1">
                  <c:v>2001</c:v>
                </c:pt>
                <c:pt idx="2">
                  <c:v>2002</c:v>
                </c:pt>
                <c:pt idx="3">
                  <c:v>2003</c:v>
                </c:pt>
                <c:pt idx="4">
                  <c:v>2004</c:v>
                </c:pt>
              </c:numCache>
            </c:numRef>
          </c:cat>
          <c:val>
            <c:numRef>
              <c:f>Part_Moy_Graphiques!$B$25:$F$25</c:f>
              <c:numCache>
                <c:formatCode>General</c:formatCode>
                <c:ptCount val="5"/>
                <c:pt idx="0">
                  <c:v>-2.2332035098970335E-3</c:v>
                </c:pt>
                <c:pt idx="1">
                  <c:v>8.1037778738687817E-4</c:v>
                </c:pt>
                <c:pt idx="2">
                  <c:v>2.6364198479547742E-3</c:v>
                </c:pt>
                <c:pt idx="3">
                  <c:v>3.9621245494037864E-3</c:v>
                </c:pt>
                <c:pt idx="4">
                  <c:v>2.7987667772573915E-3</c:v>
                </c:pt>
              </c:numCache>
            </c:numRef>
          </c:val>
        </c:ser>
        <c:ser>
          <c:idx val="22"/>
          <c:order val="22"/>
          <c:spPr>
            <a:solidFill>
              <a:srgbClr val="91C3D5"/>
            </a:solidFill>
            <a:ln w="25400">
              <a:noFill/>
            </a:ln>
          </c:spPr>
          <c:cat>
            <c:numRef>
              <c:f>Part_Moy_Graphiques!$B$3:$F$3</c:f>
              <c:numCache>
                <c:formatCode>General</c:formatCode>
                <c:ptCount val="5"/>
                <c:pt idx="0">
                  <c:v>2000</c:v>
                </c:pt>
                <c:pt idx="1">
                  <c:v>2001</c:v>
                </c:pt>
                <c:pt idx="2">
                  <c:v>2002</c:v>
                </c:pt>
                <c:pt idx="3">
                  <c:v>2003</c:v>
                </c:pt>
                <c:pt idx="4">
                  <c:v>2004</c:v>
                </c:pt>
              </c:numCache>
            </c:numRef>
          </c:cat>
          <c:val>
            <c:numRef>
              <c:f>Part_Moy_Graphiques!$B$26:$F$26</c:f>
              <c:numCache>
                <c:formatCode>General</c:formatCode>
                <c:ptCount val="5"/>
                <c:pt idx="0">
                  <c:v>1.5639368152174836E-2</c:v>
                </c:pt>
                <c:pt idx="1">
                  <c:v>1.3349444017749039E-2</c:v>
                </c:pt>
                <c:pt idx="2">
                  <c:v>1.3760555872963914E-2</c:v>
                </c:pt>
                <c:pt idx="3">
                  <c:v>1.2730231143419138E-2</c:v>
                </c:pt>
                <c:pt idx="4">
                  <c:v>1.3124920127907589E-2</c:v>
                </c:pt>
              </c:numCache>
            </c:numRef>
          </c:val>
        </c:ser>
        <c:ser>
          <c:idx val="23"/>
          <c:order val="23"/>
          <c:spPr>
            <a:solidFill>
              <a:srgbClr val="F9B590"/>
            </a:solidFill>
            <a:ln w="25400">
              <a:noFill/>
            </a:ln>
          </c:spPr>
          <c:cat>
            <c:numRef>
              <c:f>Part_Moy_Graphiques!$B$3:$F$3</c:f>
              <c:numCache>
                <c:formatCode>General</c:formatCode>
                <c:ptCount val="5"/>
                <c:pt idx="0">
                  <c:v>2000</c:v>
                </c:pt>
                <c:pt idx="1">
                  <c:v>2001</c:v>
                </c:pt>
                <c:pt idx="2">
                  <c:v>2002</c:v>
                </c:pt>
                <c:pt idx="3">
                  <c:v>2003</c:v>
                </c:pt>
                <c:pt idx="4">
                  <c:v>2004</c:v>
                </c:pt>
              </c:numCache>
            </c:numRef>
          </c:cat>
          <c:val>
            <c:numRef>
              <c:f>Part_Moy_Graphiques!$B$27:$F$27</c:f>
              <c:numCache>
                <c:formatCode>General</c:formatCode>
                <c:ptCount val="5"/>
                <c:pt idx="0">
                  <c:v>8.0917350442779278E-3</c:v>
                </c:pt>
                <c:pt idx="1">
                  <c:v>6.9167223832244489E-3</c:v>
                </c:pt>
                <c:pt idx="2">
                  <c:v>7.1362172292609716E-3</c:v>
                </c:pt>
                <c:pt idx="3">
                  <c:v>6.6073765034169877E-3</c:v>
                </c:pt>
                <c:pt idx="4">
                  <c:v>6.8076000919654383E-3</c:v>
                </c:pt>
              </c:numCache>
            </c:numRef>
          </c:val>
        </c:ser>
        <c:ser>
          <c:idx val="24"/>
          <c:order val="24"/>
          <c:spPr>
            <a:solidFill>
              <a:srgbClr val="BCC8DF"/>
            </a:solidFill>
            <a:ln w="25400">
              <a:noFill/>
            </a:ln>
          </c:spPr>
          <c:cat>
            <c:numRef>
              <c:f>Part_Moy_Graphiques!$B$3:$F$3</c:f>
              <c:numCache>
                <c:formatCode>General</c:formatCode>
                <c:ptCount val="5"/>
                <c:pt idx="0">
                  <c:v>2000</c:v>
                </c:pt>
                <c:pt idx="1">
                  <c:v>2001</c:v>
                </c:pt>
                <c:pt idx="2">
                  <c:v>2002</c:v>
                </c:pt>
                <c:pt idx="3">
                  <c:v>2003</c:v>
                </c:pt>
                <c:pt idx="4">
                  <c:v>2004</c:v>
                </c:pt>
              </c:numCache>
            </c:numRef>
          </c:cat>
          <c:val>
            <c:numRef>
              <c:f>Part_Moy_Graphiques!$B$28:$F$28</c:f>
              <c:numCache>
                <c:formatCode>General</c:formatCode>
                <c:ptCount val="5"/>
                <c:pt idx="0">
                  <c:v>1</c:v>
                </c:pt>
                <c:pt idx="1">
                  <c:v>1</c:v>
                </c:pt>
                <c:pt idx="2">
                  <c:v>1.0000000000000002</c:v>
                </c:pt>
                <c:pt idx="3">
                  <c:v>1.0000000000000002</c:v>
                </c:pt>
                <c:pt idx="4">
                  <c:v>1</c:v>
                </c:pt>
              </c:numCache>
            </c:numRef>
          </c:val>
        </c:ser>
        <c:dLbls>
          <c:showLegendKey val="0"/>
          <c:showVal val="0"/>
          <c:showCatName val="0"/>
          <c:showSerName val="0"/>
          <c:showPercent val="0"/>
          <c:showBubbleSize val="0"/>
        </c:dLbls>
        <c:axId val="160532736"/>
        <c:axId val="160538624"/>
      </c:areaChart>
      <c:catAx>
        <c:axId val="160532736"/>
        <c:scaling>
          <c:orientation val="minMax"/>
        </c:scaling>
        <c:delete val="0"/>
        <c:axPos val="b"/>
        <c:numFmt formatCode="General" sourceLinked="1"/>
        <c:majorTickMark val="out"/>
        <c:minorTickMark val="none"/>
        <c:tickLblPos val="nextTo"/>
        <c:spPr>
          <a:ln w="3175">
            <a:solidFill>
              <a:srgbClr val="808080"/>
            </a:solidFill>
            <a:prstDash val="solid"/>
          </a:ln>
        </c:spPr>
        <c:txPr>
          <a:bodyPr rot="0" vert="horz"/>
          <a:lstStyle/>
          <a:p>
            <a:pPr>
              <a:defRPr sz="1000" b="0" i="0" u="none" strike="noStrike" baseline="0">
                <a:solidFill>
                  <a:srgbClr val="000000"/>
                </a:solidFill>
                <a:latin typeface="Calibri"/>
                <a:ea typeface="Calibri"/>
                <a:cs typeface="Calibri"/>
              </a:defRPr>
            </a:pPr>
            <a:endParaRPr lang="fr-FR"/>
          </a:p>
        </c:txPr>
        <c:crossAx val="160538624"/>
        <c:crosses val="autoZero"/>
        <c:auto val="1"/>
        <c:lblAlgn val="ctr"/>
        <c:lblOffset val="100"/>
        <c:noMultiLvlLbl val="0"/>
      </c:catAx>
      <c:valAx>
        <c:axId val="160538624"/>
        <c:scaling>
          <c:orientation val="minMax"/>
        </c:scaling>
        <c:delete val="0"/>
        <c:axPos val="l"/>
        <c:majorGridlines>
          <c:spPr>
            <a:ln w="3175">
              <a:solidFill>
                <a:srgbClr val="808080"/>
              </a:solidFill>
              <a:prstDash val="solid"/>
            </a:ln>
          </c:spPr>
        </c:majorGridlines>
        <c:numFmt formatCode="0%" sourceLinked="1"/>
        <c:majorTickMark val="out"/>
        <c:minorTickMark val="none"/>
        <c:tickLblPos val="nextTo"/>
        <c:spPr>
          <a:ln w="3175">
            <a:solidFill>
              <a:srgbClr val="808080"/>
            </a:solidFill>
            <a:prstDash val="solid"/>
          </a:ln>
        </c:spPr>
        <c:txPr>
          <a:bodyPr rot="0" vert="horz"/>
          <a:lstStyle/>
          <a:p>
            <a:pPr>
              <a:defRPr sz="1000" b="0" i="0" u="none" strike="noStrike" baseline="0">
                <a:solidFill>
                  <a:srgbClr val="000000"/>
                </a:solidFill>
                <a:latin typeface="Calibri"/>
                <a:ea typeface="Calibri"/>
                <a:cs typeface="Calibri"/>
              </a:defRPr>
            </a:pPr>
            <a:endParaRPr lang="fr-FR"/>
          </a:p>
        </c:txPr>
        <c:crossAx val="160532736"/>
        <c:crosses val="autoZero"/>
        <c:crossBetween val="midCat"/>
      </c:valAx>
      <c:spPr>
        <a:solidFill>
          <a:srgbClr val="FFFFFF"/>
        </a:solidFill>
        <a:ln w="25400">
          <a:noFill/>
        </a:ln>
      </c:spPr>
    </c:plotArea>
    <c:legend>
      <c:legendPos val="r"/>
      <c:layout>
        <c:manualLayout>
          <c:xMode val="edge"/>
          <c:yMode val="edge"/>
          <c:wMode val="edge"/>
          <c:hMode val="edge"/>
          <c:x val="0.78699306489127885"/>
          <c:y val="5.4245283018867926E-2"/>
          <c:w val="0.88943225999189124"/>
          <c:h val="0.9316047640271381"/>
        </c:manualLayout>
      </c:layout>
      <c:overlay val="0"/>
      <c:spPr>
        <a:noFill/>
        <a:ln w="25400">
          <a:noFill/>
        </a:ln>
      </c:spPr>
      <c:txPr>
        <a:bodyPr/>
        <a:lstStyle/>
        <a:p>
          <a:pPr>
            <a:defRPr sz="595" b="0" i="0" u="none" strike="noStrike" baseline="0">
              <a:solidFill>
                <a:srgbClr val="000000"/>
              </a:solidFill>
              <a:latin typeface="Calibri"/>
              <a:ea typeface="Calibri"/>
              <a:cs typeface="Calibri"/>
            </a:defRPr>
          </a:pPr>
          <a:endParaRPr lang="fr-FR"/>
        </a:p>
      </c:txPr>
    </c:legend>
    <c:plotVisOnly val="1"/>
    <c:dispBlanksAs val="zero"/>
    <c:showDLblsOverMax val="0"/>
  </c:chart>
  <c:spPr>
    <a:solidFill>
      <a:srgbClr val="FFFFFF"/>
    </a:solidFill>
    <a:ln w="3175">
      <a:solidFill>
        <a:srgbClr val="808080"/>
      </a:solidFill>
      <a:prstDash val="solid"/>
    </a:ln>
  </c:spPr>
  <c:txPr>
    <a:bodyPr/>
    <a:lstStyle/>
    <a:p>
      <a:pPr>
        <a:defRPr sz="1000" b="0" i="0" u="none" strike="noStrike" baseline="0">
          <a:solidFill>
            <a:srgbClr val="000000"/>
          </a:solidFill>
          <a:latin typeface="Calibri"/>
          <a:ea typeface="Calibri"/>
          <a:cs typeface="Calibri"/>
        </a:defRPr>
      </a:pPr>
      <a:endParaRPr lang="fr-FR"/>
    </a:p>
  </c:txPr>
  <c:printSettings>
    <c:headerFooter alignWithMargins="0"/>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8071312803889783E-2"/>
          <c:y val="2.7842227378190254E-2"/>
          <c:w val="0.65802269043760131"/>
          <c:h val="0.87470997679814388"/>
        </c:manualLayout>
      </c:layout>
      <c:areaChart>
        <c:grouping val="percentStacked"/>
        <c:varyColors val="0"/>
        <c:ser>
          <c:idx val="0"/>
          <c:order val="0"/>
          <c:tx>
            <c:v>1</c:v>
          </c:tx>
          <c:spPr>
            <a:solidFill>
              <a:srgbClr val="3C6494"/>
            </a:solidFill>
            <a:ln w="25400">
              <a:noFill/>
            </a:ln>
          </c:spPr>
          <c:cat>
            <c:numRef>
              <c:f>Part_Moy_Graphiques!$B$3:$G$3</c:f>
              <c:numCache>
                <c:formatCode>General</c:formatCode>
                <c:ptCount val="6"/>
                <c:pt idx="0">
                  <c:v>2000</c:v>
                </c:pt>
                <c:pt idx="1">
                  <c:v>2001</c:v>
                </c:pt>
                <c:pt idx="2">
                  <c:v>2002</c:v>
                </c:pt>
                <c:pt idx="3">
                  <c:v>2003</c:v>
                </c:pt>
                <c:pt idx="4">
                  <c:v>2004</c:v>
                </c:pt>
                <c:pt idx="5">
                  <c:v>2005</c:v>
                </c:pt>
              </c:numCache>
            </c:numRef>
          </c:cat>
          <c:val>
            <c:numRef>
              <c:f>Part_Moy_Graphiques!$B$31:$G$31</c:f>
              <c:numCache>
                <c:formatCode>General</c:formatCode>
                <c:ptCount val="6"/>
                <c:pt idx="0">
                  <c:v>0.94682151589242058</c:v>
                </c:pt>
                <c:pt idx="1">
                  <c:v>0.9528936742934051</c:v>
                </c:pt>
                <c:pt idx="2">
                  <c:v>0.96356275303643724</c:v>
                </c:pt>
                <c:pt idx="3">
                  <c:v>0.94597156398104265</c:v>
                </c:pt>
                <c:pt idx="4">
                  <c:v>0.94483362521891423</c:v>
                </c:pt>
                <c:pt idx="5">
                  <c:v>0.92851985559566785</c:v>
                </c:pt>
              </c:numCache>
            </c:numRef>
          </c:val>
        </c:ser>
        <c:ser>
          <c:idx val="18"/>
          <c:order val="1"/>
          <c:tx>
            <c:v>19</c:v>
          </c:tx>
          <c:spPr>
            <a:solidFill>
              <a:srgbClr val="B6C3DC"/>
            </a:solidFill>
            <a:ln w="25400">
              <a:noFill/>
            </a:ln>
          </c:spPr>
          <c:val>
            <c:numRef>
              <c:f>Part_Moy_Graphiques!$B$49:$G$49</c:f>
              <c:numCache>
                <c:formatCode>General</c:formatCode>
                <c:ptCount val="6"/>
                <c:pt idx="0">
                  <c:v>0</c:v>
                </c:pt>
                <c:pt idx="1">
                  <c:v>4.2642595963445808E-3</c:v>
                </c:pt>
                <c:pt idx="2">
                  <c:v>2.5654614413635818E-3</c:v>
                </c:pt>
                <c:pt idx="3">
                  <c:v>3.0031705024493112E-3</c:v>
                </c:pt>
                <c:pt idx="4">
                  <c:v>4.8941282947610283E-3</c:v>
                </c:pt>
                <c:pt idx="5">
                  <c:v>7.1666312438881897E-3</c:v>
                </c:pt>
              </c:numCache>
            </c:numRef>
          </c:val>
        </c:ser>
        <c:ser>
          <c:idx val="19"/>
          <c:order val="2"/>
          <c:tx>
            <c:v>20</c:v>
          </c:tx>
          <c:spPr>
            <a:solidFill>
              <a:srgbClr val="DDB6B5"/>
            </a:solidFill>
            <a:ln w="25400">
              <a:noFill/>
            </a:ln>
          </c:spPr>
          <c:val>
            <c:numRef>
              <c:f>Part_Moy_Graphiques!$B$50:$G$50</c:f>
              <c:numCache>
                <c:formatCode>General</c:formatCode>
                <c:ptCount val="6"/>
                <c:pt idx="0">
                  <c:v>5.3178484107579464E-2</c:v>
                </c:pt>
                <c:pt idx="1">
                  <c:v>4.28420661102503E-2</c:v>
                </c:pt>
                <c:pt idx="2">
                  <c:v>3.3871785522199174E-2</c:v>
                </c:pt>
                <c:pt idx="3">
                  <c:v>5.1025265516508038E-2</c:v>
                </c:pt>
                <c:pt idx="4">
                  <c:v>5.0272246486324786E-2</c:v>
                </c:pt>
                <c:pt idx="5">
                  <c:v>6.4313513160443939E-2</c:v>
                </c:pt>
              </c:numCache>
            </c:numRef>
          </c:val>
        </c:ser>
        <c:dLbls>
          <c:showLegendKey val="0"/>
          <c:showVal val="0"/>
          <c:showCatName val="0"/>
          <c:showSerName val="0"/>
          <c:showPercent val="0"/>
          <c:showBubbleSize val="0"/>
        </c:dLbls>
        <c:axId val="160576640"/>
        <c:axId val="160578176"/>
      </c:areaChart>
      <c:catAx>
        <c:axId val="160576640"/>
        <c:scaling>
          <c:orientation val="minMax"/>
        </c:scaling>
        <c:delete val="0"/>
        <c:axPos val="b"/>
        <c:numFmt formatCode="General" sourceLinked="1"/>
        <c:majorTickMark val="out"/>
        <c:minorTickMark val="none"/>
        <c:tickLblPos val="nextTo"/>
        <c:spPr>
          <a:ln w="3175">
            <a:solidFill>
              <a:srgbClr val="808080"/>
            </a:solidFill>
            <a:prstDash val="solid"/>
          </a:ln>
        </c:spPr>
        <c:txPr>
          <a:bodyPr rot="0" vert="horz"/>
          <a:lstStyle/>
          <a:p>
            <a:pPr>
              <a:defRPr sz="1000" b="0" i="0" u="none" strike="noStrike" baseline="0">
                <a:solidFill>
                  <a:srgbClr val="000000"/>
                </a:solidFill>
                <a:latin typeface="Calibri"/>
                <a:ea typeface="Calibri"/>
                <a:cs typeface="Calibri"/>
              </a:defRPr>
            </a:pPr>
            <a:endParaRPr lang="fr-FR"/>
          </a:p>
        </c:txPr>
        <c:crossAx val="160578176"/>
        <c:crosses val="autoZero"/>
        <c:auto val="1"/>
        <c:lblAlgn val="ctr"/>
        <c:lblOffset val="100"/>
        <c:noMultiLvlLbl val="0"/>
      </c:catAx>
      <c:valAx>
        <c:axId val="160578176"/>
        <c:scaling>
          <c:orientation val="minMax"/>
        </c:scaling>
        <c:delete val="0"/>
        <c:axPos val="l"/>
        <c:majorGridlines>
          <c:spPr>
            <a:ln w="3175">
              <a:solidFill>
                <a:srgbClr val="808080"/>
              </a:solidFill>
              <a:prstDash val="solid"/>
            </a:ln>
          </c:spPr>
        </c:majorGridlines>
        <c:numFmt formatCode="0%" sourceLinked="1"/>
        <c:majorTickMark val="out"/>
        <c:minorTickMark val="none"/>
        <c:tickLblPos val="nextTo"/>
        <c:spPr>
          <a:ln w="3175">
            <a:solidFill>
              <a:srgbClr val="808080"/>
            </a:solidFill>
            <a:prstDash val="solid"/>
          </a:ln>
        </c:spPr>
        <c:txPr>
          <a:bodyPr rot="0" vert="horz"/>
          <a:lstStyle/>
          <a:p>
            <a:pPr>
              <a:defRPr sz="1000" b="0" i="0" u="none" strike="noStrike" baseline="0">
                <a:solidFill>
                  <a:srgbClr val="000000"/>
                </a:solidFill>
                <a:latin typeface="Calibri"/>
                <a:ea typeface="Calibri"/>
                <a:cs typeface="Calibri"/>
              </a:defRPr>
            </a:pPr>
            <a:endParaRPr lang="fr-FR"/>
          </a:p>
        </c:txPr>
        <c:crossAx val="160576640"/>
        <c:crosses val="autoZero"/>
        <c:crossBetween val="midCat"/>
      </c:valAx>
      <c:spPr>
        <a:solidFill>
          <a:srgbClr val="FFFFFF"/>
        </a:solidFill>
        <a:ln w="25400">
          <a:noFill/>
        </a:ln>
      </c:spPr>
    </c:plotArea>
    <c:legend>
      <c:legendPos val="r"/>
      <c:layout>
        <c:manualLayout>
          <c:xMode val="edge"/>
          <c:yMode val="edge"/>
          <c:wMode val="edge"/>
          <c:hMode val="edge"/>
          <c:x val="0.77471636952998379"/>
          <c:y val="5.5684454756380508E-2"/>
          <c:w val="0.99351701782820101"/>
          <c:h val="0.93735498839907194"/>
        </c:manualLayout>
      </c:layout>
      <c:overlay val="0"/>
      <c:spPr>
        <a:noFill/>
        <a:ln w="25400">
          <a:noFill/>
        </a:ln>
      </c:spPr>
      <c:txPr>
        <a:bodyPr/>
        <a:lstStyle/>
        <a:p>
          <a:pPr>
            <a:defRPr sz="595" b="0" i="0" u="none" strike="noStrike" baseline="0">
              <a:solidFill>
                <a:srgbClr val="000000"/>
              </a:solidFill>
              <a:latin typeface="Calibri"/>
              <a:ea typeface="Calibri"/>
              <a:cs typeface="Calibri"/>
            </a:defRPr>
          </a:pPr>
          <a:endParaRPr lang="fr-FR"/>
        </a:p>
      </c:txPr>
    </c:legend>
    <c:plotVisOnly val="1"/>
    <c:dispBlanksAs val="zero"/>
    <c:showDLblsOverMax val="0"/>
  </c:chart>
  <c:spPr>
    <a:solidFill>
      <a:srgbClr val="FFFFFF"/>
    </a:solidFill>
    <a:ln w="3175">
      <a:solidFill>
        <a:srgbClr val="808080"/>
      </a:solidFill>
      <a:prstDash val="solid"/>
    </a:ln>
  </c:spPr>
  <c:txPr>
    <a:bodyPr/>
    <a:lstStyle/>
    <a:p>
      <a:pPr>
        <a:defRPr sz="1000" b="0" i="0" u="none" strike="noStrike" baseline="0">
          <a:solidFill>
            <a:srgbClr val="000000"/>
          </a:solidFill>
          <a:latin typeface="Calibri"/>
          <a:ea typeface="Calibri"/>
          <a:cs typeface="Calibri"/>
        </a:defRPr>
      </a:pPr>
      <a:endParaRPr lang="fr-FR"/>
    </a:p>
  </c:txPr>
  <c:printSettings>
    <c:headerFooter alignWithMargins="0"/>
    <c:pageMargins b="0.75000000000000022" l="0.70000000000000018" r="0.70000000000000018" t="0.75000000000000022" header="0.3000000000000001" footer="0.3000000000000001"/>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8071312803889783E-2"/>
          <c:y val="2.3529411764705882E-2"/>
          <c:w val="0.65964343598055108"/>
          <c:h val="0.88"/>
        </c:manualLayout>
      </c:layout>
      <c:areaChart>
        <c:grouping val="percentStacked"/>
        <c:varyColors val="0"/>
        <c:ser>
          <c:idx val="0"/>
          <c:order val="0"/>
          <c:tx>
            <c:v>1</c:v>
          </c:tx>
          <c:spPr>
            <a:solidFill>
              <a:srgbClr val="39608E"/>
            </a:solidFill>
            <a:ln w="25400">
              <a:noFill/>
            </a:ln>
          </c:spPr>
          <c:cat>
            <c:numRef>
              <c:f>Part_Moy_Graphiques!$B$3:$G$3</c:f>
              <c:numCache>
                <c:formatCode>General</c:formatCode>
                <c:ptCount val="6"/>
                <c:pt idx="0">
                  <c:v>2000</c:v>
                </c:pt>
                <c:pt idx="1">
                  <c:v>2001</c:v>
                </c:pt>
                <c:pt idx="2">
                  <c:v>2002</c:v>
                </c:pt>
                <c:pt idx="3">
                  <c:v>2003</c:v>
                </c:pt>
                <c:pt idx="4">
                  <c:v>2004</c:v>
                </c:pt>
                <c:pt idx="5">
                  <c:v>2005</c:v>
                </c:pt>
              </c:numCache>
            </c:numRef>
          </c:cat>
          <c:val>
            <c:numRef>
              <c:f>Part_Moy_Graphiques!$B$58:$G$58</c:f>
              <c:numCache>
                <c:formatCode>General</c:formatCode>
                <c:ptCount val="6"/>
                <c:pt idx="0">
                  <c:v>1.4126881913688142E-2</c:v>
                </c:pt>
                <c:pt idx="1">
                  <c:v>1.4120000000000001E-2</c:v>
                </c:pt>
                <c:pt idx="2">
                  <c:v>1.4383048004341606E-2</c:v>
                </c:pt>
                <c:pt idx="3">
                  <c:v>1.45586504299836E-2</c:v>
                </c:pt>
                <c:pt idx="4">
                  <c:v>1.4251968503937007E-2</c:v>
                </c:pt>
                <c:pt idx="5">
                  <c:v>1.1832728250638698E-2</c:v>
                </c:pt>
              </c:numCache>
            </c:numRef>
          </c:val>
        </c:ser>
        <c:ser>
          <c:idx val="1"/>
          <c:order val="1"/>
          <c:tx>
            <c:v>2</c:v>
          </c:tx>
          <c:spPr>
            <a:solidFill>
              <a:srgbClr val="903A38"/>
            </a:solidFill>
            <a:ln w="25400">
              <a:noFill/>
            </a:ln>
          </c:spPr>
          <c:cat>
            <c:numRef>
              <c:f>Part_Moy_Graphiques!$B$3:$G$3</c:f>
              <c:numCache>
                <c:formatCode>General</c:formatCode>
                <c:ptCount val="6"/>
                <c:pt idx="0">
                  <c:v>2000</c:v>
                </c:pt>
                <c:pt idx="1">
                  <c:v>2001</c:v>
                </c:pt>
                <c:pt idx="2">
                  <c:v>2002</c:v>
                </c:pt>
                <c:pt idx="3">
                  <c:v>2003</c:v>
                </c:pt>
                <c:pt idx="4">
                  <c:v>2004</c:v>
                </c:pt>
                <c:pt idx="5">
                  <c:v>2005</c:v>
                </c:pt>
              </c:numCache>
            </c:numRef>
          </c:cat>
          <c:val>
            <c:numRef>
              <c:f>Part_Moy_Graphiques!$B$59:$G$59</c:f>
              <c:numCache>
                <c:formatCode>General</c:formatCode>
                <c:ptCount val="6"/>
                <c:pt idx="0">
                  <c:v>1.1752106642617593E-2</c:v>
                </c:pt>
                <c:pt idx="1">
                  <c:v>7.8263291139240507E-3</c:v>
                </c:pt>
                <c:pt idx="2">
                  <c:v>1.5244461986284477E-2</c:v>
                </c:pt>
                <c:pt idx="3">
                  <c:v>1.8346490188660913E-2</c:v>
                </c:pt>
                <c:pt idx="4">
                  <c:v>1.2974272111334919E-2</c:v>
                </c:pt>
                <c:pt idx="5">
                  <c:v>6.9920666935592308E-3</c:v>
                </c:pt>
              </c:numCache>
            </c:numRef>
          </c:val>
        </c:ser>
        <c:ser>
          <c:idx val="2"/>
          <c:order val="2"/>
          <c:tx>
            <c:v>3</c:v>
          </c:tx>
          <c:spPr>
            <a:solidFill>
              <a:srgbClr val="748C41"/>
            </a:solidFill>
            <a:ln w="25400">
              <a:noFill/>
            </a:ln>
          </c:spPr>
          <c:cat>
            <c:numRef>
              <c:f>Part_Moy_Graphiques!$B$3:$G$3</c:f>
              <c:numCache>
                <c:formatCode>General</c:formatCode>
                <c:ptCount val="6"/>
                <c:pt idx="0">
                  <c:v>2000</c:v>
                </c:pt>
                <c:pt idx="1">
                  <c:v>2001</c:v>
                </c:pt>
                <c:pt idx="2">
                  <c:v>2002</c:v>
                </c:pt>
                <c:pt idx="3">
                  <c:v>2003</c:v>
                </c:pt>
                <c:pt idx="4">
                  <c:v>2004</c:v>
                </c:pt>
                <c:pt idx="5">
                  <c:v>2005</c:v>
                </c:pt>
              </c:numCache>
            </c:numRef>
          </c:cat>
          <c:val>
            <c:numRef>
              <c:f>Part_Moy_Graphiques!$B$60:$G$60</c:f>
              <c:numCache>
                <c:formatCode>General</c:formatCode>
                <c:ptCount val="6"/>
                <c:pt idx="0">
                  <c:v>1.0846012360955207E-2</c:v>
                </c:pt>
                <c:pt idx="1">
                  <c:v>1.2051139240506329E-2</c:v>
                </c:pt>
                <c:pt idx="2">
                  <c:v>1.4748630914203959E-2</c:v>
                </c:pt>
                <c:pt idx="3">
                  <c:v>2.2103418819773901E-2</c:v>
                </c:pt>
                <c:pt idx="4">
                  <c:v>1.0508148690715986E-2</c:v>
                </c:pt>
                <c:pt idx="5">
                  <c:v>2.0169423154497781E-3</c:v>
                </c:pt>
              </c:numCache>
            </c:numRef>
          </c:val>
        </c:ser>
        <c:ser>
          <c:idx val="3"/>
          <c:order val="3"/>
          <c:tx>
            <c:v>4</c:v>
          </c:tx>
          <c:spPr>
            <a:solidFill>
              <a:srgbClr val="5F4979"/>
            </a:solidFill>
            <a:ln w="25400">
              <a:noFill/>
            </a:ln>
          </c:spPr>
          <c:cat>
            <c:numRef>
              <c:f>Part_Moy_Graphiques!$B$3:$G$3</c:f>
              <c:numCache>
                <c:formatCode>General</c:formatCode>
                <c:ptCount val="6"/>
                <c:pt idx="0">
                  <c:v>2000</c:v>
                </c:pt>
                <c:pt idx="1">
                  <c:v>2001</c:v>
                </c:pt>
                <c:pt idx="2">
                  <c:v>2002</c:v>
                </c:pt>
                <c:pt idx="3">
                  <c:v>2003</c:v>
                </c:pt>
                <c:pt idx="4">
                  <c:v>2004</c:v>
                </c:pt>
                <c:pt idx="5">
                  <c:v>2005</c:v>
                </c:pt>
              </c:numCache>
            </c:numRef>
          </c:cat>
          <c:val>
            <c:numRef>
              <c:f>Part_Moy_Graphiques!$B$61:$G$61</c:f>
              <c:numCache>
                <c:formatCode>General</c:formatCode>
                <c:ptCount val="6"/>
                <c:pt idx="0">
                  <c:v>1.4235901519887573E-3</c:v>
                </c:pt>
                <c:pt idx="1">
                  <c:v>9.6546349179430163E-4</c:v>
                </c:pt>
                <c:pt idx="2">
                  <c:v>1.6097654517688077E-3</c:v>
                </c:pt>
                <c:pt idx="3">
                  <c:v>1.7717675090243804E-3</c:v>
                </c:pt>
                <c:pt idx="4">
                  <c:v>1.6406189553551348E-3</c:v>
                </c:pt>
                <c:pt idx="5">
                  <c:v>1.1371212586696552E-3</c:v>
                </c:pt>
              </c:numCache>
            </c:numRef>
          </c:val>
        </c:ser>
        <c:ser>
          <c:idx val="4"/>
          <c:order val="4"/>
          <c:tx>
            <c:v>5</c:v>
          </c:tx>
          <c:spPr>
            <a:solidFill>
              <a:srgbClr val="368195"/>
            </a:solidFill>
            <a:ln w="25400">
              <a:noFill/>
            </a:ln>
          </c:spPr>
          <c:cat>
            <c:numRef>
              <c:f>Part_Moy_Graphiques!$B$3:$G$3</c:f>
              <c:numCache>
                <c:formatCode>General</c:formatCode>
                <c:ptCount val="6"/>
                <c:pt idx="0">
                  <c:v>2000</c:v>
                </c:pt>
                <c:pt idx="1">
                  <c:v>2001</c:v>
                </c:pt>
                <c:pt idx="2">
                  <c:v>2002</c:v>
                </c:pt>
                <c:pt idx="3">
                  <c:v>2003</c:v>
                </c:pt>
                <c:pt idx="4">
                  <c:v>2004</c:v>
                </c:pt>
                <c:pt idx="5">
                  <c:v>2005</c:v>
                </c:pt>
              </c:numCache>
            </c:numRef>
          </c:cat>
          <c:val>
            <c:numRef>
              <c:f>Part_Moy_Graphiques!$B$62:$G$62</c:f>
              <c:numCache>
                <c:formatCode>General</c:formatCode>
                <c:ptCount val="6"/>
                <c:pt idx="0">
                  <c:v>4.1453579388751683E-3</c:v>
                </c:pt>
                <c:pt idx="1">
                  <c:v>2.8113370585014109E-3</c:v>
                </c:pt>
                <c:pt idx="2">
                  <c:v>4.6874825495909307E-3</c:v>
                </c:pt>
                <c:pt idx="3">
                  <c:v>5.1592169973323195E-3</c:v>
                </c:pt>
                <c:pt idx="4">
                  <c:v>4.7773249918521511E-3</c:v>
                </c:pt>
                <c:pt idx="5">
                  <c:v>3.3111880062564564E-3</c:v>
                </c:pt>
              </c:numCache>
            </c:numRef>
          </c:val>
        </c:ser>
        <c:ser>
          <c:idx val="24"/>
          <c:order val="5"/>
          <c:tx>
            <c:v>6</c:v>
          </c:tx>
          <c:spPr>
            <a:solidFill>
              <a:srgbClr val="BCC8DF"/>
            </a:solidFill>
            <a:ln w="25400">
              <a:noFill/>
            </a:ln>
          </c:spPr>
          <c:val>
            <c:numRef>
              <c:f>Part_Moy_Graphiques!$B$63:$G$63</c:f>
              <c:numCache>
                <c:formatCode>General</c:formatCode>
                <c:ptCount val="6"/>
                <c:pt idx="0">
                  <c:v>3.1505800155879251E-3</c:v>
                </c:pt>
                <c:pt idx="1">
                  <c:v>7.3689719626168215E-3</c:v>
                </c:pt>
                <c:pt idx="2">
                  <c:v>2.753493409423487E-3</c:v>
                </c:pt>
                <c:pt idx="3">
                  <c:v>4.2816663269107814E-3</c:v>
                </c:pt>
                <c:pt idx="4">
                  <c:v>2.4465561027965294E-3</c:v>
                </c:pt>
                <c:pt idx="5">
                  <c:v>1.3477508246653176E-3</c:v>
                </c:pt>
              </c:numCache>
            </c:numRef>
          </c:val>
        </c:ser>
        <c:ser>
          <c:idx val="6"/>
          <c:order val="6"/>
          <c:tx>
            <c:v>7</c:v>
          </c:tx>
          <c:spPr>
            <a:solidFill>
              <a:srgbClr val="4572A7"/>
            </a:solidFill>
            <a:ln w="25400">
              <a:noFill/>
            </a:ln>
          </c:spPr>
          <c:cat>
            <c:numRef>
              <c:f>Part_Moy_Graphiques!$B$3:$G$3</c:f>
              <c:numCache>
                <c:formatCode>General</c:formatCode>
                <c:ptCount val="6"/>
                <c:pt idx="0">
                  <c:v>2000</c:v>
                </c:pt>
                <c:pt idx="1">
                  <c:v>2001</c:v>
                </c:pt>
                <c:pt idx="2">
                  <c:v>2002</c:v>
                </c:pt>
                <c:pt idx="3">
                  <c:v>2003</c:v>
                </c:pt>
                <c:pt idx="4">
                  <c:v>2004</c:v>
                </c:pt>
                <c:pt idx="5">
                  <c:v>2005</c:v>
                </c:pt>
              </c:numCache>
            </c:numRef>
          </c:cat>
          <c:val>
            <c:numRef>
              <c:f>Part_Moy_Graphiques!$B$64:$G$64</c:f>
              <c:numCache>
                <c:formatCode>General</c:formatCode>
                <c:ptCount val="6"/>
                <c:pt idx="0">
                  <c:v>-7.722002319938982E-5</c:v>
                </c:pt>
                <c:pt idx="1">
                  <c:v>-1.0612563617551326E-4</c:v>
                </c:pt>
                <c:pt idx="2">
                  <c:v>1.8781293791015895E-4</c:v>
                </c:pt>
                <c:pt idx="3">
                  <c:v>2.3600979138992649E-4</c:v>
                </c:pt>
                <c:pt idx="4">
                  <c:v>1.9791265983329221E-4</c:v>
                </c:pt>
                <c:pt idx="5">
                  <c:v>-2.1928354085791127E-4</c:v>
                </c:pt>
              </c:numCache>
            </c:numRef>
          </c:val>
        </c:ser>
        <c:ser>
          <c:idx val="7"/>
          <c:order val="7"/>
          <c:tx>
            <c:v>8</c:v>
          </c:tx>
          <c:spPr>
            <a:solidFill>
              <a:srgbClr val="AA4643"/>
            </a:solidFill>
            <a:ln w="25400">
              <a:noFill/>
            </a:ln>
          </c:spPr>
          <c:val>
            <c:numRef>
              <c:f>Part_Moy_Graphiques!$B$65:$G$65</c:f>
              <c:numCache>
                <c:formatCode>General</c:formatCode>
                <c:ptCount val="6"/>
                <c:pt idx="0">
                  <c:v>-3.0620000522447847E-4</c:v>
                </c:pt>
                <c:pt idx="1">
                  <c:v>-4.2081922544216527E-4</c:v>
                </c:pt>
                <c:pt idx="2">
                  <c:v>7.4473329826414442E-4</c:v>
                </c:pt>
                <c:pt idx="3">
                  <c:v>9.3584793635745247E-4</c:v>
                </c:pt>
                <c:pt idx="4">
                  <c:v>7.8478165330858596E-4</c:v>
                </c:pt>
                <c:pt idx="5">
                  <c:v>-8.6952345485523158E-4</c:v>
                </c:pt>
              </c:numCache>
            </c:numRef>
          </c:val>
        </c:ser>
        <c:ser>
          <c:idx val="8"/>
          <c:order val="8"/>
          <c:tx>
            <c:v>9</c:v>
          </c:tx>
          <c:spPr>
            <a:solidFill>
              <a:srgbClr val="89A54E"/>
            </a:solidFill>
            <a:ln w="25400">
              <a:noFill/>
            </a:ln>
          </c:spPr>
          <c:val>
            <c:numRef>
              <c:f>Part_Moy_Graphiques!$B$12:$G$12</c:f>
              <c:numCache>
                <c:formatCode>General</c:formatCode>
                <c:ptCount val="6"/>
                <c:pt idx="0">
                  <c:v>4.2814008910392297E-3</c:v>
                </c:pt>
                <c:pt idx="1">
                  <c:v>4.1974025354315535E-3</c:v>
                </c:pt>
                <c:pt idx="2">
                  <c:v>3.4047806670146688E-3</c:v>
                </c:pt>
                <c:pt idx="3">
                  <c:v>2.8519308333220081E-3</c:v>
                </c:pt>
                <c:pt idx="4">
                  <c:v>3.4462449271290677E-3</c:v>
                </c:pt>
                <c:pt idx="5">
                  <c:v>3.2181350767639962E-3</c:v>
                </c:pt>
              </c:numCache>
            </c:numRef>
          </c:val>
        </c:ser>
        <c:ser>
          <c:idx val="9"/>
          <c:order val="9"/>
          <c:tx>
            <c:v>10</c:v>
          </c:tx>
          <c:spPr>
            <a:solidFill>
              <a:srgbClr val="71588F"/>
            </a:solidFill>
            <a:ln w="25400">
              <a:noFill/>
            </a:ln>
          </c:spPr>
          <c:val>
            <c:numRef>
              <c:f>Part_Moy_Graphiques!$B$67:$G$67</c:f>
              <c:numCache>
                <c:formatCode>General</c:formatCode>
                <c:ptCount val="6"/>
                <c:pt idx="0">
                  <c:v>3.5983277220200754E-3</c:v>
                </c:pt>
                <c:pt idx="1">
                  <c:v>2.5730264860598165E-3</c:v>
                </c:pt>
                <c:pt idx="2">
                  <c:v>3.9033661566900161E-3</c:v>
                </c:pt>
                <c:pt idx="3">
                  <c:v>4.840041199319885E-3</c:v>
                </c:pt>
                <c:pt idx="4">
                  <c:v>3.2852638942567633E-3</c:v>
                </c:pt>
                <c:pt idx="5">
                  <c:v>2.2356203580260808E-3</c:v>
                </c:pt>
              </c:numCache>
            </c:numRef>
          </c:val>
        </c:ser>
        <c:ser>
          <c:idx val="10"/>
          <c:order val="10"/>
          <c:tx>
            <c:v>11</c:v>
          </c:tx>
          <c:spPr>
            <a:solidFill>
              <a:srgbClr val="4198AF"/>
            </a:solidFill>
            <a:ln w="25400">
              <a:noFill/>
            </a:ln>
          </c:spPr>
          <c:val>
            <c:numRef>
              <c:f>Part_Moy_Graphiques!$B$68:$G$68</c:f>
              <c:numCache>
                <c:formatCode>General</c:formatCode>
                <c:ptCount val="6"/>
                <c:pt idx="0">
                  <c:v>1.6629590921483494E-3</c:v>
                </c:pt>
                <c:pt idx="1">
                  <c:v>1.1891184238576194E-3</c:v>
                </c:pt>
                <c:pt idx="2">
                  <c:v>1.8039319210779788E-3</c:v>
                </c:pt>
                <c:pt idx="3">
                  <c:v>2.2368141927503675E-3</c:v>
                </c:pt>
                <c:pt idx="4">
                  <c:v>1.5182773457871545E-3</c:v>
                </c:pt>
                <c:pt idx="5">
                  <c:v>1.0331869379824868E-3</c:v>
                </c:pt>
              </c:numCache>
            </c:numRef>
          </c:val>
        </c:ser>
        <c:ser>
          <c:idx val="11"/>
          <c:order val="11"/>
          <c:tx>
            <c:v>12</c:v>
          </c:tx>
          <c:spPr>
            <a:solidFill>
              <a:srgbClr val="DB843D"/>
            </a:solidFill>
            <a:ln w="25400">
              <a:noFill/>
            </a:ln>
          </c:spPr>
          <c:val>
            <c:numRef>
              <c:f>Part_Moy_Graphiques!$B$69:$G$69</c:f>
              <c:numCache>
                <c:formatCode>General</c:formatCode>
                <c:ptCount val="6"/>
                <c:pt idx="0">
                  <c:v>3.315699793149704E-2</c:v>
                </c:pt>
                <c:pt idx="1">
                  <c:v>2.0025821920115802E-2</c:v>
                </c:pt>
                <c:pt idx="2">
                  <c:v>2.8975657375667006E-2</c:v>
                </c:pt>
                <c:pt idx="3">
                  <c:v>4.2060988106871838E-2</c:v>
                </c:pt>
                <c:pt idx="4">
                  <c:v>3.0809784593539277E-2</c:v>
                </c:pt>
                <c:pt idx="5">
                  <c:v>1.632127621347134E-2</c:v>
                </c:pt>
              </c:numCache>
            </c:numRef>
          </c:val>
        </c:ser>
        <c:ser>
          <c:idx val="12"/>
          <c:order val="12"/>
          <c:tx>
            <c:v>13</c:v>
          </c:tx>
          <c:spPr>
            <a:solidFill>
              <a:srgbClr val="4F81BD"/>
            </a:solidFill>
            <a:ln w="25400">
              <a:noFill/>
            </a:ln>
          </c:spPr>
          <c:val>
            <c:numRef>
              <c:f>Part_Moy_Graphiques!$B$71:$G$71</c:f>
              <c:numCache>
                <c:formatCode>General</c:formatCode>
                <c:ptCount val="6"/>
                <c:pt idx="0">
                  <c:v>1.2828037690128517E-2</c:v>
                </c:pt>
                <c:pt idx="1">
                  <c:v>1.3418019347970737E-2</c:v>
                </c:pt>
                <c:pt idx="2">
                  <c:v>1.7226836707978199E-2</c:v>
                </c:pt>
                <c:pt idx="3">
                  <c:v>1.3957602134088452E-2</c:v>
                </c:pt>
                <c:pt idx="4">
                  <c:v>1.3657361624349933E-2</c:v>
                </c:pt>
                <c:pt idx="5">
                  <c:v>1.786066295344621E-2</c:v>
                </c:pt>
              </c:numCache>
            </c:numRef>
          </c:val>
        </c:ser>
        <c:ser>
          <c:idx val="13"/>
          <c:order val="13"/>
          <c:tx>
            <c:v>14</c:v>
          </c:tx>
          <c:spPr>
            <a:solidFill>
              <a:srgbClr val="C0504D"/>
            </a:solidFill>
            <a:ln w="25400">
              <a:noFill/>
            </a:ln>
          </c:spPr>
          <c:val>
            <c:numRef>
              <c:f>Part_Moy_Graphiques!$B$71:$G$71</c:f>
              <c:numCache>
                <c:formatCode>General</c:formatCode>
                <c:ptCount val="6"/>
                <c:pt idx="0">
                  <c:v>1.2828037690128517E-2</c:v>
                </c:pt>
                <c:pt idx="1">
                  <c:v>1.3418019347970737E-2</c:v>
                </c:pt>
                <c:pt idx="2">
                  <c:v>1.7226836707978199E-2</c:v>
                </c:pt>
                <c:pt idx="3">
                  <c:v>1.3957602134088452E-2</c:v>
                </c:pt>
                <c:pt idx="4">
                  <c:v>1.3657361624349933E-2</c:v>
                </c:pt>
                <c:pt idx="5">
                  <c:v>1.786066295344621E-2</c:v>
                </c:pt>
              </c:numCache>
            </c:numRef>
          </c:val>
        </c:ser>
        <c:ser>
          <c:idx val="14"/>
          <c:order val="14"/>
          <c:tx>
            <c:v>15</c:v>
          </c:tx>
          <c:spPr>
            <a:solidFill>
              <a:srgbClr val="9BBB59"/>
            </a:solidFill>
            <a:ln w="25400">
              <a:noFill/>
            </a:ln>
          </c:spPr>
          <c:val>
            <c:numRef>
              <c:f>Part_Moy_Graphiques!$B$72:$G$72</c:f>
              <c:numCache>
                <c:formatCode>General</c:formatCode>
                <c:ptCount val="6"/>
                <c:pt idx="0">
                  <c:v>2.0185850089839644E-2</c:v>
                </c:pt>
                <c:pt idx="1">
                  <c:v>2.1114229128679125E-2</c:v>
                </c:pt>
                <c:pt idx="2">
                  <c:v>2.7107680200923294E-2</c:v>
                </c:pt>
                <c:pt idx="3">
                  <c:v>2.1963301878131038E-2</c:v>
                </c:pt>
                <c:pt idx="4">
                  <c:v>2.1490851604217157E-2</c:v>
                </c:pt>
                <c:pt idx="5">
                  <c:v>2.8105051886529484E-2</c:v>
                </c:pt>
              </c:numCache>
            </c:numRef>
          </c:val>
        </c:ser>
        <c:ser>
          <c:idx val="15"/>
          <c:order val="15"/>
          <c:tx>
            <c:v>16</c:v>
          </c:tx>
          <c:spPr>
            <a:solidFill>
              <a:srgbClr val="8064A2"/>
            </a:solidFill>
            <a:ln w="25400">
              <a:noFill/>
            </a:ln>
          </c:spPr>
          <c:val>
            <c:numRef>
              <c:f>Part_Moy_Graphiques!$B$73:$G$73</c:f>
              <c:numCache>
                <c:formatCode>General</c:formatCode>
                <c:ptCount val="6"/>
                <c:pt idx="0">
                  <c:v>5.7055438866484016E-2</c:v>
                </c:pt>
                <c:pt idx="1">
                  <c:v>5.9679508363665736E-2</c:v>
                </c:pt>
                <c:pt idx="2">
                  <c:v>7.6620037483309422E-2</c:v>
                </c:pt>
                <c:pt idx="3">
                  <c:v>6.2079418109053923E-2</c:v>
                </c:pt>
                <c:pt idx="4">
                  <c:v>6.0744034283216689E-2</c:v>
                </c:pt>
                <c:pt idx="5">
                  <c:v>7.9439115153162362E-2</c:v>
                </c:pt>
              </c:numCache>
            </c:numRef>
          </c:val>
        </c:ser>
        <c:ser>
          <c:idx val="16"/>
          <c:order val="16"/>
          <c:tx>
            <c:v>17</c:v>
          </c:tx>
          <c:spPr>
            <a:solidFill>
              <a:srgbClr val="4BACC6"/>
            </a:solidFill>
            <a:ln w="25400">
              <a:noFill/>
            </a:ln>
          </c:spPr>
          <c:val>
            <c:numRef>
              <c:f>Part_Moy_Graphiques!$B$74:$G$74</c:f>
              <c:numCache>
                <c:formatCode>General</c:formatCode>
                <c:ptCount val="6"/>
                <c:pt idx="0">
                  <c:v>1.2980789848276142E-2</c:v>
                </c:pt>
                <c:pt idx="1">
                  <c:v>1.3577796818459957E-2</c:v>
                </c:pt>
                <c:pt idx="2">
                  <c:v>1.7431968353890447E-2</c:v>
                </c:pt>
                <c:pt idx="3">
                  <c:v>1.4123804783320497E-2</c:v>
                </c:pt>
                <c:pt idx="4">
                  <c:v>1.3819989105895873E-2</c:v>
                </c:pt>
                <c:pt idx="5">
                  <c:v>1.8073341998986102E-2</c:v>
                </c:pt>
              </c:numCache>
            </c:numRef>
          </c:val>
        </c:ser>
        <c:ser>
          <c:idx val="17"/>
          <c:order val="17"/>
          <c:tx>
            <c:v>18</c:v>
          </c:tx>
          <c:spPr>
            <a:solidFill>
              <a:srgbClr val="F79646"/>
            </a:solidFill>
            <a:ln w="25400">
              <a:noFill/>
            </a:ln>
          </c:spPr>
          <c:val>
            <c:numRef>
              <c:f>Part_Moy_Graphiques!$B$75:$G$75</c:f>
              <c:numCache>
                <c:formatCode>General</c:formatCode>
                <c:ptCount val="6"/>
                <c:pt idx="0">
                  <c:v>2.3574257450916448E-2</c:v>
                </c:pt>
                <c:pt idx="1">
                  <c:v>2.4658474681116344E-2</c:v>
                </c:pt>
                <c:pt idx="2">
                  <c:v>3.1657989587237284E-2</c:v>
                </c:pt>
                <c:pt idx="3">
                  <c:v>2.5650073226684254E-2</c:v>
                </c:pt>
                <c:pt idx="4">
                  <c:v>2.5098317202517213E-2</c:v>
                </c:pt>
                <c:pt idx="5">
                  <c:v>3.2822780605999947E-2</c:v>
                </c:pt>
              </c:numCache>
            </c:numRef>
          </c:val>
        </c:ser>
        <c:ser>
          <c:idx val="18"/>
          <c:order val="18"/>
          <c:tx>
            <c:v>19</c:v>
          </c:tx>
          <c:spPr>
            <a:solidFill>
              <a:srgbClr val="93A9CF"/>
            </a:solidFill>
            <a:ln w="25400">
              <a:noFill/>
            </a:ln>
          </c:spPr>
          <c:val>
            <c:numRef>
              <c:f>Part_Moy_Graphiques!$B$76:$G$76</c:f>
              <c:numCache>
                <c:formatCode>General</c:formatCode>
                <c:ptCount val="6"/>
                <c:pt idx="0">
                  <c:v>0.61575850326884529</c:v>
                </c:pt>
                <c:pt idx="1">
                  <c:v>0.63557680268271677</c:v>
                </c:pt>
                <c:pt idx="2">
                  <c:v>0.56353961492114257</c:v>
                </c:pt>
                <c:pt idx="3">
                  <c:v>0.56628293215007486</c:v>
                </c:pt>
                <c:pt idx="4">
                  <c:v>0.59529014777089029</c:v>
                </c:pt>
                <c:pt idx="5">
                  <c:v>0.60767720573891237</c:v>
                </c:pt>
              </c:numCache>
            </c:numRef>
          </c:val>
        </c:ser>
        <c:ser>
          <c:idx val="19"/>
          <c:order val="19"/>
          <c:tx>
            <c:v>20</c:v>
          </c:tx>
          <c:spPr>
            <a:solidFill>
              <a:srgbClr val="D19392"/>
            </a:solidFill>
            <a:ln w="25400">
              <a:noFill/>
            </a:ln>
          </c:spPr>
          <c:val>
            <c:numRef>
              <c:f>Part_Moy_Graphiques!$B$77:$G$77</c:f>
              <c:numCache>
                <c:formatCode>General</c:formatCode>
                <c:ptCount val="6"/>
                <c:pt idx="0">
                  <c:v>0.11309189438753665</c:v>
                </c:pt>
                <c:pt idx="1">
                  <c:v>0.11036808036979641</c:v>
                </c:pt>
                <c:pt idx="2">
                  <c:v>0.10973522742507875</c:v>
                </c:pt>
                <c:pt idx="3">
                  <c:v>0.11231261583220963</c:v>
                </c:pt>
                <c:pt idx="4">
                  <c:v>0.1123274251256315</c:v>
                </c:pt>
                <c:pt idx="5">
                  <c:v>0.11504026306944462</c:v>
                </c:pt>
              </c:numCache>
            </c:numRef>
          </c:val>
        </c:ser>
        <c:ser>
          <c:idx val="20"/>
          <c:order val="20"/>
          <c:tx>
            <c:v>21</c:v>
          </c:tx>
          <c:spPr>
            <a:solidFill>
              <a:srgbClr val="B9CD96"/>
            </a:solidFill>
            <a:ln w="25400">
              <a:noFill/>
            </a:ln>
          </c:spPr>
          <c:val>
            <c:numRef>
              <c:f>Part_Moy_Graphiques!$B$78:$G$78</c:f>
              <c:numCache>
                <c:formatCode>General</c:formatCode>
                <c:ptCount val="6"/>
                <c:pt idx="0">
                  <c:v>-6.528708344017141E-6</c:v>
                </c:pt>
                <c:pt idx="1">
                  <c:v>-9.9597342334451824E-6</c:v>
                </c:pt>
                <c:pt idx="2">
                  <c:v>-2.7658539415603963E-6</c:v>
                </c:pt>
                <c:pt idx="3">
                  <c:v>4.5848139224658546E-6</c:v>
                </c:pt>
                <c:pt idx="4">
                  <c:v>-3.1682965625872778E-7</c:v>
                </c:pt>
                <c:pt idx="5">
                  <c:v>-7.084105994340664E-6</c:v>
                </c:pt>
              </c:numCache>
            </c:numRef>
          </c:val>
        </c:ser>
        <c:ser>
          <c:idx val="21"/>
          <c:order val="21"/>
          <c:tx>
            <c:v>22</c:v>
          </c:tx>
          <c:spPr>
            <a:solidFill>
              <a:srgbClr val="A99BBD"/>
            </a:solidFill>
            <a:ln w="25400">
              <a:noFill/>
            </a:ln>
          </c:spPr>
          <c:val>
            <c:numRef>
              <c:f>Part_Moy_Graphiques!$B$79:$G$79</c:f>
              <c:numCache>
                <c:formatCode>General</c:formatCode>
                <c:ptCount val="6"/>
                <c:pt idx="0">
                  <c:v>-2.5089031212001726E-3</c:v>
                </c:pt>
                <c:pt idx="1">
                  <c:v>-3.8274045933624303E-3</c:v>
                </c:pt>
                <c:pt idx="2">
                  <c:v>-1.062883991919131E-3</c:v>
                </c:pt>
                <c:pt idx="3">
                  <c:v>1.7618881644081586E-3</c:v>
                </c:pt>
                <c:pt idx="4">
                  <c:v>-1.2175377909241966E-4</c:v>
                </c:pt>
                <c:pt idx="5">
                  <c:v>-2.7223356755400924E-3</c:v>
                </c:pt>
              </c:numCache>
            </c:numRef>
          </c:val>
        </c:ser>
        <c:ser>
          <c:idx val="22"/>
          <c:order val="22"/>
          <c:tx>
            <c:v>23</c:v>
          </c:tx>
          <c:spPr>
            <a:solidFill>
              <a:srgbClr val="91C3D5"/>
            </a:solidFill>
            <a:ln w="25400">
              <a:noFill/>
            </a:ln>
          </c:spPr>
          <c:val>
            <c:numRef>
              <c:f>Part_Moy_Graphiques!$B$80:$G$80</c:f>
              <c:numCache>
                <c:formatCode>General</c:formatCode>
                <c:ptCount val="6"/>
                <c:pt idx="0">
                  <c:v>6.7369409160605463E-3</c:v>
                </c:pt>
                <c:pt idx="1">
                  <c:v>2.075757650863853E-3</c:v>
                </c:pt>
                <c:pt idx="2">
                  <c:v>7.1239706473122848E-3</c:v>
                </c:pt>
                <c:pt idx="3">
                  <c:v>7.7060776640092265E-3</c:v>
                </c:pt>
                <c:pt idx="4">
                  <c:v>7.3465211079886813E-3</c:v>
                </c:pt>
                <c:pt idx="5">
                  <c:v>1.729277965520849E-3</c:v>
                </c:pt>
              </c:numCache>
            </c:numRef>
          </c:val>
        </c:ser>
        <c:dLbls>
          <c:showLegendKey val="0"/>
          <c:showVal val="0"/>
          <c:showCatName val="0"/>
          <c:showSerName val="0"/>
          <c:showPercent val="0"/>
          <c:showBubbleSize val="0"/>
        </c:dLbls>
        <c:axId val="162043392"/>
        <c:axId val="162044928"/>
      </c:areaChart>
      <c:catAx>
        <c:axId val="162043392"/>
        <c:scaling>
          <c:orientation val="minMax"/>
        </c:scaling>
        <c:delete val="0"/>
        <c:axPos val="b"/>
        <c:numFmt formatCode="General" sourceLinked="1"/>
        <c:majorTickMark val="out"/>
        <c:minorTickMark val="none"/>
        <c:tickLblPos val="nextTo"/>
        <c:spPr>
          <a:ln w="3175">
            <a:solidFill>
              <a:srgbClr val="808080"/>
            </a:solidFill>
            <a:prstDash val="solid"/>
          </a:ln>
        </c:spPr>
        <c:txPr>
          <a:bodyPr rot="0" vert="horz"/>
          <a:lstStyle/>
          <a:p>
            <a:pPr>
              <a:defRPr sz="1000" b="0" i="0" u="none" strike="noStrike" baseline="0">
                <a:solidFill>
                  <a:srgbClr val="000000"/>
                </a:solidFill>
                <a:latin typeface="Calibri"/>
                <a:ea typeface="Calibri"/>
                <a:cs typeface="Calibri"/>
              </a:defRPr>
            </a:pPr>
            <a:endParaRPr lang="fr-FR"/>
          </a:p>
        </c:txPr>
        <c:crossAx val="162044928"/>
        <c:crosses val="autoZero"/>
        <c:auto val="1"/>
        <c:lblAlgn val="ctr"/>
        <c:lblOffset val="100"/>
        <c:noMultiLvlLbl val="0"/>
      </c:catAx>
      <c:valAx>
        <c:axId val="162044928"/>
        <c:scaling>
          <c:orientation val="minMax"/>
        </c:scaling>
        <c:delete val="0"/>
        <c:axPos val="l"/>
        <c:majorGridlines>
          <c:spPr>
            <a:ln w="3175">
              <a:solidFill>
                <a:srgbClr val="808080"/>
              </a:solidFill>
              <a:prstDash val="solid"/>
            </a:ln>
          </c:spPr>
        </c:majorGridlines>
        <c:numFmt formatCode="0%" sourceLinked="1"/>
        <c:majorTickMark val="out"/>
        <c:minorTickMark val="none"/>
        <c:tickLblPos val="nextTo"/>
        <c:spPr>
          <a:ln w="3175">
            <a:solidFill>
              <a:srgbClr val="808080"/>
            </a:solidFill>
            <a:prstDash val="solid"/>
          </a:ln>
        </c:spPr>
        <c:txPr>
          <a:bodyPr rot="0" vert="horz"/>
          <a:lstStyle/>
          <a:p>
            <a:pPr>
              <a:defRPr sz="1000" b="0" i="0" u="none" strike="noStrike" baseline="0">
                <a:solidFill>
                  <a:srgbClr val="000000"/>
                </a:solidFill>
                <a:latin typeface="Calibri"/>
                <a:ea typeface="Calibri"/>
                <a:cs typeface="Calibri"/>
              </a:defRPr>
            </a:pPr>
            <a:endParaRPr lang="fr-FR"/>
          </a:p>
        </c:txPr>
        <c:crossAx val="162043392"/>
        <c:crosses val="autoZero"/>
        <c:crossBetween val="midCat"/>
      </c:valAx>
      <c:spPr>
        <a:solidFill>
          <a:srgbClr val="FFFFFF"/>
        </a:solidFill>
        <a:ln w="25400">
          <a:noFill/>
        </a:ln>
      </c:spPr>
    </c:plotArea>
    <c:legend>
      <c:legendPos val="r"/>
      <c:layout>
        <c:manualLayout>
          <c:xMode val="edge"/>
          <c:yMode val="edge"/>
          <c:wMode val="edge"/>
          <c:hMode val="edge"/>
          <c:x val="0.78930307941653155"/>
          <c:y val="5.4117647058823527E-2"/>
          <c:w val="0.84764991896272279"/>
          <c:h val="0.92941176470588238"/>
        </c:manualLayout>
      </c:layout>
      <c:overlay val="0"/>
      <c:spPr>
        <a:noFill/>
        <a:ln w="25400">
          <a:noFill/>
        </a:ln>
      </c:spPr>
      <c:txPr>
        <a:bodyPr/>
        <a:lstStyle/>
        <a:p>
          <a:pPr>
            <a:defRPr sz="595" b="0" i="0" u="none" strike="noStrike" baseline="0">
              <a:solidFill>
                <a:srgbClr val="000000"/>
              </a:solidFill>
              <a:latin typeface="Calibri"/>
              <a:ea typeface="Calibri"/>
              <a:cs typeface="Calibri"/>
            </a:defRPr>
          </a:pPr>
          <a:endParaRPr lang="fr-FR"/>
        </a:p>
      </c:txPr>
    </c:legend>
    <c:plotVisOnly val="1"/>
    <c:dispBlanksAs val="zero"/>
    <c:showDLblsOverMax val="0"/>
  </c:chart>
  <c:spPr>
    <a:solidFill>
      <a:srgbClr val="FFFFFF"/>
    </a:solidFill>
    <a:ln w="3175">
      <a:solidFill>
        <a:srgbClr val="808080"/>
      </a:solidFill>
      <a:prstDash val="solid"/>
    </a:ln>
  </c:spPr>
  <c:txPr>
    <a:bodyPr/>
    <a:lstStyle/>
    <a:p>
      <a:pPr>
        <a:defRPr sz="1000" b="0" i="0" u="none" strike="noStrike" baseline="0">
          <a:solidFill>
            <a:srgbClr val="000000"/>
          </a:solidFill>
          <a:latin typeface="Calibri"/>
          <a:ea typeface="Calibri"/>
          <a:cs typeface="Calibri"/>
        </a:defRPr>
      </a:pPr>
      <a:endParaRPr lang="fr-FR"/>
    </a:p>
  </c:txPr>
  <c:printSettings>
    <c:headerFooter alignWithMargins="0"/>
    <c:pageMargins b="0.75000000000000022" l="0.70000000000000018" r="0.70000000000000018" t="0.75000000000000022" header="0.3000000000000001" footer="0.3000000000000001"/>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0032573289902283E-2"/>
          <c:y val="2.3419203747072601E-2"/>
          <c:w val="0.6596091205211726"/>
          <c:h val="0.88056206088992972"/>
        </c:manualLayout>
      </c:layout>
      <c:areaChart>
        <c:grouping val="percentStacked"/>
        <c:varyColors val="0"/>
        <c:ser>
          <c:idx val="0"/>
          <c:order val="0"/>
          <c:tx>
            <c:v>1</c:v>
          </c:tx>
          <c:spPr>
            <a:solidFill>
              <a:srgbClr val="39608E"/>
            </a:solidFill>
            <a:ln w="25400">
              <a:noFill/>
            </a:ln>
          </c:spPr>
          <c:cat>
            <c:numRef>
              <c:f>Part_Moy_Graphiques!$B$3:$G$3</c:f>
              <c:numCache>
                <c:formatCode>General</c:formatCode>
                <c:ptCount val="6"/>
                <c:pt idx="0">
                  <c:v>2000</c:v>
                </c:pt>
                <c:pt idx="1">
                  <c:v>2001</c:v>
                </c:pt>
                <c:pt idx="2">
                  <c:v>2002</c:v>
                </c:pt>
                <c:pt idx="3">
                  <c:v>2003</c:v>
                </c:pt>
                <c:pt idx="4">
                  <c:v>2004</c:v>
                </c:pt>
                <c:pt idx="5">
                  <c:v>2005</c:v>
                </c:pt>
              </c:numCache>
            </c:numRef>
          </c:cat>
          <c:val>
            <c:numRef>
              <c:f>Part_Moy_Graphiques!$B$85:$G$85</c:f>
              <c:numCache>
                <c:formatCode>General</c:formatCode>
                <c:ptCount val="6"/>
                <c:pt idx="0">
                  <c:v>7.3244705530123175E-2</c:v>
                </c:pt>
                <c:pt idx="1">
                  <c:v>6.8923139159795671E-2</c:v>
                </c:pt>
                <c:pt idx="2">
                  <c:v>7.5118352990046336E-2</c:v>
                </c:pt>
                <c:pt idx="3">
                  <c:v>7.8721850029152426E-2</c:v>
                </c:pt>
                <c:pt idx="4">
                  <c:v>8.2557389780559681E-2</c:v>
                </c:pt>
                <c:pt idx="5">
                  <c:v>8.0680138679779551E-2</c:v>
                </c:pt>
              </c:numCache>
            </c:numRef>
          </c:val>
        </c:ser>
        <c:ser>
          <c:idx val="1"/>
          <c:order val="1"/>
          <c:tx>
            <c:v>2</c:v>
          </c:tx>
          <c:spPr>
            <a:solidFill>
              <a:srgbClr val="903A38"/>
            </a:solidFill>
            <a:ln w="25400">
              <a:noFill/>
            </a:ln>
          </c:spPr>
          <c:cat>
            <c:numRef>
              <c:f>Part_Moy_Graphiques!$B$3:$G$3</c:f>
              <c:numCache>
                <c:formatCode>General</c:formatCode>
                <c:ptCount val="6"/>
                <c:pt idx="0">
                  <c:v>2000</c:v>
                </c:pt>
                <c:pt idx="1">
                  <c:v>2001</c:v>
                </c:pt>
                <c:pt idx="2">
                  <c:v>2002</c:v>
                </c:pt>
                <c:pt idx="3">
                  <c:v>2003</c:v>
                </c:pt>
                <c:pt idx="4">
                  <c:v>2004</c:v>
                </c:pt>
                <c:pt idx="5">
                  <c:v>2005</c:v>
                </c:pt>
              </c:numCache>
            </c:numRef>
          </c:cat>
          <c:val>
            <c:numRef>
              <c:f>Part_Moy_Graphiques!$B$86:$G$86</c:f>
              <c:numCache>
                <c:formatCode>General</c:formatCode>
                <c:ptCount val="6"/>
                <c:pt idx="0">
                  <c:v>3.9574026865426208E-2</c:v>
                </c:pt>
                <c:pt idx="1">
                  <c:v>3.8122973452423756E-2</c:v>
                </c:pt>
                <c:pt idx="2">
                  <c:v>4.1062311765331656E-2</c:v>
                </c:pt>
                <c:pt idx="3">
                  <c:v>4.1811963444410426E-2</c:v>
                </c:pt>
                <c:pt idx="4">
                  <c:v>4.1766127070050507E-2</c:v>
                </c:pt>
                <c:pt idx="5">
                  <c:v>3.9780653894498391E-2</c:v>
                </c:pt>
              </c:numCache>
            </c:numRef>
          </c:val>
        </c:ser>
        <c:ser>
          <c:idx val="2"/>
          <c:order val="2"/>
          <c:tx>
            <c:v>3</c:v>
          </c:tx>
          <c:spPr>
            <a:solidFill>
              <a:srgbClr val="748C41"/>
            </a:solidFill>
            <a:ln w="25400">
              <a:noFill/>
            </a:ln>
          </c:spPr>
          <c:cat>
            <c:numRef>
              <c:f>Part_Moy_Graphiques!$B$3:$G$3</c:f>
              <c:numCache>
                <c:formatCode>General</c:formatCode>
                <c:ptCount val="6"/>
                <c:pt idx="0">
                  <c:v>2000</c:v>
                </c:pt>
                <c:pt idx="1">
                  <c:v>2001</c:v>
                </c:pt>
                <c:pt idx="2">
                  <c:v>2002</c:v>
                </c:pt>
                <c:pt idx="3">
                  <c:v>2003</c:v>
                </c:pt>
                <c:pt idx="4">
                  <c:v>2004</c:v>
                </c:pt>
                <c:pt idx="5">
                  <c:v>2005</c:v>
                </c:pt>
              </c:numCache>
            </c:numRef>
          </c:cat>
          <c:val>
            <c:numRef>
              <c:f>Part_Moy_Graphiques!$B$87:$G$87</c:f>
              <c:numCache>
                <c:formatCode>General</c:formatCode>
                <c:ptCount val="6"/>
                <c:pt idx="0">
                  <c:v>4.9680339740677391E-2</c:v>
                </c:pt>
                <c:pt idx="1">
                  <c:v>5.2782978021298874E-2</c:v>
                </c:pt>
                <c:pt idx="2">
                  <c:v>3.6308972001438684E-2</c:v>
                </c:pt>
                <c:pt idx="3">
                  <c:v>4.519498622798767E-2</c:v>
                </c:pt>
                <c:pt idx="4">
                  <c:v>4.8664649440210143E-2</c:v>
                </c:pt>
                <c:pt idx="5">
                  <c:v>3.6382723041009986E-2</c:v>
                </c:pt>
              </c:numCache>
            </c:numRef>
          </c:val>
        </c:ser>
        <c:ser>
          <c:idx val="3"/>
          <c:order val="3"/>
          <c:tx>
            <c:v>4</c:v>
          </c:tx>
          <c:spPr>
            <a:solidFill>
              <a:srgbClr val="5F4979"/>
            </a:solidFill>
            <a:ln w="25400">
              <a:noFill/>
            </a:ln>
          </c:spPr>
          <c:cat>
            <c:numRef>
              <c:f>Part_Moy_Graphiques!$B$3:$G$3</c:f>
              <c:numCache>
                <c:formatCode>General</c:formatCode>
                <c:ptCount val="6"/>
                <c:pt idx="0">
                  <c:v>2000</c:v>
                </c:pt>
                <c:pt idx="1">
                  <c:v>2001</c:v>
                </c:pt>
                <c:pt idx="2">
                  <c:v>2002</c:v>
                </c:pt>
                <c:pt idx="3">
                  <c:v>2003</c:v>
                </c:pt>
                <c:pt idx="4">
                  <c:v>2004</c:v>
                </c:pt>
                <c:pt idx="5">
                  <c:v>2005</c:v>
                </c:pt>
              </c:numCache>
            </c:numRef>
          </c:cat>
          <c:val>
            <c:numRef>
              <c:f>Part_Moy_Graphiques!$B$88:$G$88</c:f>
              <c:numCache>
                <c:formatCode>General</c:formatCode>
                <c:ptCount val="6"/>
                <c:pt idx="0">
                  <c:v>3.447204433291043E-3</c:v>
                </c:pt>
                <c:pt idx="1">
                  <c:v>3.791708999905042E-3</c:v>
                </c:pt>
                <c:pt idx="2">
                  <c:v>3.4097280962586329E-3</c:v>
                </c:pt>
                <c:pt idx="3">
                  <c:v>3.5281648712615697E-3</c:v>
                </c:pt>
                <c:pt idx="4">
                  <c:v>4.0064754946330609E-3</c:v>
                </c:pt>
                <c:pt idx="5">
                  <c:v>3.9657357167376464E-3</c:v>
                </c:pt>
              </c:numCache>
            </c:numRef>
          </c:val>
        </c:ser>
        <c:ser>
          <c:idx val="4"/>
          <c:order val="4"/>
          <c:tx>
            <c:v>5</c:v>
          </c:tx>
          <c:spPr>
            <a:solidFill>
              <a:srgbClr val="368195"/>
            </a:solidFill>
            <a:ln w="25400">
              <a:noFill/>
            </a:ln>
          </c:spPr>
          <c:cat>
            <c:numRef>
              <c:f>Part_Moy_Graphiques!$B$3:$G$3</c:f>
              <c:numCache>
                <c:formatCode>General</c:formatCode>
                <c:ptCount val="6"/>
                <c:pt idx="0">
                  <c:v>2000</c:v>
                </c:pt>
                <c:pt idx="1">
                  <c:v>2001</c:v>
                </c:pt>
                <c:pt idx="2">
                  <c:v>2002</c:v>
                </c:pt>
                <c:pt idx="3">
                  <c:v>2003</c:v>
                </c:pt>
                <c:pt idx="4">
                  <c:v>2004</c:v>
                </c:pt>
                <c:pt idx="5">
                  <c:v>2005</c:v>
                </c:pt>
              </c:numCache>
            </c:numRef>
          </c:cat>
          <c:val>
            <c:numRef>
              <c:f>Part_Moy_Graphiques!$B$89:$G$89</c:f>
              <c:numCache>
                <c:formatCode>General</c:formatCode>
                <c:ptCount val="6"/>
                <c:pt idx="0">
                  <c:v>1.0037928574109409E-2</c:v>
                </c:pt>
                <c:pt idx="1">
                  <c:v>1.1041092819237855E-2</c:v>
                </c:pt>
                <c:pt idx="2">
                  <c:v>9.9288010762686608E-3</c:v>
                </c:pt>
                <c:pt idx="3">
                  <c:v>1.0273677601880558E-2</c:v>
                </c:pt>
                <c:pt idx="4">
                  <c:v>1.1666472246512939E-2</c:v>
                </c:pt>
                <c:pt idx="5">
                  <c:v>1.1547841921983904E-2</c:v>
                </c:pt>
              </c:numCache>
            </c:numRef>
          </c:val>
        </c:ser>
        <c:ser>
          <c:idx val="5"/>
          <c:order val="5"/>
          <c:tx>
            <c:v>6</c:v>
          </c:tx>
          <c:spPr>
            <a:solidFill>
              <a:srgbClr val="BA7032"/>
            </a:solidFill>
            <a:ln w="25400">
              <a:noFill/>
            </a:ln>
          </c:spPr>
          <c:cat>
            <c:numRef>
              <c:f>Part_Moy_Graphiques!$B$3:$G$3</c:f>
              <c:numCache>
                <c:formatCode>General</c:formatCode>
                <c:ptCount val="6"/>
                <c:pt idx="0">
                  <c:v>2000</c:v>
                </c:pt>
                <c:pt idx="1">
                  <c:v>2001</c:v>
                </c:pt>
                <c:pt idx="2">
                  <c:v>2002</c:v>
                </c:pt>
                <c:pt idx="3">
                  <c:v>2003</c:v>
                </c:pt>
                <c:pt idx="4">
                  <c:v>2004</c:v>
                </c:pt>
                <c:pt idx="5">
                  <c:v>2005</c:v>
                </c:pt>
              </c:numCache>
            </c:numRef>
          </c:cat>
          <c:val>
            <c:numRef>
              <c:f>Part_Moy_Graphiques!$B$90:$G$90</c:f>
              <c:numCache>
                <c:formatCode>General</c:formatCode>
                <c:ptCount val="6"/>
                <c:pt idx="0">
                  <c:v>9.9364457690450641E-3</c:v>
                </c:pt>
                <c:pt idx="1">
                  <c:v>8.9588585952766753E-3</c:v>
                </c:pt>
                <c:pt idx="2">
                  <c:v>8.5410065915282399E-3</c:v>
                </c:pt>
                <c:pt idx="3">
                  <c:v>9.5191214394556925E-3</c:v>
                </c:pt>
                <c:pt idx="4">
                  <c:v>7.9541988542098461E-3</c:v>
                </c:pt>
                <c:pt idx="5">
                  <c:v>7.8482733701962966E-3</c:v>
                </c:pt>
              </c:numCache>
            </c:numRef>
          </c:val>
        </c:ser>
        <c:ser>
          <c:idx val="6"/>
          <c:order val="6"/>
          <c:tx>
            <c:v>7</c:v>
          </c:tx>
          <c:spPr>
            <a:solidFill>
              <a:srgbClr val="4572A7"/>
            </a:solidFill>
            <a:ln w="25400">
              <a:noFill/>
            </a:ln>
          </c:spPr>
          <c:cat>
            <c:numRef>
              <c:f>Part_Moy_Graphiques!$B$3:$G$3</c:f>
              <c:numCache>
                <c:formatCode>General</c:formatCode>
                <c:ptCount val="6"/>
                <c:pt idx="0">
                  <c:v>2000</c:v>
                </c:pt>
                <c:pt idx="1">
                  <c:v>2001</c:v>
                </c:pt>
                <c:pt idx="2">
                  <c:v>2002</c:v>
                </c:pt>
                <c:pt idx="3">
                  <c:v>2003</c:v>
                </c:pt>
                <c:pt idx="4">
                  <c:v>2004</c:v>
                </c:pt>
                <c:pt idx="5">
                  <c:v>2005</c:v>
                </c:pt>
              </c:numCache>
            </c:numRef>
          </c:cat>
          <c:val>
            <c:numRef>
              <c:f>Part_Moy_Graphiques!$B$91:$G$91</c:f>
              <c:numCache>
                <c:formatCode>General</c:formatCode>
                <c:ptCount val="6"/>
                <c:pt idx="0">
                  <c:v>2.8010576234306873E-3</c:v>
                </c:pt>
                <c:pt idx="1">
                  <c:v>2.7673666338753305E-3</c:v>
                </c:pt>
                <c:pt idx="2">
                  <c:v>2.3273699157534073E-3</c:v>
                </c:pt>
                <c:pt idx="3">
                  <c:v>1.9285283687037916E-3</c:v>
                </c:pt>
                <c:pt idx="4">
                  <c:v>2.6777306480186558E-3</c:v>
                </c:pt>
                <c:pt idx="5">
                  <c:v>2.5400697936557204E-3</c:v>
                </c:pt>
              </c:numCache>
            </c:numRef>
          </c:val>
        </c:ser>
        <c:ser>
          <c:idx val="7"/>
          <c:order val="7"/>
          <c:tx>
            <c:v>8</c:v>
          </c:tx>
          <c:spPr>
            <a:solidFill>
              <a:srgbClr val="AA4643"/>
            </a:solidFill>
            <a:ln w="25400">
              <a:noFill/>
            </a:ln>
          </c:spPr>
          <c:val>
            <c:numRef>
              <c:f>Part_Moy_Graphiques!$B$92:$G$92</c:f>
              <c:numCache>
                <c:formatCode>General</c:formatCode>
                <c:ptCount val="6"/>
                <c:pt idx="0">
                  <c:v>1.1107013743234917E-2</c:v>
                </c:pt>
                <c:pt idx="1">
                  <c:v>1.0973419103523001E-2</c:v>
                </c:pt>
                <c:pt idx="2">
                  <c:v>9.2287032668052684E-3</c:v>
                </c:pt>
                <c:pt idx="3">
                  <c:v>7.6471797353373739E-3</c:v>
                </c:pt>
                <c:pt idx="4">
                  <c:v>1.0617986170451418E-2</c:v>
                </c:pt>
                <c:pt idx="5">
                  <c:v>1.007212057007084E-2</c:v>
                </c:pt>
              </c:numCache>
            </c:numRef>
          </c:val>
        </c:ser>
        <c:ser>
          <c:idx val="8"/>
          <c:order val="8"/>
          <c:tx>
            <c:v>9</c:v>
          </c:tx>
          <c:spPr>
            <a:solidFill>
              <a:srgbClr val="89A54E"/>
            </a:solidFill>
            <a:ln w="25400">
              <a:noFill/>
            </a:ln>
          </c:spPr>
          <c:val>
            <c:numRef>
              <c:f>Part_Moy_Graphiques!$B$93:$G$93</c:f>
              <c:numCache>
                <c:formatCode>General</c:formatCode>
                <c:ptCount val="6"/>
                <c:pt idx="0">
                  <c:v>1.1763694197251288E-2</c:v>
                </c:pt>
                <c:pt idx="1">
                  <c:v>1.1622201035876554E-2</c:v>
                </c:pt>
                <c:pt idx="2">
                  <c:v>9.7743322892704012E-3</c:v>
                </c:pt>
                <c:pt idx="3">
                  <c:v>8.0993042736368648E-3</c:v>
                </c:pt>
                <c:pt idx="4">
                  <c:v>1.124575382612741E-2</c:v>
                </c:pt>
                <c:pt idx="5">
                  <c:v>1.0667614990242087E-2</c:v>
                </c:pt>
              </c:numCache>
            </c:numRef>
          </c:val>
        </c:ser>
        <c:ser>
          <c:idx val="9"/>
          <c:order val="9"/>
          <c:tx>
            <c:v>10</c:v>
          </c:tx>
          <c:spPr>
            <a:solidFill>
              <a:srgbClr val="71588F"/>
            </a:solidFill>
            <a:ln w="25400">
              <a:noFill/>
            </a:ln>
          </c:spPr>
          <c:val>
            <c:numRef>
              <c:f>Part_Moy_Graphiques!$B$94:$G$94</c:f>
              <c:numCache>
                <c:formatCode>General</c:formatCode>
                <c:ptCount val="6"/>
                <c:pt idx="0">
                  <c:v>9.8787286415125634E-3</c:v>
                </c:pt>
                <c:pt idx="1">
                  <c:v>1.1255985115982584E-2</c:v>
                </c:pt>
                <c:pt idx="2">
                  <c:v>9.5771027893342218E-3</c:v>
                </c:pt>
                <c:pt idx="3">
                  <c:v>9.2926329917044116E-3</c:v>
                </c:pt>
                <c:pt idx="4">
                  <c:v>8.8806372848193454E-3</c:v>
                </c:pt>
                <c:pt idx="5">
                  <c:v>1.0381826087656849E-2</c:v>
                </c:pt>
              </c:numCache>
            </c:numRef>
          </c:val>
        </c:ser>
        <c:ser>
          <c:idx val="10"/>
          <c:order val="10"/>
          <c:tx>
            <c:v>11</c:v>
          </c:tx>
          <c:spPr>
            <a:solidFill>
              <a:srgbClr val="4198AF"/>
            </a:solidFill>
            <a:ln w="25400">
              <a:noFill/>
            </a:ln>
          </c:spPr>
          <c:val>
            <c:numRef>
              <c:f>Part_Moy_Graphiques!$B$95:$G$95</c:f>
              <c:numCache>
                <c:formatCode>General</c:formatCode>
                <c:ptCount val="6"/>
                <c:pt idx="0">
                  <c:v>4.5654323014378212E-3</c:v>
                </c:pt>
                <c:pt idx="1">
                  <c:v>5.2019282944026678E-3</c:v>
                </c:pt>
                <c:pt idx="2">
                  <c:v>4.4260365898583943E-3</c:v>
                </c:pt>
                <c:pt idx="3">
                  <c:v>4.2945695104383693E-3</c:v>
                </c:pt>
                <c:pt idx="4">
                  <c:v>4.10416661786749E-3</c:v>
                </c:pt>
                <c:pt idx="5">
                  <c:v>4.7979376586298498E-3</c:v>
                </c:pt>
              </c:numCache>
            </c:numRef>
          </c:val>
        </c:ser>
        <c:ser>
          <c:idx val="11"/>
          <c:order val="11"/>
          <c:tx>
            <c:v>12</c:v>
          </c:tx>
          <c:spPr>
            <a:solidFill>
              <a:srgbClr val="DB843D"/>
            </a:solidFill>
            <a:ln w="25400">
              <a:noFill/>
            </a:ln>
          </c:spPr>
          <c:val>
            <c:numRef>
              <c:f>Part_Moy_Graphiques!$B$96:$G$96</c:f>
              <c:numCache>
                <c:formatCode>General</c:formatCode>
                <c:ptCount val="6"/>
                <c:pt idx="0">
                  <c:v>0.15160976679189861</c:v>
                </c:pt>
                <c:pt idx="1">
                  <c:v>0.14367800184414778</c:v>
                </c:pt>
                <c:pt idx="2">
                  <c:v>0.1164920330533219</c:v>
                </c:pt>
                <c:pt idx="3">
                  <c:v>0.11134535127970339</c:v>
                </c:pt>
                <c:pt idx="4">
                  <c:v>0.10557179951708889</c:v>
                </c:pt>
                <c:pt idx="5">
                  <c:v>0.10436837796367934</c:v>
                </c:pt>
              </c:numCache>
            </c:numRef>
          </c:val>
        </c:ser>
        <c:ser>
          <c:idx val="12"/>
          <c:order val="12"/>
          <c:tx>
            <c:v>13</c:v>
          </c:tx>
          <c:spPr>
            <a:solidFill>
              <a:srgbClr val="4F81BD"/>
            </a:solidFill>
            <a:ln w="25400">
              <a:noFill/>
            </a:ln>
          </c:spPr>
          <c:val>
            <c:numRef>
              <c:f>Part_Moy_Graphiques!$B$97:$G$97</c:f>
              <c:numCache>
                <c:formatCode>General</c:formatCode>
                <c:ptCount val="6"/>
                <c:pt idx="0">
                  <c:v>2.8258702329320231E-2</c:v>
                </c:pt>
                <c:pt idx="1">
                  <c:v>3.0727124002751204E-2</c:v>
                </c:pt>
                <c:pt idx="2">
                  <c:v>3.2417112678721438E-2</c:v>
                </c:pt>
                <c:pt idx="3">
                  <c:v>3.2268729601672735E-2</c:v>
                </c:pt>
                <c:pt idx="4">
                  <c:v>3.8005225319786375E-2</c:v>
                </c:pt>
                <c:pt idx="5">
                  <c:v>3.9200519358536953E-2</c:v>
                </c:pt>
              </c:numCache>
            </c:numRef>
          </c:val>
        </c:ser>
        <c:ser>
          <c:idx val="13"/>
          <c:order val="13"/>
          <c:tx>
            <c:v>14</c:v>
          </c:tx>
          <c:spPr>
            <a:solidFill>
              <a:srgbClr val="C0504D"/>
            </a:solidFill>
            <a:ln w="25400">
              <a:noFill/>
            </a:ln>
          </c:spPr>
          <c:val>
            <c:numRef>
              <c:f>Part_Moy_Graphiques!$B$98:$G$98</c:f>
              <c:numCache>
                <c:formatCode>General</c:formatCode>
                <c:ptCount val="6"/>
                <c:pt idx="0">
                  <c:v>5.1675782532723813E-3</c:v>
                </c:pt>
                <c:pt idx="1">
                  <c:v>4.0518213389244846E-3</c:v>
                </c:pt>
                <c:pt idx="2">
                  <c:v>5.4908068047900254E-3</c:v>
                </c:pt>
                <c:pt idx="3">
                  <c:v>5.853006086855737E-3</c:v>
                </c:pt>
                <c:pt idx="4">
                  <c:v>5.2175363191476008E-3</c:v>
                </c:pt>
                <c:pt idx="5">
                  <c:v>6.3436744448285938E-3</c:v>
                </c:pt>
              </c:numCache>
            </c:numRef>
          </c:val>
        </c:ser>
        <c:ser>
          <c:idx val="14"/>
          <c:order val="14"/>
          <c:tx>
            <c:v>15</c:v>
          </c:tx>
          <c:spPr>
            <a:solidFill>
              <a:srgbClr val="9BBB59"/>
            </a:solidFill>
            <a:ln w="25400">
              <a:noFill/>
            </a:ln>
          </c:spPr>
          <c:val>
            <c:numRef>
              <c:f>Part_Moy_Graphiques!$B$99:$G$99</c:f>
              <c:numCache>
                <c:formatCode>General</c:formatCode>
                <c:ptCount val="6"/>
                <c:pt idx="0">
                  <c:v>8.1315601394235243E-3</c:v>
                </c:pt>
                <c:pt idx="1">
                  <c:v>6.3758355029843701E-3</c:v>
                </c:pt>
                <c:pt idx="2">
                  <c:v>8.6401837686409556E-3</c:v>
                </c:pt>
                <c:pt idx="3">
                  <c:v>9.2101306761131901E-3</c:v>
                </c:pt>
                <c:pt idx="4">
                  <c:v>8.2101727887542598E-3</c:v>
                </c:pt>
                <c:pt idx="5">
                  <c:v>9.9822330160906966E-3</c:v>
                </c:pt>
              </c:numCache>
            </c:numRef>
          </c:val>
        </c:ser>
        <c:ser>
          <c:idx val="15"/>
          <c:order val="15"/>
          <c:tx>
            <c:v>16</c:v>
          </c:tx>
          <c:spPr>
            <a:solidFill>
              <a:srgbClr val="8064A2"/>
            </a:solidFill>
            <a:ln w="25400">
              <a:noFill/>
            </a:ln>
          </c:spPr>
          <c:val>
            <c:numRef>
              <c:f>Part_Moy_Graphiques!$B$100:$G$100</c:f>
              <c:numCache>
                <c:formatCode>General</c:formatCode>
                <c:ptCount val="6"/>
                <c:pt idx="0">
                  <c:v>2.2983908547777331E-2</c:v>
                </c:pt>
                <c:pt idx="1">
                  <c:v>1.8021341243705476E-2</c:v>
                </c:pt>
                <c:pt idx="2">
                  <c:v>2.4421536601771016E-2</c:v>
                </c:pt>
                <c:pt idx="3">
                  <c:v>2.6032495307582056E-2</c:v>
                </c:pt>
                <c:pt idx="4">
                  <c:v>2.3206107721359802E-2</c:v>
                </c:pt>
                <c:pt idx="5">
                  <c:v>2.8214847681209815E-2</c:v>
                </c:pt>
              </c:numCache>
            </c:numRef>
          </c:val>
        </c:ser>
        <c:ser>
          <c:idx val="16"/>
          <c:order val="16"/>
          <c:tx>
            <c:v>17</c:v>
          </c:tx>
          <c:spPr>
            <a:solidFill>
              <a:srgbClr val="4BACC6"/>
            </a:solidFill>
            <a:ln w="25400">
              <a:noFill/>
            </a:ln>
          </c:spPr>
          <c:val>
            <c:numRef>
              <c:f>Part_Moy_Graphiques!$B$101:$G$101</c:f>
              <c:numCache>
                <c:formatCode>General</c:formatCode>
                <c:ptCount val="6"/>
                <c:pt idx="0">
                  <c:v>5.2291121175820823E-3</c:v>
                </c:pt>
                <c:pt idx="1">
                  <c:v>4.1000691277835403E-3</c:v>
                </c:pt>
                <c:pt idx="2">
                  <c:v>5.5561895710137922E-3</c:v>
                </c:pt>
                <c:pt idx="3">
                  <c:v>5.9227018059528512E-3</c:v>
                </c:pt>
                <c:pt idx="4">
                  <c:v>5.2796650680814079E-3</c:v>
                </c:pt>
                <c:pt idx="5">
                  <c:v>6.4192128853477687E-3</c:v>
                </c:pt>
              </c:numCache>
            </c:numRef>
          </c:val>
        </c:ser>
        <c:ser>
          <c:idx val="17"/>
          <c:order val="17"/>
          <c:tx>
            <c:v>18</c:v>
          </c:tx>
          <c:spPr>
            <a:solidFill>
              <a:srgbClr val="F79646"/>
            </a:solidFill>
            <a:ln w="25400">
              <a:noFill/>
            </a:ln>
          </c:spPr>
          <c:val>
            <c:numRef>
              <c:f>Part_Moy_Graphiques!$B$102:$G$102</c:f>
              <c:numCache>
                <c:formatCode>General</c:formatCode>
                <c:ptCount val="6"/>
                <c:pt idx="0">
                  <c:v>9.4965280803739043E-3</c:v>
                </c:pt>
                <c:pt idx="1">
                  <c:v>7.4460865875399414E-3</c:v>
                </c:pt>
                <c:pt idx="2">
                  <c:v>1.0090529538198384E-2</c:v>
                </c:pt>
                <c:pt idx="3">
                  <c:v>1.0756148031861281E-2</c:v>
                </c:pt>
                <c:pt idx="4">
                  <c:v>9.588336690166073E-3</c:v>
                </c:pt>
                <c:pt idx="5">
                  <c:v>1.1657855874735154E-2</c:v>
                </c:pt>
              </c:numCache>
            </c:numRef>
          </c:val>
        </c:ser>
        <c:ser>
          <c:idx val="18"/>
          <c:order val="18"/>
          <c:tx>
            <c:v>19</c:v>
          </c:tx>
          <c:spPr>
            <a:solidFill>
              <a:srgbClr val="93A9CF"/>
            </a:solidFill>
            <a:ln w="25400">
              <a:noFill/>
            </a:ln>
          </c:spPr>
          <c:val>
            <c:numRef>
              <c:f>Part_Moy_Graphiques!$B$103:$G$103</c:f>
              <c:numCache>
                <c:formatCode>General</c:formatCode>
                <c:ptCount val="6"/>
                <c:pt idx="0">
                  <c:v>0.38904758780324139</c:v>
                </c:pt>
                <c:pt idx="1">
                  <c:v>0.41475444455004945</c:v>
                </c:pt>
                <c:pt idx="2">
                  <c:v>0.4377126709503284</c:v>
                </c:pt>
                <c:pt idx="3">
                  <c:v>0.43572914585735972</c:v>
                </c:pt>
                <c:pt idx="4">
                  <c:v>0.41428758377723551</c:v>
                </c:pt>
                <c:pt idx="5">
                  <c:v>0.42551034166090962</c:v>
                </c:pt>
              </c:numCache>
            </c:numRef>
          </c:val>
        </c:ser>
        <c:ser>
          <c:idx val="19"/>
          <c:order val="19"/>
          <c:tx>
            <c:v>20</c:v>
          </c:tx>
          <c:spPr>
            <a:solidFill>
              <a:srgbClr val="D19392"/>
            </a:solidFill>
            <a:ln w="25400">
              <a:noFill/>
            </a:ln>
          </c:spPr>
          <c:val>
            <c:numRef>
              <c:f>Part_Moy_Graphiques!$B$104:$G$104</c:f>
              <c:numCache>
                <c:formatCode>General</c:formatCode>
                <c:ptCount val="6"/>
                <c:pt idx="0">
                  <c:v>9.5200689269849106E-2</c:v>
                </c:pt>
                <c:pt idx="1">
                  <c:v>9.2907784253657907E-2</c:v>
                </c:pt>
                <c:pt idx="2">
                  <c:v>9.2375049022102584E-2</c:v>
                </c:pt>
                <c:pt idx="3">
                  <c:v>9.4544693046582029E-2</c:v>
                </c:pt>
                <c:pt idx="4">
                  <c:v>9.4557159500955223E-2</c:v>
                </c:pt>
                <c:pt idx="5">
                  <c:v>9.6840824864658531E-2</c:v>
                </c:pt>
              </c:numCache>
            </c:numRef>
          </c:val>
        </c:ser>
        <c:ser>
          <c:idx val="20"/>
          <c:order val="20"/>
          <c:tx>
            <c:v>21</c:v>
          </c:tx>
          <c:spPr>
            <a:solidFill>
              <a:srgbClr val="B9CD96"/>
            </a:solidFill>
            <a:ln w="25400">
              <a:noFill/>
            </a:ln>
          </c:spPr>
          <c:val>
            <c:numRef>
              <c:f>Part_Moy_Graphiques!$B$78:$G$78</c:f>
              <c:numCache>
                <c:formatCode>General</c:formatCode>
                <c:ptCount val="6"/>
                <c:pt idx="0">
                  <c:v>-6.528708344017141E-6</c:v>
                </c:pt>
                <c:pt idx="1">
                  <c:v>-9.9597342334451824E-6</c:v>
                </c:pt>
                <c:pt idx="2">
                  <c:v>-2.7658539415603963E-6</c:v>
                </c:pt>
                <c:pt idx="3">
                  <c:v>4.5848139224658546E-6</c:v>
                </c:pt>
                <c:pt idx="4">
                  <c:v>-3.1682965625872778E-7</c:v>
                </c:pt>
                <c:pt idx="5">
                  <c:v>-7.084105994340664E-6</c:v>
                </c:pt>
              </c:numCache>
            </c:numRef>
          </c:val>
        </c:ser>
        <c:ser>
          <c:idx val="21"/>
          <c:order val="21"/>
          <c:tx>
            <c:v>22</c:v>
          </c:tx>
          <c:spPr>
            <a:solidFill>
              <a:srgbClr val="A99BBD"/>
            </a:solidFill>
            <a:ln w="25400">
              <a:noFill/>
            </a:ln>
          </c:spPr>
          <c:val>
            <c:numRef>
              <c:f>Part_Moy_Graphiques!$B$79:$G$79</c:f>
              <c:numCache>
                <c:formatCode>General</c:formatCode>
                <c:ptCount val="6"/>
                <c:pt idx="0">
                  <c:v>-2.5089031212001726E-3</c:v>
                </c:pt>
                <c:pt idx="1">
                  <c:v>-3.8274045933624303E-3</c:v>
                </c:pt>
                <c:pt idx="2">
                  <c:v>-1.062883991919131E-3</c:v>
                </c:pt>
                <c:pt idx="3">
                  <c:v>1.7618881644081586E-3</c:v>
                </c:pt>
                <c:pt idx="4">
                  <c:v>-1.2175377909241966E-4</c:v>
                </c:pt>
                <c:pt idx="5">
                  <c:v>-2.7223356755400924E-3</c:v>
                </c:pt>
              </c:numCache>
            </c:numRef>
          </c:val>
        </c:ser>
        <c:ser>
          <c:idx val="22"/>
          <c:order val="22"/>
          <c:tx>
            <c:v>23</c:v>
          </c:tx>
          <c:spPr>
            <a:solidFill>
              <a:srgbClr val="91C3D5"/>
            </a:solidFill>
            <a:ln w="25400">
              <a:noFill/>
            </a:ln>
          </c:spPr>
          <c:val>
            <c:numRef>
              <c:f>Part_Moy_Graphiques!$B$107:$G$107</c:f>
              <c:numCache>
                <c:formatCode>General</c:formatCode>
                <c:ptCount val="6"/>
                <c:pt idx="0">
                  <c:v>3.9550884595604768E-2</c:v>
                </c:pt>
                <c:pt idx="1">
                  <c:v>3.1798954491341846E-2</c:v>
                </c:pt>
                <c:pt idx="2">
                  <c:v>3.138412862682697E-2</c:v>
                </c:pt>
                <c:pt idx="3">
                  <c:v>2.3910802686004269E-2</c:v>
                </c:pt>
                <c:pt idx="4">
                  <c:v>3.3930279431429469E-2</c:v>
                </c:pt>
                <c:pt idx="5">
                  <c:v>2.5168430883999688E-2</c:v>
                </c:pt>
              </c:numCache>
            </c:numRef>
          </c:val>
        </c:ser>
        <c:ser>
          <c:idx val="23"/>
          <c:order val="23"/>
          <c:tx>
            <c:v>24</c:v>
          </c:tx>
          <c:spPr>
            <a:solidFill>
              <a:srgbClr val="F9B590"/>
            </a:solidFill>
            <a:ln w="25400">
              <a:noFill/>
            </a:ln>
          </c:spPr>
          <c:val>
            <c:numRef>
              <c:f>Part_Moy_Graphiques!$B$108:$G$108</c:f>
              <c:numCache>
                <c:formatCode>General</c:formatCode>
                <c:ptCount val="6"/>
                <c:pt idx="0">
                  <c:v>2.0479496162196589E-2</c:v>
                </c:pt>
                <c:pt idx="1">
                  <c:v>1.6484112903236953E-2</c:v>
                </c:pt>
                <c:pt idx="2">
                  <c:v>1.6288007160998007E-2</c:v>
                </c:pt>
                <c:pt idx="3">
                  <c:v>1.2425618981428672E-2</c:v>
                </c:pt>
                <c:pt idx="4">
                  <c:v>1.7610150393040321E-2</c:v>
                </c:pt>
                <c:pt idx="5">
                  <c:v>1.308720204523295E-2</c:v>
                </c:pt>
              </c:numCache>
            </c:numRef>
          </c:val>
        </c:ser>
        <c:dLbls>
          <c:showLegendKey val="0"/>
          <c:showVal val="0"/>
          <c:showCatName val="0"/>
          <c:showSerName val="0"/>
          <c:showPercent val="0"/>
          <c:showBubbleSize val="0"/>
        </c:dLbls>
        <c:axId val="162395264"/>
        <c:axId val="162396800"/>
      </c:areaChart>
      <c:catAx>
        <c:axId val="162395264"/>
        <c:scaling>
          <c:orientation val="minMax"/>
        </c:scaling>
        <c:delete val="0"/>
        <c:axPos val="b"/>
        <c:numFmt formatCode="General" sourceLinked="1"/>
        <c:majorTickMark val="out"/>
        <c:minorTickMark val="none"/>
        <c:tickLblPos val="nextTo"/>
        <c:spPr>
          <a:ln w="3175">
            <a:solidFill>
              <a:srgbClr val="808080"/>
            </a:solidFill>
            <a:prstDash val="solid"/>
          </a:ln>
        </c:spPr>
        <c:txPr>
          <a:bodyPr rot="0" vert="horz"/>
          <a:lstStyle/>
          <a:p>
            <a:pPr>
              <a:defRPr sz="1000" b="0" i="0" u="none" strike="noStrike" baseline="0">
                <a:solidFill>
                  <a:srgbClr val="000000"/>
                </a:solidFill>
                <a:latin typeface="Calibri"/>
                <a:ea typeface="Calibri"/>
                <a:cs typeface="Calibri"/>
              </a:defRPr>
            </a:pPr>
            <a:endParaRPr lang="fr-FR"/>
          </a:p>
        </c:txPr>
        <c:crossAx val="162396800"/>
        <c:crosses val="autoZero"/>
        <c:auto val="1"/>
        <c:lblAlgn val="ctr"/>
        <c:lblOffset val="100"/>
        <c:noMultiLvlLbl val="0"/>
      </c:catAx>
      <c:valAx>
        <c:axId val="162396800"/>
        <c:scaling>
          <c:orientation val="minMax"/>
        </c:scaling>
        <c:delete val="0"/>
        <c:axPos val="l"/>
        <c:majorGridlines>
          <c:spPr>
            <a:ln w="3175">
              <a:solidFill>
                <a:srgbClr val="808080"/>
              </a:solidFill>
              <a:prstDash val="solid"/>
            </a:ln>
          </c:spPr>
        </c:majorGridlines>
        <c:numFmt formatCode="0%" sourceLinked="1"/>
        <c:majorTickMark val="out"/>
        <c:minorTickMark val="none"/>
        <c:tickLblPos val="nextTo"/>
        <c:spPr>
          <a:ln w="3175">
            <a:solidFill>
              <a:srgbClr val="808080"/>
            </a:solidFill>
            <a:prstDash val="solid"/>
          </a:ln>
        </c:spPr>
        <c:txPr>
          <a:bodyPr rot="0" vert="horz"/>
          <a:lstStyle/>
          <a:p>
            <a:pPr>
              <a:defRPr sz="1000" b="0" i="0" u="none" strike="noStrike" baseline="0">
                <a:solidFill>
                  <a:srgbClr val="000000"/>
                </a:solidFill>
                <a:latin typeface="Calibri"/>
                <a:ea typeface="Calibri"/>
                <a:cs typeface="Calibri"/>
              </a:defRPr>
            </a:pPr>
            <a:endParaRPr lang="fr-FR"/>
          </a:p>
        </c:txPr>
        <c:crossAx val="162395264"/>
        <c:crosses val="autoZero"/>
        <c:crossBetween val="midCat"/>
      </c:valAx>
      <c:spPr>
        <a:solidFill>
          <a:srgbClr val="FFFFFF"/>
        </a:solidFill>
        <a:ln w="25400">
          <a:noFill/>
        </a:ln>
      </c:spPr>
    </c:plotArea>
    <c:legend>
      <c:legendPos val="r"/>
      <c:layout>
        <c:manualLayout>
          <c:xMode val="edge"/>
          <c:yMode val="edge"/>
          <c:wMode val="edge"/>
          <c:hMode val="edge"/>
          <c:x val="0.77524429967426711"/>
          <c:y val="5.6206088992974239E-2"/>
          <c:w val="0.99185667752442996"/>
          <c:h val="0.94145297411594042"/>
        </c:manualLayout>
      </c:layout>
      <c:overlay val="0"/>
      <c:spPr>
        <a:noFill/>
        <a:ln w="25400">
          <a:noFill/>
        </a:ln>
      </c:spPr>
      <c:txPr>
        <a:bodyPr/>
        <a:lstStyle/>
        <a:p>
          <a:pPr>
            <a:defRPr sz="595" b="0" i="0" u="none" strike="noStrike" baseline="0">
              <a:solidFill>
                <a:srgbClr val="000000"/>
              </a:solidFill>
              <a:latin typeface="Calibri"/>
              <a:ea typeface="Calibri"/>
              <a:cs typeface="Calibri"/>
            </a:defRPr>
          </a:pPr>
          <a:endParaRPr lang="fr-FR"/>
        </a:p>
      </c:txPr>
    </c:legend>
    <c:plotVisOnly val="1"/>
    <c:dispBlanksAs val="zero"/>
    <c:showDLblsOverMax val="0"/>
  </c:chart>
  <c:spPr>
    <a:solidFill>
      <a:srgbClr val="FFFFFF"/>
    </a:solidFill>
    <a:ln w="3175">
      <a:solidFill>
        <a:srgbClr val="808080"/>
      </a:solidFill>
      <a:prstDash val="solid"/>
    </a:ln>
  </c:spPr>
  <c:txPr>
    <a:bodyPr/>
    <a:lstStyle/>
    <a:p>
      <a:pPr>
        <a:defRPr sz="1000" b="0" i="0" u="none" strike="noStrike" baseline="0">
          <a:solidFill>
            <a:srgbClr val="000000"/>
          </a:solidFill>
          <a:latin typeface="Calibri"/>
          <a:ea typeface="Calibri"/>
          <a:cs typeface="Calibri"/>
        </a:defRPr>
      </a:pPr>
      <a:endParaRPr lang="fr-FR"/>
    </a:p>
  </c:txPr>
  <c:printSettings>
    <c:headerFooter alignWithMargins="0"/>
    <c:pageMargins b="0.75000000000000022" l="0.70000000000000018" r="0.70000000000000018" t="0.75000000000000022" header="0.3000000000000001" footer="0.3000000000000001"/>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8181818181818177E-2"/>
          <c:y val="2.3752969121140142E-2"/>
          <c:w val="0.6607142857142857"/>
          <c:h val="0.87648456057007129"/>
        </c:manualLayout>
      </c:layout>
      <c:areaChart>
        <c:grouping val="percentStacked"/>
        <c:varyColors val="0"/>
        <c:ser>
          <c:idx val="0"/>
          <c:order val="0"/>
          <c:tx>
            <c:v>1</c:v>
          </c:tx>
          <c:spPr>
            <a:solidFill>
              <a:srgbClr val="39608E"/>
            </a:solidFill>
            <a:ln w="25400">
              <a:noFill/>
            </a:ln>
          </c:spPr>
          <c:cat>
            <c:numRef>
              <c:f>Part_Moy_Graphiques!$B$111:$G$111</c:f>
              <c:numCache>
                <c:formatCode>General</c:formatCode>
                <c:ptCount val="6"/>
                <c:pt idx="0">
                  <c:v>2000</c:v>
                </c:pt>
                <c:pt idx="1">
                  <c:v>2001</c:v>
                </c:pt>
                <c:pt idx="2">
                  <c:v>2002</c:v>
                </c:pt>
                <c:pt idx="3">
                  <c:v>2003</c:v>
                </c:pt>
                <c:pt idx="4">
                  <c:v>2004</c:v>
                </c:pt>
                <c:pt idx="5">
                  <c:v>2005</c:v>
                </c:pt>
              </c:numCache>
            </c:numRef>
          </c:cat>
          <c:val>
            <c:numRef>
              <c:f>Part_Moy_Graphiques!$B$112:$G$112</c:f>
              <c:numCache>
                <c:formatCode>General</c:formatCode>
                <c:ptCount val="6"/>
                <c:pt idx="0">
                  <c:v>1.9430872384140124E-2</c:v>
                </c:pt>
                <c:pt idx="1">
                  <c:v>2.0389504273036766E-2</c:v>
                </c:pt>
                <c:pt idx="2">
                  <c:v>2.0389504273036766E-2</c:v>
                </c:pt>
                <c:pt idx="3">
                  <c:v>1.8973290879526306E-2</c:v>
                </c:pt>
                <c:pt idx="4">
                  <c:v>1.7859743211463351E-2</c:v>
                </c:pt>
                <c:pt idx="5">
                  <c:v>1.6644605626463665E-2</c:v>
                </c:pt>
              </c:numCache>
            </c:numRef>
          </c:val>
        </c:ser>
        <c:ser>
          <c:idx val="1"/>
          <c:order val="1"/>
          <c:tx>
            <c:v>2</c:v>
          </c:tx>
          <c:spPr>
            <a:solidFill>
              <a:srgbClr val="903A38"/>
            </a:solidFill>
            <a:ln w="25400">
              <a:noFill/>
            </a:ln>
          </c:spPr>
          <c:cat>
            <c:numRef>
              <c:f>Part_Moy_Graphiques!$B$111:$G$111</c:f>
              <c:numCache>
                <c:formatCode>General</c:formatCode>
                <c:ptCount val="6"/>
                <c:pt idx="0">
                  <c:v>2000</c:v>
                </c:pt>
                <c:pt idx="1">
                  <c:v>2001</c:v>
                </c:pt>
                <c:pt idx="2">
                  <c:v>2002</c:v>
                </c:pt>
                <c:pt idx="3">
                  <c:v>2003</c:v>
                </c:pt>
                <c:pt idx="4">
                  <c:v>2004</c:v>
                </c:pt>
                <c:pt idx="5">
                  <c:v>2005</c:v>
                </c:pt>
              </c:numCache>
            </c:numRef>
          </c:cat>
          <c:val>
            <c:numRef>
              <c:f>Part_Moy_Graphiques!$B$113:$G$113</c:f>
              <c:numCache>
                <c:formatCode>General</c:formatCode>
                <c:ptCount val="6"/>
                <c:pt idx="0">
                  <c:v>7.2984403662184425E-3</c:v>
                </c:pt>
                <c:pt idx="1">
                  <c:v>9.1606979722245636E-3</c:v>
                </c:pt>
                <c:pt idx="2">
                  <c:v>9.1606979722245636E-3</c:v>
                </c:pt>
                <c:pt idx="3">
                  <c:v>5.9026392011527285E-3</c:v>
                </c:pt>
                <c:pt idx="4">
                  <c:v>6.3384813322756124E-3</c:v>
                </c:pt>
                <c:pt idx="5">
                  <c:v>6.4865447619503955E-3</c:v>
                </c:pt>
              </c:numCache>
            </c:numRef>
          </c:val>
        </c:ser>
        <c:ser>
          <c:idx val="2"/>
          <c:order val="2"/>
          <c:tx>
            <c:v>3</c:v>
          </c:tx>
          <c:spPr>
            <a:solidFill>
              <a:srgbClr val="748C41"/>
            </a:solidFill>
            <a:ln w="25400">
              <a:noFill/>
            </a:ln>
          </c:spPr>
          <c:cat>
            <c:numRef>
              <c:f>Part_Moy_Graphiques!$B$111:$G$111</c:f>
              <c:numCache>
                <c:formatCode>General</c:formatCode>
                <c:ptCount val="6"/>
                <c:pt idx="0">
                  <c:v>2000</c:v>
                </c:pt>
                <c:pt idx="1">
                  <c:v>2001</c:v>
                </c:pt>
                <c:pt idx="2">
                  <c:v>2002</c:v>
                </c:pt>
                <c:pt idx="3">
                  <c:v>2003</c:v>
                </c:pt>
                <c:pt idx="4">
                  <c:v>2004</c:v>
                </c:pt>
                <c:pt idx="5">
                  <c:v>2005</c:v>
                </c:pt>
              </c:numCache>
            </c:numRef>
          </c:cat>
          <c:val>
            <c:numRef>
              <c:f>Part_Moy_Graphiques!$B$114:$G$114</c:f>
              <c:numCache>
                <c:formatCode>General</c:formatCode>
                <c:ptCount val="6"/>
                <c:pt idx="0">
                  <c:v>6.0505534542058675E-3</c:v>
                </c:pt>
                <c:pt idx="1">
                  <c:v>2.8085984489408097E-3</c:v>
                </c:pt>
                <c:pt idx="2">
                  <c:v>2.8085984489408097E-3</c:v>
                </c:pt>
                <c:pt idx="3">
                  <c:v>2.3827716574761223E-3</c:v>
                </c:pt>
                <c:pt idx="4">
                  <c:v>3.1967573515036037E-3</c:v>
                </c:pt>
                <c:pt idx="5">
                  <c:v>3.006690185133055E-3</c:v>
                </c:pt>
              </c:numCache>
            </c:numRef>
          </c:val>
        </c:ser>
        <c:ser>
          <c:idx val="3"/>
          <c:order val="3"/>
          <c:tx>
            <c:v>4</c:v>
          </c:tx>
          <c:spPr>
            <a:solidFill>
              <a:srgbClr val="5F4979"/>
            </a:solidFill>
            <a:ln w="25400">
              <a:noFill/>
            </a:ln>
          </c:spPr>
          <c:cat>
            <c:numRef>
              <c:f>Part_Moy_Graphiques!$B$111:$G$111</c:f>
              <c:numCache>
                <c:formatCode>General</c:formatCode>
                <c:ptCount val="6"/>
                <c:pt idx="0">
                  <c:v>2000</c:v>
                </c:pt>
                <c:pt idx="1">
                  <c:v>2001</c:v>
                </c:pt>
                <c:pt idx="2">
                  <c:v>2002</c:v>
                </c:pt>
                <c:pt idx="3">
                  <c:v>2003</c:v>
                </c:pt>
                <c:pt idx="4">
                  <c:v>2004</c:v>
                </c:pt>
                <c:pt idx="5">
                  <c:v>2005</c:v>
                </c:pt>
              </c:numCache>
            </c:numRef>
          </c:cat>
          <c:val>
            <c:numRef>
              <c:f>Part_Moy_Graphiques!$B$115:$G$115</c:f>
              <c:numCache>
                <c:formatCode>General</c:formatCode>
                <c:ptCount val="6"/>
                <c:pt idx="0">
                  <c:v>4.771317607881612E-4</c:v>
                </c:pt>
                <c:pt idx="1">
                  <c:v>5.4200097498354166E-4</c:v>
                </c:pt>
                <c:pt idx="2">
                  <c:v>5.4200097498354166E-4</c:v>
                </c:pt>
                <c:pt idx="3">
                  <c:v>2.8271049189254924E-4</c:v>
                </c:pt>
                <c:pt idx="4">
                  <c:v>3.9140744563206437E-4</c:v>
                </c:pt>
                <c:pt idx="5">
                  <c:v>4.3813266227611154E-4</c:v>
                </c:pt>
              </c:numCache>
            </c:numRef>
          </c:val>
        </c:ser>
        <c:ser>
          <c:idx val="4"/>
          <c:order val="4"/>
          <c:tx>
            <c:v>5</c:v>
          </c:tx>
          <c:spPr>
            <a:solidFill>
              <a:srgbClr val="368195"/>
            </a:solidFill>
            <a:ln w="25400">
              <a:noFill/>
            </a:ln>
          </c:spPr>
          <c:cat>
            <c:numRef>
              <c:f>Part_Moy_Graphiques!$B$111:$G$111</c:f>
              <c:numCache>
                <c:formatCode>General</c:formatCode>
                <c:ptCount val="6"/>
                <c:pt idx="0">
                  <c:v>2000</c:v>
                </c:pt>
                <c:pt idx="1">
                  <c:v>2001</c:v>
                </c:pt>
                <c:pt idx="2">
                  <c:v>2002</c:v>
                </c:pt>
                <c:pt idx="3">
                  <c:v>2003</c:v>
                </c:pt>
                <c:pt idx="4">
                  <c:v>2004</c:v>
                </c:pt>
                <c:pt idx="5">
                  <c:v>2005</c:v>
                </c:pt>
              </c:numCache>
            </c:numRef>
          </c:cat>
          <c:val>
            <c:numRef>
              <c:f>Part_Moy_Graphiques!$B$116:$G$116</c:f>
              <c:numCache>
                <c:formatCode>General</c:formatCode>
                <c:ptCount val="6"/>
                <c:pt idx="0">
                  <c:v>1.3893619098935099E-3</c:v>
                </c:pt>
                <c:pt idx="1">
                  <c:v>1.5782548378740471E-3</c:v>
                </c:pt>
                <c:pt idx="2">
                  <c:v>1.5782548378740471E-3</c:v>
                </c:pt>
                <c:pt idx="3">
                  <c:v>8.2322582825744225E-4</c:v>
                </c:pt>
                <c:pt idx="4">
                  <c:v>1.139740928819338E-3</c:v>
                </c:pt>
                <c:pt idx="5">
                  <c:v>1.2758002767225768E-3</c:v>
                </c:pt>
              </c:numCache>
            </c:numRef>
          </c:val>
        </c:ser>
        <c:ser>
          <c:idx val="5"/>
          <c:order val="5"/>
          <c:tx>
            <c:v>6</c:v>
          </c:tx>
          <c:spPr>
            <a:solidFill>
              <a:srgbClr val="BA7032"/>
            </a:solidFill>
            <a:ln w="25400">
              <a:noFill/>
            </a:ln>
          </c:spPr>
          <c:cat>
            <c:numRef>
              <c:f>Part_Moy_Graphiques!$B$111:$G$111</c:f>
              <c:numCache>
                <c:formatCode>General</c:formatCode>
                <c:ptCount val="6"/>
                <c:pt idx="0">
                  <c:v>2000</c:v>
                </c:pt>
                <c:pt idx="1">
                  <c:v>2001</c:v>
                </c:pt>
                <c:pt idx="2">
                  <c:v>2002</c:v>
                </c:pt>
                <c:pt idx="3">
                  <c:v>2003</c:v>
                </c:pt>
                <c:pt idx="4">
                  <c:v>2004</c:v>
                </c:pt>
                <c:pt idx="5">
                  <c:v>2005</c:v>
                </c:pt>
              </c:numCache>
            </c:numRef>
          </c:cat>
          <c:val>
            <c:numRef>
              <c:f>Part_Moy_Graphiques!$B$117:$G$117</c:f>
              <c:numCache>
                <c:formatCode>General</c:formatCode>
                <c:ptCount val="6"/>
                <c:pt idx="0">
                  <c:v>1.7374224805468037E-3</c:v>
                </c:pt>
                <c:pt idx="1">
                  <c:v>1.4972508454422814E-3</c:v>
                </c:pt>
                <c:pt idx="2">
                  <c:v>1.4972508454422814E-3</c:v>
                </c:pt>
                <c:pt idx="3">
                  <c:v>1.1132610642975728E-3</c:v>
                </c:pt>
                <c:pt idx="4">
                  <c:v>9.4586753313405803E-4</c:v>
                </c:pt>
                <c:pt idx="5">
                  <c:v>1.0768476498371335E-3</c:v>
                </c:pt>
              </c:numCache>
            </c:numRef>
          </c:val>
        </c:ser>
        <c:ser>
          <c:idx val="6"/>
          <c:order val="6"/>
          <c:tx>
            <c:v>7</c:v>
          </c:tx>
          <c:spPr>
            <a:solidFill>
              <a:srgbClr val="4572A7"/>
            </a:solidFill>
            <a:ln w="25400">
              <a:noFill/>
            </a:ln>
          </c:spPr>
          <c:cat>
            <c:numRef>
              <c:f>Part_Moy_Graphiques!$B$111:$G$111</c:f>
              <c:numCache>
                <c:formatCode>General</c:formatCode>
                <c:ptCount val="6"/>
                <c:pt idx="0">
                  <c:v>2000</c:v>
                </c:pt>
                <c:pt idx="1">
                  <c:v>2001</c:v>
                </c:pt>
                <c:pt idx="2">
                  <c:v>2002</c:v>
                </c:pt>
                <c:pt idx="3">
                  <c:v>2003</c:v>
                </c:pt>
                <c:pt idx="4">
                  <c:v>2004</c:v>
                </c:pt>
                <c:pt idx="5">
                  <c:v>2005</c:v>
                </c:pt>
              </c:numCache>
            </c:numRef>
          </c:cat>
          <c:val>
            <c:numRef>
              <c:f>Part_Moy_Graphiques!$B$118:$G$118</c:f>
              <c:numCache>
                <c:formatCode>General</c:formatCode>
                <c:ptCount val="6"/>
                <c:pt idx="0">
                  <c:v>3.8371821374078355E-4</c:v>
                </c:pt>
                <c:pt idx="1">
                  <c:v>3.3398092829204561E-4</c:v>
                </c:pt>
                <c:pt idx="2">
                  <c:v>3.3398092829204561E-4</c:v>
                </c:pt>
                <c:pt idx="3">
                  <c:v>2.4211915359175816E-4</c:v>
                </c:pt>
                <c:pt idx="4">
                  <c:v>2.7087981170523956E-4</c:v>
                </c:pt>
                <c:pt idx="5">
                  <c:v>2.9674961457034374E-4</c:v>
                </c:pt>
              </c:numCache>
            </c:numRef>
          </c:val>
        </c:ser>
        <c:ser>
          <c:idx val="7"/>
          <c:order val="7"/>
          <c:tx>
            <c:v>8</c:v>
          </c:tx>
          <c:spPr>
            <a:solidFill>
              <a:srgbClr val="AA4643"/>
            </a:solidFill>
            <a:ln w="25400">
              <a:noFill/>
            </a:ln>
          </c:spPr>
          <c:cat>
            <c:numRef>
              <c:f>Part_Moy_Graphiques!$B$111:$G$111</c:f>
              <c:numCache>
                <c:formatCode>General</c:formatCode>
                <c:ptCount val="6"/>
                <c:pt idx="0">
                  <c:v>2000</c:v>
                </c:pt>
                <c:pt idx="1">
                  <c:v>2001</c:v>
                </c:pt>
                <c:pt idx="2">
                  <c:v>2002</c:v>
                </c:pt>
                <c:pt idx="3">
                  <c:v>2003</c:v>
                </c:pt>
                <c:pt idx="4">
                  <c:v>2004</c:v>
                </c:pt>
                <c:pt idx="5">
                  <c:v>2005</c:v>
                </c:pt>
              </c:numCache>
            </c:numRef>
          </c:cat>
          <c:val>
            <c:numRef>
              <c:f>Part_Moy_Graphiques!$B$119:$G$119</c:f>
              <c:numCache>
                <c:formatCode>General</c:formatCode>
                <c:ptCount val="6"/>
                <c:pt idx="0">
                  <c:v>1.5215550861565127E-3</c:v>
                </c:pt>
                <c:pt idx="1">
                  <c:v>1.3243321842035995E-3</c:v>
                </c:pt>
                <c:pt idx="2">
                  <c:v>1.3243321842035995E-3</c:v>
                </c:pt>
                <c:pt idx="3">
                  <c:v>9.6007334656341412E-4</c:v>
                </c:pt>
                <c:pt idx="4">
                  <c:v>1.0741177783019041E-3</c:v>
                </c:pt>
                <c:pt idx="5">
                  <c:v>1.1766991224177624E-3</c:v>
                </c:pt>
              </c:numCache>
            </c:numRef>
          </c:val>
        </c:ser>
        <c:ser>
          <c:idx val="8"/>
          <c:order val="8"/>
          <c:tx>
            <c:v>9</c:v>
          </c:tx>
          <c:spPr>
            <a:solidFill>
              <a:srgbClr val="89A54E"/>
            </a:solidFill>
            <a:ln w="25400">
              <a:noFill/>
            </a:ln>
          </c:spPr>
          <c:cat>
            <c:numRef>
              <c:f>Part_Moy_Graphiques!$B$111:$G$111</c:f>
              <c:numCache>
                <c:formatCode>General</c:formatCode>
                <c:ptCount val="6"/>
                <c:pt idx="0">
                  <c:v>2000</c:v>
                </c:pt>
                <c:pt idx="1">
                  <c:v>2001</c:v>
                </c:pt>
                <c:pt idx="2">
                  <c:v>2002</c:v>
                </c:pt>
                <c:pt idx="3">
                  <c:v>2003</c:v>
                </c:pt>
                <c:pt idx="4">
                  <c:v>2004</c:v>
                </c:pt>
                <c:pt idx="5">
                  <c:v>2005</c:v>
                </c:pt>
              </c:numCache>
            </c:numRef>
          </c:cat>
          <c:val>
            <c:numRef>
              <c:f>Part_Moy_Graphiques!$B$120:$G$120</c:f>
              <c:numCache>
                <c:formatCode>General</c:formatCode>
                <c:ptCount val="6"/>
                <c:pt idx="0">
                  <c:v>1.6115140533358554E-3</c:v>
                </c:pt>
                <c:pt idx="1">
                  <c:v>1.4026307332191718E-3</c:v>
                </c:pt>
                <c:pt idx="2">
                  <c:v>1.4026307332191718E-3</c:v>
                </c:pt>
                <c:pt idx="3">
                  <c:v>1.0168358045638179E-3</c:v>
                </c:pt>
                <c:pt idx="4">
                  <c:v>1.1376228901733977E-3</c:v>
                </c:pt>
                <c:pt idx="5">
                  <c:v>1.2462691555349546E-3</c:v>
                </c:pt>
              </c:numCache>
            </c:numRef>
          </c:val>
        </c:ser>
        <c:ser>
          <c:idx val="9"/>
          <c:order val="9"/>
          <c:tx>
            <c:v>10</c:v>
          </c:tx>
          <c:spPr>
            <a:solidFill>
              <a:srgbClr val="71588F"/>
            </a:solidFill>
            <a:ln w="25400">
              <a:noFill/>
            </a:ln>
          </c:spPr>
          <c:cat>
            <c:numRef>
              <c:f>Part_Moy_Graphiques!$B$111:$G$111</c:f>
              <c:numCache>
                <c:formatCode>General</c:formatCode>
                <c:ptCount val="6"/>
                <c:pt idx="0">
                  <c:v>2000</c:v>
                </c:pt>
                <c:pt idx="1">
                  <c:v>2001</c:v>
                </c:pt>
                <c:pt idx="2">
                  <c:v>2002</c:v>
                </c:pt>
                <c:pt idx="3">
                  <c:v>2003</c:v>
                </c:pt>
                <c:pt idx="4">
                  <c:v>2004</c:v>
                </c:pt>
                <c:pt idx="5">
                  <c:v>2005</c:v>
                </c:pt>
              </c:numCache>
            </c:numRef>
          </c:cat>
          <c:val>
            <c:numRef>
              <c:f>Part_Moy_Graphiques!$B$121:$G$121</c:f>
              <c:numCache>
                <c:formatCode>General</c:formatCode>
                <c:ptCount val="6"/>
                <c:pt idx="0">
                  <c:v>1.4684588236848284E-3</c:v>
                </c:pt>
                <c:pt idx="1">
                  <c:v>1.5009367386160754E-3</c:v>
                </c:pt>
                <c:pt idx="2">
                  <c:v>1.5009367386160754E-3</c:v>
                </c:pt>
                <c:pt idx="3">
                  <c:v>7.8440834215172763E-4</c:v>
                </c:pt>
                <c:pt idx="4">
                  <c:v>8.9928189249554008E-4</c:v>
                </c:pt>
                <c:pt idx="5">
                  <c:v>1.1949838778617732E-3</c:v>
                </c:pt>
              </c:numCache>
            </c:numRef>
          </c:val>
        </c:ser>
        <c:ser>
          <c:idx val="10"/>
          <c:order val="10"/>
          <c:tx>
            <c:v>11</c:v>
          </c:tx>
          <c:spPr>
            <a:solidFill>
              <a:srgbClr val="4198AF"/>
            </a:solidFill>
            <a:ln w="25400">
              <a:noFill/>
            </a:ln>
          </c:spPr>
          <c:cat>
            <c:numRef>
              <c:f>Part_Moy_Graphiques!$B$111:$G$111</c:f>
              <c:numCache>
                <c:formatCode>General</c:formatCode>
                <c:ptCount val="6"/>
                <c:pt idx="0">
                  <c:v>2000</c:v>
                </c:pt>
                <c:pt idx="1">
                  <c:v>2001</c:v>
                </c:pt>
                <c:pt idx="2">
                  <c:v>2002</c:v>
                </c:pt>
                <c:pt idx="3">
                  <c:v>2003</c:v>
                </c:pt>
                <c:pt idx="4">
                  <c:v>2004</c:v>
                </c:pt>
                <c:pt idx="5">
                  <c:v>2005</c:v>
                </c:pt>
              </c:numCache>
            </c:numRef>
          </c:cat>
          <c:val>
            <c:numRef>
              <c:f>Part_Moy_Graphiques!$B$122:$G$122</c:f>
              <c:numCache>
                <c:formatCode>General</c:formatCode>
                <c:ptCount val="6"/>
                <c:pt idx="0">
                  <c:v>6.7864495425148258E-4</c:v>
                </c:pt>
                <c:pt idx="1">
                  <c:v>6.9365454984735486E-4</c:v>
                </c:pt>
                <c:pt idx="2">
                  <c:v>6.9365454984735486E-4</c:v>
                </c:pt>
                <c:pt idx="3">
                  <c:v>3.6251255730701651E-4</c:v>
                </c:pt>
                <c:pt idx="4">
                  <c:v>4.1560111114345277E-4</c:v>
                </c:pt>
                <c:pt idx="5">
                  <c:v>5.522591209522527E-4</c:v>
                </c:pt>
              </c:numCache>
            </c:numRef>
          </c:val>
        </c:ser>
        <c:ser>
          <c:idx val="11"/>
          <c:order val="11"/>
          <c:tx>
            <c:v>12</c:v>
          </c:tx>
          <c:spPr>
            <a:solidFill>
              <a:srgbClr val="DB843D"/>
            </a:solidFill>
            <a:ln w="25400">
              <a:noFill/>
            </a:ln>
          </c:spPr>
          <c:cat>
            <c:numRef>
              <c:f>Part_Moy_Graphiques!$B$111:$G$111</c:f>
              <c:numCache>
                <c:formatCode>General</c:formatCode>
                <c:ptCount val="6"/>
                <c:pt idx="0">
                  <c:v>2000</c:v>
                </c:pt>
                <c:pt idx="1">
                  <c:v>2001</c:v>
                </c:pt>
                <c:pt idx="2">
                  <c:v>2002</c:v>
                </c:pt>
                <c:pt idx="3">
                  <c:v>2003</c:v>
                </c:pt>
                <c:pt idx="4">
                  <c:v>2004</c:v>
                </c:pt>
                <c:pt idx="5">
                  <c:v>2005</c:v>
                </c:pt>
              </c:numCache>
            </c:numRef>
          </c:cat>
          <c:val>
            <c:numRef>
              <c:f>Part_Moy_Graphiques!$B$123:$G$123</c:f>
              <c:numCache>
                <c:formatCode>General</c:formatCode>
                <c:ptCount val="6"/>
                <c:pt idx="0">
                  <c:v>2.0022443855405476E-2</c:v>
                </c:pt>
                <c:pt idx="1">
                  <c:v>2.0335059256770434E-2</c:v>
                </c:pt>
                <c:pt idx="2">
                  <c:v>2.0335059256770434E-2</c:v>
                </c:pt>
                <c:pt idx="3">
                  <c:v>1.42499897562846E-2</c:v>
                </c:pt>
                <c:pt idx="4">
                  <c:v>1.0037674583683478E-2</c:v>
                </c:pt>
                <c:pt idx="5">
                  <c:v>1.1363808288274E-2</c:v>
                </c:pt>
              </c:numCache>
            </c:numRef>
          </c:val>
        </c:ser>
        <c:ser>
          <c:idx val="12"/>
          <c:order val="12"/>
          <c:tx>
            <c:v>13</c:v>
          </c:tx>
          <c:spPr>
            <a:solidFill>
              <a:srgbClr val="4F81BD"/>
            </a:solidFill>
            <a:ln w="25400">
              <a:noFill/>
            </a:ln>
          </c:spPr>
          <c:cat>
            <c:numRef>
              <c:f>Part_Moy_Graphiques!$B$111:$G$111</c:f>
              <c:numCache>
                <c:formatCode>General</c:formatCode>
                <c:ptCount val="6"/>
                <c:pt idx="0">
                  <c:v>2000</c:v>
                </c:pt>
                <c:pt idx="1">
                  <c:v>2001</c:v>
                </c:pt>
                <c:pt idx="2">
                  <c:v>2002</c:v>
                </c:pt>
                <c:pt idx="3">
                  <c:v>2003</c:v>
                </c:pt>
                <c:pt idx="4">
                  <c:v>2004</c:v>
                </c:pt>
                <c:pt idx="5">
                  <c:v>2005</c:v>
                </c:pt>
              </c:numCache>
            </c:numRef>
          </c:cat>
          <c:val>
            <c:numRef>
              <c:f>Part_Moy_Graphiques!$B$124:$G$124</c:f>
              <c:numCache>
                <c:formatCode>General</c:formatCode>
                <c:ptCount val="6"/>
                <c:pt idx="0">
                  <c:v>6.0181428210990427E-3</c:v>
                </c:pt>
                <c:pt idx="1">
                  <c:v>5.3799489214737877E-3</c:v>
                </c:pt>
                <c:pt idx="2">
                  <c:v>5.3799489214737877E-3</c:v>
                </c:pt>
                <c:pt idx="3">
                  <c:v>5.4161873955179615E-3</c:v>
                </c:pt>
                <c:pt idx="4">
                  <c:v>3.9280711272885226E-3</c:v>
                </c:pt>
                <c:pt idx="5">
                  <c:v>4.7316439168428558E-3</c:v>
                </c:pt>
              </c:numCache>
            </c:numRef>
          </c:val>
        </c:ser>
        <c:ser>
          <c:idx val="13"/>
          <c:order val="13"/>
          <c:tx>
            <c:v>14</c:v>
          </c:tx>
          <c:spPr>
            <a:solidFill>
              <a:srgbClr val="C0504D"/>
            </a:solidFill>
            <a:ln w="25400">
              <a:noFill/>
            </a:ln>
          </c:spPr>
          <c:cat>
            <c:numRef>
              <c:f>Part_Moy_Graphiques!$B$111:$G$111</c:f>
              <c:numCache>
                <c:formatCode>General</c:formatCode>
                <c:ptCount val="6"/>
                <c:pt idx="0">
                  <c:v>2000</c:v>
                </c:pt>
                <c:pt idx="1">
                  <c:v>2001</c:v>
                </c:pt>
                <c:pt idx="2">
                  <c:v>2002</c:v>
                </c:pt>
                <c:pt idx="3">
                  <c:v>2003</c:v>
                </c:pt>
                <c:pt idx="4">
                  <c:v>2004</c:v>
                </c:pt>
                <c:pt idx="5">
                  <c:v>2005</c:v>
                </c:pt>
              </c:numCache>
            </c:numRef>
          </c:cat>
          <c:val>
            <c:numRef>
              <c:f>Part_Moy_Graphiques!$B$125:$G$125</c:f>
              <c:numCache>
                <c:formatCode>General</c:formatCode>
                <c:ptCount val="6"/>
                <c:pt idx="0">
                  <c:v>1.6758714165243027E-3</c:v>
                </c:pt>
                <c:pt idx="1">
                  <c:v>1.6243465548912604E-3</c:v>
                </c:pt>
                <c:pt idx="2">
                  <c:v>1.6243465548912604E-3</c:v>
                </c:pt>
                <c:pt idx="3">
                  <c:v>1.7190988306746589E-3</c:v>
                </c:pt>
                <c:pt idx="4">
                  <c:v>2.1195290642837669E-3</c:v>
                </c:pt>
                <c:pt idx="5">
                  <c:v>1.806483472869695E-3</c:v>
                </c:pt>
              </c:numCache>
            </c:numRef>
          </c:val>
        </c:ser>
        <c:ser>
          <c:idx val="14"/>
          <c:order val="14"/>
          <c:tx>
            <c:v>15</c:v>
          </c:tx>
          <c:spPr>
            <a:solidFill>
              <a:srgbClr val="9BBB59"/>
            </a:solidFill>
            <a:ln w="25400">
              <a:noFill/>
            </a:ln>
          </c:spPr>
          <c:cat>
            <c:numRef>
              <c:f>Part_Moy_Graphiques!$B$111:$G$111</c:f>
              <c:numCache>
                <c:formatCode>General</c:formatCode>
                <c:ptCount val="6"/>
                <c:pt idx="0">
                  <c:v>2000</c:v>
                </c:pt>
                <c:pt idx="1">
                  <c:v>2001</c:v>
                </c:pt>
                <c:pt idx="2">
                  <c:v>2002</c:v>
                </c:pt>
                <c:pt idx="3">
                  <c:v>2003</c:v>
                </c:pt>
                <c:pt idx="4">
                  <c:v>2004</c:v>
                </c:pt>
                <c:pt idx="5">
                  <c:v>2005</c:v>
                </c:pt>
              </c:numCache>
            </c:numRef>
          </c:cat>
          <c:val>
            <c:numRef>
              <c:f>Part_Moy_Graphiques!$B$126:$G$126</c:f>
              <c:numCache>
                <c:formatCode>General</c:formatCode>
                <c:ptCount val="6"/>
                <c:pt idx="0">
                  <c:v>2.6371055340630098E-3</c:v>
                </c:pt>
                <c:pt idx="1">
                  <c:v>2.5560274176785621E-3</c:v>
                </c:pt>
                <c:pt idx="2">
                  <c:v>2.5560274176785621E-3</c:v>
                </c:pt>
                <c:pt idx="3">
                  <c:v>2.7051270134886571E-3</c:v>
                </c:pt>
                <c:pt idx="4">
                  <c:v>3.3352331031591765E-3</c:v>
                </c:pt>
                <c:pt idx="5">
                  <c:v>2.8426331021136277E-3</c:v>
                </c:pt>
              </c:numCache>
            </c:numRef>
          </c:val>
        </c:ser>
        <c:ser>
          <c:idx val="15"/>
          <c:order val="15"/>
          <c:tx>
            <c:v>16</c:v>
          </c:tx>
          <c:spPr>
            <a:solidFill>
              <a:srgbClr val="8064A2"/>
            </a:solidFill>
            <a:ln w="25400">
              <a:noFill/>
            </a:ln>
          </c:spPr>
          <c:cat>
            <c:numRef>
              <c:f>Part_Moy_Graphiques!$B$111:$G$111</c:f>
              <c:numCache>
                <c:formatCode>General</c:formatCode>
                <c:ptCount val="6"/>
                <c:pt idx="0">
                  <c:v>2000</c:v>
                </c:pt>
                <c:pt idx="1">
                  <c:v>2001</c:v>
                </c:pt>
                <c:pt idx="2">
                  <c:v>2002</c:v>
                </c:pt>
                <c:pt idx="3">
                  <c:v>2003</c:v>
                </c:pt>
                <c:pt idx="4">
                  <c:v>2004</c:v>
                </c:pt>
                <c:pt idx="5">
                  <c:v>2005</c:v>
                </c:pt>
              </c:numCache>
            </c:numRef>
          </c:cat>
          <c:val>
            <c:numRef>
              <c:f>Part_Moy_Graphiques!$B$127:$G$127</c:f>
              <c:numCache>
                <c:formatCode>General</c:formatCode>
                <c:ptCount val="6"/>
                <c:pt idx="0">
                  <c:v>7.4537962440795079E-3</c:v>
                </c:pt>
                <c:pt idx="1">
                  <c:v>7.2246284115535476E-3</c:v>
                </c:pt>
                <c:pt idx="2">
                  <c:v>7.2246284115535476E-3</c:v>
                </c:pt>
                <c:pt idx="3">
                  <c:v>7.6460594058341503E-3</c:v>
                </c:pt>
                <c:pt idx="4">
                  <c:v>9.4270584382549465E-3</c:v>
                </c:pt>
                <c:pt idx="5">
                  <c:v>8.0347212753315508E-3</c:v>
                </c:pt>
              </c:numCache>
            </c:numRef>
          </c:val>
        </c:ser>
        <c:ser>
          <c:idx val="16"/>
          <c:order val="16"/>
          <c:tx>
            <c:v>17</c:v>
          </c:tx>
          <c:spPr>
            <a:solidFill>
              <a:srgbClr val="4BACC6"/>
            </a:solidFill>
            <a:ln w="25400">
              <a:noFill/>
            </a:ln>
          </c:spPr>
          <c:cat>
            <c:numRef>
              <c:f>Part_Moy_Graphiques!$B$111:$G$111</c:f>
              <c:numCache>
                <c:formatCode>General</c:formatCode>
                <c:ptCount val="6"/>
                <c:pt idx="0">
                  <c:v>2000</c:v>
                </c:pt>
                <c:pt idx="1">
                  <c:v>2001</c:v>
                </c:pt>
                <c:pt idx="2">
                  <c:v>2002</c:v>
                </c:pt>
                <c:pt idx="3">
                  <c:v>2003</c:v>
                </c:pt>
                <c:pt idx="4">
                  <c:v>2004</c:v>
                </c:pt>
                <c:pt idx="5">
                  <c:v>2005</c:v>
                </c:pt>
              </c:numCache>
            </c:numRef>
          </c:cat>
          <c:val>
            <c:numRef>
              <c:f>Part_Moy_Graphiques!$B$128:$G$128</c:f>
              <c:numCache>
                <c:formatCode>General</c:formatCode>
                <c:ptCount val="6"/>
                <c:pt idx="0">
                  <c:v>1.6958271558069364E-3</c:v>
                </c:pt>
                <c:pt idx="1">
                  <c:v>1.6436887526484615E-3</c:v>
                </c:pt>
                <c:pt idx="2">
                  <c:v>1.6436887526484615E-3</c:v>
                </c:pt>
                <c:pt idx="3">
                  <c:v>1.7395693081395549E-3</c:v>
                </c:pt>
                <c:pt idx="4">
                  <c:v>2.1447677365301937E-3</c:v>
                </c:pt>
                <c:pt idx="5">
                  <c:v>1.8279944986247256E-3</c:v>
                </c:pt>
              </c:numCache>
            </c:numRef>
          </c:val>
        </c:ser>
        <c:ser>
          <c:idx val="17"/>
          <c:order val="17"/>
          <c:tx>
            <c:v>18</c:v>
          </c:tx>
          <c:spPr>
            <a:solidFill>
              <a:srgbClr val="F79646"/>
            </a:solidFill>
            <a:ln w="25400">
              <a:noFill/>
            </a:ln>
          </c:spPr>
          <c:cat>
            <c:numRef>
              <c:f>Part_Moy_Graphiques!$B$111:$G$111</c:f>
              <c:numCache>
                <c:formatCode>General</c:formatCode>
                <c:ptCount val="6"/>
                <c:pt idx="0">
                  <c:v>2000</c:v>
                </c:pt>
                <c:pt idx="1">
                  <c:v>2001</c:v>
                </c:pt>
                <c:pt idx="2">
                  <c:v>2002</c:v>
                </c:pt>
                <c:pt idx="3">
                  <c:v>2003</c:v>
                </c:pt>
                <c:pt idx="4">
                  <c:v>2004</c:v>
                </c:pt>
                <c:pt idx="5">
                  <c:v>2005</c:v>
                </c:pt>
              </c:numCache>
            </c:numRef>
          </c:cat>
          <c:val>
            <c:numRef>
              <c:f>Part_Moy_Graphiques!$B$129:$G$129</c:f>
              <c:numCache>
                <c:formatCode>General</c:formatCode>
                <c:ptCount val="6"/>
                <c:pt idx="0">
                  <c:v>3.0797714492355947E-3</c:v>
                </c:pt>
                <c:pt idx="1">
                  <c:v>2.9850835177996828E-3</c:v>
                </c:pt>
                <c:pt idx="2">
                  <c:v>2.9850835177996828E-3</c:v>
                </c:pt>
                <c:pt idx="3">
                  <c:v>3.1592110497991386E-3</c:v>
                </c:pt>
                <c:pt idx="4">
                  <c:v>3.8950870774706122E-3</c:v>
                </c:pt>
                <c:pt idx="5">
                  <c:v>3.319798982429492E-3</c:v>
                </c:pt>
              </c:numCache>
            </c:numRef>
          </c:val>
        </c:ser>
        <c:ser>
          <c:idx val="18"/>
          <c:order val="18"/>
          <c:tx>
            <c:v>19</c:v>
          </c:tx>
          <c:spPr>
            <a:solidFill>
              <a:srgbClr val="93A9CF"/>
            </a:solidFill>
            <a:ln w="25400">
              <a:noFill/>
            </a:ln>
          </c:spPr>
          <c:cat>
            <c:numRef>
              <c:f>Part_Moy_Graphiques!$B$111:$G$111</c:f>
              <c:numCache>
                <c:formatCode>General</c:formatCode>
                <c:ptCount val="6"/>
                <c:pt idx="0">
                  <c:v>2000</c:v>
                </c:pt>
                <c:pt idx="1">
                  <c:v>2001</c:v>
                </c:pt>
                <c:pt idx="2">
                  <c:v>2002</c:v>
                </c:pt>
                <c:pt idx="3">
                  <c:v>2003</c:v>
                </c:pt>
                <c:pt idx="4">
                  <c:v>2004</c:v>
                </c:pt>
                <c:pt idx="5">
                  <c:v>2005</c:v>
                </c:pt>
              </c:numCache>
            </c:numRef>
          </c:cat>
          <c:val>
            <c:numRef>
              <c:f>Part_Moy_Graphiques!$B$130:$G$130</c:f>
              <c:numCache>
                <c:formatCode>General</c:formatCode>
                <c:ptCount val="6"/>
                <c:pt idx="0">
                  <c:v>0.63158699849699551</c:v>
                </c:pt>
                <c:pt idx="1">
                  <c:v>0.63535267015259322</c:v>
                </c:pt>
                <c:pt idx="2">
                  <c:v>0.63535267015259322</c:v>
                </c:pt>
                <c:pt idx="3">
                  <c:v>0.64035202828526383</c:v>
                </c:pt>
                <c:pt idx="4">
                  <c:v>0.64546059004418321</c:v>
                </c:pt>
                <c:pt idx="5">
                  <c:v>0.64022903810654941</c:v>
                </c:pt>
              </c:numCache>
            </c:numRef>
          </c:val>
        </c:ser>
        <c:ser>
          <c:idx val="19"/>
          <c:order val="19"/>
          <c:tx>
            <c:v>20</c:v>
          </c:tx>
          <c:spPr>
            <a:solidFill>
              <a:srgbClr val="D19392"/>
            </a:solidFill>
            <a:ln w="25400">
              <a:noFill/>
            </a:ln>
          </c:spPr>
          <c:cat>
            <c:numRef>
              <c:f>Part_Moy_Graphiques!$B$111:$G$111</c:f>
              <c:numCache>
                <c:formatCode>General</c:formatCode>
                <c:ptCount val="6"/>
                <c:pt idx="0">
                  <c:v>2000</c:v>
                </c:pt>
                <c:pt idx="1">
                  <c:v>2001</c:v>
                </c:pt>
                <c:pt idx="2">
                  <c:v>2002</c:v>
                </c:pt>
                <c:pt idx="3">
                  <c:v>2003</c:v>
                </c:pt>
                <c:pt idx="4">
                  <c:v>2004</c:v>
                </c:pt>
                <c:pt idx="5">
                  <c:v>2005</c:v>
                </c:pt>
              </c:numCache>
            </c:numRef>
          </c:cat>
          <c:val>
            <c:numRef>
              <c:f>Part_Moy_Graphiques!$B$131:$G$131</c:f>
              <c:numCache>
                <c:formatCode>General</c:formatCode>
                <c:ptCount val="6"/>
                <c:pt idx="0">
                  <c:v>0.27315846078217709</c:v>
                </c:pt>
                <c:pt idx="1">
                  <c:v>0.26505087724766313</c:v>
                </c:pt>
                <c:pt idx="2">
                  <c:v>0.26505087724766313</c:v>
                </c:pt>
                <c:pt idx="3">
                  <c:v>0.27127621686145675</c:v>
                </c:pt>
                <c:pt idx="4">
                  <c:v>0.27131198674415524</c:v>
                </c:pt>
                <c:pt idx="5">
                  <c:v>0.27786448673627795</c:v>
                </c:pt>
              </c:numCache>
            </c:numRef>
          </c:val>
        </c:ser>
        <c:ser>
          <c:idx val="20"/>
          <c:order val="20"/>
          <c:tx>
            <c:v>21</c:v>
          </c:tx>
          <c:spPr>
            <a:solidFill>
              <a:srgbClr val="B9CD96"/>
            </a:solidFill>
            <a:ln w="25400">
              <a:noFill/>
            </a:ln>
          </c:spPr>
          <c:cat>
            <c:numRef>
              <c:f>Part_Moy_Graphiques!$B$111:$G$111</c:f>
              <c:numCache>
                <c:formatCode>General</c:formatCode>
                <c:ptCount val="6"/>
                <c:pt idx="0">
                  <c:v>2000</c:v>
                </c:pt>
                <c:pt idx="1">
                  <c:v>2001</c:v>
                </c:pt>
                <c:pt idx="2">
                  <c:v>2002</c:v>
                </c:pt>
                <c:pt idx="3">
                  <c:v>2003</c:v>
                </c:pt>
                <c:pt idx="4">
                  <c:v>2004</c:v>
                </c:pt>
                <c:pt idx="5">
                  <c:v>2005</c:v>
                </c:pt>
              </c:numCache>
            </c:numRef>
          </c:cat>
          <c:val>
            <c:numRef>
              <c:f>Part_Moy_Graphiques!$B$132:$G$132</c:f>
              <c:numCache>
                <c:formatCode>General</c:formatCode>
                <c:ptCount val="6"/>
                <c:pt idx="0">
                  <c:v>-6.5169048446511214E-6</c:v>
                </c:pt>
                <c:pt idx="1">
                  <c:v>1.6861382874546952E-6</c:v>
                </c:pt>
                <c:pt idx="2">
                  <c:v>1.6861382874546952E-6</c:v>
                </c:pt>
                <c:pt idx="3">
                  <c:v>5.419284793499609E-6</c:v>
                </c:pt>
                <c:pt idx="4">
                  <c:v>1.4244530004749007E-6</c:v>
                </c:pt>
                <c:pt idx="5">
                  <c:v>2.6678294245263438E-6</c:v>
                </c:pt>
              </c:numCache>
            </c:numRef>
          </c:val>
        </c:ser>
        <c:ser>
          <c:idx val="21"/>
          <c:order val="21"/>
          <c:tx>
            <c:v>22</c:v>
          </c:tx>
          <c:spPr>
            <a:solidFill>
              <a:srgbClr val="A99BBD"/>
            </a:solidFill>
            <a:ln w="25400">
              <a:noFill/>
            </a:ln>
          </c:spPr>
          <c:cat>
            <c:numRef>
              <c:f>Part_Moy_Graphiques!$B$111:$G$111</c:f>
              <c:numCache>
                <c:formatCode>General</c:formatCode>
                <c:ptCount val="6"/>
                <c:pt idx="0">
                  <c:v>2000</c:v>
                </c:pt>
                <c:pt idx="1">
                  <c:v>2001</c:v>
                </c:pt>
                <c:pt idx="2">
                  <c:v>2002</c:v>
                </c:pt>
                <c:pt idx="3">
                  <c:v>2003</c:v>
                </c:pt>
                <c:pt idx="4">
                  <c:v>2004</c:v>
                </c:pt>
                <c:pt idx="5">
                  <c:v>2005</c:v>
                </c:pt>
              </c:numCache>
            </c:numRef>
          </c:cat>
          <c:val>
            <c:numRef>
              <c:f>Part_Moy_Graphiques!$B$133:$G$133</c:f>
              <c:numCache>
                <c:formatCode>General</c:formatCode>
                <c:ptCount val="6"/>
                <c:pt idx="0">
                  <c:v>-2.5043671801165692E-3</c:v>
                </c:pt>
                <c:pt idx="1">
                  <c:v>6.4796241297053285E-4</c:v>
                </c:pt>
                <c:pt idx="2">
                  <c:v>6.4796241297053285E-4</c:v>
                </c:pt>
                <c:pt idx="3">
                  <c:v>2.0825651593922856E-3</c:v>
                </c:pt>
                <c:pt idx="4">
                  <c:v>5.4739994353851724E-4</c:v>
                </c:pt>
                <c:pt idx="5">
                  <c:v>1.0252143635972829E-3</c:v>
                </c:pt>
              </c:numCache>
            </c:numRef>
          </c:val>
        </c:ser>
        <c:ser>
          <c:idx val="22"/>
          <c:order val="22"/>
          <c:tx>
            <c:v>23</c:v>
          </c:tx>
          <c:spPr>
            <a:solidFill>
              <a:srgbClr val="91C3D5"/>
            </a:solidFill>
            <a:ln w="25400">
              <a:noFill/>
            </a:ln>
          </c:spPr>
          <c:cat>
            <c:numRef>
              <c:f>Part_Moy_Graphiques!$B$111:$G$111</c:f>
              <c:numCache>
                <c:formatCode>General</c:formatCode>
                <c:ptCount val="6"/>
                <c:pt idx="0">
                  <c:v>2000</c:v>
                </c:pt>
                <c:pt idx="1">
                  <c:v>2001</c:v>
                </c:pt>
                <c:pt idx="2">
                  <c:v>2002</c:v>
                </c:pt>
                <c:pt idx="3">
                  <c:v>2003</c:v>
                </c:pt>
                <c:pt idx="4">
                  <c:v>2004</c:v>
                </c:pt>
                <c:pt idx="5">
                  <c:v>2005</c:v>
                </c:pt>
              </c:numCache>
            </c:numRef>
          </c:cat>
          <c:val>
            <c:numRef>
              <c:f>Part_Moy_Graphiques!$B$134:$G$134</c:f>
              <c:numCache>
                <c:formatCode>General</c:formatCode>
                <c:ptCount val="6"/>
                <c:pt idx="0">
                  <c:v>8.6591537441967556E-3</c:v>
                </c:pt>
                <c:pt idx="1">
                  <c:v>1.0516994029373023E-2</c:v>
                </c:pt>
                <c:pt idx="2">
                  <c:v>1.0516994029373023E-2</c:v>
                </c:pt>
                <c:pt idx="3">
                  <c:v>1.1065995250120943E-2</c:v>
                </c:pt>
                <c:pt idx="4">
                  <c:v>9.3020730032224719E-3</c:v>
                </c:pt>
                <c:pt idx="5">
                  <c:v>8.928223462481252E-3</c:v>
                </c:pt>
              </c:numCache>
            </c:numRef>
          </c:val>
        </c:ser>
        <c:ser>
          <c:idx val="23"/>
          <c:order val="23"/>
          <c:tx>
            <c:v>24</c:v>
          </c:tx>
          <c:spPr>
            <a:solidFill>
              <a:srgbClr val="F9B590"/>
            </a:solidFill>
            <a:ln w="25400">
              <a:noFill/>
            </a:ln>
          </c:spPr>
          <c:cat>
            <c:numRef>
              <c:f>Part_Moy_Graphiques!$B$111:$G$111</c:f>
              <c:numCache>
                <c:formatCode>General</c:formatCode>
                <c:ptCount val="6"/>
                <c:pt idx="0">
                  <c:v>2000</c:v>
                </c:pt>
                <c:pt idx="1">
                  <c:v>2001</c:v>
                </c:pt>
                <c:pt idx="2">
                  <c:v>2002</c:v>
                </c:pt>
                <c:pt idx="3">
                  <c:v>2003</c:v>
                </c:pt>
                <c:pt idx="4">
                  <c:v>2004</c:v>
                </c:pt>
                <c:pt idx="5">
                  <c:v>2005</c:v>
                </c:pt>
              </c:numCache>
            </c:numRef>
          </c:cat>
          <c:val>
            <c:numRef>
              <c:f>Part_Moy_Graphiques!$B$135:$G$135</c:f>
              <c:numCache>
                <c:formatCode>General</c:formatCode>
                <c:ptCount val="6"/>
                <c:pt idx="0">
                  <c:v>4.4756390984158154E-3</c:v>
                </c:pt>
                <c:pt idx="1">
                  <c:v>5.4491846996167796E-3</c:v>
                </c:pt>
                <c:pt idx="2">
                  <c:v>5.4491846996167796E-3</c:v>
                </c:pt>
                <c:pt idx="3">
                  <c:v>5.7386840724536117E-3</c:v>
                </c:pt>
                <c:pt idx="4">
                  <c:v>4.8196033945817783E-3</c:v>
                </c:pt>
                <c:pt idx="5">
                  <c:v>4.627703911463687E-3</c:v>
                </c:pt>
              </c:numCache>
            </c:numRef>
          </c:val>
        </c:ser>
        <c:dLbls>
          <c:showLegendKey val="0"/>
          <c:showVal val="0"/>
          <c:showCatName val="0"/>
          <c:showSerName val="0"/>
          <c:showPercent val="0"/>
          <c:showBubbleSize val="0"/>
        </c:dLbls>
        <c:axId val="162195712"/>
        <c:axId val="162201600"/>
      </c:areaChart>
      <c:catAx>
        <c:axId val="162195712"/>
        <c:scaling>
          <c:orientation val="minMax"/>
        </c:scaling>
        <c:delete val="0"/>
        <c:axPos val="b"/>
        <c:numFmt formatCode="General" sourceLinked="1"/>
        <c:majorTickMark val="out"/>
        <c:minorTickMark val="none"/>
        <c:tickLblPos val="nextTo"/>
        <c:spPr>
          <a:ln w="3175">
            <a:solidFill>
              <a:srgbClr val="808080"/>
            </a:solidFill>
            <a:prstDash val="solid"/>
          </a:ln>
        </c:spPr>
        <c:txPr>
          <a:bodyPr rot="0" vert="horz"/>
          <a:lstStyle/>
          <a:p>
            <a:pPr>
              <a:defRPr sz="1000" b="0" i="0" u="none" strike="noStrike" baseline="0">
                <a:solidFill>
                  <a:srgbClr val="000000"/>
                </a:solidFill>
                <a:latin typeface="Calibri"/>
                <a:ea typeface="Calibri"/>
                <a:cs typeface="Calibri"/>
              </a:defRPr>
            </a:pPr>
            <a:endParaRPr lang="fr-FR"/>
          </a:p>
        </c:txPr>
        <c:crossAx val="162201600"/>
        <c:crosses val="autoZero"/>
        <c:auto val="1"/>
        <c:lblAlgn val="ctr"/>
        <c:lblOffset val="100"/>
        <c:noMultiLvlLbl val="0"/>
      </c:catAx>
      <c:valAx>
        <c:axId val="162201600"/>
        <c:scaling>
          <c:orientation val="minMax"/>
        </c:scaling>
        <c:delete val="0"/>
        <c:axPos val="l"/>
        <c:majorGridlines>
          <c:spPr>
            <a:ln w="3175">
              <a:solidFill>
                <a:srgbClr val="808080"/>
              </a:solidFill>
              <a:prstDash val="solid"/>
            </a:ln>
          </c:spPr>
        </c:majorGridlines>
        <c:numFmt formatCode="0%" sourceLinked="1"/>
        <c:majorTickMark val="out"/>
        <c:minorTickMark val="none"/>
        <c:tickLblPos val="nextTo"/>
        <c:spPr>
          <a:ln w="3175">
            <a:solidFill>
              <a:srgbClr val="808080"/>
            </a:solidFill>
            <a:prstDash val="solid"/>
          </a:ln>
        </c:spPr>
        <c:txPr>
          <a:bodyPr rot="0" vert="horz"/>
          <a:lstStyle/>
          <a:p>
            <a:pPr>
              <a:defRPr sz="1000" b="0" i="0" u="none" strike="noStrike" baseline="0">
                <a:solidFill>
                  <a:srgbClr val="000000"/>
                </a:solidFill>
                <a:latin typeface="Calibri"/>
                <a:ea typeface="Calibri"/>
                <a:cs typeface="Calibri"/>
              </a:defRPr>
            </a:pPr>
            <a:endParaRPr lang="fr-FR"/>
          </a:p>
        </c:txPr>
        <c:crossAx val="162195712"/>
        <c:crosses val="autoZero"/>
        <c:crossBetween val="midCat"/>
      </c:valAx>
      <c:spPr>
        <a:solidFill>
          <a:srgbClr val="FFFFFF"/>
        </a:solidFill>
        <a:ln w="25400">
          <a:noFill/>
        </a:ln>
      </c:spPr>
    </c:plotArea>
    <c:legend>
      <c:legendPos val="r"/>
      <c:layout>
        <c:manualLayout>
          <c:xMode val="edge"/>
          <c:yMode val="edge"/>
          <c:wMode val="edge"/>
          <c:hMode val="edge"/>
          <c:x val="0.77435133108361454"/>
          <c:y val="5.7007125890736345E-2"/>
          <c:w val="0.99350734567269994"/>
          <c:h val="0.94536916852139319"/>
        </c:manualLayout>
      </c:layout>
      <c:overlay val="0"/>
      <c:spPr>
        <a:noFill/>
        <a:ln w="25400">
          <a:noFill/>
        </a:ln>
      </c:spPr>
      <c:txPr>
        <a:bodyPr/>
        <a:lstStyle/>
        <a:p>
          <a:pPr>
            <a:defRPr sz="595" b="0" i="0" u="none" strike="noStrike" baseline="0">
              <a:solidFill>
                <a:srgbClr val="000000"/>
              </a:solidFill>
              <a:latin typeface="Calibri"/>
              <a:ea typeface="Calibri"/>
              <a:cs typeface="Calibri"/>
            </a:defRPr>
          </a:pPr>
          <a:endParaRPr lang="fr-FR"/>
        </a:p>
      </c:txPr>
    </c:legend>
    <c:plotVisOnly val="1"/>
    <c:dispBlanksAs val="zero"/>
    <c:showDLblsOverMax val="0"/>
  </c:chart>
  <c:spPr>
    <a:solidFill>
      <a:srgbClr val="FFFFFF"/>
    </a:solidFill>
    <a:ln w="3175">
      <a:solidFill>
        <a:srgbClr val="808080"/>
      </a:solidFill>
      <a:prstDash val="solid"/>
    </a:ln>
  </c:spPr>
  <c:txPr>
    <a:bodyPr/>
    <a:lstStyle/>
    <a:p>
      <a:pPr>
        <a:defRPr sz="1000" b="0" i="0" u="none" strike="noStrike" baseline="0">
          <a:solidFill>
            <a:srgbClr val="000000"/>
          </a:solidFill>
          <a:latin typeface="Calibri"/>
          <a:ea typeface="Calibri"/>
          <a:cs typeface="Calibri"/>
        </a:defRPr>
      </a:pPr>
      <a:endParaRPr lang="fr-FR"/>
    </a:p>
  </c:txPr>
  <c:printSettings>
    <c:headerFooter alignWithMargins="0"/>
    <c:pageMargins b="0.75000000000000022" l="0.70000000000000018" r="0.70000000000000018" t="0.75000000000000022" header="0.3000000000000001" footer="0.3000000000000001"/>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8515497553017946E-2"/>
          <c:y val="2.7027027027027029E-2"/>
          <c:w val="0.65742251223491033"/>
          <c:h val="0.87469287469287471"/>
        </c:manualLayout>
      </c:layout>
      <c:areaChart>
        <c:grouping val="percentStacked"/>
        <c:varyColors val="0"/>
        <c:ser>
          <c:idx val="0"/>
          <c:order val="0"/>
          <c:tx>
            <c:v>1</c:v>
          </c:tx>
          <c:spPr>
            <a:solidFill>
              <a:srgbClr val="39608E"/>
            </a:solidFill>
            <a:ln w="25400">
              <a:noFill/>
            </a:ln>
          </c:spPr>
          <c:cat>
            <c:numRef>
              <c:f>Part_Moy_Graphiques!$B$3:$G$3</c:f>
              <c:numCache>
                <c:formatCode>General</c:formatCode>
                <c:ptCount val="6"/>
                <c:pt idx="0">
                  <c:v>2000</c:v>
                </c:pt>
                <c:pt idx="1">
                  <c:v>2001</c:v>
                </c:pt>
                <c:pt idx="2">
                  <c:v>2002</c:v>
                </c:pt>
                <c:pt idx="3">
                  <c:v>2003</c:v>
                </c:pt>
                <c:pt idx="4">
                  <c:v>2004</c:v>
                </c:pt>
                <c:pt idx="5">
                  <c:v>2005</c:v>
                </c:pt>
              </c:numCache>
            </c:numRef>
          </c:cat>
          <c:val>
            <c:numRef>
              <c:f>Part_Moy_Graphiques!$B$4:$G$4</c:f>
              <c:numCache>
                <c:formatCode>General</c:formatCode>
                <c:ptCount val="6"/>
                <c:pt idx="0">
                  <c:v>3.5345419615805916E-2</c:v>
                </c:pt>
                <c:pt idx="1">
                  <c:v>3.417489258786028E-2</c:v>
                </c:pt>
                <c:pt idx="2">
                  <c:v>3.3036842495446084E-2</c:v>
                </c:pt>
                <c:pt idx="3">
                  <c:v>3.2035124135764877E-2</c:v>
                </c:pt>
                <c:pt idx="4">
                  <c:v>3.164449024931576E-2</c:v>
                </c:pt>
                <c:pt idx="5">
                  <c:v>3.0519499375671517E-2</c:v>
                </c:pt>
              </c:numCache>
            </c:numRef>
          </c:val>
        </c:ser>
        <c:ser>
          <c:idx val="1"/>
          <c:order val="1"/>
          <c:tx>
            <c:v>2</c:v>
          </c:tx>
          <c:spPr>
            <a:solidFill>
              <a:srgbClr val="903A38"/>
            </a:solidFill>
            <a:ln w="25400">
              <a:noFill/>
            </a:ln>
          </c:spPr>
          <c:cat>
            <c:numRef>
              <c:f>Part_Moy_Graphiques!$B$3:$G$3</c:f>
              <c:numCache>
                <c:formatCode>General</c:formatCode>
                <c:ptCount val="6"/>
                <c:pt idx="0">
                  <c:v>2000</c:v>
                </c:pt>
                <c:pt idx="1">
                  <c:v>2001</c:v>
                </c:pt>
                <c:pt idx="2">
                  <c:v>2002</c:v>
                </c:pt>
                <c:pt idx="3">
                  <c:v>2003</c:v>
                </c:pt>
                <c:pt idx="4">
                  <c:v>2004</c:v>
                </c:pt>
                <c:pt idx="5">
                  <c:v>2005</c:v>
                </c:pt>
              </c:numCache>
            </c:numRef>
          </c:cat>
          <c:val>
            <c:numRef>
              <c:f>Part_Moy_Graphiques!$B$5:$G$5</c:f>
              <c:numCache>
                <c:formatCode>General</c:formatCode>
                <c:ptCount val="6"/>
                <c:pt idx="0">
                  <c:v>1.6637020138202407E-2</c:v>
                </c:pt>
                <c:pt idx="1">
                  <c:v>1.5722920106956608E-2</c:v>
                </c:pt>
                <c:pt idx="2">
                  <c:v>1.7529737708206289E-2</c:v>
                </c:pt>
                <c:pt idx="3">
                  <c:v>1.5699874146323962E-2</c:v>
                </c:pt>
                <c:pt idx="4">
                  <c:v>1.5286855607599291E-2</c:v>
                </c:pt>
                <c:pt idx="5">
                  <c:v>1.4310189621627899E-2</c:v>
                </c:pt>
              </c:numCache>
            </c:numRef>
          </c:val>
        </c:ser>
        <c:ser>
          <c:idx val="2"/>
          <c:order val="2"/>
          <c:tx>
            <c:v>3</c:v>
          </c:tx>
          <c:spPr>
            <a:solidFill>
              <a:srgbClr val="748C41"/>
            </a:solidFill>
            <a:ln w="25400">
              <a:noFill/>
            </a:ln>
          </c:spPr>
          <c:cat>
            <c:numRef>
              <c:f>Part_Moy_Graphiques!$B$3:$G$3</c:f>
              <c:numCache>
                <c:formatCode>General</c:formatCode>
                <c:ptCount val="6"/>
                <c:pt idx="0">
                  <c:v>2000</c:v>
                </c:pt>
                <c:pt idx="1">
                  <c:v>2001</c:v>
                </c:pt>
                <c:pt idx="2">
                  <c:v>2002</c:v>
                </c:pt>
                <c:pt idx="3">
                  <c:v>2003</c:v>
                </c:pt>
                <c:pt idx="4">
                  <c:v>2004</c:v>
                </c:pt>
                <c:pt idx="5">
                  <c:v>2005</c:v>
                </c:pt>
              </c:numCache>
            </c:numRef>
          </c:cat>
          <c:val>
            <c:numRef>
              <c:f>Part_Moy_Graphiques!$B$6:$G$6</c:f>
              <c:numCache>
                <c:formatCode>General</c:formatCode>
                <c:ptCount val="6"/>
                <c:pt idx="0">
                  <c:v>1.7927476960772692E-2</c:v>
                </c:pt>
                <c:pt idx="1">
                  <c:v>1.7303383261663526E-2</c:v>
                </c:pt>
                <c:pt idx="2">
                  <c:v>1.1742339529057762E-2</c:v>
                </c:pt>
                <c:pt idx="3">
                  <c:v>1.4224830321533129E-2</c:v>
                </c:pt>
                <c:pt idx="4">
                  <c:v>1.415877193283621E-2</c:v>
                </c:pt>
                <c:pt idx="5">
                  <c:v>1.0697795975259168E-2</c:v>
                </c:pt>
              </c:numCache>
            </c:numRef>
          </c:val>
        </c:ser>
        <c:ser>
          <c:idx val="3"/>
          <c:order val="3"/>
          <c:tx>
            <c:v>4</c:v>
          </c:tx>
          <c:spPr>
            <a:solidFill>
              <a:srgbClr val="5F4979"/>
            </a:solidFill>
            <a:ln w="25400">
              <a:noFill/>
            </a:ln>
          </c:spPr>
          <c:cat>
            <c:numRef>
              <c:f>Part_Moy_Graphiques!$B$3:$G$3</c:f>
              <c:numCache>
                <c:formatCode>General</c:formatCode>
                <c:ptCount val="6"/>
                <c:pt idx="0">
                  <c:v>2000</c:v>
                </c:pt>
                <c:pt idx="1">
                  <c:v>2001</c:v>
                </c:pt>
                <c:pt idx="2">
                  <c:v>2002</c:v>
                </c:pt>
                <c:pt idx="3">
                  <c:v>2003</c:v>
                </c:pt>
                <c:pt idx="4">
                  <c:v>2004</c:v>
                </c:pt>
                <c:pt idx="5">
                  <c:v>2005</c:v>
                </c:pt>
              </c:numCache>
            </c:numRef>
          </c:cat>
          <c:val>
            <c:numRef>
              <c:f>Part_Moy_Graphiques!$B$7:$G$7</c:f>
              <c:numCache>
                <c:formatCode>General</c:formatCode>
                <c:ptCount val="6"/>
                <c:pt idx="0">
                  <c:v>1.3399345807037727E-3</c:v>
                </c:pt>
                <c:pt idx="1">
                  <c:v>1.3957602472395327E-3</c:v>
                </c:pt>
                <c:pt idx="2">
                  <c:v>1.2978602547302658E-3</c:v>
                </c:pt>
                <c:pt idx="3">
                  <c:v>1.1601204301851676E-3</c:v>
                </c:pt>
                <c:pt idx="4">
                  <c:v>1.2870070337326776E-3</c:v>
                </c:pt>
                <c:pt idx="5">
                  <c:v>1.2444372631959853E-3</c:v>
                </c:pt>
              </c:numCache>
            </c:numRef>
          </c:val>
        </c:ser>
        <c:ser>
          <c:idx val="4"/>
          <c:order val="4"/>
          <c:tx>
            <c:v>5</c:v>
          </c:tx>
          <c:spPr>
            <a:solidFill>
              <a:srgbClr val="368195"/>
            </a:solidFill>
            <a:ln w="25400">
              <a:noFill/>
            </a:ln>
          </c:spPr>
          <c:cat>
            <c:numRef>
              <c:f>Part_Moy_Graphiques!$B$3:$G$3</c:f>
              <c:numCache>
                <c:formatCode>General</c:formatCode>
                <c:ptCount val="6"/>
                <c:pt idx="0">
                  <c:v>2000</c:v>
                </c:pt>
                <c:pt idx="1">
                  <c:v>2001</c:v>
                </c:pt>
                <c:pt idx="2">
                  <c:v>2002</c:v>
                </c:pt>
                <c:pt idx="3">
                  <c:v>2003</c:v>
                </c:pt>
                <c:pt idx="4">
                  <c:v>2004</c:v>
                </c:pt>
                <c:pt idx="5">
                  <c:v>2005</c:v>
                </c:pt>
              </c:numCache>
            </c:numRef>
          </c:cat>
          <c:val>
            <c:numRef>
              <c:f>Part_Moy_Graphiques!$B$8:$G$8</c:f>
              <c:numCache>
                <c:formatCode>General</c:formatCode>
                <c:ptCount val="6"/>
                <c:pt idx="0">
                  <c:v>3.901760941471882E-3</c:v>
                </c:pt>
                <c:pt idx="1">
                  <c:v>4.064319926334008E-3</c:v>
                </c:pt>
                <c:pt idx="2">
                  <c:v>3.7792445409801805E-3</c:v>
                </c:pt>
                <c:pt idx="3">
                  <c:v>3.3781593870967851E-3</c:v>
                </c:pt>
                <c:pt idx="4">
                  <c:v>3.7476410027273569E-3</c:v>
                </c:pt>
                <c:pt idx="5">
                  <c:v>3.6236819152021676E-3</c:v>
                </c:pt>
              </c:numCache>
            </c:numRef>
          </c:val>
        </c:ser>
        <c:ser>
          <c:idx val="5"/>
          <c:order val="5"/>
          <c:tx>
            <c:v>6</c:v>
          </c:tx>
          <c:spPr>
            <a:solidFill>
              <a:srgbClr val="BA7032"/>
            </a:solidFill>
            <a:ln w="25400">
              <a:noFill/>
            </a:ln>
          </c:spPr>
          <c:cat>
            <c:numRef>
              <c:f>Part_Moy_Graphiques!$B$3:$G$3</c:f>
              <c:numCache>
                <c:formatCode>General</c:formatCode>
                <c:ptCount val="6"/>
                <c:pt idx="0">
                  <c:v>2000</c:v>
                </c:pt>
                <c:pt idx="1">
                  <c:v>2001</c:v>
                </c:pt>
                <c:pt idx="2">
                  <c:v>2002</c:v>
                </c:pt>
                <c:pt idx="3">
                  <c:v>2003</c:v>
                </c:pt>
                <c:pt idx="4">
                  <c:v>2004</c:v>
                </c:pt>
                <c:pt idx="5">
                  <c:v>2005</c:v>
                </c:pt>
              </c:numCache>
            </c:numRef>
          </c:cat>
          <c:val>
            <c:numRef>
              <c:f>Part_Moy_Graphiques!$B$9:$G$9</c:f>
              <c:numCache>
                <c:formatCode>General</c:formatCode>
                <c:ptCount val="6"/>
                <c:pt idx="0">
                  <c:v>4.0698756657075504E-3</c:v>
                </c:pt>
                <c:pt idx="1">
                  <c:v>3.7542488237815815E-3</c:v>
                </c:pt>
                <c:pt idx="2">
                  <c:v>3.2835706061723441E-3</c:v>
                </c:pt>
                <c:pt idx="3">
                  <c:v>3.3667594652787795E-3</c:v>
                </c:pt>
                <c:pt idx="4">
                  <c:v>2.6853932257899712E-3</c:v>
                </c:pt>
                <c:pt idx="5">
                  <c:v>2.6322711603350038E-3</c:v>
                </c:pt>
              </c:numCache>
            </c:numRef>
          </c:val>
        </c:ser>
        <c:ser>
          <c:idx val="6"/>
          <c:order val="6"/>
          <c:tx>
            <c:v>7</c:v>
          </c:tx>
          <c:spPr>
            <a:solidFill>
              <a:srgbClr val="4572A7"/>
            </a:solidFill>
            <a:ln w="25400">
              <a:noFill/>
            </a:ln>
          </c:spPr>
          <c:cat>
            <c:numRef>
              <c:f>Part_Moy_Graphiques!$B$3:$G$3</c:f>
              <c:numCache>
                <c:formatCode>General</c:formatCode>
                <c:ptCount val="6"/>
                <c:pt idx="0">
                  <c:v>2000</c:v>
                </c:pt>
                <c:pt idx="1">
                  <c:v>2001</c:v>
                </c:pt>
                <c:pt idx="2">
                  <c:v>2002</c:v>
                </c:pt>
                <c:pt idx="3">
                  <c:v>2003</c:v>
                </c:pt>
                <c:pt idx="4">
                  <c:v>2004</c:v>
                </c:pt>
                <c:pt idx="5">
                  <c:v>2005</c:v>
                </c:pt>
              </c:numCache>
            </c:numRef>
          </c:cat>
          <c:val>
            <c:numRef>
              <c:f>Part_Moy_Graphiques!$B$10:$G$10</c:f>
              <c:numCache>
                <c:formatCode>General</c:formatCode>
                <c:ptCount val="6"/>
                <c:pt idx="0">
                  <c:v>1.0194459668639241E-3</c:v>
                </c:pt>
                <c:pt idx="1">
                  <c:v>9.9944508700549467E-4</c:v>
                </c:pt>
                <c:pt idx="2">
                  <c:v>8.1071359757713493E-4</c:v>
                </c:pt>
                <c:pt idx="3">
                  <c:v>6.7907431698115909E-4</c:v>
                </c:pt>
                <c:pt idx="4">
                  <c:v>8.20586668055326E-4</c:v>
                </c:pt>
                <c:pt idx="5">
                  <c:v>7.6627134630087134E-4</c:v>
                </c:pt>
              </c:numCache>
            </c:numRef>
          </c:val>
        </c:ser>
        <c:ser>
          <c:idx val="7"/>
          <c:order val="7"/>
          <c:tx>
            <c:v>8</c:v>
          </c:tx>
          <c:spPr>
            <a:solidFill>
              <a:srgbClr val="AA4643"/>
            </a:solidFill>
            <a:ln w="25400">
              <a:noFill/>
            </a:ln>
          </c:spPr>
          <c:val>
            <c:numRef>
              <c:f>Part_Moy_Graphiques!$B$11:$G$11</c:f>
              <c:numCache>
                <c:formatCode>General</c:formatCode>
                <c:ptCount val="6"/>
                <c:pt idx="0">
                  <c:v>4.0424017948530438E-3</c:v>
                </c:pt>
                <c:pt idx="1">
                  <c:v>3.9630924491237413E-3</c:v>
                </c:pt>
                <c:pt idx="2">
                  <c:v>3.2147168250997887E-3</c:v>
                </c:pt>
                <c:pt idx="3">
                  <c:v>2.6927285280727957E-3</c:v>
                </c:pt>
                <c:pt idx="4">
                  <c:v>3.253866440792052E-3</c:v>
                </c:pt>
                <c:pt idx="5">
                  <c:v>3.0384902842472724E-3</c:v>
                </c:pt>
              </c:numCache>
            </c:numRef>
          </c:val>
        </c:ser>
        <c:ser>
          <c:idx val="8"/>
          <c:order val="8"/>
          <c:tx>
            <c:v>9</c:v>
          </c:tx>
          <c:spPr>
            <a:solidFill>
              <a:srgbClr val="89A54E"/>
            </a:solidFill>
            <a:ln w="25400">
              <a:noFill/>
            </a:ln>
          </c:spPr>
          <c:val>
            <c:numRef>
              <c:f>Part_Moy_Graphiques!$B$12:$G$12</c:f>
              <c:numCache>
                <c:formatCode>General</c:formatCode>
                <c:ptCount val="6"/>
                <c:pt idx="0">
                  <c:v>4.2814008910392297E-3</c:v>
                </c:pt>
                <c:pt idx="1">
                  <c:v>4.1974025354315535E-3</c:v>
                </c:pt>
                <c:pt idx="2">
                  <c:v>3.4047806670146688E-3</c:v>
                </c:pt>
                <c:pt idx="3">
                  <c:v>2.8519308333220081E-3</c:v>
                </c:pt>
                <c:pt idx="4">
                  <c:v>3.4462449271290677E-3</c:v>
                </c:pt>
                <c:pt idx="5">
                  <c:v>3.2181350767639962E-3</c:v>
                </c:pt>
              </c:numCache>
            </c:numRef>
          </c:val>
        </c:ser>
        <c:ser>
          <c:idx val="9"/>
          <c:order val="9"/>
          <c:tx>
            <c:v>10</c:v>
          </c:tx>
          <c:spPr>
            <a:solidFill>
              <a:srgbClr val="71588F"/>
            </a:solidFill>
            <a:ln w="25400">
              <a:noFill/>
            </a:ln>
          </c:spPr>
          <c:val>
            <c:numRef>
              <c:f>Part_Moy_Graphiques!$B$13:$G$13</c:f>
              <c:numCache>
                <c:formatCode>General</c:formatCode>
                <c:ptCount val="6"/>
                <c:pt idx="0">
                  <c:v>3.8931805483679921E-3</c:v>
                </c:pt>
                <c:pt idx="1">
                  <c:v>4.1405532164467051E-3</c:v>
                </c:pt>
                <c:pt idx="2">
                  <c:v>3.6092019440082078E-3</c:v>
                </c:pt>
                <c:pt idx="3">
                  <c:v>3.1411925269311004E-3</c:v>
                </c:pt>
                <c:pt idx="4">
                  <c:v>2.9303447991010012E-3</c:v>
                </c:pt>
                <c:pt idx="5">
                  <c:v>3.3014715716649943E-3</c:v>
                </c:pt>
              </c:numCache>
            </c:numRef>
          </c:val>
        </c:ser>
        <c:ser>
          <c:idx val="10"/>
          <c:order val="10"/>
          <c:tx>
            <c:v>11</c:v>
          </c:tx>
          <c:spPr>
            <a:solidFill>
              <a:srgbClr val="4198AF"/>
            </a:solidFill>
            <a:ln w="25400">
              <a:noFill/>
            </a:ln>
          </c:spPr>
          <c:val>
            <c:numRef>
              <c:f>Part_Moy_Graphiques!$B$14:$G$14</c:f>
              <c:numCache>
                <c:formatCode>General</c:formatCode>
                <c:ptCount val="6"/>
                <c:pt idx="0">
                  <c:v>1.7992246650199719E-3</c:v>
                </c:pt>
                <c:pt idx="1">
                  <c:v>1.9135473891601599E-3</c:v>
                </c:pt>
                <c:pt idx="2">
                  <c:v>1.6679845894688246E-3</c:v>
                </c:pt>
                <c:pt idx="3">
                  <c:v>1.4516950862707937E-3</c:v>
                </c:pt>
                <c:pt idx="4">
                  <c:v>1.3542522814066935E-3</c:v>
                </c:pt>
                <c:pt idx="5">
                  <c:v>1.5257676875766713E-3</c:v>
                </c:pt>
              </c:numCache>
            </c:numRef>
          </c:val>
        </c:ser>
        <c:ser>
          <c:idx val="11"/>
          <c:order val="11"/>
          <c:tx>
            <c:v>12</c:v>
          </c:tx>
          <c:spPr>
            <a:solidFill>
              <a:srgbClr val="DB843D"/>
            </a:solidFill>
            <a:ln w="25400">
              <a:noFill/>
            </a:ln>
          </c:spPr>
          <c:val>
            <c:numRef>
              <c:f>Part_Moy_Graphiques!$B$15:$G$15</c:f>
              <c:numCache>
                <c:formatCode>General</c:formatCode>
                <c:ptCount val="6"/>
                <c:pt idx="0">
                  <c:v>6.7059037454445247E-2</c:v>
                </c:pt>
                <c:pt idx="1">
                  <c:v>6.5482555704220513E-2</c:v>
                </c:pt>
                <c:pt idx="2">
                  <c:v>5.5747685899527291E-2</c:v>
                </c:pt>
                <c:pt idx="3">
                  <c:v>5.1533031322357002E-2</c:v>
                </c:pt>
                <c:pt idx="4">
                  <c:v>4.2160748481352817E-2</c:v>
                </c:pt>
                <c:pt idx="5">
                  <c:v>4.0717810721813442E-2</c:v>
                </c:pt>
              </c:numCache>
            </c:numRef>
          </c:val>
        </c:ser>
        <c:ser>
          <c:idx val="12"/>
          <c:order val="12"/>
          <c:tx>
            <c:v>13</c:v>
          </c:tx>
          <c:spPr>
            <a:solidFill>
              <a:srgbClr val="4F81BD"/>
            </a:solidFill>
            <a:ln w="25400">
              <a:noFill/>
            </a:ln>
          </c:spPr>
          <c:val>
            <c:numRef>
              <c:f>Part_Moy_Graphiques!$B$16:$G$16</c:f>
              <c:numCache>
                <c:formatCode>General</c:formatCode>
                <c:ptCount val="6"/>
                <c:pt idx="0">
                  <c:v>1.5860016841959746E-2</c:v>
                </c:pt>
                <c:pt idx="1">
                  <c:v>1.5043991649454289E-2</c:v>
                </c:pt>
                <c:pt idx="2">
                  <c:v>1.5649248027839978E-2</c:v>
                </c:pt>
                <c:pt idx="3">
                  <c:v>1.5603785615204079E-2</c:v>
                </c:pt>
                <c:pt idx="4">
                  <c:v>1.5719980061980152E-2</c:v>
                </c:pt>
                <c:pt idx="5">
                  <c:v>1.5686616139617273E-2</c:v>
                </c:pt>
              </c:numCache>
            </c:numRef>
          </c:val>
        </c:ser>
        <c:ser>
          <c:idx val="13"/>
          <c:order val="13"/>
          <c:tx>
            <c:v>14</c:v>
          </c:tx>
          <c:spPr>
            <a:solidFill>
              <a:srgbClr val="C0504D"/>
            </a:solidFill>
            <a:ln w="25400">
              <a:noFill/>
            </a:ln>
          </c:spPr>
          <c:val>
            <c:numRef>
              <c:f>Part_Moy_Graphiques!$B$17:$G$17</c:f>
              <c:numCache>
                <c:formatCode>General</c:formatCode>
                <c:ptCount val="6"/>
                <c:pt idx="0">
                  <c:v>3.6005116481845315E-3</c:v>
                </c:pt>
                <c:pt idx="1">
                  <c:v>3.6510401756588789E-3</c:v>
                </c:pt>
                <c:pt idx="2">
                  <c:v>3.8854183231117356E-3</c:v>
                </c:pt>
                <c:pt idx="3">
                  <c:v>3.669296546999855E-3</c:v>
                </c:pt>
                <c:pt idx="4">
                  <c:v>3.7981170848402504E-3</c:v>
                </c:pt>
                <c:pt idx="5">
                  <c:v>4.0565927057118027E-3</c:v>
                </c:pt>
              </c:numCache>
            </c:numRef>
          </c:val>
        </c:ser>
        <c:ser>
          <c:idx val="14"/>
          <c:order val="14"/>
          <c:tx>
            <c:v>15</c:v>
          </c:tx>
          <c:spPr>
            <a:solidFill>
              <a:srgbClr val="9BBB59"/>
            </a:solidFill>
            <a:ln w="25400">
              <a:noFill/>
            </a:ln>
          </c:spPr>
          <c:val>
            <c:numRef>
              <c:f>Part_Moy_Graphiques!$B$18:$G$18</c:f>
              <c:numCache>
                <c:formatCode>General</c:formatCode>
                <c:ptCount val="6"/>
                <c:pt idx="0">
                  <c:v>5.665666887843878E-3</c:v>
                </c:pt>
                <c:pt idx="1">
                  <c:v>5.7451771999816725E-3</c:v>
                </c:pt>
                <c:pt idx="2">
                  <c:v>6.1139882576899309E-3</c:v>
                </c:pt>
                <c:pt idx="3">
                  <c:v>5.7739049277897208E-3</c:v>
                </c:pt>
                <c:pt idx="4">
                  <c:v>5.9766134112033435E-3</c:v>
                </c:pt>
                <c:pt idx="5">
                  <c:v>6.3833435955717929E-3</c:v>
                </c:pt>
              </c:numCache>
            </c:numRef>
          </c:val>
        </c:ser>
        <c:ser>
          <c:idx val="15"/>
          <c:order val="15"/>
          <c:tx>
            <c:v>16</c:v>
          </c:tx>
          <c:spPr>
            <a:solidFill>
              <a:srgbClr val="8064A2"/>
            </a:solidFill>
            <a:ln w="25400">
              <a:noFill/>
            </a:ln>
          </c:spPr>
          <c:val>
            <c:numRef>
              <c:f>Part_Moy_Graphiques!$B$19:$G$19</c:f>
              <c:numCache>
                <c:formatCode>General</c:formatCode>
                <c:ptCount val="6"/>
                <c:pt idx="0">
                  <c:v>1.6014044953199542E-2</c:v>
                </c:pt>
                <c:pt idx="1">
                  <c:v>1.6238781376646801E-2</c:v>
                </c:pt>
                <c:pt idx="2">
                  <c:v>1.7281228272006857E-2</c:v>
                </c:pt>
                <c:pt idx="3">
                  <c:v>1.6319980489412928E-2</c:v>
                </c:pt>
                <c:pt idx="4">
                  <c:v>1.6892937359282139E-2</c:v>
                </c:pt>
                <c:pt idx="5">
                  <c:v>1.8042562917091491E-2</c:v>
                </c:pt>
              </c:numCache>
            </c:numRef>
          </c:val>
        </c:ser>
        <c:ser>
          <c:idx val="16"/>
          <c:order val="16"/>
          <c:tx>
            <c:v>17</c:v>
          </c:tx>
          <c:spPr>
            <a:solidFill>
              <a:srgbClr val="4BACC6"/>
            </a:solidFill>
            <a:ln w="25400">
              <a:noFill/>
            </a:ln>
          </c:spPr>
          <c:val>
            <c:numRef>
              <c:f>Part_Moy_Graphiques!$B$20:$G$20</c:f>
              <c:numCache>
                <c:formatCode>General</c:formatCode>
                <c:ptCount val="6"/>
                <c:pt idx="0">
                  <c:v>3.6433853860064181E-3</c:v>
                </c:pt>
                <c:pt idx="1">
                  <c:v>3.6945155909786156E-3</c:v>
                </c:pt>
                <c:pt idx="2">
                  <c:v>3.9316846382332097E-3</c:v>
                </c:pt>
                <c:pt idx="3">
                  <c:v>3.7129893533336838E-3</c:v>
                </c:pt>
                <c:pt idx="4">
                  <c:v>3.84334384481876E-3</c:v>
                </c:pt>
                <c:pt idx="5">
                  <c:v>4.1048973104761185E-3</c:v>
                </c:pt>
              </c:numCache>
            </c:numRef>
          </c:val>
        </c:ser>
        <c:ser>
          <c:idx val="17"/>
          <c:order val="17"/>
          <c:tx>
            <c:v>18</c:v>
          </c:tx>
          <c:spPr>
            <a:solidFill>
              <a:srgbClr val="F79646"/>
            </a:solidFill>
            <a:ln w="25400">
              <a:noFill/>
            </a:ln>
          </c:spPr>
          <c:val>
            <c:numRef>
              <c:f>Part_Moy_Graphiques!$B$21:$G$21</c:f>
              <c:numCache>
                <c:formatCode>General</c:formatCode>
                <c:ptCount val="6"/>
                <c:pt idx="0">
                  <c:v>6.6167086969694811E-3</c:v>
                </c:pt>
                <c:pt idx="1">
                  <c:v>6.7095656517173292E-3</c:v>
                </c:pt>
                <c:pt idx="2">
                  <c:v>7.1402855266031323E-3</c:v>
                </c:pt>
                <c:pt idx="3">
                  <c:v>6.743115630950933E-3</c:v>
                </c:pt>
                <c:pt idx="4">
                  <c:v>6.9798508664852005E-3</c:v>
                </c:pt>
                <c:pt idx="5">
                  <c:v>7.4548549924787211E-3</c:v>
                </c:pt>
              </c:numCache>
            </c:numRef>
          </c:val>
        </c:ser>
        <c:ser>
          <c:idx val="18"/>
          <c:order val="18"/>
          <c:tx>
            <c:v>19</c:v>
          </c:tx>
          <c:spPr>
            <a:solidFill>
              <a:srgbClr val="93A9CF"/>
            </a:solidFill>
            <a:ln w="25400">
              <a:noFill/>
            </a:ln>
          </c:spPr>
          <c:val>
            <c:numRef>
              <c:f>Part_Moy_Graphiques!$B$22:$G$22</c:f>
              <c:numCache>
                <c:formatCode>General</c:formatCode>
                <c:ptCount val="6"/>
                <c:pt idx="0">
                  <c:v>0.59370266066013477</c:v>
                </c:pt>
                <c:pt idx="1">
                  <c:v>0.60288492626483192</c:v>
                </c:pt>
                <c:pt idx="2">
                  <c:v>0.61531188809949366</c:v>
                </c:pt>
                <c:pt idx="3">
                  <c:v>0.61884376218486747</c:v>
                </c:pt>
                <c:pt idx="4">
                  <c:v>0.62622328097864666</c:v>
                </c:pt>
                <c:pt idx="5">
                  <c:v>0.63023607972734241</c:v>
                </c:pt>
              </c:numCache>
            </c:numRef>
          </c:val>
        </c:ser>
        <c:ser>
          <c:idx val="19"/>
          <c:order val="19"/>
          <c:tx>
            <c:v>20</c:v>
          </c:tx>
          <c:spPr>
            <a:solidFill>
              <a:srgbClr val="D19392"/>
            </a:solidFill>
            <a:ln w="25400">
              <a:noFill/>
            </a:ln>
          </c:spPr>
          <c:val>
            <c:numRef>
              <c:f>Part_Moy_Graphiques!$B$23:$G$23</c:f>
              <c:numCache>
                <c:formatCode>General</c:formatCode>
                <c:ptCount val="6"/>
                <c:pt idx="0">
                  <c:v>0.17208873729424165</c:v>
                </c:pt>
                <c:pt idx="1">
                  <c:v>0.16784122778894076</c:v>
                </c:pt>
                <c:pt idx="2">
                  <c:v>0.16802152671311707</c:v>
                </c:pt>
                <c:pt idx="3">
                  <c:v>0.17380860225039862</c:v>
                </c:pt>
                <c:pt idx="4">
                  <c:v>0.17505110374952948</c:v>
                </c:pt>
                <c:pt idx="5">
                  <c:v>0.17894198410980838</c:v>
                </c:pt>
              </c:numCache>
            </c:numRef>
          </c:val>
        </c:ser>
        <c:ser>
          <c:idx val="20"/>
          <c:order val="20"/>
          <c:tx>
            <c:v>21</c:v>
          </c:tx>
          <c:spPr>
            <a:solidFill>
              <a:srgbClr val="B9CD96"/>
            </a:solidFill>
            <a:ln w="25400">
              <a:noFill/>
            </a:ln>
          </c:spPr>
          <c:val>
            <c:numRef>
              <c:f>Part_Moy_Graphiques!$B$24:$G$24</c:f>
              <c:numCache>
                <c:formatCode>General</c:formatCode>
                <c:ptCount val="6"/>
                <c:pt idx="0">
                  <c:v>-5.8112783493922202E-6</c:v>
                </c:pt>
                <c:pt idx="1">
                  <c:v>2.1087782057475232E-6</c:v>
                </c:pt>
                <c:pt idx="2">
                  <c:v>6.8605344360370964E-6</c:v>
                </c:pt>
                <c:pt idx="3">
                  <c:v>1.0310304685401129E-5</c:v>
                </c:pt>
                <c:pt idx="4">
                  <c:v>7.28299624534623E-6</c:v>
                </c:pt>
                <c:pt idx="5">
                  <c:v>9.8677295062121933E-6</c:v>
                </c:pt>
              </c:numCache>
            </c:numRef>
          </c:val>
        </c:ser>
        <c:ser>
          <c:idx val="21"/>
          <c:order val="21"/>
          <c:tx>
            <c:v>22</c:v>
          </c:tx>
          <c:spPr>
            <a:solidFill>
              <a:srgbClr val="A99BBD"/>
            </a:solidFill>
            <a:ln w="25400">
              <a:noFill/>
            </a:ln>
          </c:spPr>
          <c:val>
            <c:numRef>
              <c:f>Part_Moy_Graphiques!$B$25:$G$25</c:f>
              <c:numCache>
                <c:formatCode>General</c:formatCode>
                <c:ptCount val="6"/>
                <c:pt idx="0">
                  <c:v>-2.2332035098970335E-3</c:v>
                </c:pt>
                <c:pt idx="1">
                  <c:v>8.1037778738687817E-4</c:v>
                </c:pt>
                <c:pt idx="2">
                  <c:v>2.6364198479547742E-3</c:v>
                </c:pt>
                <c:pt idx="3">
                  <c:v>3.9621245494037864E-3</c:v>
                </c:pt>
                <c:pt idx="4">
                  <c:v>2.7987667772573915E-3</c:v>
                </c:pt>
                <c:pt idx="5">
                  <c:v>3.7920482969624613E-3</c:v>
                </c:pt>
              </c:numCache>
            </c:numRef>
          </c:val>
        </c:ser>
        <c:ser>
          <c:idx val="22"/>
          <c:order val="22"/>
          <c:tx>
            <c:v>23</c:v>
          </c:tx>
          <c:spPr>
            <a:solidFill>
              <a:srgbClr val="91C3D5"/>
            </a:solidFill>
            <a:ln w="25400">
              <a:noFill/>
            </a:ln>
          </c:spPr>
          <c:val>
            <c:numRef>
              <c:f>Part_Moy_Graphiques!$B$26:$G$26</c:f>
              <c:numCache>
                <c:formatCode>General</c:formatCode>
                <c:ptCount val="6"/>
                <c:pt idx="0">
                  <c:v>1.5639368152174836E-2</c:v>
                </c:pt>
                <c:pt idx="1">
                  <c:v>1.3349444017749039E-2</c:v>
                </c:pt>
                <c:pt idx="2">
                  <c:v>1.3760555872963914E-2</c:v>
                </c:pt>
                <c:pt idx="3">
                  <c:v>1.2730231143419138E-2</c:v>
                </c:pt>
                <c:pt idx="4">
                  <c:v>1.3124920127907589E-2</c:v>
                </c:pt>
                <c:pt idx="5">
                  <c:v>1.0331099535807825E-2</c:v>
                </c:pt>
              </c:numCache>
            </c:numRef>
          </c:val>
        </c:ser>
        <c:ser>
          <c:idx val="23"/>
          <c:order val="23"/>
          <c:tx>
            <c:v>24</c:v>
          </c:tx>
          <c:spPr>
            <a:solidFill>
              <a:srgbClr val="F9B590"/>
            </a:solidFill>
            <a:ln w="25400">
              <a:noFill/>
            </a:ln>
          </c:spPr>
          <c:val>
            <c:numRef>
              <c:f>Part_Moy_Graphiques!$B$27:$G$27</c:f>
              <c:numCache>
                <c:formatCode>General</c:formatCode>
                <c:ptCount val="6"/>
                <c:pt idx="0">
                  <c:v>8.0917350442779278E-3</c:v>
                </c:pt>
                <c:pt idx="1">
                  <c:v>6.9167223832244489E-3</c:v>
                </c:pt>
                <c:pt idx="2">
                  <c:v>7.1362172292609716E-3</c:v>
                </c:pt>
                <c:pt idx="3">
                  <c:v>6.6073765034169877E-3</c:v>
                </c:pt>
                <c:pt idx="4">
                  <c:v>6.8076000919654383E-3</c:v>
                </c:pt>
                <c:pt idx="5">
                  <c:v>5.3642309399665319E-3</c:v>
                </c:pt>
              </c:numCache>
            </c:numRef>
          </c:val>
        </c:ser>
        <c:dLbls>
          <c:showLegendKey val="0"/>
          <c:showVal val="0"/>
          <c:showCatName val="0"/>
          <c:showSerName val="0"/>
          <c:showPercent val="0"/>
          <c:showBubbleSize val="0"/>
        </c:dLbls>
        <c:axId val="162410496"/>
        <c:axId val="162412032"/>
      </c:areaChart>
      <c:catAx>
        <c:axId val="162410496"/>
        <c:scaling>
          <c:orientation val="minMax"/>
        </c:scaling>
        <c:delete val="0"/>
        <c:axPos val="b"/>
        <c:numFmt formatCode="General" sourceLinked="1"/>
        <c:majorTickMark val="out"/>
        <c:minorTickMark val="none"/>
        <c:tickLblPos val="nextTo"/>
        <c:spPr>
          <a:ln w="3175">
            <a:solidFill>
              <a:srgbClr val="808080"/>
            </a:solidFill>
            <a:prstDash val="solid"/>
          </a:ln>
        </c:spPr>
        <c:txPr>
          <a:bodyPr rot="0" vert="horz"/>
          <a:lstStyle/>
          <a:p>
            <a:pPr>
              <a:defRPr sz="1000" b="0" i="0" u="none" strike="noStrike" baseline="0">
                <a:solidFill>
                  <a:srgbClr val="000000"/>
                </a:solidFill>
                <a:latin typeface="Calibri"/>
                <a:ea typeface="Calibri"/>
                <a:cs typeface="Calibri"/>
              </a:defRPr>
            </a:pPr>
            <a:endParaRPr lang="fr-FR"/>
          </a:p>
        </c:txPr>
        <c:crossAx val="162412032"/>
        <c:crosses val="autoZero"/>
        <c:auto val="1"/>
        <c:lblAlgn val="ctr"/>
        <c:lblOffset val="100"/>
        <c:noMultiLvlLbl val="0"/>
      </c:catAx>
      <c:valAx>
        <c:axId val="162412032"/>
        <c:scaling>
          <c:orientation val="minMax"/>
        </c:scaling>
        <c:delete val="0"/>
        <c:axPos val="l"/>
        <c:majorGridlines>
          <c:spPr>
            <a:ln w="3175">
              <a:solidFill>
                <a:srgbClr val="808080"/>
              </a:solidFill>
              <a:prstDash val="solid"/>
            </a:ln>
          </c:spPr>
        </c:majorGridlines>
        <c:numFmt formatCode="0%" sourceLinked="1"/>
        <c:majorTickMark val="out"/>
        <c:minorTickMark val="none"/>
        <c:tickLblPos val="nextTo"/>
        <c:spPr>
          <a:ln w="3175">
            <a:solidFill>
              <a:srgbClr val="808080"/>
            </a:solidFill>
            <a:prstDash val="solid"/>
          </a:ln>
        </c:spPr>
        <c:txPr>
          <a:bodyPr rot="0" vert="horz"/>
          <a:lstStyle/>
          <a:p>
            <a:pPr>
              <a:defRPr sz="1000" b="0" i="0" u="none" strike="noStrike" baseline="0">
                <a:solidFill>
                  <a:srgbClr val="000000"/>
                </a:solidFill>
                <a:latin typeface="Calibri"/>
                <a:ea typeface="Calibri"/>
                <a:cs typeface="Calibri"/>
              </a:defRPr>
            </a:pPr>
            <a:endParaRPr lang="fr-FR"/>
          </a:p>
        </c:txPr>
        <c:crossAx val="162410496"/>
        <c:crosses val="autoZero"/>
        <c:crossBetween val="midCat"/>
      </c:valAx>
      <c:spPr>
        <a:solidFill>
          <a:srgbClr val="FFFFFF"/>
        </a:solidFill>
        <a:ln w="25400">
          <a:noFill/>
        </a:ln>
      </c:spPr>
    </c:plotArea>
    <c:legend>
      <c:legendPos val="r"/>
      <c:layout>
        <c:manualLayout>
          <c:xMode val="edge"/>
          <c:yMode val="edge"/>
          <c:wMode val="edge"/>
          <c:hMode val="edge"/>
          <c:x val="0.77650965733687849"/>
          <c:y val="5.6511056511056514E-2"/>
          <c:w val="0.99347557085543747"/>
          <c:h val="0.94348894348894352"/>
        </c:manualLayout>
      </c:layout>
      <c:overlay val="0"/>
      <c:spPr>
        <a:noFill/>
        <a:ln w="25400">
          <a:noFill/>
        </a:ln>
      </c:spPr>
      <c:txPr>
        <a:bodyPr/>
        <a:lstStyle/>
        <a:p>
          <a:pPr>
            <a:defRPr sz="595" b="0" i="0" u="none" strike="noStrike" baseline="0">
              <a:solidFill>
                <a:srgbClr val="000000"/>
              </a:solidFill>
              <a:latin typeface="Calibri"/>
              <a:ea typeface="Calibri"/>
              <a:cs typeface="Calibri"/>
            </a:defRPr>
          </a:pPr>
          <a:endParaRPr lang="fr-FR"/>
        </a:p>
      </c:txPr>
    </c:legend>
    <c:plotVisOnly val="1"/>
    <c:dispBlanksAs val="zero"/>
    <c:showDLblsOverMax val="0"/>
  </c:chart>
  <c:spPr>
    <a:solidFill>
      <a:srgbClr val="FFFFFF"/>
    </a:solidFill>
    <a:ln w="3175">
      <a:solidFill>
        <a:srgbClr val="808080"/>
      </a:solidFill>
      <a:prstDash val="solid"/>
    </a:ln>
  </c:spPr>
  <c:txPr>
    <a:bodyPr/>
    <a:lstStyle/>
    <a:p>
      <a:pPr>
        <a:defRPr sz="1000" b="0" i="0" u="none" strike="noStrike" baseline="0">
          <a:solidFill>
            <a:srgbClr val="000000"/>
          </a:solidFill>
          <a:latin typeface="Calibri"/>
          <a:ea typeface="Calibri"/>
          <a:cs typeface="Calibri"/>
        </a:defRPr>
      </a:pPr>
      <a:endParaRPr lang="fr-FR"/>
    </a:p>
  </c:txPr>
  <c:printSettings>
    <c:headerFooter alignWithMargins="0"/>
    <c:pageMargins b="0.75000000000000022" l="0.70000000000000018" r="0.70000000000000018" t="0.75000000000000022" header="0.3000000000000001" footer="0.3000000000000001"/>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10</xdr:col>
      <xdr:colOff>19050</xdr:colOff>
      <xdr:row>3</xdr:row>
      <xdr:rowOff>9525</xdr:rowOff>
    </xdr:from>
    <xdr:to>
      <xdr:col>18</xdr:col>
      <xdr:colOff>9525</xdr:colOff>
      <xdr:row>27</xdr:row>
      <xdr:rowOff>161925</xdr:rowOff>
    </xdr:to>
    <xdr:graphicFrame macro="">
      <xdr:nvGraphicFramePr>
        <xdr:cNvPr id="5958" name="Graphique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38100</xdr:colOff>
      <xdr:row>30</xdr:row>
      <xdr:rowOff>9525</xdr:rowOff>
    </xdr:from>
    <xdr:to>
      <xdr:col>18</xdr:col>
      <xdr:colOff>47625</xdr:colOff>
      <xdr:row>55</xdr:row>
      <xdr:rowOff>66675</xdr:rowOff>
    </xdr:to>
    <xdr:graphicFrame macro="">
      <xdr:nvGraphicFramePr>
        <xdr:cNvPr id="5959" name="Graphique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161925</xdr:colOff>
      <xdr:row>57</xdr:row>
      <xdr:rowOff>9525</xdr:rowOff>
    </xdr:from>
    <xdr:to>
      <xdr:col>18</xdr:col>
      <xdr:colOff>171450</xdr:colOff>
      <xdr:row>82</xdr:row>
      <xdr:rowOff>9525</xdr:rowOff>
    </xdr:to>
    <xdr:graphicFrame macro="">
      <xdr:nvGraphicFramePr>
        <xdr:cNvPr id="5960" name="Graphique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28575</xdr:colOff>
      <xdr:row>83</xdr:row>
      <xdr:rowOff>133350</xdr:rowOff>
    </xdr:from>
    <xdr:to>
      <xdr:col>18</xdr:col>
      <xdr:colOff>9525</xdr:colOff>
      <xdr:row>108</xdr:row>
      <xdr:rowOff>152400</xdr:rowOff>
    </xdr:to>
    <xdr:graphicFrame macro="">
      <xdr:nvGraphicFramePr>
        <xdr:cNvPr id="5961" name="Graphique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714375</xdr:colOff>
      <xdr:row>111</xdr:row>
      <xdr:rowOff>95250</xdr:rowOff>
    </xdr:from>
    <xdr:to>
      <xdr:col>17</xdr:col>
      <xdr:colOff>714375</xdr:colOff>
      <xdr:row>136</xdr:row>
      <xdr:rowOff>57150</xdr:rowOff>
    </xdr:to>
    <xdr:graphicFrame macro="">
      <xdr:nvGraphicFramePr>
        <xdr:cNvPr id="5962" name="Graphique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723900</xdr:colOff>
      <xdr:row>138</xdr:row>
      <xdr:rowOff>9525</xdr:rowOff>
    </xdr:from>
    <xdr:to>
      <xdr:col>17</xdr:col>
      <xdr:colOff>695325</xdr:colOff>
      <xdr:row>161</xdr:row>
      <xdr:rowOff>161925</xdr:rowOff>
    </xdr:to>
    <xdr:graphicFrame macro="">
      <xdr:nvGraphicFramePr>
        <xdr:cNvPr id="5963" name="Graphique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ata_calibration_SAM_020PMajt.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01_TES_118_2006.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03_tes_38_2001_Base2005.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03_tes_38_2002_Base2005.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03_tes_38_2003_Base2005.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03_tes_38_2004_Base2005.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03_tes_38_2005_Base200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ransferts_old"/>
      <sheetName val="SAM_old"/>
      <sheetName val="BaselineHypotheses"/>
      <sheetName val="Substitutions"/>
      <sheetName val="Transferts"/>
      <sheetName val="SAM"/>
      <sheetName val="series"/>
      <sheetName val="parameters"/>
      <sheetName val="prices"/>
      <sheetName val="calibrage ENR"/>
      <sheetName val="exo_realistic_1"/>
      <sheetName val="exo_realistic_2"/>
      <sheetName val="dette batiment"/>
      <sheetName val="dette voiture"/>
      <sheetName val="intermediate_calcul."/>
      <sheetName val="Ex_extensionNRJ"/>
    </sheetNames>
    <sheetDataSet>
      <sheetData sheetId="0" refreshError="1"/>
      <sheetData sheetId="1" refreshError="1"/>
      <sheetData sheetId="2" refreshError="1"/>
      <sheetData sheetId="3" refreshError="1"/>
      <sheetData sheetId="4" refreshError="1"/>
      <sheetData sheetId="5" refreshError="1"/>
      <sheetData sheetId="6" refreshError="1">
        <row r="904">
          <cell r="D904">
            <v>115775.59120329846</v>
          </cell>
        </row>
        <row r="905">
          <cell r="D905">
            <v>55836.456258807732</v>
          </cell>
        </row>
        <row r="906">
          <cell r="D906">
            <v>36723.977503552749</v>
          </cell>
        </row>
        <row r="907">
          <cell r="D907">
            <v>5493.4944009276733</v>
          </cell>
        </row>
        <row r="908">
          <cell r="D908">
            <v>13418.853686733004</v>
          </cell>
        </row>
        <row r="909">
          <cell r="D909">
            <v>18111.825417283511</v>
          </cell>
        </row>
        <row r="910">
          <cell r="D910">
            <v>6959.9541004490775</v>
          </cell>
        </row>
        <row r="911">
          <cell r="D911">
            <v>15929.811563446952</v>
          </cell>
        </row>
        <row r="912">
          <cell r="D912">
            <v>11732.839829916646</v>
          </cell>
        </row>
        <row r="913">
          <cell r="D913">
            <v>30380.826695562046</v>
          </cell>
        </row>
        <row r="914">
          <cell r="D914">
            <v>10345.764159876566</v>
          </cell>
        </row>
        <row r="915">
          <cell r="D915">
            <v>90158.865751227524</v>
          </cell>
        </row>
        <row r="916">
          <cell r="D916">
            <v>35122.93216279841</v>
          </cell>
        </row>
        <row r="917">
          <cell r="D917">
            <v>137411.13676537483</v>
          </cell>
        </row>
        <row r="918">
          <cell r="D918">
            <v>1471.1883811065672</v>
          </cell>
        </row>
        <row r="919">
          <cell r="D919">
            <v>12455.336932274788</v>
          </cell>
        </row>
        <row r="920">
          <cell r="D920">
            <v>3114.4642812869665</v>
          </cell>
        </row>
        <row r="921">
          <cell r="D921">
            <v>9755.0864010741734</v>
          </cell>
        </row>
        <row r="922">
          <cell r="D922">
            <v>4208948.0701755751</v>
          </cell>
        </row>
        <row r="923">
          <cell r="D923">
            <v>685747.73251184472</v>
          </cell>
        </row>
        <row r="924">
          <cell r="D924">
            <v>101.35601807423764</v>
          </cell>
        </row>
        <row r="930">
          <cell r="E930">
            <v>296627.7759999999</v>
          </cell>
        </row>
        <row r="931">
          <cell r="E931">
            <v>15015.56</v>
          </cell>
        </row>
        <row r="932">
          <cell r="E932">
            <v>15578.295</v>
          </cell>
        </row>
        <row r="933">
          <cell r="E933">
            <v>41909.633500000004</v>
          </cell>
        </row>
        <row r="934">
          <cell r="E934">
            <v>3625</v>
          </cell>
        </row>
        <row r="935">
          <cell r="E935">
            <v>1.3255813953488371</v>
          </cell>
        </row>
        <row r="936">
          <cell r="E936">
            <v>109980</v>
          </cell>
        </row>
        <row r="937">
          <cell r="E937">
            <v>3225</v>
          </cell>
        </row>
        <row r="938">
          <cell r="E938">
            <v>21577</v>
          </cell>
        </row>
        <row r="939">
          <cell r="E939">
            <v>34911.028953103421</v>
          </cell>
        </row>
        <row r="940">
          <cell r="E940">
            <v>428.49904104334485</v>
          </cell>
        </row>
        <row r="941">
          <cell r="E941">
            <v>21795.758414015676</v>
          </cell>
        </row>
        <row r="942">
          <cell r="E942">
            <v>444.45811203889974</v>
          </cell>
        </row>
        <row r="943">
          <cell r="E943">
            <v>525</v>
          </cell>
        </row>
      </sheetData>
      <sheetData sheetId="7" refreshError="1">
        <row r="346">
          <cell r="E346">
            <v>0.05</v>
          </cell>
        </row>
        <row r="347">
          <cell r="E347">
            <v>0.05</v>
          </cell>
        </row>
        <row r="348">
          <cell r="E348">
            <v>0.05</v>
          </cell>
        </row>
        <row r="349">
          <cell r="E349">
            <v>0.05</v>
          </cell>
        </row>
        <row r="350">
          <cell r="E350">
            <v>0.05</v>
          </cell>
        </row>
        <row r="351">
          <cell r="E351">
            <v>0.05</v>
          </cell>
        </row>
        <row r="352">
          <cell r="E352">
            <v>0.05</v>
          </cell>
        </row>
        <row r="353">
          <cell r="E353">
            <v>0.05</v>
          </cell>
        </row>
        <row r="354">
          <cell r="E354">
            <v>0.05</v>
          </cell>
        </row>
        <row r="355">
          <cell r="E355">
            <v>0.05</v>
          </cell>
        </row>
        <row r="356">
          <cell r="E356">
            <v>0.05</v>
          </cell>
        </row>
        <row r="357">
          <cell r="E357">
            <v>0.05</v>
          </cell>
        </row>
        <row r="358">
          <cell r="E358">
            <v>0.05</v>
          </cell>
        </row>
        <row r="359">
          <cell r="E359">
            <v>0.05</v>
          </cell>
        </row>
        <row r="360">
          <cell r="E360">
            <v>0.05</v>
          </cell>
        </row>
        <row r="361">
          <cell r="E361">
            <v>0.05</v>
          </cell>
        </row>
        <row r="362">
          <cell r="E362">
            <v>0.05</v>
          </cell>
        </row>
        <row r="363">
          <cell r="E363">
            <v>0.05</v>
          </cell>
        </row>
        <row r="364">
          <cell r="E364">
            <v>0.05</v>
          </cell>
        </row>
        <row r="365">
          <cell r="E365">
            <v>0.05</v>
          </cell>
        </row>
        <row r="366">
          <cell r="E366">
            <v>0.05</v>
          </cell>
        </row>
        <row r="370">
          <cell r="E370">
            <v>0.04</v>
          </cell>
        </row>
        <row r="371">
          <cell r="E371">
            <v>0.04</v>
          </cell>
        </row>
        <row r="372">
          <cell r="E372">
            <v>0.04</v>
          </cell>
        </row>
        <row r="373">
          <cell r="E373">
            <v>0.04</v>
          </cell>
        </row>
        <row r="374">
          <cell r="E374">
            <v>0.04</v>
          </cell>
        </row>
        <row r="375">
          <cell r="E375">
            <v>0.05</v>
          </cell>
        </row>
        <row r="378">
          <cell r="E378">
            <v>2.5000000000000001E-2</v>
          </cell>
        </row>
        <row r="379">
          <cell r="E379">
            <v>0.04</v>
          </cell>
        </row>
        <row r="380">
          <cell r="E380">
            <v>0.04</v>
          </cell>
        </row>
        <row r="381">
          <cell r="E381">
            <v>2.8571428571428571E-2</v>
          </cell>
        </row>
        <row r="382">
          <cell r="E382">
            <v>0.04</v>
          </cell>
        </row>
        <row r="383">
          <cell r="E383">
            <v>0.04</v>
          </cell>
        </row>
        <row r="384">
          <cell r="E384">
            <v>2.5000000000000001E-2</v>
          </cell>
        </row>
        <row r="385">
          <cell r="E385">
            <v>0.05</v>
          </cell>
        </row>
      </sheetData>
      <sheetData sheetId="8" refreshError="1">
        <row r="1378">
          <cell r="E1378">
            <v>1</v>
          </cell>
        </row>
        <row r="1379">
          <cell r="E1379">
            <v>1</v>
          </cell>
        </row>
      </sheetData>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mports"/>
      <sheetName val="TRP_Simple"/>
      <sheetName val="Trspt_margin"/>
      <sheetName val="TRP"/>
      <sheetName val="charges_soc"/>
      <sheetName val="CPR_CEB_Simple"/>
      <sheetName val="CPR_CEB"/>
      <sheetName val="Emploi"/>
      <sheetName val="Taxes"/>
      <sheetName val="Transferts"/>
      <sheetName val="TEI_Simple"/>
      <sheetName val="TEI"/>
    </sheetNames>
    <sheetDataSet>
      <sheetData sheetId="0" refreshError="1"/>
      <sheetData sheetId="1">
        <row r="68">
          <cell r="AK68">
            <v>1357</v>
          </cell>
          <cell r="AL68">
            <v>129</v>
          </cell>
        </row>
        <row r="69">
          <cell r="AK69">
            <v>0</v>
          </cell>
          <cell r="AL69">
            <v>0</v>
          </cell>
          <cell r="AN69">
            <v>0</v>
          </cell>
        </row>
        <row r="70">
          <cell r="AK70">
            <v>21594.5</v>
          </cell>
          <cell r="AL70">
            <v>2465.3000000000002</v>
          </cell>
          <cell r="AN70">
            <v>0.10246552340418458</v>
          </cell>
        </row>
        <row r="71">
          <cell r="AK71">
            <v>0</v>
          </cell>
          <cell r="AL71">
            <v>0</v>
          </cell>
          <cell r="AN71">
            <v>0</v>
          </cell>
        </row>
        <row r="72">
          <cell r="AK72">
            <v>6</v>
          </cell>
          <cell r="AL72">
            <v>0</v>
          </cell>
          <cell r="AN72">
            <v>0</v>
          </cell>
        </row>
        <row r="73">
          <cell r="AK73">
            <v>0</v>
          </cell>
          <cell r="AL73">
            <v>0</v>
          </cell>
          <cell r="AN73">
            <v>0</v>
          </cell>
        </row>
        <row r="74">
          <cell r="AK74">
            <v>0</v>
          </cell>
          <cell r="AL74">
            <v>0</v>
          </cell>
          <cell r="AN74">
            <v>0</v>
          </cell>
        </row>
        <row r="75">
          <cell r="AK75">
            <v>0</v>
          </cell>
          <cell r="AL75">
            <v>0</v>
          </cell>
          <cell r="AN75">
            <v>0</v>
          </cell>
        </row>
        <row r="76">
          <cell r="AK76">
            <v>0</v>
          </cell>
          <cell r="AL76">
            <v>0</v>
          </cell>
          <cell r="AN76">
            <v>0</v>
          </cell>
        </row>
        <row r="77">
          <cell r="AK77">
            <v>0</v>
          </cell>
          <cell r="AL77">
            <v>0</v>
          </cell>
          <cell r="AN77">
            <v>0</v>
          </cell>
        </row>
        <row r="78">
          <cell r="AK78">
            <v>0</v>
          </cell>
          <cell r="AL78">
            <v>0</v>
          </cell>
          <cell r="AN78">
            <v>0</v>
          </cell>
        </row>
        <row r="79">
          <cell r="AK79">
            <v>67731.5</v>
          </cell>
          <cell r="AL79">
            <v>6393.7</v>
          </cell>
          <cell r="AN79">
            <v>8.6255416511523741E-2</v>
          </cell>
        </row>
        <row r="80">
          <cell r="AK80">
            <v>60170</v>
          </cell>
          <cell r="AL80">
            <v>46131</v>
          </cell>
          <cell r="AN80">
            <v>0.24749187205596745</v>
          </cell>
        </row>
        <row r="81">
          <cell r="AK81">
            <v>0</v>
          </cell>
          <cell r="AL81">
            <v>0</v>
          </cell>
          <cell r="AN81">
            <v>0</v>
          </cell>
        </row>
        <row r="82">
          <cell r="AK82">
            <v>0</v>
          </cell>
          <cell r="AL82">
            <v>0</v>
          </cell>
          <cell r="AN82">
            <v>0</v>
          </cell>
        </row>
        <row r="83">
          <cell r="AK83">
            <v>0</v>
          </cell>
          <cell r="AL83">
            <v>0</v>
          </cell>
          <cell r="AN83">
            <v>0</v>
          </cell>
        </row>
        <row r="84">
          <cell r="AK84">
            <v>0</v>
          </cell>
          <cell r="AL84">
            <v>0</v>
          </cell>
          <cell r="AN84">
            <v>0</v>
          </cell>
        </row>
        <row r="85">
          <cell r="AK85">
            <v>0</v>
          </cell>
          <cell r="AL85">
            <v>0</v>
          </cell>
          <cell r="AN85">
            <v>0</v>
          </cell>
        </row>
        <row r="86">
          <cell r="AK86">
            <v>57442</v>
          </cell>
          <cell r="AL86">
            <v>5482</v>
          </cell>
          <cell r="AN86">
            <v>6.0934130671587046E-2</v>
          </cell>
        </row>
        <row r="87">
          <cell r="AK87">
            <v>0</v>
          </cell>
          <cell r="AL87">
            <v>0</v>
          </cell>
          <cell r="AN87">
            <v>0</v>
          </cell>
        </row>
        <row r="88">
          <cell r="AK88">
            <v>0</v>
          </cell>
          <cell r="AL88">
            <v>0</v>
          </cell>
          <cell r="AN88">
            <v>0</v>
          </cell>
        </row>
        <row r="89">
          <cell r="AK89">
            <v>0</v>
          </cell>
          <cell r="AL89">
            <v>0</v>
          </cell>
          <cell r="AN89">
            <v>0</v>
          </cell>
        </row>
        <row r="90">
          <cell r="AK90">
            <v>0</v>
          </cell>
          <cell r="AL90">
            <v>0</v>
          </cell>
          <cell r="AN90">
            <v>0</v>
          </cell>
        </row>
        <row r="91">
          <cell r="AK91">
            <v>0</v>
          </cell>
          <cell r="AL91">
            <v>0</v>
          </cell>
          <cell r="AN91">
            <v>0</v>
          </cell>
        </row>
      </sheetData>
      <sheetData sheetId="2" refreshError="1"/>
      <sheetData sheetId="3">
        <row r="246">
          <cell r="D246">
            <v>50376.336478262776</v>
          </cell>
        </row>
        <row r="247">
          <cell r="D247">
            <v>23989.663521737228</v>
          </cell>
        </row>
        <row r="248">
          <cell r="D248">
            <v>10144.709689341518</v>
          </cell>
        </row>
        <row r="249">
          <cell r="D249">
            <v>51998.142604885004</v>
          </cell>
        </row>
        <row r="250">
          <cell r="D250">
            <v>12381.120558721816</v>
          </cell>
        </row>
        <row r="251">
          <cell r="D251">
            <v>18849.027147051664</v>
          </cell>
        </row>
      </sheetData>
      <sheetData sheetId="4" refreshError="1"/>
      <sheetData sheetId="5">
        <row r="58">
          <cell r="G58">
            <v>935671</v>
          </cell>
        </row>
      </sheetData>
      <sheetData sheetId="6">
        <row r="69">
          <cell r="K69">
            <v>31</v>
          </cell>
        </row>
        <row r="70">
          <cell r="K70">
            <v>5494</v>
          </cell>
        </row>
        <row r="71">
          <cell r="K71">
            <v>6754</v>
          </cell>
        </row>
        <row r="72">
          <cell r="K72">
            <v>19667</v>
          </cell>
        </row>
        <row r="76">
          <cell r="K76">
            <v>11871</v>
          </cell>
        </row>
        <row r="77">
          <cell r="K77">
            <v>9376</v>
          </cell>
        </row>
        <row r="78">
          <cell r="K78">
            <v>10532</v>
          </cell>
        </row>
        <row r="79">
          <cell r="K79">
            <v>5993</v>
          </cell>
        </row>
        <row r="80">
          <cell r="K80">
            <v>23764</v>
          </cell>
        </row>
        <row r="81">
          <cell r="K81">
            <v>12207</v>
          </cell>
        </row>
        <row r="82">
          <cell r="K82">
            <v>425</v>
          </cell>
        </row>
        <row r="83">
          <cell r="K83">
            <v>9614</v>
          </cell>
        </row>
        <row r="84">
          <cell r="K84">
            <v>25169</v>
          </cell>
        </row>
        <row r="85">
          <cell r="K85">
            <v>27396</v>
          </cell>
        </row>
        <row r="86">
          <cell r="K86">
            <v>12661</v>
          </cell>
        </row>
        <row r="87">
          <cell r="K87">
            <v>5547</v>
          </cell>
        </row>
        <row r="88">
          <cell r="K88">
            <v>28770</v>
          </cell>
        </row>
        <row r="89">
          <cell r="K89">
            <v>13506</v>
          </cell>
        </row>
        <row r="90">
          <cell r="K90">
            <v>0</v>
          </cell>
        </row>
        <row r="93">
          <cell r="K93">
            <v>131</v>
          </cell>
        </row>
        <row r="94">
          <cell r="K94">
            <v>562</v>
          </cell>
        </row>
        <row r="95">
          <cell r="K95">
            <v>0</v>
          </cell>
        </row>
        <row r="96">
          <cell r="K96">
            <v>4049</v>
          </cell>
        </row>
        <row r="97">
          <cell r="K97">
            <v>49961</v>
          </cell>
        </row>
        <row r="98">
          <cell r="K98">
            <v>46037</v>
          </cell>
        </row>
        <row r="99">
          <cell r="K99">
            <v>23843</v>
          </cell>
        </row>
        <row r="100">
          <cell r="K100">
            <v>8873</v>
          </cell>
        </row>
        <row r="106">
          <cell r="K106">
            <v>9702</v>
          </cell>
        </row>
        <row r="107">
          <cell r="K107">
            <v>17708</v>
          </cell>
        </row>
        <row r="108">
          <cell r="K108">
            <v>42100</v>
          </cell>
        </row>
        <row r="109">
          <cell r="K109">
            <v>9494</v>
          </cell>
        </row>
        <row r="110">
          <cell r="K110">
            <v>17798</v>
          </cell>
        </row>
        <row r="111">
          <cell r="K111">
            <v>30807</v>
          </cell>
        </row>
        <row r="112">
          <cell r="K112">
            <v>7728</v>
          </cell>
        </row>
        <row r="113">
          <cell r="K113">
            <v>14279</v>
          </cell>
        </row>
        <row r="129">
          <cell r="K129">
            <v>26183</v>
          </cell>
        </row>
        <row r="130">
          <cell r="K130">
            <v>8570</v>
          </cell>
        </row>
        <row r="137">
          <cell r="K137">
            <v>17471</v>
          </cell>
        </row>
        <row r="138">
          <cell r="K138">
            <v>86310</v>
          </cell>
        </row>
        <row r="139">
          <cell r="K139">
            <v>64364</v>
          </cell>
        </row>
        <row r="140">
          <cell r="K140">
            <v>55246</v>
          </cell>
        </row>
        <row r="141">
          <cell r="K141">
            <v>2255</v>
          </cell>
        </row>
        <row r="142">
          <cell r="K142">
            <v>24045</v>
          </cell>
        </row>
        <row r="143">
          <cell r="K143">
            <v>33103</v>
          </cell>
        </row>
      </sheetData>
      <sheetData sheetId="7" refreshError="1"/>
      <sheetData sheetId="8" refreshError="1"/>
      <sheetData sheetId="9" refreshError="1"/>
      <sheetData sheetId="10" refreshError="1"/>
      <sheetData sheetId="11"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rganisation du TES"/>
      <sheetName val="TRP"/>
      <sheetName val="TEF"/>
      <sheetName val="TEI"/>
      <sheetName val="CPR_CEB"/>
    </sheetNames>
    <sheetDataSet>
      <sheetData sheetId="0"/>
      <sheetData sheetId="1"/>
      <sheetData sheetId="2">
        <row r="44">
          <cell r="L44">
            <v>44895.4</v>
          </cell>
          <cell r="M44">
            <v>2508.6999999999998</v>
          </cell>
          <cell r="N44">
            <v>282432.5</v>
          </cell>
        </row>
      </sheetData>
      <sheetData sheetId="3"/>
      <sheetData sheetId="4"/>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rganisation du TES"/>
      <sheetName val="TRP"/>
      <sheetName val="TEF"/>
      <sheetName val="TEI"/>
      <sheetName val="CPR_CEB"/>
    </sheetNames>
    <sheetDataSet>
      <sheetData sheetId="0"/>
      <sheetData sheetId="1"/>
      <sheetData sheetId="2">
        <row r="44">
          <cell r="L44">
            <v>44574.6</v>
          </cell>
          <cell r="M44">
            <v>2654.6</v>
          </cell>
          <cell r="N44">
            <v>281088.5</v>
          </cell>
        </row>
      </sheetData>
      <sheetData sheetId="3"/>
      <sheetData sheetId="4"/>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rganisation du TES"/>
      <sheetName val="TRP"/>
      <sheetName val="TEF"/>
      <sheetName val="TEI"/>
      <sheetName val="CPR_CEB"/>
    </sheetNames>
    <sheetDataSet>
      <sheetData sheetId="0"/>
      <sheetData sheetId="1"/>
      <sheetData sheetId="2">
        <row r="44">
          <cell r="L44">
            <v>47932.7</v>
          </cell>
          <cell r="M44">
            <v>2585.9</v>
          </cell>
          <cell r="N44">
            <v>290656.5</v>
          </cell>
        </row>
      </sheetData>
      <sheetData sheetId="3"/>
      <sheetData sheetId="4"/>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rganisation du TES"/>
      <sheetName val="TRP"/>
      <sheetName val="TEF"/>
      <sheetName val="TEI"/>
      <sheetName val="CPR_CEB"/>
    </sheetNames>
    <sheetDataSet>
      <sheetData sheetId="0"/>
      <sheetData sheetId="1"/>
      <sheetData sheetId="2">
        <row r="44">
          <cell r="L44">
            <v>51089.8</v>
          </cell>
          <cell r="M44">
            <v>3034.7</v>
          </cell>
          <cell r="N44">
            <v>309190.8</v>
          </cell>
        </row>
      </sheetData>
      <sheetData sheetId="3"/>
      <sheetData sheetId="4"/>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rganisation du TES"/>
      <sheetName val="TRP"/>
      <sheetName val="TEF"/>
      <sheetName val="TEI"/>
      <sheetName val="CPR_CEB"/>
    </sheetNames>
    <sheetDataSet>
      <sheetData sheetId="0"/>
      <sheetData sheetId="1"/>
      <sheetData sheetId="2">
        <row r="44">
          <cell r="L44">
            <v>56236.800000000003</v>
          </cell>
          <cell r="M44">
            <v>3229</v>
          </cell>
          <cell r="N44">
            <v>332318.90000000002</v>
          </cell>
        </row>
      </sheetData>
      <sheetData sheetId="3"/>
      <sheetData sheetId="4"/>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r:id="rId1" refreshedBy="Rapporteur" refreshedDate="40858.736148495373" createdVersion="1" refreshedVersion="3" recordCount="133" upgradeOnRefresh="1">
  <cacheSource type="worksheet">
    <worksheetSource ref="C52:EF185" sheet="TEIK_2005_Modifie"/>
  </cacheSource>
  <cacheFields count="134">
    <cacheField name="L" numFmtId="0">
      <sharedItems containsMixedTypes="1" containsNumber="1" containsInteger="1" minValue="1" maxValue="124" count="35">
        <n v="1"/>
        <n v="2"/>
        <n v="12"/>
        <n v="3"/>
        <s v="12_06"/>
        <s v="07_08_12_09"/>
        <s v="21_122_24_12_23"/>
        <s v="23_24_12"/>
        <n v="13"/>
        <n v="19"/>
        <s v="14_15_16_17_18_19"/>
        <s v="19_20"/>
        <n v="20"/>
        <n v="25"/>
        <n v="100"/>
        <n v="4"/>
        <n v="5"/>
        <n v="6"/>
        <n v="7"/>
        <n v="8"/>
        <n v="9"/>
        <n v="10"/>
        <n v="11"/>
        <n v="14"/>
        <n v="15"/>
        <n v="16"/>
        <n v="17"/>
        <n v="18"/>
        <n v="21"/>
        <n v="22"/>
        <n v="23"/>
        <n v="24"/>
        <n v="124" u="1"/>
        <n v="114" u="1"/>
        <n v="122" u="1"/>
      </sharedItems>
    </cacheField>
    <cacheField name="I_1" numFmtId="0">
      <sharedItems containsString="0" containsBlank="1" containsNumber="1" containsInteger="1" minValue="0" maxValue="10510"/>
    </cacheField>
    <cacheField name="I_2" numFmtId="0">
      <sharedItems containsString="0" containsBlank="1" containsNumber="1" containsInteger="1" minValue="0" maxValue="1441"/>
    </cacheField>
    <cacheField name="I_22" numFmtId="0">
      <sharedItems containsString="0" containsBlank="1" containsNumber="1" containsInteger="1" minValue="0" maxValue="3487"/>
    </cacheField>
    <cacheField name="I_12" numFmtId="0">
      <sharedItems containsString="0" containsBlank="1" containsNumber="1" containsInteger="1" minValue="0" maxValue="153"/>
    </cacheField>
    <cacheField name="I_122" numFmtId="0">
      <sharedItems containsString="0" containsBlank="1" containsNumber="1" containsInteger="1" minValue="-3" maxValue="1153"/>
    </cacheField>
    <cacheField name="I_123" numFmtId="0">
      <sharedItems containsString="0" containsBlank="1" containsNumber="1" containsInteger="1" minValue="-45" maxValue="537"/>
    </cacheField>
    <cacheField name="I_124" numFmtId="0">
      <sharedItems containsString="0" containsBlank="1" containsNumber="1" containsInteger="1" minValue="-1" maxValue="547"/>
    </cacheField>
    <cacheField name="I_3" numFmtId="0">
      <sharedItems containsString="0" containsBlank="1" containsNumber="1" containsInteger="1" minValue="0" maxValue="3684"/>
    </cacheField>
    <cacheField name="I_125" numFmtId="0">
      <sharedItems containsString="0" containsBlank="1" containsNumber="1" containsInteger="1" minValue="-1" maxValue="1224"/>
    </cacheField>
    <cacheField name="I_126" numFmtId="0">
      <sharedItems containsString="0" containsBlank="1" containsNumber="1" containsInteger="1" minValue="0" maxValue="1933"/>
    </cacheField>
    <cacheField name="I_127" numFmtId="0">
      <sharedItems containsString="0" containsBlank="1" containsNumber="1" containsInteger="1" minValue="-20" maxValue="2336"/>
    </cacheField>
    <cacheField name="I_128" numFmtId="0">
      <sharedItems containsString="0" containsBlank="1" containsNumber="1" containsInteger="1" minValue="0" maxValue="2027"/>
    </cacheField>
    <cacheField name="I_129" numFmtId="0">
      <sharedItems containsString="0" containsBlank="1" containsNumber="1" containsInteger="1" minValue="0" maxValue="329"/>
    </cacheField>
    <cacheField name="I_12_06" numFmtId="0">
      <sharedItems containsString="0" containsBlank="1" containsNumber="1" containsInteger="1" minValue="0" maxValue="1447"/>
    </cacheField>
    <cacheField name="I_07_08_12_09" numFmtId="0">
      <sharedItems containsString="0" containsBlank="1" containsNumber="1" containsInteger="1" minValue="-63" maxValue="3398"/>
    </cacheField>
    <cacheField name="I_1210" numFmtId="0">
      <sharedItems containsString="0" containsBlank="1" containsNumber="1" containsInteger="1" minValue="0" maxValue="3647"/>
    </cacheField>
    <cacheField name="I_1211" numFmtId="0">
      <sharedItems containsString="0" containsBlank="1" containsNumber="1" containsInteger="1" minValue="-28" maxValue="1164"/>
    </cacheField>
    <cacheField name="I_21_122_24_12_23" numFmtId="0">
      <sharedItems containsString="0" containsBlank="1" containsNumber="1" containsInteger="1" minValue="-66" maxValue="1419"/>
    </cacheField>
    <cacheField name="I_23_24_12" numFmtId="0">
      <sharedItems containsString="0" containsBlank="1" containsNumber="1" containsInteger="1" minValue="-19" maxValue="6086"/>
    </cacheField>
    <cacheField name="I_13" numFmtId="0">
      <sharedItems containsString="0" containsBlank="1" containsNumber="1" containsInteger="1" minValue="0" maxValue="3295"/>
    </cacheField>
    <cacheField name="I_132" numFmtId="0">
      <sharedItems containsString="0" containsBlank="1" containsNumber="1" containsInteger="1" minValue="0" maxValue="2107"/>
    </cacheField>
    <cacheField name="I_19" numFmtId="0">
      <sharedItems containsString="0" containsBlank="1" containsNumber="1" containsInteger="1" minValue="0" maxValue="2268"/>
    </cacheField>
    <cacheField name="I_192" numFmtId="0">
      <sharedItems containsString="0" containsBlank="1" containsNumber="1" containsInteger="1" minValue="-215" maxValue="6043"/>
    </cacheField>
    <cacheField name="I_193" numFmtId="0">
      <sharedItems containsString="0" containsBlank="1" containsNumber="1" containsInteger="1" minValue="-184" maxValue="6988"/>
    </cacheField>
    <cacheField name="I_14_15_16_17_18_19" numFmtId="0">
      <sharedItems containsString="0" containsBlank="1" containsNumber="1" containsInteger="1" minValue="-1" maxValue="18573"/>
    </cacheField>
    <cacheField name="I_194" numFmtId="0">
      <sharedItems containsString="0" containsBlank="1" containsNumber="1" containsInteger="1" minValue="0" maxValue="9187"/>
    </cacheField>
    <cacheField name="I_195" numFmtId="0">
      <sharedItems containsString="0" containsBlank="1" containsNumber="1" containsInteger="1" minValue="0" maxValue="3349"/>
    </cacheField>
    <cacheField name="I_196" numFmtId="0">
      <sharedItems containsString="0" containsBlank="1" containsNumber="1" containsInteger="1" minValue="0" maxValue="4589"/>
    </cacheField>
    <cacheField name="I_197" numFmtId="0">
      <sharedItems containsString="0" containsBlank="1" containsNumber="1" containsInteger="1" minValue="0" maxValue="127246"/>
    </cacheField>
    <cacheField name="I_198" numFmtId="0">
      <sharedItems containsString="0" containsBlank="1" containsNumber="1" containsInteger="1" minValue="-171" maxValue="4819"/>
    </cacheField>
    <cacheField name="I_199" numFmtId="0">
      <sharedItems containsString="0" containsBlank="1" containsNumber="1" containsInteger="1" minValue="0" maxValue="18082"/>
    </cacheField>
    <cacheField name="I_1910" numFmtId="0">
      <sharedItems containsString="0" containsBlank="1" containsNumber="1" containsInteger="1" minValue="-100" maxValue="18070"/>
    </cacheField>
    <cacheField name="I_19_20" numFmtId="0">
      <sharedItems containsString="0" containsBlank="1" containsNumber="1" containsInteger="1" minValue="0" maxValue="4463"/>
    </cacheField>
    <cacheField name="I_1911" numFmtId="0">
      <sharedItems containsString="0" containsBlank="1" containsNumber="1" containsInteger="1" minValue="-16" maxValue="4676"/>
    </cacheField>
    <cacheField name="I_1912" numFmtId="0">
      <sharedItems containsString="0" containsBlank="1" containsNumber="1" containsInteger="1" minValue="0" maxValue="12120"/>
    </cacheField>
    <cacheField name="I_1913" numFmtId="0">
      <sharedItems containsString="0" containsBlank="1" containsNumber="1" containsInteger="1" minValue="0" maxValue="580"/>
    </cacheField>
    <cacheField name="I_19_202" numFmtId="0">
      <sharedItems containsString="0" containsBlank="1" containsNumber="1" containsInteger="1" minValue="0" maxValue="8961"/>
    </cacheField>
    <cacheField name="I_19_203" numFmtId="0">
      <sharedItems containsString="0" containsBlank="1" containsNumber="1" containsInteger="1" minValue="0" maxValue="8882"/>
    </cacheField>
    <cacheField name="I_19_204" numFmtId="0">
      <sharedItems containsString="0" containsBlank="1" containsNumber="1" containsInteger="1" minValue="0" maxValue="4100"/>
    </cacheField>
    <cacheField name="I_20" numFmtId="0">
      <sharedItems containsString="0" containsBlank="1" containsNumber="1" containsInteger="1" minValue="0" maxValue="28914"/>
    </cacheField>
    <cacheField name="I_202" numFmtId="0">
      <sharedItems containsString="0" containsBlank="1" containsNumber="1" containsInteger="1" minValue="0" maxValue="536"/>
    </cacheField>
    <cacheField name="25" numFmtId="0">
      <sharedItems containsString="0" containsBlank="1" containsNumber="1" containsInteger="1" minValue="0" maxValue="344370"/>
    </cacheField>
    <cacheField name="I_100" numFmtId="0">
      <sharedItems containsString="0" containsBlank="1" containsNumber="1" minValue="0" maxValue="350.56579853502785"/>
    </cacheField>
    <cacheField name="I_14" numFmtId="0">
      <sharedItems containsString="0" containsBlank="1" containsNumber="1" minValue="0" maxValue="428.54686032680149"/>
    </cacheField>
    <cacheField name="I_23" numFmtId="0">
      <sharedItems containsString="0" containsBlank="1" containsNumber="1" minValue="0" maxValue="1247.8873411381705"/>
    </cacheField>
    <cacheField name="I_32" numFmtId="0">
      <sharedItems containsString="0" containsBlank="1" containsNumber="1" minValue="0" maxValue="540.52478051543471"/>
    </cacheField>
    <cacheField name="I_4" numFmtId="0">
      <sharedItems containsString="0" containsBlank="1" containsNumber="1" minValue="0" maxValue="906.47521948456529"/>
    </cacheField>
    <cacheField name="I_5" numFmtId="0">
      <sharedItems containsString="0" containsBlank="1" containsNumber="1" minValue="-4.8924350800808583" maxValue="263.88086352563107"/>
    </cacheField>
    <cacheField name="I_6" numFmtId="0">
      <sharedItems containsString="0" containsBlank="1" containsNumber="1" minValue="-19.399937801275073" maxValue="1046.3648991862333"/>
    </cacheField>
    <cacheField name="I_7" numFmtId="0">
      <sharedItems containsString="0" containsBlank="1" containsNumber="1" minValue="-18.160705955527909" maxValue="979.52506090291809"/>
    </cacheField>
    <cacheField name="I_8" numFmtId="0">
      <sharedItems containsString="0" containsBlank="1" containsNumber="1" minValue="-20.546921163116156" maxValue="1108.2291763852174"/>
    </cacheField>
    <cacheField name="I_9" numFmtId="0">
      <sharedItems containsString="0" containsBlank="1" containsNumber="1" minValue="0" maxValue="1136.9277651342741"/>
    </cacheField>
    <cacheField name="I_10" numFmtId="0">
      <sharedItems containsString="0" containsBlank="1" containsNumber="1" minValue="0" maxValue="525.42861857077833"/>
    </cacheField>
    <cacheField name="I_11" numFmtId="0">
      <sharedItems containsString="0" containsBlank="1" containsNumber="1" minValue="0" maxValue="1984.6436162949476"/>
    </cacheField>
    <cacheField name="I_1212" numFmtId="0">
      <sharedItems containsString="0" containsBlank="1" containsNumber="1" minValue="-0.15805348883973455" maxValue="3.3981500100542927"/>
    </cacheField>
    <cacheField name="I_133" numFmtId="0">
      <sharedItems containsString="0" containsBlank="1" containsNumber="1" minValue="-0.4593262499370091" maxValue="9.8755143736456965"/>
    </cacheField>
    <cacheField name="I_142" numFmtId="0">
      <sharedItems containsString="0" containsBlank="1" containsNumber="1" minValue="-0.21873528233727202" maxValue="4.7028085702513485"/>
    </cacheField>
    <cacheField name="I_15" numFmtId="0">
      <sharedItems containsString="0" containsBlank="1" containsNumber="1" minValue="-4.8851799718479789" maxValue="105.03136939473154"/>
    </cacheField>
    <cacheField name="I_16" numFmtId="0">
      <sharedItems containsString="0" containsBlank="1" containsNumber="1" minValue="-60.278705007037999" maxValue="1295.992157651317"/>
    </cacheField>
    <cacheField name="I_17" numFmtId="0">
      <sharedItems containsString="0" containsBlank="1" containsNumber="1" minValue="-11.106916561908752" maxValue="3557.7207471461406"/>
    </cacheField>
    <cacheField name="I_18" numFmtId="0">
      <sharedItems containsString="0" containsBlank="1" containsNumber="1" minValue="-5.7523776871992185" maxValue="1842.5774002260232"/>
    </cacheField>
    <cacheField name="I_1914" numFmtId="0">
      <sharedItems containsString="0" containsBlank="1" containsNumber="1" minValue="-2.1407057508920295" maxValue="685.70185262783639"/>
    </cacheField>
    <cacheField name="I_203" numFmtId="0">
      <sharedItems containsString="0" containsBlank="1" containsNumber="1" minValue="-6.4846005774783444E-2" maxValue="1204.384865255053"/>
    </cacheField>
    <cacheField name="I_21" numFmtId="0">
      <sharedItems containsString="0" containsBlank="1" containsNumber="1" minValue="-0.11835632552668164" maxValue="2198.2320340070582"/>
    </cacheField>
    <cacheField name="I_222" numFmtId="0">
      <sharedItems containsString="0" containsBlank="1" containsNumber="1" minValue="-0.2813870174312908" maxValue="5226.2010747513641"/>
    </cacheField>
    <cacheField name="I_232" numFmtId="0">
      <sharedItems containsString="0" containsBlank="1" containsNumber="1" minValue="-6.3455780130467335E-2" maxValue="1178.5642043631699"/>
    </cacheField>
    <cacheField name="I_24" numFmtId="0">
      <sharedItems containsString="0" containsBlank="1" containsNumber="1" minValue="-0.1189578654689338" maxValue="2209.4044353545078"/>
    </cacheField>
    <cacheField name="I_25" numFmtId="0">
      <sharedItems containsString="0" containsBlank="1" containsNumber="1" minValue="-0.25755935194096891" maxValue="4783.6498435996155"/>
    </cacheField>
    <cacheField name="I_1002" numFmtId="0">
      <sharedItems containsString="0" containsBlank="1" containsNumber="1" minValue="-1.0369028418183421E-2" maxValue="192.58396481092069"/>
    </cacheField>
    <cacheField name="I_1003" numFmtId="0">
      <sharedItems containsString="0" containsBlank="1" containsNumber="1" minValue="-5.3147919937943898E-2" maxValue="987.11631700743203"/>
    </cacheField>
    <cacheField name="I_1004" numFmtId="0">
      <sharedItems containsString="0" containsBlank="1" containsNumber="1" minValue="-1.2654890564017167E-2" maxValue="235.03928244549081"/>
    </cacheField>
    <cacheField name="I_1005" numFmtId="0">
      <sharedItems containsString="0" containsBlank="1" containsNumber="1" minValue="-1.9265814806729641E-2" maxValue="357.8239784053896"/>
    </cacheField>
    <cacheField name="I_1006" numFmtId="0">
      <sharedItems containsString="0" containsBlank="1" containsNumber="1" minValue="0" maxValue="3362.4357321670068"/>
    </cacheField>
    <cacheField name="I_1007" numFmtId="0">
      <sharedItems containsString="0" containsBlank="1" containsNumber="1" minValue="0" maxValue="1100.5642678329928"/>
    </cacheField>
    <cacheField name="I_1008" numFmtId="0">
      <sharedItems containsString="0" containsBlank="1" containsNumber="1" minValue="0" maxValue="1508.538470432931"/>
    </cacheField>
    <cacheField name="I_1009" numFmtId="0">
      <sharedItems containsString="0" containsBlank="1" containsNumber="1" minValue="0" maxValue="7452.4615295670692"/>
    </cacheField>
    <cacheField name="I_10010" numFmtId="0">
      <sharedItems containsString="0" containsBlank="1" containsNumber="1" minValue="0" maxValue="4855.4544619045664"/>
    </cacheField>
    <cacheField name="I_10011" numFmtId="0">
      <sharedItems containsString="0" containsBlank="1" containsNumber="1" minValue="0" maxValue="4026.5455380954336"/>
    </cacheField>
    <cacheField name="I_10012" numFmtId="0">
      <sharedItems containsString="0" containsBlank="1" containsNumber="1" minValue="0" maxValue="1725.0734933855952"/>
    </cacheField>
    <cacheField name="I_10013" numFmtId="0">
      <sharedItems containsString="0" containsBlank="1" containsNumber="1" minValue="0" maxValue="2374.9265066144044"/>
    </cacheField>
    <cacheField name="I_10014" numFmtId="0">
      <sharedItems containsString="0" containsBlank="1" containsNumber="1" containsInteger="1" minValue="0" maxValue="0"/>
    </cacheField>
    <cacheField name="I_10015" numFmtId="0">
      <sharedItems containsString="0" containsBlank="1" containsNumber="1" containsInteger="1" minValue="0" maxValue="0"/>
    </cacheField>
    <cacheField name="I_10016" numFmtId="0">
      <sharedItems containsString="0" containsBlank="1" containsNumber="1" containsInteger="1" minValue="0" maxValue="0"/>
    </cacheField>
    <cacheField name="1" numFmtId="0">
      <sharedItems containsString="0" containsBlank="1" containsNumber="1" containsInteger="1" minValue="0" maxValue="10510"/>
    </cacheField>
    <cacheField name="2" numFmtId="0">
      <sharedItems containsString="0" containsBlank="1" containsNumber="1" containsInteger="1" minValue="0" maxValue="4928"/>
    </cacheField>
    <cacheField name="3" numFmtId="0">
      <sharedItems containsString="0" containsBlank="1" containsNumber="1" containsInteger="1" minValue="0" maxValue="3684"/>
    </cacheField>
    <cacheField name="4" numFmtId="0">
      <sharedItems containsString="0" containsBlank="1" containsNumber="1" minValue="0" maxValue="428.54686032680149"/>
    </cacheField>
    <cacheField name="5" numFmtId="0">
      <sharedItems containsString="0" containsBlank="1" containsNumber="1" minValue="0" maxValue="1247.8873411381705"/>
    </cacheField>
    <cacheField name="6" numFmtId="0">
      <sharedItems containsString="0" containsBlank="1" containsNumber="1" minValue="0" maxValue="906.47521948456529"/>
    </cacheField>
    <cacheField name="7" numFmtId="0">
      <sharedItems containsString="0" containsBlank="1" containsNumber="1" minValue="-4.8924350800808583" maxValue="263.88086352563107"/>
    </cacheField>
    <cacheField name="8" numFmtId="0">
      <sharedItems containsString="0" containsBlank="1" containsNumber="1" minValue="-19.399937801275073" maxValue="1046.3648991862333"/>
    </cacheField>
    <cacheField name="9" numFmtId="0">
      <sharedItems containsString="0" containsBlank="1" containsNumber="1" minValue="-20.546921163116156" maxValue="1108.2291763852174"/>
    </cacheField>
    <cacheField name="10" numFmtId="0">
      <sharedItems containsString="0" containsBlank="1" containsNumber="1" minValue="0" maxValue="1136.9277651342741"/>
    </cacheField>
    <cacheField name="11" numFmtId="0">
      <sharedItems containsString="0" containsBlank="1" containsNumber="1" minValue="0" maxValue="525.42861857077833"/>
    </cacheField>
    <cacheField name="12" numFmtId="0">
      <sharedItems containsString="0" containsBlank="1" containsNumber="1" minValue="-3" maxValue="14021.992478270895"/>
    </cacheField>
    <cacheField name="13" numFmtId="0">
      <sharedItems containsString="0" containsBlank="1" containsNumber="1" containsInteger="1" minValue="0" maxValue="5402"/>
    </cacheField>
    <cacheField name="14" numFmtId="0">
      <sharedItems containsString="0" containsBlank="1" containsNumber="1" minValue="-7.5215034192966865E-2" maxValue="1396.9688300659736"/>
    </cacheField>
    <cacheField name="15" numFmtId="0">
      <sharedItems containsString="0" containsBlank="1" containsNumber="1" minValue="-0.11835632552668164" maxValue="2198.2320340070582"/>
    </cacheField>
    <cacheField name="16" numFmtId="0">
      <sharedItems containsString="0" containsBlank="1" containsNumber="1" minValue="-0.33453493736923468" maxValue="6213.3173917587965"/>
    </cacheField>
    <cacheField name="17" numFmtId="0">
      <sharedItems containsString="0" containsBlank="1" containsNumber="1" minValue="-7.6110670694484503E-2" maxValue="1413.6034868086608"/>
    </cacheField>
    <cacheField name="18" numFmtId="0">
      <sharedItems containsString="0" containsBlank="1" containsNumber="1" minValue="-0.13822368027566345" maxValue="2567.2284137598972"/>
    </cacheField>
    <cacheField name="19" numFmtId="0">
      <sharedItems containsString="0" containsBlank="1" containsNumber="1" minValue="0" maxValue="234252.15200148971"/>
    </cacheField>
    <cacheField name="20" numFmtId="0">
      <sharedItems containsString="0" containsBlank="1" containsNumber="1" minValue="0" maxValue="44404.4978421099"/>
    </cacheField>
    <cacheField name="21" numFmtId="0">
      <sharedItems containsString="0" containsBlank="1" containsNumber="1" minValue="-0.15805348883973455" maxValue="3.3981500100542927"/>
    </cacheField>
    <cacheField name="22" numFmtId="0">
      <sharedItems containsString="0" containsBlank="1" containsNumber="1" minValue="-60.738031256975006" maxValue="1305.8676720249628"/>
    </cacheField>
    <cacheField name="23" numFmtId="0">
      <sharedItems containsString="0" containsBlank="1" containsNumber="1" minValue="-11.106916561908752" maxValue="3557.7207471461406"/>
    </cacheField>
    <cacheField name="24" numFmtId="0">
      <sharedItems containsString="0" containsBlank="1" containsNumber="1" minValue="-5.7391210034212019" maxValue="1847.2802087962746"/>
    </cacheField>
    <cacheField name="26" numFmtId="0">
      <sharedItems containsString="0" containsBlank="1" containsNumber="1" minValue="0" maxValue="344369.99999999988"/>
    </cacheField>
    <cacheField name="I_10017" numFmtId="0">
      <sharedItems containsNonDate="0" containsString="0" containsBlank="1"/>
    </cacheField>
    <cacheField name="I_10018" numFmtId="0">
      <sharedItems containsNonDate="0" containsString="0" containsBlank="1"/>
    </cacheField>
    <cacheField name="I_10019" numFmtId="0">
      <sharedItems containsNonDate="0" containsString="0" containsBlank="1"/>
    </cacheField>
    <cacheField name="I_10020" numFmtId="0">
      <sharedItems containsNonDate="0" containsString="0" containsBlank="1"/>
    </cacheField>
    <cacheField name="I_10021" numFmtId="0">
      <sharedItems containsNonDate="0" containsString="0" containsBlank="1"/>
    </cacheField>
    <cacheField name="I_10022" numFmtId="0">
      <sharedItems containsNonDate="0" containsString="0" containsBlank="1"/>
    </cacheField>
    <cacheField name="I_10023" numFmtId="0">
      <sharedItems containsNonDate="0" containsString="0" containsBlank="1"/>
    </cacheField>
    <cacheField name="I_10024" numFmtId="0">
      <sharedItems containsNonDate="0" containsString="0" containsBlank="1"/>
    </cacheField>
    <cacheField name="I_10025" numFmtId="0">
      <sharedItems containsNonDate="0" containsString="0" containsBlank="1"/>
    </cacheField>
    <cacheField name="I_10026" numFmtId="0">
      <sharedItems containsNonDate="0" containsString="0" containsBlank="1"/>
    </cacheField>
    <cacheField name="I_10027" numFmtId="0">
      <sharedItems containsNonDate="0" containsString="0" containsBlank="1"/>
    </cacheField>
    <cacheField name="I_10028" numFmtId="0">
      <sharedItems containsNonDate="0" containsString="0" containsBlank="1"/>
    </cacheField>
    <cacheField name="I_10029" numFmtId="0">
      <sharedItems containsNonDate="0" containsString="0" containsBlank="1"/>
    </cacheField>
    <cacheField name="I_10030" numFmtId="0">
      <sharedItems containsNonDate="0" containsString="0" containsBlank="1"/>
    </cacheField>
    <cacheField name="I_10031" numFmtId="0">
      <sharedItems containsNonDate="0" containsString="0" containsBlank="1"/>
    </cacheField>
    <cacheField name="I_10032" numFmtId="0">
      <sharedItems containsNonDate="0" containsString="0" containsBlank="1"/>
    </cacheField>
    <cacheField name="I_10033" numFmtId="0">
      <sharedItems containsNonDate="0" containsString="0" containsBlank="1"/>
    </cacheField>
    <cacheField name="I_10034" numFmtId="0">
      <sharedItems containsNonDate="0" containsString="0" containsBlank="1"/>
    </cacheField>
    <cacheField name="I_10035" numFmtId="0">
      <sharedItems containsNonDate="0" containsString="0" containsBlank="1"/>
    </cacheField>
    <cacheField name="I_10036" numFmtId="0">
      <sharedItems containsNonDate="0" containsString="0" containsBlank="1"/>
    </cacheField>
    <cacheField name="I_10037" numFmtId="0">
      <sharedItems containsNonDate="0" containsString="0" containsBlank="1"/>
    </cacheField>
    <cacheField name="I_10038" numFmtId="0">
      <sharedItems containsNonDate="0" containsString="0" containsBlank="1"/>
    </cacheField>
    <cacheField name="I_10039" numFmtId="0">
      <sharedItems containsNonDate="0" containsString="0" containsBlank="1"/>
    </cacheField>
    <cacheField name="I_10040" numFmtId="0">
      <sharedItems containsNonDate="0" containsString="0" containsBlank="1"/>
    </cacheField>
    <cacheField name="I_10041"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Rapporteur" refreshedDate="40858.736499768522" createdVersion="1" refreshedVersion="3" recordCount="133" upgradeOnRefresh="1">
  <cacheSource type="worksheet">
    <worksheetSource ref="C52:EF185" sheet="TEIK_2004_Modifie"/>
  </cacheSource>
  <cacheFields count="134">
    <cacheField name="L" numFmtId="0">
      <sharedItems containsMixedTypes="1" containsNumber="1" containsInteger="1" minValue="1" maxValue="100" count="32">
        <n v="1"/>
        <n v="2"/>
        <n v="12"/>
        <n v="3"/>
        <s v="12_06"/>
        <s v="07_08_12_09"/>
        <s v="21_122_24_12_23"/>
        <s v="23_24_12"/>
        <n v="13"/>
        <n v="19"/>
        <s v="14_15_16_17_18_19"/>
        <s v="19_20"/>
        <n v="20"/>
        <n v="25"/>
        <n v="100"/>
        <n v="4"/>
        <n v="5"/>
        <n v="6"/>
        <n v="7"/>
        <n v="8"/>
        <n v="9"/>
        <n v="10"/>
        <n v="11"/>
        <n v="14"/>
        <n v="15"/>
        <n v="16"/>
        <n v="17"/>
        <n v="18"/>
        <n v="21"/>
        <n v="22"/>
        <n v="23"/>
        <n v="24"/>
      </sharedItems>
    </cacheField>
    <cacheField name="I_1" numFmtId="0">
      <sharedItems containsString="0" containsBlank="1" containsNumber="1" minValue="0" maxValue="10138.67"/>
    </cacheField>
    <cacheField name="I_2" numFmtId="0">
      <sharedItems containsString="0" containsBlank="1" containsNumber="1" minValue="0" maxValue="1395"/>
    </cacheField>
    <cacheField name="I_22" numFmtId="0">
      <sharedItems containsString="0" containsBlank="1" containsNumber="1" minValue="0" maxValue="3502.7999999999993"/>
    </cacheField>
    <cacheField name="I_12" numFmtId="0">
      <sharedItems containsString="0" containsBlank="1" containsNumber="1" minValue="0" maxValue="192.44000000000003"/>
    </cacheField>
    <cacheField name="I_122" numFmtId="0">
      <sharedItems containsString="0" containsBlank="1" containsNumber="1" minValue="-1.19" maxValue="948.54000000000008"/>
    </cacheField>
    <cacheField name="I_123" numFmtId="0">
      <sharedItems containsString="0" containsBlank="1" containsNumber="1" minValue="-16.41" maxValue="648.46"/>
    </cacheField>
    <cacheField name="I_124" numFmtId="0">
      <sharedItems containsString="0" containsBlank="1" containsNumber="1" minValue="0" maxValue="768.76"/>
    </cacheField>
    <cacheField name="I_3" numFmtId="0">
      <sharedItems containsString="0" containsBlank="1" containsNumber="1" minValue="0" maxValue="4536.369999999999"/>
    </cacheField>
    <cacheField name="I_125" numFmtId="0">
      <sharedItems containsString="0" containsBlank="1" containsNumber="1" minValue="0" maxValue="1043.79"/>
    </cacheField>
    <cacheField name="I_126" numFmtId="0">
      <sharedItems containsString="0" containsBlank="1" containsNumber="1" minValue="0" maxValue="1645.4"/>
    </cacheField>
    <cacheField name="I_127" numFmtId="0">
      <sharedItems containsString="0" containsBlank="1" containsNumber="1" minValue="-6.83" maxValue="2345.9299999999998"/>
    </cacheField>
    <cacheField name="I_128" numFmtId="0">
      <sharedItems containsString="0" containsBlank="1" containsNumber="1" minValue="0" maxValue="1950.38"/>
    </cacheField>
    <cacheField name="I_129" numFmtId="0">
      <sharedItems containsString="0" containsBlank="1" containsNumber="1" minValue="-6.29" maxValue="259.54999999999995"/>
    </cacheField>
    <cacheField name="I_12_06" numFmtId="0">
      <sharedItems containsString="0" containsBlank="1" containsNumber="1" minValue="0" maxValue="1373.4200000000003"/>
    </cacheField>
    <cacheField name="I_07_08_12_09" numFmtId="0">
      <sharedItems containsString="0" containsBlank="1" containsNumber="1" minValue="0" maxValue="3385.5000000000005"/>
    </cacheField>
    <cacheField name="I_1210" numFmtId="0">
      <sharedItems containsString="0" containsBlank="1" containsNumber="1" minValue="0" maxValue="3011.65"/>
    </cacheField>
    <cacheField name="I_1211" numFmtId="0">
      <sharedItems containsString="0" containsBlank="1" containsNumber="1" minValue="-13.11" maxValue="1307.3599999999999"/>
    </cacheField>
    <cacheField name="I_21_122_24_12_23" numFmtId="0">
      <sharedItems containsString="0" containsBlank="1" containsNumber="1" minValue="-2.89" maxValue="974.3900000000001"/>
    </cacheField>
    <cacheField name="I_23_24_12" numFmtId="0">
      <sharedItems containsString="0" containsBlank="1" containsNumber="1" minValue="-0.23" maxValue="7193.49"/>
    </cacheField>
    <cacheField name="I_13" numFmtId="0">
      <sharedItems containsString="0" containsBlank="1" containsNumber="1" minValue="0" maxValue="3084.2300000000005"/>
    </cacheField>
    <cacheField name="I_132" numFmtId="0">
      <sharedItems containsString="0" containsBlank="1" containsNumber="1" minValue="0" maxValue="1952.34"/>
    </cacheField>
    <cacheField name="I_19" numFmtId="0">
      <sharedItems containsString="0" containsBlank="1" containsNumber="1" minValue="0" maxValue="1771.22"/>
    </cacheField>
    <cacheField name="I_192" numFmtId="0">
      <sharedItems containsString="0" containsBlank="1" containsNumber="1" minValue="-3.63" maxValue="5826.11"/>
    </cacheField>
    <cacheField name="I_193" numFmtId="0">
      <sharedItems containsString="0" containsBlank="1" containsNumber="1" minValue="-35.58" maxValue="7308.5999999999995"/>
    </cacheField>
    <cacheField name="I_14_15_16_17_18_19" numFmtId="0">
      <sharedItems containsString="0" containsBlank="1" containsNumber="1" minValue="0" maxValue="16178.809999999998"/>
    </cacheField>
    <cacheField name="I_194" numFmtId="0">
      <sharedItems containsString="0" containsBlank="1" containsNumber="1" containsInteger="1" minValue="0" maxValue="9151"/>
    </cacheField>
    <cacheField name="I_195" numFmtId="0">
      <sharedItems containsString="0" containsBlank="1" containsNumber="1" minValue="0" maxValue="3753.06"/>
    </cacheField>
    <cacheField name="I_196" numFmtId="0">
      <sharedItems containsString="0" containsBlank="1" containsNumber="1" minValue="0" maxValue="4948.2700000000004"/>
    </cacheField>
    <cacheField name="I_197" numFmtId="0">
      <sharedItems containsString="0" containsBlank="1" containsNumber="1" minValue="-0.35" maxValue="115399.10999999999"/>
    </cacheField>
    <cacheField name="I_198" numFmtId="0">
      <sharedItems containsString="0" containsBlank="1" containsNumber="1" minValue="-7.11" maxValue="4751.32"/>
    </cacheField>
    <cacheField name="I_199" numFmtId="0">
      <sharedItems containsString="0" containsBlank="1" containsNumber="1" minValue="-0.02" maxValue="15968.43"/>
    </cacheField>
    <cacheField name="I_1910" numFmtId="0">
      <sharedItems containsString="0" containsBlank="1" containsNumber="1" minValue="-90.11" maxValue="15116.109999999999"/>
    </cacheField>
    <cacheField name="I_19_20" numFmtId="0">
      <sharedItems containsString="0" containsBlank="1" containsNumber="1" minValue="0" maxValue="5142.6500000000005"/>
    </cacheField>
    <cacheField name="I_1911" numFmtId="0">
      <sharedItems containsString="0" containsBlank="1" containsNumber="1" minValue="-0.65" maxValue="4704.8200000000006"/>
    </cacheField>
    <cacheField name="I_1912" numFmtId="0">
      <sharedItems containsString="0" containsBlank="1" containsNumber="1" minValue="0" maxValue="11005.91"/>
    </cacheField>
    <cacheField name="I_1913" numFmtId="0">
      <sharedItems containsString="0" containsBlank="1" containsNumber="1" minValue="-0.01" maxValue="523.41999999999996"/>
    </cacheField>
    <cacheField name="I_19_202" numFmtId="0">
      <sharedItems containsString="0" containsBlank="1" containsNumber="1" minValue="0" maxValue="9037.2200000000012"/>
    </cacheField>
    <cacheField name="I_19_203" numFmtId="0">
      <sharedItems containsString="0" containsBlank="1" containsNumber="1" minValue="0" maxValue="8447.44"/>
    </cacheField>
    <cacheField name="I_19_204" numFmtId="0">
      <sharedItems containsString="0" containsBlank="1" containsNumber="1" minValue="0" maxValue="3403.6899999999996"/>
    </cacheField>
    <cacheField name="I_20" numFmtId="0">
      <sharedItems containsString="0" containsBlank="1" containsNumber="1" containsInteger="1" minValue="0" maxValue="25855"/>
    </cacheField>
    <cacheField name="I_202" numFmtId="0">
      <sharedItems containsString="0" containsBlank="1" containsNumber="1" minValue="0" maxValue="442.23999999999995"/>
    </cacheField>
    <cacheField name="25" numFmtId="0">
      <sharedItems containsString="0" containsBlank="1" containsNumber="1" minValue="0" maxValue="320392.90000000002"/>
    </cacheField>
    <cacheField name="I_100" numFmtId="0">
      <sharedItems containsString="0" containsBlank="1" containsNumber="1" minValue="0" maxValue="337.31451511926377"/>
    </cacheField>
    <cacheField name="I_14" numFmtId="0">
      <sharedItems containsString="0" containsBlank="1" containsNumber="1" minValue="0" maxValue="412.34791585801042"/>
    </cacheField>
    <cacheField name="I_23" numFmtId="0">
      <sharedItems containsString="0" containsBlank="1" containsNumber="1" minValue="0" maxValue="1200.7175690227259"/>
    </cacheField>
    <cacheField name="I_32" numFmtId="0">
      <sharedItems containsString="0" containsBlank="1" containsNumber="1" minValue="0" maxValue="513.03907674879645"/>
    </cacheField>
    <cacheField name="I_4" numFmtId="0">
      <sharedItems containsString="0" containsBlank="1" containsNumber="1" minValue="0" maxValue="860.38092325120374"/>
    </cacheField>
    <cacheField name="I_5" numFmtId="0">
      <sharedItems containsString="0" containsBlank="1" containsNumber="1" minValue="0" maxValue="262.91014227958328"/>
    </cacheField>
    <cacheField name="I_6" numFmtId="0">
      <sharedItems containsString="0" containsBlank="1" containsNumber="1" minValue="0" maxValue="1042.5157051780438"/>
    </cacheField>
    <cacheField name="I_7" numFmtId="0">
      <sharedItems containsString="0" containsBlank="1" containsNumber="1" minValue="0" maxValue="975.92174622920231"/>
    </cacheField>
    <cacheField name="I_8" numFmtId="0">
      <sharedItems containsString="0" containsBlank="1" containsNumber="1" minValue="0" maxValue="1104.1524063131708"/>
    </cacheField>
    <cacheField name="I_9" numFmtId="0">
      <sharedItems containsString="0" containsBlank="1" containsNumber="1" minValue="0" maxValue="938.86166818388722"/>
    </cacheField>
    <cacheField name="I_10" numFmtId="0">
      <sharedItems containsString="0" containsBlank="1" containsNumber="1" minValue="0" maxValue="433.89281577150666"/>
    </cacheField>
    <cacheField name="I_11" numFmtId="0">
      <sharedItems containsString="0" containsBlank="1" containsNumber="1" minValue="0" maxValue="1638.8955160446064"/>
    </cacheField>
    <cacheField name="I_1212" numFmtId="0">
      <sharedItems containsString="0" containsBlank="1" containsNumber="1" minValue="-6.9208270113156499E-3" maxValue="2.3334202877355903"/>
    </cacheField>
    <cacheField name="I_133" numFmtId="0">
      <sharedItems containsString="0" containsBlank="1" containsNumber="1" minValue="-2.0112922156332674E-2" maxValue="6.7812561314563995"/>
    </cacheField>
    <cacheField name="I_142" numFmtId="0">
      <sharedItems containsString="0" containsBlank="1" containsNumber="1" minValue="-9.5779540296169127E-3" maxValue="3.2292950266153713"/>
    </cacheField>
    <cacheField name="I_15" numFmtId="0">
      <sharedItems containsString="0" containsBlank="1" containsNumber="1" minValue="-0.21391166846425241" maxValue="72.122280496499286"/>
    </cacheField>
    <cacheField name="I_16" numFmtId="0">
      <sharedItems containsString="0" containsBlank="1" containsNumber="1" minValue="-2.6394766283384823" maxValue="889.92374805769339"/>
    </cacheField>
    <cacheField name="I_17" numFmtId="0">
      <sharedItems containsString="0" containsBlank="1" containsNumber="1" minValue="-0.1344521478546849" maxValue="4205.1312220486834"/>
    </cacheField>
    <cacheField name="I_18" numFmtId="0">
      <sharedItems containsString="0" containsBlank="1" containsNumber="1" minValue="-6.9634045687148427E-2" maxValue="2177.8774404784581"/>
    </cacheField>
    <cacheField name="I_1914" numFmtId="0">
      <sharedItems containsString="0" containsBlank="1" containsNumber="1" minValue="-2.5913806458166676E-2" maxValue="810.48133747285817"/>
    </cacheField>
    <cacheField name="I_203" numFmtId="0">
      <sharedItems containsString="0" containsBlank="1" containsNumber="1" minValue="0" maxValue="1049.1312066891239"/>
    </cacheField>
    <cacheField name="I_21" numFmtId="0">
      <sharedItems containsString="0" containsBlank="1" containsNumber="1" minValue="0" maxValue="1914.8645029943318"/>
    </cacheField>
    <cacheField name="I_222" numFmtId="0">
      <sharedItems containsString="0" containsBlank="1" containsNumber="1" minValue="0" maxValue="4552.5070914875414"/>
    </cacheField>
    <cacheField name="I_232" numFmtId="0">
      <sharedItems containsString="0" containsBlank="1" containsNumber="1" minValue="0" maxValue="1026.639010132606"/>
    </cacheField>
    <cacheField name="I_24" numFmtId="0">
      <sharedItems containsString="0" containsBlank="1" containsNumber="1" minValue="0" maxValue="1924.5967034274406"/>
    </cacheField>
    <cacheField name="I_25" numFmtId="0">
      <sharedItems containsString="0" containsBlank="1" containsNumber="1" minValue="0" maxValue="4167.0038187760665"/>
    </cacheField>
    <cacheField name="I_1002" numFmtId="0">
      <sharedItems containsString="0" containsBlank="1" containsNumber="1" minValue="0" maxValue="167.75854066239012"/>
    </cacheField>
    <cacheField name="I_1003" numFmtId="0">
      <sharedItems containsString="0" containsBlank="1" containsNumber="1" minValue="0" maxValue="859.87009857120609"/>
    </cacheField>
    <cacheField name="I_1004" numFmtId="0">
      <sharedItems containsString="0" containsBlank="1" containsNumber="1" minValue="0" maxValue="204.74107000602655"/>
    </cacheField>
    <cacheField name="I_1005" numFmtId="0">
      <sharedItems containsString="0" containsBlank="1" containsNumber="1" minValue="0" maxValue="311.69795725326554"/>
    </cacheField>
    <cacheField name="I_1006" numFmtId="0">
      <sharedItems containsString="0" containsBlank="1" containsNumber="1" minValue="0" maxValue="3874.4857983483444"/>
    </cacheField>
    <cacheField name="I_1007" numFmtId="0">
      <sharedItems containsString="0" containsBlank="1" containsNumber="1" minValue="0" maxValue="1268.1642016516562"/>
    </cacheField>
    <cacheField name="I_1008" numFmtId="0">
      <sharedItems containsString="0" containsBlank="1" containsNumber="1" minValue="0" maxValue="1521.3697171929355"/>
    </cacheField>
    <cacheField name="I_1009" numFmtId="0">
      <sharedItems containsString="0" containsBlank="1" containsNumber="1" minValue="0" maxValue="7515.8502828070659"/>
    </cacheField>
    <cacheField name="I_10010" numFmtId="0">
      <sharedItems containsString="0" containsBlank="1" containsNumber="1" minValue="0" maxValue="4617.89689705822"/>
    </cacheField>
    <cacheField name="I_10011" numFmtId="0">
      <sharedItems containsString="0" containsBlank="1" containsNumber="1" minValue="0" maxValue="3829.54310294178"/>
    </cacheField>
    <cacheField name="I_10012" numFmtId="0">
      <sharedItems containsString="0" containsBlank="1" containsNumber="1" minValue="0" maxValue="1432.1013167564918"/>
    </cacheField>
    <cacheField name="I_10013" numFmtId="0">
      <sharedItems containsString="0" containsBlank="1" containsNumber="1" minValue="0" maxValue="1971.5886832435076"/>
    </cacheField>
    <cacheField name="I_10014" numFmtId="0">
      <sharedItems containsString="0" containsBlank="1" containsNumber="1" containsInteger="1" minValue="0" maxValue="0"/>
    </cacheField>
    <cacheField name="I_10015" numFmtId="0">
      <sharedItems containsString="0" containsBlank="1" containsNumber="1" containsInteger="1" minValue="0" maxValue="0"/>
    </cacheField>
    <cacheField name="I_10016" numFmtId="0">
      <sharedItems containsString="0" containsBlank="1" containsNumber="1" containsInteger="1" minValue="0" maxValue="0"/>
    </cacheField>
    <cacheField name="1" numFmtId="0">
      <sharedItems containsString="0" containsBlank="1" containsNumber="1" minValue="0" maxValue="10138.67"/>
    </cacheField>
    <cacheField name="2" numFmtId="0">
      <sharedItems containsString="0" containsBlank="1" containsNumber="1" minValue="0" maxValue="4897.7999999999993"/>
    </cacheField>
    <cacheField name="3" numFmtId="0">
      <sharedItems containsString="0" containsBlank="1" containsNumber="1" minValue="0" maxValue="4536.369999999999"/>
    </cacheField>
    <cacheField name="4" numFmtId="0">
      <sharedItems containsString="0" containsBlank="1" containsNumber="1" minValue="0" maxValue="412.34791585801042"/>
    </cacheField>
    <cacheField name="5" numFmtId="0">
      <sharedItems containsString="0" containsBlank="1" containsNumber="1" minValue="0" maxValue="1200.7175690227259"/>
    </cacheField>
    <cacheField name="6" numFmtId="0">
      <sharedItems containsString="0" containsBlank="1" containsNumber="1" minValue="0" maxValue="860.38092325120374"/>
    </cacheField>
    <cacheField name="7" numFmtId="0">
      <sharedItems containsString="0" containsBlank="1" containsNumber="1" minValue="0" maxValue="262.91014227958328"/>
    </cacheField>
    <cacheField name="8" numFmtId="0">
      <sharedItems containsString="0" containsBlank="1" containsNumber="1" minValue="0" maxValue="1042.5157051780438"/>
    </cacheField>
    <cacheField name="9" numFmtId="0">
      <sharedItems containsString="0" containsBlank="1" containsNumber="1" minValue="0" maxValue="1104.1524063131708"/>
    </cacheField>
    <cacheField name="10" numFmtId="0">
      <sharedItems containsString="0" containsBlank="1" containsNumber="1" minValue="0" maxValue="938.86166818388722"/>
    </cacheField>
    <cacheField name="11" numFmtId="0">
      <sharedItems containsString="0" containsBlank="1" containsNumber="1" minValue="0" maxValue="433.89281577150666"/>
    </cacheField>
    <cacheField name="12" numFmtId="0">
      <sharedItems containsString="0" containsBlank="1" containsNumber="1" minValue="-0.42680188421197607" maxValue="13508.004472111226"/>
    </cacheField>
    <cacheField name="13" numFmtId="0">
      <sharedItems containsString="0" containsBlank="1" containsNumber="1" minValue="0" maxValue="5036.5700000000006"/>
    </cacheField>
    <cacheField name="14" numFmtId="0">
      <sharedItems containsString="0" containsBlank="1" containsNumber="1" minValue="0" maxValue="1216.889747351514"/>
    </cacheField>
    <cacheField name="15" numFmtId="0">
      <sharedItems containsString="0" containsBlank="1" containsNumber="1" minValue="0" maxValue="1914.8645029943318"/>
    </cacheField>
    <cacheField name="16" numFmtId="0">
      <sharedItems containsString="0" containsBlank="1" containsNumber="1" minValue="0" maxValue="5412.3771900587471"/>
    </cacheField>
    <cacheField name="17" numFmtId="0">
      <sharedItems containsString="0" containsBlank="1" containsNumber="1" minValue="0" maxValue="1231.3800801386326"/>
    </cacheField>
    <cacheField name="18" numFmtId="0">
      <sharedItems containsString="0" containsBlank="1" containsNumber="1" minValue="0" maxValue="2236.2946606807063"/>
    </cacheField>
    <cacheField name="19" numFmtId="0">
      <sharedItems containsString="0" containsBlank="1" containsNumber="1" minValue="0" maxValue="215840.23754813205"/>
    </cacheField>
    <cacheField name="20" numFmtId="0">
      <sharedItems containsString="0" containsBlank="1" containsNumber="1" minValue="0" maxValue="40882.386270644012"/>
    </cacheField>
    <cacheField name="21" numFmtId="0">
      <sharedItems containsString="0" containsBlank="1" containsNumber="1" minValue="-6.9208270113156499E-3" maxValue="2.3334202877355903"/>
    </cacheField>
    <cacheField name="22" numFmtId="0">
      <sharedItems containsString="0" containsBlank="1" containsNumber="1" minValue="-2.659589550494815" maxValue="896.7050041891498"/>
    </cacheField>
    <cacheField name="23" numFmtId="0">
      <sharedItems containsString="0" containsBlank="1" containsNumber="1" minValue="-0.1344521478546849" maxValue="4205.1312220486834"/>
    </cacheField>
    <cacheField name="24" numFmtId="0">
      <sharedItems containsString="0" containsBlank="1" containsNumber="1" minValue="-6.9600903977703382E-2" maxValue="2181.1067355050736"/>
    </cacheField>
    <cacheField name="26" numFmtId="0">
      <sharedItems containsString="0" containsBlank="1" containsNumber="1" minValue="0" maxValue="320392.89999999997"/>
    </cacheField>
    <cacheField name="I_10017" numFmtId="0">
      <sharedItems containsNonDate="0" containsString="0" containsBlank="1"/>
    </cacheField>
    <cacheField name="I_10018" numFmtId="0">
      <sharedItems containsNonDate="0" containsString="0" containsBlank="1"/>
    </cacheField>
    <cacheField name="I_10019" numFmtId="0">
      <sharedItems containsNonDate="0" containsString="0" containsBlank="1"/>
    </cacheField>
    <cacheField name="I_10020" numFmtId="0">
      <sharedItems containsNonDate="0" containsString="0" containsBlank="1"/>
    </cacheField>
    <cacheField name="I_10021" numFmtId="0">
      <sharedItems containsNonDate="0" containsString="0" containsBlank="1"/>
    </cacheField>
    <cacheField name="I_10022" numFmtId="0">
      <sharedItems containsNonDate="0" containsString="0" containsBlank="1"/>
    </cacheField>
    <cacheField name="I_10023" numFmtId="0">
      <sharedItems containsNonDate="0" containsString="0" containsBlank="1"/>
    </cacheField>
    <cacheField name="I_10024" numFmtId="0">
      <sharedItems containsNonDate="0" containsString="0" containsBlank="1"/>
    </cacheField>
    <cacheField name="I_10025" numFmtId="0">
      <sharedItems containsNonDate="0" containsString="0" containsBlank="1"/>
    </cacheField>
    <cacheField name="I_10026" numFmtId="0">
      <sharedItems containsNonDate="0" containsString="0" containsBlank="1"/>
    </cacheField>
    <cacheField name="I_10027" numFmtId="0">
      <sharedItems containsNonDate="0" containsString="0" containsBlank="1"/>
    </cacheField>
    <cacheField name="I_10028" numFmtId="0">
      <sharedItems containsNonDate="0" containsString="0" containsBlank="1"/>
    </cacheField>
    <cacheField name="I_10029" numFmtId="0">
      <sharedItems containsNonDate="0" containsString="0" containsBlank="1"/>
    </cacheField>
    <cacheField name="I_10030" numFmtId="0">
      <sharedItems containsNonDate="0" containsString="0" containsBlank="1"/>
    </cacheField>
    <cacheField name="I_10031" numFmtId="0">
      <sharedItems containsNonDate="0" containsString="0" containsBlank="1"/>
    </cacheField>
    <cacheField name="I_10032" numFmtId="0">
      <sharedItems containsNonDate="0" containsString="0" containsBlank="1"/>
    </cacheField>
    <cacheField name="I_10033" numFmtId="0">
      <sharedItems containsNonDate="0" containsString="0" containsBlank="1"/>
    </cacheField>
    <cacheField name="I_10034" numFmtId="0">
      <sharedItems containsNonDate="0" containsString="0" containsBlank="1"/>
    </cacheField>
    <cacheField name="I_10035" numFmtId="0">
      <sharedItems containsNonDate="0" containsString="0" containsBlank="1"/>
    </cacheField>
    <cacheField name="I_10036" numFmtId="0">
      <sharedItems containsNonDate="0" containsString="0" containsBlank="1"/>
    </cacheField>
    <cacheField name="I_10037" numFmtId="0">
      <sharedItems containsNonDate="0" containsString="0" containsBlank="1"/>
    </cacheField>
    <cacheField name="I_10038" numFmtId="0">
      <sharedItems containsNonDate="0" containsString="0" containsBlank="1"/>
    </cacheField>
    <cacheField name="I_10039" numFmtId="0">
      <sharedItems containsNonDate="0" containsString="0" containsBlank="1"/>
    </cacheField>
    <cacheField name="I_10040" numFmtId="0">
      <sharedItems containsNonDate="0" containsString="0" containsBlank="1"/>
    </cacheField>
    <cacheField name="I_10041"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Rapporteur" refreshedDate="40858.736994560182" createdVersion="4" refreshedVersion="3" minRefreshableVersion="3" recordCount="133">
  <cacheSource type="worksheet">
    <worksheetSource ref="C52:EF185" sheet="TEIK_2003_Modifie"/>
  </cacheSource>
  <cacheFields count="134">
    <cacheField name="L" numFmtId="0">
      <sharedItems containsMixedTypes="1" containsNumber="1" containsInteger="1" minValue="1" maxValue="100" count="32">
        <n v="1"/>
        <n v="2"/>
        <n v="12"/>
        <n v="3"/>
        <s v="12_06"/>
        <s v="07_08_12_09"/>
        <s v="21_122_24_12_23"/>
        <s v="23_24_12"/>
        <n v="13"/>
        <n v="19"/>
        <s v="14_15_16_17_18_19"/>
        <s v="19_20"/>
        <n v="20"/>
        <n v="25"/>
        <n v="100"/>
        <n v="4"/>
        <n v="5"/>
        <n v="6"/>
        <n v="7"/>
        <n v="8"/>
        <n v="9"/>
        <n v="10"/>
        <n v="11"/>
        <n v="14"/>
        <n v="15"/>
        <n v="16"/>
        <n v="17"/>
        <n v="18"/>
        <n v="21"/>
        <n v="22"/>
        <n v="23"/>
        <n v="24"/>
      </sharedItems>
    </cacheField>
    <cacheField name="I_1" numFmtId="0">
      <sharedItems containsString="0" containsBlank="1" containsNumber="1" minValue="0" maxValue="9625.02"/>
    </cacheField>
    <cacheField name="I_2" numFmtId="0">
      <sharedItems containsString="0" containsBlank="1" containsNumber="1" minValue="0" maxValue="1422.67"/>
    </cacheField>
    <cacheField name="I_22" numFmtId="0">
      <sharedItems containsString="0" containsBlank="1" containsNumber="1" minValue="0" maxValue="3294.39"/>
    </cacheField>
    <cacheField name="I_12" numFmtId="0">
      <sharedItems containsString="0" containsBlank="1" containsNumber="1" minValue="-2" maxValue="192.58"/>
    </cacheField>
    <cacheField name="I_122" numFmtId="0">
      <sharedItems containsString="0" containsBlank="1" containsNumber="1" minValue="-0.84" maxValue="1360.3300000000002"/>
    </cacheField>
    <cacheField name="I_123" numFmtId="0">
      <sharedItems containsString="0" containsBlank="1" containsNumber="1" minValue="0" maxValue="967.54000000000008"/>
    </cacheField>
    <cacheField name="I_124" numFmtId="0">
      <sharedItems containsString="0" containsBlank="1" containsNumber="1" minValue="0" maxValue="832.84999999999991"/>
    </cacheField>
    <cacheField name="I_3" numFmtId="0">
      <sharedItems containsString="0" containsBlank="1" containsNumber="1" minValue="0" maxValue="4273.88"/>
    </cacheField>
    <cacheField name="I_125" numFmtId="0">
      <sharedItems containsString="0" containsBlank="1" containsNumber="1" minValue="0" maxValue="1671.45"/>
    </cacheField>
    <cacheField name="I_126" numFmtId="0">
      <sharedItems containsString="0" containsBlank="1" containsNumber="1" minValue="0" maxValue="1713.7099999999998"/>
    </cacheField>
    <cacheField name="I_127" numFmtId="0">
      <sharedItems containsString="0" containsBlank="1" containsNumber="1" minValue="-11.13" maxValue="3000.3700000000003"/>
    </cacheField>
    <cacheField name="I_128" numFmtId="0">
      <sharedItems containsString="0" containsBlank="1" containsNumber="1" minValue="0" maxValue="1648.6699999999998"/>
    </cacheField>
    <cacheField name="I_129" numFmtId="0">
      <sharedItems containsString="0" containsBlank="1" containsNumber="1" minValue="-5.43" maxValue="288.65000000000003"/>
    </cacheField>
    <cacheField name="I_12_06" numFmtId="0">
      <sharedItems containsString="0" containsBlank="1" containsNumber="1" minValue="0" maxValue="1614.73"/>
    </cacheField>
    <cacheField name="I_07_08_12_09" numFmtId="0">
      <sharedItems containsString="0" containsBlank="1" containsNumber="1" minValue="0" maxValue="2627.29"/>
    </cacheField>
    <cacheField name="I_1210" numFmtId="0">
      <sharedItems containsString="0" containsBlank="1" containsNumber="1" minValue="0" maxValue="3027.42"/>
    </cacheField>
    <cacheField name="I_1211" numFmtId="0">
      <sharedItems containsString="0" containsBlank="1" containsNumber="1" minValue="0" maxValue="1329.65"/>
    </cacheField>
    <cacheField name="I_21_122_24_12_23" numFmtId="0">
      <sharedItems containsString="0" containsBlank="1" containsNumber="1" minValue="-5.94" maxValue="1293.5600000000002"/>
    </cacheField>
    <cacheField name="I_23_24_12" numFmtId="0">
      <sharedItems containsString="0" containsBlank="1" containsNumber="1" minValue="-0.21" maxValue="6542.92"/>
    </cacheField>
    <cacheField name="I_13" numFmtId="0">
      <sharedItems containsString="0" containsBlank="1" containsNumber="1" minValue="0" maxValue="2981.7100000000005"/>
    </cacheField>
    <cacheField name="I_132" numFmtId="0">
      <sharedItems containsString="0" containsBlank="1" containsNumber="1" minValue="0" maxValue="1706.4800000000005"/>
    </cacheField>
    <cacheField name="I_19" numFmtId="0">
      <sharedItems containsString="0" containsBlank="1" containsNumber="1" minValue="0" maxValue="1453.4399999999998"/>
    </cacheField>
    <cacheField name="I_192" numFmtId="0">
      <sharedItems containsString="0" containsBlank="1" containsNumber="1" minValue="-3.17" maxValue="6130.7900000000009"/>
    </cacheField>
    <cacheField name="I_193" numFmtId="0">
      <sharedItems containsString="0" containsBlank="1" containsNumber="1" minValue="-7.02" maxValue="7515.8"/>
    </cacheField>
    <cacheField name="I_14_15_16_17_18_19" numFmtId="0">
      <sharedItems containsString="0" containsBlank="1" containsNumber="1" minValue="0" maxValue="14657.28"/>
    </cacheField>
    <cacheField name="I_194" numFmtId="0">
      <sharedItems containsString="0" containsBlank="1" containsNumber="1" containsInteger="1" minValue="0" maxValue="8961"/>
    </cacheField>
    <cacheField name="I_195" numFmtId="0">
      <sharedItems containsString="0" containsBlank="1" containsNumber="1" minValue="0" maxValue="3157.96"/>
    </cacheField>
    <cacheField name="I_196" numFmtId="0">
      <sharedItems containsString="0" containsBlank="1" containsNumber="1" minValue="0" maxValue="5246.68"/>
    </cacheField>
    <cacheField name="I_197" numFmtId="0">
      <sharedItems containsString="0" containsBlank="1" containsNumber="1" minValue="-0.36" maxValue="103347.38"/>
    </cacheField>
    <cacheField name="I_198" numFmtId="0">
      <sharedItems containsString="0" containsBlank="1" containsNumber="1" minValue="-8.4" maxValue="3992.2000000000003"/>
    </cacheField>
    <cacheField name="I_199" numFmtId="0">
      <sharedItems containsString="0" containsBlank="1" containsNumber="1" minValue="0" maxValue="14388.050000000001"/>
    </cacheField>
    <cacheField name="I_1910" numFmtId="0">
      <sharedItems containsString="0" containsBlank="1" containsNumber="1" minValue="-41.74" maxValue="14391.88"/>
    </cacheField>
    <cacheField name="I_19_20" numFmtId="0">
      <sharedItems containsString="0" containsBlank="1" containsNumber="1" minValue="-0.69" maxValue="5115.9000000000005"/>
    </cacheField>
    <cacheField name="I_1911" numFmtId="0">
      <sharedItems containsString="0" containsBlank="1" containsNumber="1" minValue="-0.6" maxValue="4838.82"/>
    </cacheField>
    <cacheField name="I_1912" numFmtId="0">
      <sharedItems containsString="0" containsBlank="1" containsNumber="1" minValue="0" maxValue="9678.5099999999984"/>
    </cacheField>
    <cacheField name="I_1913" numFmtId="0">
      <sharedItems containsString="0" containsBlank="1" containsNumber="1" minValue="0" maxValue="1308.29"/>
    </cacheField>
    <cacheField name="I_19_202" numFmtId="0">
      <sharedItems containsString="0" containsBlank="1" containsNumber="1" minValue="0" maxValue="8628.0399999999991"/>
    </cacheField>
    <cacheField name="I_19_203" numFmtId="0">
      <sharedItems containsString="0" containsBlank="1" containsNumber="1" minValue="0" maxValue="7636.02"/>
    </cacheField>
    <cacheField name="I_19_204" numFmtId="0">
      <sharedItems containsString="0" containsBlank="1" containsNumber="1" minValue="0" maxValue="2982.9800000000005"/>
    </cacheField>
    <cacheField name="I_20" numFmtId="0">
      <sharedItems containsString="0" containsBlank="1" containsNumber="1" containsInteger="1" minValue="0" maxValue="25199"/>
    </cacheField>
    <cacheField name="I_202" numFmtId="0">
      <sharedItems containsString="0" containsBlank="1" containsNumber="1" minValue="0" maxValue="406.20000000000005"/>
    </cacheField>
    <cacheField name="25" numFmtId="0">
      <sharedItems containsString="0" containsBlank="1" containsNumber="1" minValue="0" maxValue="300452.08999999997"/>
    </cacheField>
    <cacheField name="I_100" numFmtId="0">
      <sharedItems containsString="0" containsBlank="1" containsNumber="1" minValue="0" maxValue="285.13434389281912"/>
    </cacheField>
    <cacheField name="I_14" numFmtId="0">
      <sharedItems containsString="0" containsBlank="1" containsNumber="1" minValue="0" maxValue="348.56060790083262"/>
    </cacheField>
    <cacheField name="I_23" numFmtId="0">
      <sharedItems containsString="0" containsBlank="1" containsNumber="1" minValue="0" maxValue="1014.975048206348"/>
    </cacheField>
    <cacheField name="I_32" numFmtId="0">
      <sharedItems containsString="0" containsBlank="1" containsNumber="1" minValue="0" maxValue="603.18008212970824"/>
    </cacheField>
    <cacheField name="I_4" numFmtId="0">
      <sharedItems containsString="0" containsBlank="1" containsNumber="1" minValue="0" maxValue="1011.5499178702917"/>
    </cacheField>
    <cacheField name="I_5" numFmtId="0">
      <sharedItems containsString="0" containsBlank="1" containsNumber="1" minValue="0" maxValue="204.0292978023117"/>
    </cacheField>
    <cacheField name="I_6" numFmtId="0">
      <sharedItems containsString="0" containsBlank="1" containsNumber="1" minValue="0" maxValue="809.035914062095"/>
    </cacheField>
    <cacheField name="I_7" numFmtId="0">
      <sharedItems containsString="0" containsBlank="1" containsNumber="1" minValue="0" maxValue="757.35620872855429"/>
    </cacheField>
    <cacheField name="I_8" numFmtId="0">
      <sharedItems containsString="0" containsBlank="1" containsNumber="1" minValue="0" maxValue="856.86857940703885"/>
    </cacheField>
    <cacheField name="I_9" numFmtId="0">
      <sharedItems containsString="0" containsBlank="1" containsNumber="1" minValue="0" maxValue="943.77785980883027"/>
    </cacheField>
    <cacheField name="I_10" numFmtId="0">
      <sharedItems containsString="0" containsBlank="1" containsNumber="1" minValue="0" maxValue="436.16482271279023"/>
    </cacheField>
    <cacheField name="I_11" numFmtId="0">
      <sharedItems containsString="0" containsBlank="1" containsNumber="1" minValue="0" maxValue="1647.4773174783797"/>
    </cacheField>
    <cacheField name="I_1212" numFmtId="0">
      <sharedItems containsString="0" containsBlank="1" containsNumber="1" minValue="-1.422481399557611E-2" maxValue="3.0977525912655612"/>
    </cacheField>
    <cacheField name="I_133" numFmtId="0">
      <sharedItems containsString="0" containsBlank="1" containsNumber="1" minValue="-4.1339362494330824E-2" maxValue="9.0025161192199636"/>
    </cacheField>
    <cacheField name="I_142" numFmtId="0">
      <sharedItems containsString="0" containsBlank="1" containsNumber="1" minValue="-1.9686175410354483E-2" maxValue="4.2870789669727518"/>
    </cacheField>
    <cacheField name="I_15" numFmtId="0">
      <sharedItems containsString="0" containsBlank="1" containsNumber="1" minValue="-0.43966619746631813" maxValue="95.746566733085942"/>
    </cacheField>
    <cacheField name="I_16" numFmtId="0">
      <sharedItems containsString="0" containsBlank="1" containsNumber="1" minValue="-5.4250834506334202" maxValue="1181.4260855894559"/>
    </cacheField>
    <cacheField name="I_17" numFmtId="0">
      <sharedItems containsString="0" containsBlank="1" containsNumber="1" minValue="-0.12276065673688621" maxValue="3824.8245532233691"/>
    </cacheField>
    <cacheField name="I_18" numFmtId="0">
      <sharedItems containsString="0" containsBlank="1" containsNumber="1" minValue="-6.3578911279570299E-2" maxValue="1980.913000901553"/>
    </cacheField>
    <cacheField name="I_1914" numFmtId="0">
      <sharedItems containsString="0" containsBlank="1" containsNumber="1" minValue="-2.3660431983543485E-2" maxValue="737.18244587507775"/>
    </cacheField>
    <cacheField name="I_203" numFmtId="0">
      <sharedItems containsString="0" containsBlank="1" containsNumber="1" minValue="0" maxValue="950.4660635226179"/>
    </cacheField>
    <cacheField name="I_21" numFmtId="0">
      <sharedItems containsString="0" containsBlank="1" containsNumber="1" minValue="0" maxValue="1734.7818030157205"/>
    </cacheField>
    <cacheField name="I_222" numFmtId="0">
      <sharedItems containsString="0" containsBlank="1" containsNumber="1" minValue="0" maxValue="4124.3683028553105"/>
    </cacheField>
    <cacheField name="I_232" numFmtId="0">
      <sharedItems containsString="0" containsBlank="1" containsNumber="1" minValue="0" maxValue="930.08913699069626"/>
    </cacheField>
    <cacheField name="I_24" numFmtId="0">
      <sharedItems containsString="0" containsBlank="1" containsNumber="1" minValue="0" maxValue="1743.5987423804941"/>
    </cacheField>
    <cacheField name="I_25" numFmtId="0">
      <sharedItems containsString="0" containsBlank="1" containsNumber="1" minValue="0" maxValue="3775.1195380173249"/>
    </cacheField>
    <cacheField name="I_1002" numFmtId="0">
      <sharedItems containsString="0" containsBlank="1" containsNumber="1" minValue="0" maxValue="151.9817528532715"/>
    </cacheField>
    <cacheField name="I_1003" numFmtId="0">
      <sharedItems containsString="0" containsBlank="1" containsNumber="1" minValue="0" maxValue="779.0039439480264"/>
    </cacheField>
    <cacheField name="I_1004" numFmtId="0">
      <sharedItems containsString="0" containsBlank="1" containsNumber="1" minValue="0" maxValue="185.48627436615752"/>
    </cacheField>
    <cacheField name="I_1005" numFmtId="0">
      <sharedItems containsString="0" containsBlank="1" containsNumber="1" minValue="0" maxValue="282.38444205038223"/>
    </cacheField>
    <cacheField name="I_1006" numFmtId="0">
      <sharedItems containsString="0" containsBlank="1" containsNumber="1" minValue="-0.51984778292521505" maxValue="3854.3322792276927"/>
    </cacheField>
    <cacheField name="I_1007" numFmtId="0">
      <sharedItems containsString="0" containsBlank="1" containsNumber="1" minValue="-0.17015221707478489" maxValue="1261.5677207723074"/>
    </cacheField>
    <cacheField name="I_1008" numFmtId="0">
      <sharedItems containsString="0" containsBlank="1" containsNumber="1" minValue="0" maxValue="1452.4863591601545"/>
    </cacheField>
    <cacheField name="I_1009" numFmtId="0">
      <sharedItems containsString="0" containsBlank="1" containsNumber="1" minValue="0" maxValue="7175.5536408398448"/>
    </cacheField>
    <cacheField name="I_10010" numFmtId="0">
      <sharedItems containsString="0" containsBlank="1" containsNumber="1" minValue="0" maxValue="4174.3241815123292"/>
    </cacheField>
    <cacheField name="I_10011" numFmtId="0">
      <sharedItems containsString="0" containsBlank="1" containsNumber="1" minValue="0" maxValue="3461.6958184876712"/>
    </cacheField>
    <cacheField name="I_10012" numFmtId="0">
      <sharedItems containsString="0" containsBlank="1" containsNumber="1" minValue="0" maxValue="1255.0877388535034"/>
    </cacheField>
    <cacheField name="I_10013" numFmtId="0">
      <sharedItems containsString="0" containsBlank="1" containsNumber="1" minValue="0" maxValue="1727.892261146497"/>
    </cacheField>
    <cacheField name="I_10014" numFmtId="0">
      <sharedItems containsString="0" containsBlank="1" containsNumber="1" containsInteger="1" minValue="0" maxValue="0"/>
    </cacheField>
    <cacheField name="I_10015" numFmtId="0">
      <sharedItems containsString="0" containsBlank="1" containsNumber="1" containsInteger="1" minValue="0" maxValue="0"/>
    </cacheField>
    <cacheField name="I_10016" numFmtId="0">
      <sharedItems containsString="0" containsBlank="1" containsNumber="1" containsInteger="1" minValue="0" maxValue="0"/>
    </cacheField>
    <cacheField name="1" numFmtId="0">
      <sharedItems containsString="0" containsBlank="1" containsNumber="1" minValue="0" maxValue="9625.02"/>
    </cacheField>
    <cacheField name="2" numFmtId="0">
      <sharedItems containsString="0" containsBlank="1" containsNumber="1" minValue="0" maxValue="4717.0599999999995"/>
    </cacheField>
    <cacheField name="3" numFmtId="0">
      <sharedItems containsString="0" containsBlank="1" containsNumber="1" minValue="0" maxValue="4273.88"/>
    </cacheField>
    <cacheField name="4" numFmtId="0">
      <sharedItems containsString="0" containsBlank="1" containsNumber="1" minValue="0" maxValue="348.56060790083262"/>
    </cacheField>
    <cacheField name="5" numFmtId="0">
      <sharedItems containsString="0" containsBlank="1" containsNumber="1" minValue="0" maxValue="1014.975048206348"/>
    </cacheField>
    <cacheField name="6" numFmtId="0">
      <sharedItems containsString="0" containsBlank="1" containsNumber="1" minValue="0" maxValue="1011.5499178702917"/>
    </cacheField>
    <cacheField name="7" numFmtId="0">
      <sharedItems containsString="0" containsBlank="1" containsNumber="1" minValue="0" maxValue="204.0292978023117"/>
    </cacheField>
    <cacheField name="8" numFmtId="0">
      <sharedItems containsString="0" containsBlank="1" containsNumber="1" minValue="0" maxValue="809.035914062095"/>
    </cacheField>
    <cacheField name="9" numFmtId="0">
      <sharedItems containsString="0" containsBlank="1" containsNumber="1" minValue="0" maxValue="856.86857940703885"/>
    </cacheField>
    <cacheField name="10" numFmtId="0">
      <sharedItems containsString="0" containsBlank="1" containsNumber="1" minValue="0" maxValue="943.77785980883027"/>
    </cacheField>
    <cacheField name="11" numFmtId="0">
      <sharedItems containsString="0" containsBlank="1" containsNumber="1" minValue="0" maxValue="436.16482271279023"/>
    </cacheField>
    <cacheField name="12" numFmtId="0">
      <sharedItems containsString="0" containsBlank="1" containsNumber="1" minValue="-0.48287301400249755" maxValue="15483.206964837624"/>
    </cacheField>
    <cacheField name="13" numFmtId="0">
      <sharedItems containsString="0" containsBlank="1" containsNumber="1" minValue="0" maxValue="4688.1900000000005"/>
    </cacheField>
    <cacheField name="14" numFmtId="0">
      <sharedItems containsString="0" containsBlank="1" containsNumber="1" minValue="0" maxValue="1102.4478163758895"/>
    </cacheField>
    <cacheField name="15" numFmtId="0">
      <sharedItems containsString="0" containsBlank="1" containsNumber="1" minValue="0" maxValue="1734.7818030157205"/>
    </cacheField>
    <cacheField name="16" numFmtId="0">
      <sharedItems containsString="0" containsBlank="1" containsNumber="1" minValue="0" maxValue="4903.3722468033366"/>
    </cacheField>
    <cacheField name="17" numFmtId="0">
      <sharedItems containsString="0" containsBlank="1" containsNumber="1" minValue="0" maxValue="1115.5754113568537"/>
    </cacheField>
    <cacheField name="18" numFmtId="0">
      <sharedItems containsString="0" containsBlank="1" containsNumber="1" minValue="0" maxValue="2025.9831844308762"/>
    </cacheField>
    <cacheField name="19" numFmtId="0">
      <sharedItems containsString="0" containsBlank="1" containsNumber="1" minValue="0" maxValue="198922.15009677102"/>
    </cacheField>
    <cacheField name="20" numFmtId="0">
      <sharedItems containsString="0" containsBlank="1" containsNumber="1" minValue="0" maxValue="39231.909441246324"/>
    </cacheField>
    <cacheField name="21" numFmtId="0">
      <sharedItems containsString="0" containsBlank="1" containsNumber="1" minValue="-1.422481399557611E-2" maxValue="3.0977525912655612"/>
    </cacheField>
    <cacheField name="22" numFmtId="0">
      <sharedItems containsString="0" containsBlank="1" containsNumber="1" minValue="-5.4664228131277515" maxValue="1190.4286017086758"/>
    </cacheField>
    <cacheField name="23" numFmtId="0">
      <sharedItems containsString="0" containsBlank="1" containsNumber="1" minValue="-0.12276065673688621" maxValue="3824.8245532233691"/>
    </cacheField>
    <cacheField name="24" numFmtId="0">
      <sharedItems containsString="0" containsBlank="1" containsNumber="1" minValue="-6.3545769570125255E-2" maxValue="1985.2000798685258"/>
    </cacheField>
    <cacheField name="26" numFmtId="0">
      <sharedItems containsString="0" containsBlank="1" containsNumber="1" minValue="0" maxValue="300452.09000000003"/>
    </cacheField>
    <cacheField name="I_10017" numFmtId="0">
      <sharedItems containsNonDate="0" containsString="0" containsBlank="1"/>
    </cacheField>
    <cacheField name="I_10018" numFmtId="0">
      <sharedItems containsNonDate="0" containsString="0" containsBlank="1"/>
    </cacheField>
    <cacheField name="I_10019" numFmtId="0">
      <sharedItems containsNonDate="0" containsString="0" containsBlank="1"/>
    </cacheField>
    <cacheField name="I_10020" numFmtId="0">
      <sharedItems containsNonDate="0" containsString="0" containsBlank="1"/>
    </cacheField>
    <cacheField name="I_10021" numFmtId="0">
      <sharedItems containsNonDate="0" containsString="0" containsBlank="1"/>
    </cacheField>
    <cacheField name="I_10022" numFmtId="0">
      <sharedItems containsNonDate="0" containsString="0" containsBlank="1"/>
    </cacheField>
    <cacheField name="I_10023" numFmtId="0">
      <sharedItems containsNonDate="0" containsString="0" containsBlank="1"/>
    </cacheField>
    <cacheField name="I_10024" numFmtId="0">
      <sharedItems containsNonDate="0" containsString="0" containsBlank="1"/>
    </cacheField>
    <cacheField name="I_10025" numFmtId="0">
      <sharedItems containsNonDate="0" containsString="0" containsBlank="1"/>
    </cacheField>
    <cacheField name="I_10026" numFmtId="0">
      <sharedItems containsNonDate="0" containsString="0" containsBlank="1"/>
    </cacheField>
    <cacheField name="I_10027" numFmtId="0">
      <sharedItems containsNonDate="0" containsString="0" containsBlank="1"/>
    </cacheField>
    <cacheField name="I_10028" numFmtId="0">
      <sharedItems containsNonDate="0" containsString="0" containsBlank="1"/>
    </cacheField>
    <cacheField name="I_10029" numFmtId="0">
      <sharedItems containsNonDate="0" containsString="0" containsBlank="1"/>
    </cacheField>
    <cacheField name="I_10030" numFmtId="0">
      <sharedItems containsNonDate="0" containsString="0" containsBlank="1"/>
    </cacheField>
    <cacheField name="I_10031" numFmtId="0">
      <sharedItems containsNonDate="0" containsString="0" containsBlank="1"/>
    </cacheField>
    <cacheField name="I_10032" numFmtId="0">
      <sharedItems containsNonDate="0" containsString="0" containsBlank="1"/>
    </cacheField>
    <cacheField name="I_10033" numFmtId="0">
      <sharedItems containsNonDate="0" containsString="0" containsBlank="1"/>
    </cacheField>
    <cacheField name="I_10034" numFmtId="0">
      <sharedItems containsNonDate="0" containsString="0" containsBlank="1"/>
    </cacheField>
    <cacheField name="I_10035" numFmtId="0">
      <sharedItems containsNonDate="0" containsString="0" containsBlank="1"/>
    </cacheField>
    <cacheField name="I_10036" numFmtId="0">
      <sharedItems containsNonDate="0" containsString="0" containsBlank="1"/>
    </cacheField>
    <cacheField name="I_10037" numFmtId="0">
      <sharedItems containsNonDate="0" containsString="0" containsBlank="1"/>
    </cacheField>
    <cacheField name="I_10038" numFmtId="0">
      <sharedItems containsNonDate="0" containsString="0" containsBlank="1"/>
    </cacheField>
    <cacheField name="I_10039" numFmtId="0">
      <sharedItems containsNonDate="0" containsString="0" containsBlank="1"/>
    </cacheField>
    <cacheField name="I_10040" numFmtId="0">
      <sharedItems containsNonDate="0" containsString="0" containsBlank="1"/>
    </cacheField>
    <cacheField name="I_10041"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r:id="rId1" refreshedBy="Rapporteur" refreshedDate="40858.737642476852" createdVersion="4" refreshedVersion="3" minRefreshableVersion="3" recordCount="133">
  <cacheSource type="worksheet">
    <worksheetSource ref="C52:EF185" sheet="TEIK_2002_Modifie"/>
  </cacheSource>
  <cacheFields count="134">
    <cacheField name="L" numFmtId="0">
      <sharedItems containsMixedTypes="1" containsNumber="1" containsInteger="1" minValue="1" maxValue="100" count="32">
        <n v="1"/>
        <n v="2"/>
        <n v="12"/>
        <n v="3"/>
        <s v="12_06"/>
        <s v="07_08_12_09"/>
        <s v="21_122_24_12_23"/>
        <s v="23_24_12"/>
        <n v="13"/>
        <n v="19"/>
        <s v="14_15_16_17_18_19"/>
        <s v="19_20"/>
        <n v="20"/>
        <n v="25"/>
        <n v="100"/>
        <n v="4"/>
        <n v="5"/>
        <n v="6"/>
        <n v="7"/>
        <n v="8"/>
        <n v="9"/>
        <n v="10"/>
        <n v="11"/>
        <n v="14"/>
        <n v="15"/>
        <n v="16"/>
        <n v="17"/>
        <n v="18"/>
        <n v="21"/>
        <n v="22"/>
        <n v="23"/>
        <n v="24"/>
      </sharedItems>
    </cacheField>
    <cacheField name="I_1" numFmtId="0">
      <sharedItems containsString="0" containsBlank="1" containsNumber="1" minValue="0" maxValue="9598.92"/>
    </cacheField>
    <cacheField name="I_2" numFmtId="0">
      <sharedItems containsString="0" containsBlank="1" containsNumber="1" minValue="0" maxValue="1403.6299999999999"/>
    </cacheField>
    <cacheField name="I_22" numFmtId="0">
      <sharedItems containsString="0" containsBlank="1" containsNumber="1" minValue="0" maxValue="3689.6699999999996"/>
    </cacheField>
    <cacheField name="I_12" numFmtId="0">
      <sharedItems containsString="0" containsBlank="1" containsNumber="1" minValue="0" maxValue="240.57999999999998"/>
    </cacheField>
    <cacheField name="I_122" numFmtId="0">
      <sharedItems containsString="0" containsBlank="1" containsNumber="1" minValue="-1.44" maxValue="1218.3799999999999"/>
    </cacheField>
    <cacheField name="I_123" numFmtId="0">
      <sharedItems containsString="0" containsBlank="1" containsNumber="1" minValue="0" maxValue="1115.0899999999999"/>
    </cacheField>
    <cacheField name="I_124" numFmtId="0">
      <sharedItems containsString="0" containsBlank="1" containsNumber="1" minValue="0" maxValue="890.18"/>
    </cacheField>
    <cacheField name="I_3" numFmtId="0">
      <sharedItems containsString="0" containsBlank="1" containsNumber="1" minValue="0" maxValue="3411.76"/>
    </cacheField>
    <cacheField name="I_125" numFmtId="0">
      <sharedItems containsString="0" containsBlank="1" containsNumber="1" minValue="0" maxValue="1436.17"/>
    </cacheField>
    <cacheField name="I_126" numFmtId="0">
      <sharedItems containsString="0" containsBlank="1" containsNumber="1" minValue="0" maxValue="1803.6699999999998"/>
    </cacheField>
    <cacheField name="I_127" numFmtId="0">
      <sharedItems containsString="0" containsBlank="1" containsNumber="1" minValue="0" maxValue="3242.0700000000006"/>
    </cacheField>
    <cacheField name="I_128" numFmtId="0">
      <sharedItems containsString="0" containsBlank="1" containsNumber="1" minValue="0" maxValue="1783.6399999999999"/>
    </cacheField>
    <cacheField name="I_129" numFmtId="0">
      <sharedItems containsString="0" containsBlank="1" containsNumber="1" minValue="0" maxValue="328.59999999999997"/>
    </cacheField>
    <cacheField name="I_12_06" numFmtId="0">
      <sharedItems containsString="0" containsBlank="1" containsNumber="1" minValue="0" maxValue="1522.94"/>
    </cacheField>
    <cacheField name="I_07_08_12_09" numFmtId="0">
      <sharedItems containsString="0" containsBlank="1" containsNumber="1" minValue="0" maxValue="3033.2400000000002"/>
    </cacheField>
    <cacheField name="I_1210" numFmtId="0">
      <sharedItems containsString="0" containsBlank="1" containsNumber="1" minValue="0" maxValue="3363.86"/>
    </cacheField>
    <cacheField name="I_1211" numFmtId="0">
      <sharedItems containsString="0" containsBlank="1" containsNumber="1" minValue="0" maxValue="1508.3500000000001"/>
    </cacheField>
    <cacheField name="I_21_122_24_12_23" numFmtId="0">
      <sharedItems containsString="0" containsBlank="1" containsNumber="1" minValue="-23.41" maxValue="832.38000000000011"/>
    </cacheField>
    <cacheField name="I_23_24_12" numFmtId="0">
      <sharedItems containsString="0" containsBlank="1" containsNumber="1" minValue="-0.1" maxValue="6839.4299999999994"/>
    </cacheField>
    <cacheField name="I_13" numFmtId="0">
      <sharedItems containsString="0" containsBlank="1" containsNumber="1" minValue="0" maxValue="2720.33"/>
    </cacheField>
    <cacheField name="I_132" numFmtId="0">
      <sharedItems containsString="0" containsBlank="1" containsNumber="1" minValue="0" maxValue="1826.5899999999997"/>
    </cacheField>
    <cacheField name="I_19" numFmtId="0">
      <sharedItems containsString="0" containsBlank="1" containsNumber="1" minValue="0" maxValue="1508.07"/>
    </cacheField>
    <cacheField name="I_192" numFmtId="0">
      <sharedItems containsString="0" containsBlank="1" containsNumber="1" minValue="-2.3199999999999998" maxValue="6201.97"/>
    </cacheField>
    <cacheField name="I_193" numFmtId="0">
      <sharedItems containsString="0" containsBlank="1" containsNumber="1" minValue="-104.14" maxValue="6442.54"/>
    </cacheField>
    <cacheField name="I_14_15_16_17_18_19" numFmtId="0">
      <sharedItems containsString="0" containsBlank="1" containsNumber="1" minValue="-0.01" maxValue="15009.18"/>
    </cacheField>
    <cacheField name="I_194" numFmtId="0">
      <sharedItems containsString="0" containsBlank="1" containsNumber="1" containsInteger="1" minValue="0" maxValue="7952"/>
    </cacheField>
    <cacheField name="I_195" numFmtId="0">
      <sharedItems containsString="0" containsBlank="1" containsNumber="1" minValue="0" maxValue="2816.75"/>
    </cacheField>
    <cacheField name="I_196" numFmtId="0">
      <sharedItems containsString="0" containsBlank="1" containsNumber="1" minValue="0" maxValue="6674.33"/>
    </cacheField>
    <cacheField name="I_197" numFmtId="0">
      <sharedItems containsString="0" containsBlank="1" containsNumber="1" minValue="-12.8" maxValue="90890.01"/>
    </cacheField>
    <cacheField name="I_198" numFmtId="0">
      <sharedItems containsString="0" containsBlank="1" containsNumber="1" minValue="-18.649999999999999" maxValue="6495.26"/>
    </cacheField>
    <cacheField name="I_199" numFmtId="0">
      <sharedItems containsString="0" containsBlank="1" containsNumber="1" minValue="-0.11" maxValue="14993.5"/>
    </cacheField>
    <cacheField name="I_1910" numFmtId="0">
      <sharedItems containsString="0" containsBlank="1" containsNumber="1" minValue="-26.9" maxValue="18405.040000000005"/>
    </cacheField>
    <cacheField name="I_19_20" numFmtId="0">
      <sharedItems containsString="0" containsBlank="1" containsNumber="1" minValue="-45.93" maxValue="4165.5999999999995"/>
    </cacheField>
    <cacheField name="I_1911" numFmtId="0">
      <sharedItems containsString="0" containsBlank="1" containsNumber="1" minValue="-2.2599999999999998" maxValue="4444.88"/>
    </cacheField>
    <cacheField name="I_1912" numFmtId="0">
      <sharedItems containsString="0" containsBlank="1" containsNumber="1" minValue="0" maxValue="9718.48"/>
    </cacheField>
    <cacheField name="I_1913" numFmtId="0">
      <sharedItems containsString="0" containsBlank="1" containsNumber="1" minValue="-0.02" maxValue="486.51000000000005"/>
    </cacheField>
    <cacheField name="I_19_202" numFmtId="0">
      <sharedItems containsString="0" containsBlank="1" containsNumber="1" minValue="0" maxValue="8100.46"/>
    </cacheField>
    <cacheField name="I_19_203" numFmtId="0">
      <sharedItems containsString="0" containsBlank="1" containsNumber="1" minValue="0" maxValue="6816.86"/>
    </cacheField>
    <cacheField name="I_19_204" numFmtId="0">
      <sharedItems containsString="0" containsBlank="1" containsNumber="1" minValue="0" maxValue="2664.9"/>
    </cacheField>
    <cacheField name="I_20" numFmtId="0">
      <sharedItems containsString="0" containsBlank="1" containsNumber="1" containsInteger="1" minValue="0" maxValue="24525"/>
    </cacheField>
    <cacheField name="I_202" numFmtId="0">
      <sharedItems containsString="0" containsBlank="1" containsNumber="1" minValue="0" maxValue="431.15999999999997"/>
    </cacheField>
    <cacheField name="25" numFmtId="0">
      <sharedItems containsString="0" containsBlank="1" containsNumber="1" minValue="0" maxValue="290551.98"/>
    </cacheField>
    <cacheField name="I_100" numFmtId="0">
      <sharedItems containsString="0" containsBlank="1" containsNumber="1" minValue="0" maxValue="308.47714893883426"/>
    </cacheField>
    <cacheField name="I_14" numFmtId="0">
      <sharedItems containsString="0" containsBlank="1" containsNumber="1" minValue="0" maxValue="377.09586677518308"/>
    </cacheField>
    <cacheField name="I_23" numFmtId="0">
      <sharedItems containsString="0" containsBlank="1" containsNumber="1" minValue="0" maxValue="1098.0669842859825"/>
    </cacheField>
    <cacheField name="I_32" numFmtId="0">
      <sharedItems containsString="0" containsBlank="1" containsNumber="1" minValue="0" maxValue="568.89205890682524"/>
    </cacheField>
    <cacheField name="I_4" numFmtId="0">
      <sharedItems containsString="0" containsBlank="1" containsNumber="1" minValue="0" maxValue="954.0479410931747"/>
    </cacheField>
    <cacheField name="I_5" numFmtId="0">
      <sharedItems containsString="0" containsBlank="1" containsNumber="1" minValue="0" maxValue="235.55444098895975"/>
    </cacheField>
    <cacheField name="I_6" numFmtId="0">
      <sharedItems containsString="0" containsBlank="1" containsNumber="1" minValue="0" maxValue="934.04233867205721"/>
    </cacheField>
    <cacheField name="I_7" numFmtId="0">
      <sharedItems containsString="0" containsBlank="1" containsNumber="1" minValue="0" maxValue="874.37745607215049"/>
    </cacheField>
    <cacheField name="I_8" numFmtId="0">
      <sharedItems containsString="0" containsBlank="1" containsNumber="1" minValue="0" maxValue="989.26576426683266"/>
    </cacheField>
    <cacheField name="I_9" numFmtId="0">
      <sharedItems containsString="0" containsBlank="1" containsNumber="1" minValue="0" maxValue="1048.6607710514338"/>
    </cacheField>
    <cacheField name="I_10" numFmtId="0">
      <sharedItems containsString="0" containsBlank="1" containsNumber="1" minValue="0" maxValue="484.63622507965414"/>
    </cacheField>
    <cacheField name="I_11" numFmtId="0">
      <sharedItems containsString="0" containsBlank="1" containsNumber="1" minValue="0" maxValue="1830.5630038689123"/>
    </cacheField>
    <cacheField name="I_1212" numFmtId="0">
      <sharedItems containsString="0" containsBlank="1" containsNumber="1" minValue="-5.6061093541487667E-2" maxValue="1.9933418642487615"/>
    </cacheField>
    <cacheField name="I_133" numFmtId="0">
      <sharedItems containsString="0" containsBlank="1" containsNumber="1" minValue="-0.16292162895493006" maxValue="5.792939150341935"/>
    </cacheField>
    <cacheField name="I_142" numFmtId="0">
      <sharedItems containsString="0" containsBlank="1" containsNumber="1" minValue="-7.758474181084149E-2" maxValue="2.7586496107863407"/>
    </cacheField>
    <cacheField name="I_15" numFmtId="0">
      <sharedItems containsString="0" containsBlank="1" containsNumber="1" minValue="-1.732758532438806" maxValue="61.611001590406381"/>
    </cacheField>
    <cacheField name="I_16" numFmtId="0">
      <sharedItems containsString="0" containsBlank="1" containsNumber="1" minValue="-21.380674003253933" maxValue="760.22406778421669"/>
    </cacheField>
    <cacheField name="I_17" numFmtId="0">
      <sharedItems containsString="0" containsBlank="1" containsNumber="1" minValue="-5.8457455588993436E-2" maxValue="3998.1567547902932"/>
    </cacheField>
    <cacheField name="I_18" numFmtId="0">
      <sharedItems containsString="0" containsBlank="1" containsNumber="1" minValue="-3.0275672037890625E-2" maxValue="2070.6833960611025"/>
    </cacheField>
    <cacheField name="I_1914" numFmtId="0">
      <sharedItems containsString="0" containsBlank="1" containsNumber="1" minValue="-1.1266872373115945E-2" maxValue="770.58984914860378"/>
    </cacheField>
    <cacheField name="I_203" numFmtId="0">
      <sharedItems containsString="0" containsBlank="1" containsNumber="1" minValue="-6.4846005774783441E-4" maxValue="973.28537295476417"/>
    </cacheField>
    <cacheField name="I_21" numFmtId="0">
      <sharedItems containsString="0" containsBlank="1" containsNumber="1" minValue="-1.1835632552668165E-3" maxValue="1776.4313939685596"/>
    </cacheField>
    <cacheField name="I_222" numFmtId="0">
      <sharedItems containsString="0" containsBlank="1" containsNumber="1" minValue="-2.8138701743129079E-3" maxValue="4223.3883942893817"/>
    </cacheField>
    <cacheField name="I_232" numFmtId="0">
      <sharedItems containsString="0" containsBlank="1" containsNumber="1" minValue="-6.3455780130467333E-4" maxValue="952.41922601860767"/>
    </cacheField>
    <cacheField name="I_24" numFmtId="0">
      <sharedItems containsString="0" containsBlank="1" containsNumber="1" minValue="-1.1895786546893381E-3" maxValue="1785.4600152390119"/>
    </cacheField>
    <cacheField name="I_25" numFmtId="0">
      <sharedItems containsString="0" containsBlank="1" containsNumber="1" minValue="-2.575593519409689E-3" maxValue="3865.7546739653517"/>
    </cacheField>
    <cacheField name="I_1002" numFmtId="0">
      <sharedItems containsString="0" containsBlank="1" containsNumber="1" minValue="-1.0369028418183421E-4" maxValue="155.63061395363025"/>
    </cacheField>
    <cacheField name="I_1003" numFmtId="0">
      <sharedItems containsString="0" containsBlank="1" containsNumber="1" minValue="-5.3147919937943902E-4" maxValue="797.70669697418896"/>
    </cacheField>
    <cacheField name="I_1004" numFmtId="0">
      <sharedItems containsString="0" containsBlank="1" containsNumber="1" minValue="-1.2654890564017167E-4" maxValue="189.93953035563518"/>
    </cacheField>
    <cacheField name="I_1005" numFmtId="0">
      <sharedItems containsString="0" containsBlank="1" containsNumber="1" minValue="-1.9265814806729642E-4" maxValue="289.16408228087039"/>
    </cacheField>
    <cacheField name="I_1006" numFmtId="0">
      <sharedItems containsString="0" containsBlank="1" containsNumber="1" minValue="-34.603780680804533" maxValue="3138.3738037003995"/>
    </cacheField>
    <cacheField name="I_1007" numFmtId="0">
      <sharedItems containsString="0" containsBlank="1" containsNumber="1" minValue="-11.326219319195465" maxValue="1027.2261962995999"/>
    </cacheField>
    <cacheField name="I_1008" numFmtId="0">
      <sharedItems containsString="0" containsBlank="1" containsNumber="1" minValue="0" maxValue="1363.6709673254256"/>
    </cacheField>
    <cacheField name="I_1009" numFmtId="0">
      <sharedItems containsString="0" containsBlank="1" containsNumber="1" minValue="0" maxValue="6736.7890326745746"/>
    </cacheField>
    <cacheField name="I_10010" numFmtId="0">
      <sharedItems containsString="0" containsBlank="1" containsNumber="1" minValue="0" maxValue="3726.5202998399868"/>
    </cacheField>
    <cacheField name="I_10011" numFmtId="0">
      <sharedItems containsString="0" containsBlank="1" containsNumber="1" minValue="0" maxValue="3090.3397001600129"/>
    </cacheField>
    <cacheField name="I_10012" numFmtId="0">
      <sharedItems containsString="0" containsBlank="1" containsNumber="1" minValue="0" maxValue="1121.2556957373836"/>
    </cacheField>
    <cacheField name="I_10013" numFmtId="0">
      <sharedItems containsString="0" containsBlank="1" containsNumber="1" minValue="0" maxValue="1543.6443042626163"/>
    </cacheField>
    <cacheField name="I_10014" numFmtId="0">
      <sharedItems containsString="0" containsBlank="1" containsNumber="1" containsInteger="1" minValue="0" maxValue="0"/>
    </cacheField>
    <cacheField name="I_10015" numFmtId="0">
      <sharedItems containsString="0" containsBlank="1" containsNumber="1" containsInteger="1" minValue="0" maxValue="0"/>
    </cacheField>
    <cacheField name="I_10016" numFmtId="0">
      <sharedItems containsString="0" containsBlank="1" containsNumber="1" containsInteger="1" minValue="0" maxValue="0"/>
    </cacheField>
    <cacheField name="1" numFmtId="0">
      <sharedItems containsString="0" containsBlank="1" containsNumber="1" minValue="0" maxValue="9598.92"/>
    </cacheField>
    <cacheField name="2" numFmtId="0">
      <sharedItems containsString="0" containsBlank="1" containsNumber="1" minValue="0" maxValue="5093.2999999999993"/>
    </cacheField>
    <cacheField name="3" numFmtId="0">
      <sharedItems containsString="0" containsBlank="1" containsNumber="1" minValue="0" maxValue="3411.76"/>
    </cacheField>
    <cacheField name="4" numFmtId="0">
      <sharedItems containsString="0" containsBlank="1" containsNumber="1" minValue="0" maxValue="377.09586677518308"/>
    </cacheField>
    <cacheField name="5" numFmtId="0">
      <sharedItems containsString="0" containsBlank="1" containsNumber="1" minValue="0" maxValue="1098.0669842859825"/>
    </cacheField>
    <cacheField name="6" numFmtId="0">
      <sharedItems containsString="0" containsBlank="1" containsNumber="1" minValue="0" maxValue="954.0479410931747"/>
    </cacheField>
    <cacheField name="7" numFmtId="0">
      <sharedItems containsString="0" containsBlank="1" containsNumber="1" minValue="0" maxValue="235.55444098895975"/>
    </cacheField>
    <cacheField name="8" numFmtId="0">
      <sharedItems containsString="0" containsBlank="1" containsNumber="1" minValue="0" maxValue="934.04233867205721"/>
    </cacheField>
    <cacheField name="9" numFmtId="0">
      <sharedItems containsString="0" containsBlank="1" containsNumber="1" minValue="0" maxValue="989.26576426683266"/>
    </cacheField>
    <cacheField name="10" numFmtId="0">
      <sharedItems containsString="0" containsBlank="1" containsNumber="1" minValue="0" maxValue="1048.6607710514338"/>
    </cacheField>
    <cacheField name="11" numFmtId="0">
      <sharedItems containsString="0" containsBlank="1" containsNumber="1" minValue="0" maxValue="484.63622507965414"/>
    </cacheField>
    <cacheField name="12" numFmtId="0">
      <sharedItems containsString="0" containsBlank="1" containsNumber="1" minValue="-1.2690245843613932" maxValue="16197.600518525735"/>
    </cacheField>
    <cacheField name="13" numFmtId="0">
      <sharedItems containsString="0" containsBlank="1" containsNumber="1" minValue="0" maxValue="4546.92"/>
    </cacheField>
    <cacheField name="14" numFmtId="0">
      <sharedItems containsString="0" containsBlank="1" containsNumber="1" minValue="-7.5215034192966865E-4" maxValue="1128.9159869083944"/>
    </cacheField>
    <cacheField name="15" numFmtId="0">
      <sharedItems containsString="0" containsBlank="1" containsNumber="1" minValue="-1.1835632552668165E-3" maxValue="1776.4313939685596"/>
    </cacheField>
    <cacheField name="16" numFmtId="0">
      <sharedItems containsString="0" containsBlank="1" containsNumber="1" minValue="-3.3453493736923471E-3" maxValue="5021.0950912635708"/>
    </cacheField>
    <cacheField name="17" numFmtId="0">
      <sharedItems containsString="0" containsBlank="1" containsNumber="1" minValue="-7.61106706944845E-4" maxValue="1142.3587563742428"/>
    </cacheField>
    <cacheField name="18" numFmtId="0">
      <sharedItems containsString="0" containsBlank="1" containsNumber="1" minValue="-1.3822368027566344E-3" maxValue="2074.6240975198825"/>
    </cacheField>
    <cacheField name="19" numFmtId="0">
      <sharedItems containsString="0" containsBlank="1" containsNumber="1" minValue="0" maxValue="190244.91544056858"/>
    </cacheField>
    <cacheField name="20" numFmtId="0">
      <sharedItems containsString="0" containsBlank="1" containsNumber="1" minValue="0" maxValue="37354.159233396807"/>
    </cacheField>
    <cacheField name="21" numFmtId="0">
      <sharedItems containsString="0" containsBlank="1" containsNumber="1" minValue="-5.6061093541487667E-2" maxValue="1.9933418642487615"/>
    </cacheField>
    <cacheField name="22" numFmtId="0">
      <sharedItems containsString="0" containsBlank="1" containsNumber="1" minValue="-21.543595632208863" maxValue="766.01700693455859"/>
    </cacheField>
    <cacheField name="23" numFmtId="0">
      <sharedItems containsString="0" containsBlank="1" containsNumber="1" minValue="-5.8457455588993436E-2" maxValue="3998.1567547902932"/>
    </cacheField>
    <cacheField name="24" numFmtId="0">
      <sharedItems containsString="0" containsBlank="1" containsNumber="1" minValue="-3.0209388619000542E-2" maxValue="2073.442045671889"/>
    </cacheField>
    <cacheField name="26" numFmtId="0">
      <sharedItems containsString="0" containsBlank="1" containsNumber="1" minValue="0" maxValue="290551.98000000004"/>
    </cacheField>
    <cacheField name="I_10017" numFmtId="0">
      <sharedItems containsNonDate="0" containsString="0" containsBlank="1"/>
    </cacheField>
    <cacheField name="I_10018" numFmtId="0">
      <sharedItems containsNonDate="0" containsString="0" containsBlank="1"/>
    </cacheField>
    <cacheField name="I_10019" numFmtId="0">
      <sharedItems containsNonDate="0" containsString="0" containsBlank="1"/>
    </cacheField>
    <cacheField name="I_10020" numFmtId="0">
      <sharedItems containsNonDate="0" containsString="0" containsBlank="1"/>
    </cacheField>
    <cacheField name="I_10021" numFmtId="0">
      <sharedItems containsNonDate="0" containsString="0" containsBlank="1"/>
    </cacheField>
    <cacheField name="I_10022" numFmtId="0">
      <sharedItems containsNonDate="0" containsString="0" containsBlank="1"/>
    </cacheField>
    <cacheField name="I_10023" numFmtId="0">
      <sharedItems containsNonDate="0" containsString="0" containsBlank="1"/>
    </cacheField>
    <cacheField name="I_10024" numFmtId="0">
      <sharedItems containsNonDate="0" containsString="0" containsBlank="1"/>
    </cacheField>
    <cacheField name="I_10025" numFmtId="0">
      <sharedItems containsNonDate="0" containsString="0" containsBlank="1"/>
    </cacheField>
    <cacheField name="I_10026" numFmtId="0">
      <sharedItems containsNonDate="0" containsString="0" containsBlank="1"/>
    </cacheField>
    <cacheField name="I_10027" numFmtId="0">
      <sharedItems containsNonDate="0" containsString="0" containsBlank="1"/>
    </cacheField>
    <cacheField name="I_10028" numFmtId="0">
      <sharedItems containsNonDate="0" containsString="0" containsBlank="1"/>
    </cacheField>
    <cacheField name="I_10029" numFmtId="0">
      <sharedItems containsNonDate="0" containsString="0" containsBlank="1"/>
    </cacheField>
    <cacheField name="I_10030" numFmtId="0">
      <sharedItems containsNonDate="0" containsString="0" containsBlank="1"/>
    </cacheField>
    <cacheField name="I_10031" numFmtId="0">
      <sharedItems containsNonDate="0" containsString="0" containsBlank="1"/>
    </cacheField>
    <cacheField name="I_10032" numFmtId="0">
      <sharedItems containsNonDate="0" containsString="0" containsBlank="1"/>
    </cacheField>
    <cacheField name="I_10033" numFmtId="0">
      <sharedItems containsNonDate="0" containsString="0" containsBlank="1"/>
    </cacheField>
    <cacheField name="I_10034" numFmtId="0">
      <sharedItems containsNonDate="0" containsString="0" containsBlank="1"/>
    </cacheField>
    <cacheField name="I_10035" numFmtId="0">
      <sharedItems containsNonDate="0" containsString="0" containsBlank="1"/>
    </cacheField>
    <cacheField name="I_10036" numFmtId="0">
      <sharedItems containsNonDate="0" containsString="0" containsBlank="1"/>
    </cacheField>
    <cacheField name="I_10037" numFmtId="0">
      <sharedItems containsNonDate="0" containsString="0" containsBlank="1"/>
    </cacheField>
    <cacheField name="I_10038" numFmtId="0">
      <sharedItems containsNonDate="0" containsString="0" containsBlank="1"/>
    </cacheField>
    <cacheField name="I_10039" numFmtId="0">
      <sharedItems containsNonDate="0" containsString="0" containsBlank="1"/>
    </cacheField>
    <cacheField name="I_10040" numFmtId="0">
      <sharedItems containsNonDate="0" containsString="0" containsBlank="1"/>
    </cacheField>
    <cacheField name="I_10041"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r:id="rId1" refreshedBy="Rapporteur" refreshedDate="40858.738088541664" createdVersion="4" refreshedVersion="3" minRefreshableVersion="3" recordCount="133">
  <cacheSource type="worksheet">
    <worksheetSource ref="C52:EF185" sheet="TEIK_2001_Modifie"/>
  </cacheSource>
  <cacheFields count="134">
    <cacheField name="L" numFmtId="0">
      <sharedItems containsMixedTypes="1" containsNumber="1" containsInteger="1" minValue="1" maxValue="100" count="32">
        <n v="1"/>
        <n v="2"/>
        <n v="12"/>
        <n v="3"/>
        <s v="12_06"/>
        <s v="07_08_12_09"/>
        <s v="21_122_24_12_23"/>
        <s v="23_24_12"/>
        <n v="13"/>
        <n v="19"/>
        <s v="14_15_16_17_18_19"/>
        <s v="19_20"/>
        <n v="20"/>
        <n v="25"/>
        <n v="100"/>
        <n v="4"/>
        <n v="5"/>
        <n v="6"/>
        <n v="7"/>
        <n v="8"/>
        <n v="9"/>
        <n v="10"/>
        <n v="11"/>
        <n v="14"/>
        <n v="15"/>
        <n v="16"/>
        <n v="17"/>
        <n v="18"/>
        <n v="21"/>
        <n v="22"/>
        <n v="23"/>
        <n v="24"/>
      </sharedItems>
    </cacheField>
    <cacheField name="I_1" numFmtId="0">
      <sharedItems containsString="0" containsBlank="1" containsNumber="1" minValue="0" maxValue="9966.6299999999974"/>
    </cacheField>
    <cacheField name="I_2" numFmtId="0">
      <sharedItems containsString="0" containsBlank="1" containsNumber="1" minValue="0" maxValue="1313.5800000000002"/>
    </cacheField>
    <cacheField name="I_22" numFmtId="0">
      <sharedItems containsString="0" containsBlank="1" containsNumber="1" minValue="0" maxValue="3271.79"/>
    </cacheField>
    <cacheField name="I_12" numFmtId="0">
      <sharedItems containsString="0" containsBlank="1" containsNumber="1" minValue="0" maxValue="293.16000000000003"/>
    </cacheField>
    <cacheField name="I_122" numFmtId="0">
      <sharedItems containsString="0" containsBlank="1" containsNumber="1" minValue="-1.7" maxValue="1279.79"/>
    </cacheField>
    <cacheField name="I_123" numFmtId="0">
      <sharedItems containsString="0" containsBlank="1" containsNumber="1" minValue="-0.88" maxValue="1023.43"/>
    </cacheField>
    <cacheField name="I_124" numFmtId="0">
      <sharedItems containsString="0" containsBlank="1" containsNumber="1" minValue="0" maxValue="1132.57"/>
    </cacheField>
    <cacheField name="I_3" numFmtId="0">
      <sharedItems containsString="0" containsBlank="1" containsNumber="1" minValue="0" maxValue="5046.2900000000018"/>
    </cacheField>
    <cacheField name="I_125" numFmtId="0">
      <sharedItems containsString="0" containsBlank="1" containsNumber="1" minValue="0" maxValue="1441.34"/>
    </cacheField>
    <cacheField name="I_126" numFmtId="0">
      <sharedItems containsString="0" containsBlank="1" containsNumber="1" minValue="0" maxValue="2291.42"/>
    </cacheField>
    <cacheField name="I_127" numFmtId="0">
      <sharedItems containsString="0" containsBlank="1" containsNumber="1" minValue="-54.92" maxValue="3684.57"/>
    </cacheField>
    <cacheField name="I_128" numFmtId="0">
      <sharedItems containsString="0" containsBlank="1" containsNumber="1" minValue="0" maxValue="1925.34"/>
    </cacheField>
    <cacheField name="I_129" numFmtId="0">
      <sharedItems containsString="0" containsBlank="1" containsNumber="1" minValue="0" maxValue="589.37"/>
    </cacheField>
    <cacheField name="I_12_06" numFmtId="0">
      <sharedItems containsString="0" containsBlank="1" containsNumber="1" minValue="0" maxValue="1747.7399999999998"/>
    </cacheField>
    <cacheField name="I_07_08_12_09" numFmtId="0">
      <sharedItems containsString="0" containsBlank="1" containsNumber="1" minValue="-26.99" maxValue="3753.3199999999997"/>
    </cacheField>
    <cacheField name="I_1210" numFmtId="0">
      <sharedItems containsString="0" containsBlank="1" containsNumber="1" minValue="0" maxValue="3873.4900000000002"/>
    </cacheField>
    <cacheField name="I_1211" numFmtId="0">
      <sharedItems containsString="0" containsBlank="1" containsNumber="1" minValue="0" maxValue="2416.36"/>
    </cacheField>
    <cacheField name="I_21_122_24_12_23" numFmtId="0">
      <sharedItems containsString="0" containsBlank="1" containsNumber="1" minValue="-82.14" maxValue="256.81"/>
    </cacheField>
    <cacheField name="I_23_24_12" numFmtId="0">
      <sharedItems containsString="0" containsBlank="1" containsNumber="1" minValue="-0.09" maxValue="6659.8499999999995"/>
    </cacheField>
    <cacheField name="I_13" numFmtId="0">
      <sharedItems containsString="0" containsBlank="1" containsNumber="1" minValue="0" maxValue="2019.2900000000002"/>
    </cacheField>
    <cacheField name="I_132" numFmtId="0">
      <sharedItems containsString="0" containsBlank="1" containsNumber="1" minValue="0" maxValue="2368.08"/>
    </cacheField>
    <cacheField name="I_19" numFmtId="0">
      <sharedItems containsString="0" containsBlank="1" containsNumber="1" minValue="-0.06" maxValue="1556.38"/>
    </cacheField>
    <cacheField name="I_192" numFmtId="0">
      <sharedItems containsString="0" containsBlank="1" containsNumber="1" minValue="-44.32" maxValue="6085.54"/>
    </cacheField>
    <cacheField name="I_193" numFmtId="0">
      <sharedItems containsString="0" containsBlank="1" containsNumber="1" minValue="-244.34" maxValue="5316.96"/>
    </cacheField>
    <cacheField name="I_14_15_16_17_18_19" numFmtId="0">
      <sharedItems containsString="0" containsBlank="1" containsNumber="1" minValue="-0.08" maxValue="14156.409999999998"/>
    </cacheField>
    <cacheField name="I_194" numFmtId="0">
      <sharedItems containsString="0" containsBlank="1" containsNumber="1" containsInteger="1" minValue="0" maxValue="9347"/>
    </cacheField>
    <cacheField name="I_195" numFmtId="0">
      <sharedItems containsString="0" containsBlank="1" containsNumber="1" minValue="0" maxValue="2239.5500000000002"/>
    </cacheField>
    <cacheField name="I_196" numFmtId="0">
      <sharedItems containsString="0" containsBlank="1" containsNumber="1" minValue="0" maxValue="5530.15"/>
    </cacheField>
    <cacheField name="I_197" numFmtId="0">
      <sharedItems containsString="0" containsBlank="1" containsNumber="1" minValue="-0.01" maxValue="89499.79"/>
    </cacheField>
    <cacheField name="I_198" numFmtId="0">
      <sharedItems containsString="0" containsBlank="1" containsNumber="1" minValue="-3.99" maxValue="7296.579999999999"/>
    </cacheField>
    <cacheField name="I_199" numFmtId="0">
      <sharedItems containsString="0" containsBlank="1" containsNumber="1" minValue="-1.32" maxValue="13994.460000000001"/>
    </cacheField>
    <cacheField name="I_1910" numFmtId="0">
      <sharedItems containsString="0" containsBlank="1" containsNumber="1" minValue="-0.54" maxValue="19344.039999999997"/>
    </cacheField>
    <cacheField name="I_19_20" numFmtId="0">
      <sharedItems containsString="0" containsBlank="1" containsNumber="1" minValue="0" maxValue="3830.12"/>
    </cacheField>
    <cacheField name="I_1911" numFmtId="0">
      <sharedItems containsString="0" containsBlank="1" containsNumber="1" minValue="-1.26" maxValue="4219.0499999999993"/>
    </cacheField>
    <cacheField name="I_1912" numFmtId="0">
      <sharedItems containsString="0" containsBlank="1" containsNumber="1" minValue="0" maxValue="10246.98"/>
    </cacheField>
    <cacheField name="I_1913" numFmtId="0">
      <sharedItems containsString="0" containsBlank="1" containsNumber="1" minValue="0" maxValue="494.75"/>
    </cacheField>
    <cacheField name="I_19_202" numFmtId="0">
      <sharedItems containsString="0" containsBlank="1" containsNumber="1" minValue="0" maxValue="7698.11"/>
    </cacheField>
    <cacheField name="I_19_203" numFmtId="0">
      <sharedItems containsString="0" containsBlank="1" containsNumber="1" minValue="0" maxValue="5889.41"/>
    </cacheField>
    <cacheField name="I_19_204" numFmtId="0">
      <sharedItems containsString="0" containsBlank="1" containsNumber="1" minValue="-0.9" maxValue="2722.5299999999997"/>
    </cacheField>
    <cacheField name="I_20" numFmtId="0">
      <sharedItems containsString="0" containsBlank="1" containsNumber="1" containsInteger="1" minValue="0" maxValue="25136"/>
    </cacheField>
    <cacheField name="I_202" numFmtId="0">
      <sharedItems containsString="0" containsBlank="1" containsNumber="1" minValue="0" maxValue="678"/>
    </cacheField>
    <cacheField name="25" numFmtId="0">
      <sharedItems containsString="0" containsBlank="1" containsNumber="1" minValue="0" maxValue="291636.02999999997"/>
    </cacheField>
    <cacheField name="I_100" numFmtId="0">
      <sharedItems containsString="0" containsBlank="1" containsNumber="1" minValue="0" maxValue="332.98389469730171"/>
    </cacheField>
    <cacheField name="I_14" numFmtId="0">
      <sharedItems containsString="0" containsBlank="1" containsNumber="1" minValue="0" maxValue="407.05397733675574"/>
    </cacheField>
    <cacheField name="I_23" numFmtId="0">
      <sharedItems containsString="0" containsBlank="1" containsNumber="1" minValue="0" maxValue="1185.3021279659424"/>
    </cacheField>
    <cacheField name="I_32" numFmtId="0">
      <sharedItems containsString="0" containsBlank="1" containsNumber="1" minValue="0" maxValue="652.8657774001698"/>
    </cacheField>
    <cacheField name="I_4" numFmtId="0">
      <sharedItems containsString="0" containsBlank="1" containsNumber="1" minValue="0" maxValue="1094.8742225998299"/>
    </cacheField>
    <cacheField name="I_5" numFmtId="0">
      <sharedItems containsString="0" containsBlank="1" containsNumber="1" minValue="-2.0959813144663868" maxValue="291.47419737728706"/>
    </cacheField>
    <cacheField name="I_6" numFmtId="0">
      <sharedItems containsString="0" containsBlank="1" containsNumber="1" minValue="-8.3111797024827645" maxValue="1155.7805483854247"/>
    </cacheField>
    <cacheField name="I_7" numFmtId="0">
      <sharedItems containsString="0" containsBlank="1" containsNumber="1" minValue="-7.7802770434872741" maxValue="1081.9514424920953"/>
    </cacheField>
    <cacheField name="I_8" numFmtId="0">
      <sharedItems containsString="0" containsBlank="1" containsNumber="1" minValue="-8.8025619395635726" maxValue="1224.1138117451924"/>
    </cacheField>
    <cacheField name="I_9" numFmtId="0">
      <sharedItems containsString="0" containsBlank="1" containsNumber="1" minValue="0" maxValue="1207.5345020482478"/>
    </cacheField>
    <cacheField name="I_10" numFmtId="0">
      <sharedItems containsString="0" containsBlank="1" containsNumber="1" minValue="0" maxValue="558.059363791534"/>
    </cacheField>
    <cacheField name="I_11" numFmtId="0">
      <sharedItems containsString="0" containsBlank="1" containsNumber="1" minValue="0" maxValue="2107.8961341602185"/>
    </cacheField>
    <cacheField name="I_1212" numFmtId="0">
      <sharedItems containsString="0" containsBlank="1" containsNumber="1" minValue="-0.19670475111054236" maxValue="0.61499570407473081"/>
    </cacheField>
    <cacheField name="I_133" numFmtId="0">
      <sharedItems containsString="0" containsBlank="1" containsNumber="1" minValue="-0.57165239651251409" maxValue="1.7872662764594442"/>
    </cacheField>
    <cacheField name="I_142" numFmtId="0">
      <sharedItems containsString="0" containsBlank="1" containsNumber="1" minValue="-0.27222600138156855" maxValue="0.8511122402581035"/>
    </cacheField>
    <cacheField name="I_15" numFmtId="0">
      <sharedItems containsString="0" containsBlank="1" containsNumber="1" minValue="-6.0798285285998936" maxValue="19.008531341973931"/>
    </cacheField>
    <cacheField name="I_16" numFmtId="0">
      <sharedItems containsString="0" containsBlank="1" containsNumber="1" minValue="-75.019588322395478" maxValue="234.54809443723377"/>
    </cacheField>
    <cacheField name="I_17" numFmtId="0">
      <sharedItems containsString="0" containsBlank="1" containsNumber="1" minValue="-5.2611710030094086E-2" maxValue="3893.1788560435789"/>
    </cacheField>
    <cacheField name="I_18" numFmtId="0">
      <sharedItems containsString="0" containsBlank="1" containsNumber="1" minValue="-2.7248104834101557E-2" maxValue="2016.3143442154585"/>
    </cacheField>
    <cacheField name="I_1914" numFmtId="0">
      <sharedItems containsString="0" containsBlank="1" containsNumber="1" minValue="-1.014018513580435E-2" maxValue="750.35679974096217"/>
    </cacheField>
    <cacheField name="I_203" numFmtId="0">
      <sharedItems containsString="0" containsBlank="1" containsNumber="1" minValue="-5.1876804619826753E-3" maxValue="917.98664461020201"/>
    </cacheField>
    <cacheField name="I_21" numFmtId="0">
      <sharedItems containsString="0" containsBlank="1" containsNumber="1" minValue="-9.4685060421345318E-3" maxValue="1675.500670249171"/>
    </cacheField>
    <cacheField name="I_222" numFmtId="0">
      <sharedItems containsString="0" containsBlank="1" containsNumber="1" minValue="-2.2510961394503263E-2" maxValue="3983.4299874344988"/>
    </cacheField>
    <cacheField name="I_232" numFmtId="0">
      <sharedItems containsString="0" containsBlank="1" containsNumber="1" minValue="-5.0764624104373867E-3" maxValue="898.30604039674893"/>
    </cacheField>
    <cacheField name="I_24" numFmtId="0">
      <sharedItems containsString="0" containsBlank="1" containsNumber="1" minValue="-9.5166292375147045E-3" maxValue="1684.0163163030691"/>
    </cacheField>
    <cacheField name="I_25" numFmtId="0">
      <sharedItems containsString="0" containsBlank="1" containsNumber="1" minValue="-2.0604748155277512E-2" maxValue="3646.1157854106509"/>
    </cacheField>
    <cacheField name="I_1002" numFmtId="0">
      <sharedItems containsString="0" containsBlank="1" containsNumber="1" minValue="-8.2952227345467369E-4" maxValue="146.78821758945594"/>
    </cacheField>
    <cacheField name="I_1003" numFmtId="0">
      <sharedItems containsString="0" containsBlank="1" containsNumber="1" minValue="-4.2518335950355122E-3" maxValue="752.38374528870838"/>
    </cacheField>
    <cacheField name="I_1004" numFmtId="0">
      <sharedItems containsString="0" containsBlank="1" containsNumber="1" minValue="-1.0123912451213734E-3" maxValue="179.14781932935824"/>
    </cacheField>
    <cacheField name="I_1005" numFmtId="0">
      <sharedItems containsString="0" containsBlank="1" containsNumber="1" minValue="-1.5412651845383713E-3" maxValue="272.73477338813552"/>
    </cacheField>
    <cacheField name="I_1006" numFmtId="0">
      <sharedItems containsString="0" containsBlank="1" containsNumber="1" minValue="0" maxValue="2885.622304836992"/>
    </cacheField>
    <cacheField name="I_1007" numFmtId="0">
      <sharedItems containsString="0" containsBlank="1" containsNumber="1" minValue="0" maxValue="944.49769516300751"/>
    </cacheField>
    <cacheField name="I_1008" numFmtId="0">
      <sharedItems containsString="0" containsBlank="1" containsNumber="1" minValue="0" maxValue="1295.9374048236191"/>
    </cacheField>
    <cacheField name="I_1009" numFmtId="0">
      <sharedItems containsString="0" containsBlank="1" containsNumber="1" minValue="0" maxValue="6402.172595176381"/>
    </cacheField>
    <cacheField name="I_10010" numFmtId="0">
      <sharedItems containsString="0" containsBlank="1" containsNumber="1" minValue="0" maxValue="3219.5183587576412"/>
    </cacheField>
    <cacheField name="I_10011" numFmtId="0">
      <sharedItems containsString="0" containsBlank="1" containsNumber="1" minValue="0" maxValue="2669.8916412423582"/>
    </cacheField>
    <cacheField name="I_10012" numFmtId="0">
      <sharedItems containsString="0" containsBlank="1" containsNumber="1" minValue="-0.37867466927976484" maxValue="1145.5034970602644"/>
    </cacheField>
    <cacheField name="I_10013" numFmtId="0">
      <sharedItems containsString="0" containsBlank="1" containsNumber="1" minValue="-0.52132533072023512" maxValue="1577.0265029397351"/>
    </cacheField>
    <cacheField name="I_10014" numFmtId="0">
      <sharedItems containsString="0" containsBlank="1" containsNumber="1" containsInteger="1" minValue="0" maxValue="0"/>
    </cacheField>
    <cacheField name="I_10015" numFmtId="0">
      <sharedItems containsString="0" containsBlank="1" containsNumber="1" containsInteger="1" minValue="0" maxValue="0"/>
    </cacheField>
    <cacheField name="I_10016" numFmtId="0">
      <sharedItems containsString="0" containsBlank="1" containsNumber="1" containsInteger="1" minValue="0" maxValue="0"/>
    </cacheField>
    <cacheField name="1" numFmtId="0">
      <sharedItems containsString="0" containsBlank="1" containsNumber="1" minValue="0" maxValue="9966.6299999999974"/>
    </cacheField>
    <cacheField name="2" numFmtId="0">
      <sharedItems containsString="0" containsBlank="1" containsNumber="1" minValue="0" maxValue="4585.37"/>
    </cacheField>
    <cacheField name="3" numFmtId="0">
      <sharedItems containsString="0" containsBlank="1" containsNumber="1" minValue="0" maxValue="5046.2900000000018"/>
    </cacheField>
    <cacheField name="4" numFmtId="0">
      <sharedItems containsString="0" containsBlank="1" containsNumber="1" minValue="0" maxValue="407.05397733675574"/>
    </cacheField>
    <cacheField name="5" numFmtId="0">
      <sharedItems containsString="0" containsBlank="1" containsNumber="1" minValue="0" maxValue="1185.3021279659424"/>
    </cacheField>
    <cacheField name="6" numFmtId="0">
      <sharedItems containsString="0" containsBlank="1" containsNumber="1" minValue="0" maxValue="1094.8742225998299"/>
    </cacheField>
    <cacheField name="7" numFmtId="0">
      <sharedItems containsString="0" containsBlank="1" containsNumber="1" minValue="-2.0959813144663868" maxValue="291.47419737728706"/>
    </cacheField>
    <cacheField name="8" numFmtId="0">
      <sharedItems containsString="0" containsBlank="1" containsNumber="1" minValue="-8.3111797024827645" maxValue="1155.7805483854247"/>
    </cacheField>
    <cacheField name="9" numFmtId="0">
      <sharedItems containsString="0" containsBlank="1" containsNumber="1" minValue="-8.8025619395635726" maxValue="1224.1138117451924"/>
    </cacheField>
    <cacheField name="10" numFmtId="0">
      <sharedItems containsString="0" containsBlank="1" containsNumber="1" minValue="0" maxValue="1207.5345020482478"/>
    </cacheField>
    <cacheField name="11" numFmtId="0">
      <sharedItems containsString="0" containsBlank="1" containsNumber="1" minValue="0" maxValue="558.059363791534"/>
    </cacheField>
    <cacheField name="12" numFmtId="0">
      <sharedItems containsString="0" containsBlank="1" containsNumber="1" minValue="-1.4389227550797232" maxValue="19097.072579832722"/>
    </cacheField>
    <cacheField name="13" numFmtId="0">
      <sharedItems containsString="0" containsBlank="1" containsNumber="1" minValue="0" maxValue="4387.37"/>
    </cacheField>
    <cacheField name="14" numFmtId="0">
      <sharedItems containsString="0" containsBlank="1" containsNumber="1" minValue="-6.0172027354373492E-3" maxValue="1064.7748621996579"/>
    </cacheField>
    <cacheField name="15" numFmtId="0">
      <sharedItems containsString="0" containsBlank="1" containsNumber="1" minValue="-9.4685060421345318E-3" maxValue="1675.500670249171"/>
    </cacheField>
    <cacheField name="16" numFmtId="0">
      <sharedItems containsString="0" containsBlank="1" containsNumber="1" minValue="-2.6762794989538777E-2" maxValue="4735.8137327232071"/>
    </cacheField>
    <cacheField name="17" numFmtId="0">
      <sharedItems containsString="0" containsBlank="1" containsNumber="1" minValue="-6.08885365555876E-3" maxValue="1077.4538597261071"/>
    </cacheField>
    <cacheField name="18" numFmtId="0">
      <sharedItems containsString="0" containsBlank="1" containsNumber="1" minValue="-1.1057894422053075E-2" maxValue="1956.7510896912045"/>
    </cacheField>
    <cacheField name="19" numFmtId="0">
      <sharedItems containsString="0" containsBlank="1" containsNumber="1" minValue="0" maxValue="187363.92735088916"/>
    </cacheField>
    <cacheField name="20" numFmtId="0">
      <sharedItems containsString="0" containsBlank="1" containsNumber="1" minValue="0" maxValue="37407.58843452148"/>
    </cacheField>
    <cacheField name="21" numFmtId="0">
      <sharedItems containsString="0" containsBlank="1" containsNumber="1" minValue="-0.19670475111054236" maxValue="0.61499570407473081"/>
    </cacheField>
    <cacheField name="22" numFmtId="0">
      <sharedItems containsString="0" containsBlank="1" containsNumber="1" minValue="-75.591240718907997" maxValue="236.33536071369321"/>
    </cacheField>
    <cacheField name="23" numFmtId="0">
      <sharedItems containsString="0" containsBlank="1" containsNumber="1" minValue="-5.2611710030094086E-2" maxValue="3893.1788560435789"/>
    </cacheField>
    <cacheField name="24" numFmtId="0">
      <sharedItems containsString="0" containsBlank="1" containsNumber="1" minValue="-2.7115537996321392E-2" maxValue="2017.1654564557166"/>
    </cacheField>
    <cacheField name="26" numFmtId="0">
      <sharedItems containsString="0" containsBlank="1" containsNumber="1" minValue="0" maxValue="291636.02999999997"/>
    </cacheField>
    <cacheField name="I_10017" numFmtId="0">
      <sharedItems containsNonDate="0" containsString="0" containsBlank="1"/>
    </cacheField>
    <cacheField name="I_10018" numFmtId="0">
      <sharedItems containsNonDate="0" containsString="0" containsBlank="1"/>
    </cacheField>
    <cacheField name="I_10019" numFmtId="0">
      <sharedItems containsNonDate="0" containsString="0" containsBlank="1"/>
    </cacheField>
    <cacheField name="I_10020" numFmtId="0">
      <sharedItems containsNonDate="0" containsString="0" containsBlank="1"/>
    </cacheField>
    <cacheField name="I_10021" numFmtId="0">
      <sharedItems containsNonDate="0" containsString="0" containsBlank="1"/>
    </cacheField>
    <cacheField name="I_10022" numFmtId="0">
      <sharedItems containsNonDate="0" containsString="0" containsBlank="1"/>
    </cacheField>
    <cacheField name="I_10023" numFmtId="0">
      <sharedItems containsNonDate="0" containsString="0" containsBlank="1"/>
    </cacheField>
    <cacheField name="I_10024" numFmtId="0">
      <sharedItems containsNonDate="0" containsString="0" containsBlank="1"/>
    </cacheField>
    <cacheField name="I_10025" numFmtId="0">
      <sharedItems containsNonDate="0" containsString="0" containsBlank="1"/>
    </cacheField>
    <cacheField name="I_10026" numFmtId="0">
      <sharedItems containsNonDate="0" containsString="0" containsBlank="1"/>
    </cacheField>
    <cacheField name="I_10027" numFmtId="0">
      <sharedItems containsNonDate="0" containsString="0" containsBlank="1"/>
    </cacheField>
    <cacheField name="I_10028" numFmtId="0">
      <sharedItems containsNonDate="0" containsString="0" containsBlank="1"/>
    </cacheField>
    <cacheField name="I_10029" numFmtId="0">
      <sharedItems containsNonDate="0" containsString="0" containsBlank="1"/>
    </cacheField>
    <cacheField name="I_10030" numFmtId="0">
      <sharedItems containsNonDate="0" containsString="0" containsBlank="1"/>
    </cacheField>
    <cacheField name="I_10031" numFmtId="0">
      <sharedItems containsNonDate="0" containsString="0" containsBlank="1"/>
    </cacheField>
    <cacheField name="I_10032" numFmtId="0">
      <sharedItems containsNonDate="0" containsString="0" containsBlank="1"/>
    </cacheField>
    <cacheField name="I_10033" numFmtId="0">
      <sharedItems containsNonDate="0" containsString="0" containsBlank="1"/>
    </cacheField>
    <cacheField name="I_10034" numFmtId="0">
      <sharedItems containsNonDate="0" containsString="0" containsBlank="1"/>
    </cacheField>
    <cacheField name="I_10035" numFmtId="0">
      <sharedItems containsNonDate="0" containsString="0" containsBlank="1"/>
    </cacheField>
    <cacheField name="I_10036" numFmtId="0">
      <sharedItems containsNonDate="0" containsString="0" containsBlank="1"/>
    </cacheField>
    <cacheField name="I_10037" numFmtId="0">
      <sharedItems containsNonDate="0" containsString="0" containsBlank="1"/>
    </cacheField>
    <cacheField name="I_10038" numFmtId="0">
      <sharedItems containsNonDate="0" containsString="0" containsBlank="1"/>
    </cacheField>
    <cacheField name="I_10039" numFmtId="0">
      <sharedItems containsNonDate="0" containsString="0" containsBlank="1"/>
    </cacheField>
    <cacheField name="I_10040" numFmtId="0">
      <sharedItems containsNonDate="0" containsString="0" containsBlank="1"/>
    </cacheField>
    <cacheField name="I_10041"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r:id="rId1" refreshedBy="Rapporteur" refreshedDate="40858.738522106483" createdVersion="4" refreshedVersion="3" minRefreshableVersion="3" recordCount="133">
  <cacheSource type="worksheet">
    <worksheetSource ref="C52:EF185" sheet="TEIK_2000_Modifie"/>
  </cacheSource>
  <cacheFields count="134">
    <cacheField name="L" numFmtId="0">
      <sharedItems containsMixedTypes="1" containsNumber="1" containsInteger="1" minValue="1" maxValue="100" count="32">
        <n v="1"/>
        <n v="2"/>
        <n v="12"/>
        <n v="3"/>
        <s v="12_06"/>
        <s v="07_08_12_09"/>
        <s v="21_122_24_12_23"/>
        <s v="23_24_12"/>
        <n v="13"/>
        <n v="19"/>
        <s v="14_15_16_17_18_19"/>
        <s v="19_20"/>
        <n v="20"/>
        <n v="25"/>
        <n v="100"/>
        <n v="4"/>
        <n v="5"/>
        <n v="6"/>
        <n v="7"/>
        <n v="8"/>
        <n v="9"/>
        <n v="10"/>
        <n v="11"/>
        <n v="14"/>
        <n v="15"/>
        <n v="16"/>
        <n v="17"/>
        <n v="18"/>
        <n v="21"/>
        <n v="22"/>
        <n v="23"/>
        <n v="24"/>
      </sharedItems>
    </cacheField>
    <cacheField name="I_1" numFmtId="0">
      <sharedItems containsString="0" containsBlank="1" containsNumber="1" minValue="0" maxValue="9920.3299999999981"/>
    </cacheField>
    <cacheField name="I_2" numFmtId="0">
      <sharedItems containsString="0" containsBlank="1" containsNumber="1" minValue="0" maxValue="1449.3999999999999"/>
    </cacheField>
    <cacheField name="I_22" numFmtId="0">
      <sharedItems containsString="0" containsBlank="1" containsNumber="1" minValue="0" maxValue="3220.0800000000004"/>
    </cacheField>
    <cacheField name="I_12" numFmtId="0">
      <sharedItems containsString="0" containsBlank="1" containsNumber="1" minValue="-1.03" maxValue="237.82000000000002"/>
    </cacheField>
    <cacheField name="I_122" numFmtId="0">
      <sharedItems containsString="0" containsBlank="1" containsNumber="1" minValue="-1.78" maxValue="1265.0900000000001"/>
    </cacheField>
    <cacheField name="I_123" numFmtId="0">
      <sharedItems containsString="0" containsBlank="1" containsNumber="1" minValue="-6.58" maxValue="652.84999999999991"/>
    </cacheField>
    <cacheField name="I_124" numFmtId="0">
      <sharedItems containsString="0" containsBlank="1" containsNumber="1" minValue="0" maxValue="1062.26"/>
    </cacheField>
    <cacheField name="I_3" numFmtId="0">
      <sharedItems containsString="0" containsBlank="1" containsNumber="1" minValue="-0.03" maxValue="5031.6699999999992"/>
    </cacheField>
    <cacheField name="I_125" numFmtId="0">
      <sharedItems containsString="0" containsBlank="1" containsNumber="1" minValue="-0.02" maxValue="1168.55"/>
    </cacheField>
    <cacheField name="I_126" numFmtId="0">
      <sharedItems containsString="0" containsBlank="1" containsNumber="1" minValue="0" maxValue="2019"/>
    </cacheField>
    <cacheField name="I_127" numFmtId="0">
      <sharedItems containsString="0" containsBlank="1" containsNumber="1" minValue="0" maxValue="3216.27"/>
    </cacheField>
    <cacheField name="I_128" numFmtId="0">
      <sharedItems containsString="0" containsBlank="1" containsNumber="1" minValue="0" maxValue="1778.8199999999997"/>
    </cacheField>
    <cacheField name="I_129" numFmtId="0">
      <sharedItems containsString="0" containsBlank="1" containsNumber="1" minValue="0" maxValue="529.70000000000005"/>
    </cacheField>
    <cacheField name="I_12_06" numFmtId="0">
      <sharedItems containsString="0" containsBlank="1" containsNumber="1" minValue="0" maxValue="1823.4200000000003"/>
    </cacheField>
    <cacheField name="I_07_08_12_09" numFmtId="0">
      <sharedItems containsString="0" containsBlank="1" containsNumber="1" minValue="-18.7" maxValue="3684.4500000000007"/>
    </cacheField>
    <cacheField name="I_1210" numFmtId="0">
      <sharedItems containsString="0" containsBlank="1" containsNumber="1" minValue="0" maxValue="3505.1000000000004"/>
    </cacheField>
    <cacheField name="I_1211" numFmtId="0">
      <sharedItems containsString="0" containsBlank="1" containsNumber="1" minValue="-0.02" maxValue="3915.8900000000003"/>
    </cacheField>
    <cacheField name="I_21_122_24_12_23" numFmtId="0">
      <sharedItems containsString="0" containsBlank="1" containsNumber="1" minValue="-681.09" maxValue="0.02"/>
    </cacheField>
    <cacheField name="I_23_24_12" numFmtId="0">
      <sharedItems containsString="0" containsBlank="1" containsNumber="1" minValue="-0.1" maxValue="7508.83"/>
    </cacheField>
    <cacheField name="I_13" numFmtId="0">
      <sharedItems containsString="0" containsBlank="1" containsNumber="1" minValue="0" maxValue="2606.2800000000002"/>
    </cacheField>
    <cacheField name="I_132" numFmtId="0">
      <sharedItems containsString="0" containsBlank="1" containsNumber="1" minValue="0" maxValue="1845.1200000000001"/>
    </cacheField>
    <cacheField name="I_19" numFmtId="0">
      <sharedItems containsString="0" containsBlank="1" containsNumber="1" minValue="0" maxValue="1513.04"/>
    </cacheField>
    <cacheField name="I_192" numFmtId="0">
      <sharedItems containsString="0" containsBlank="1" containsNumber="1" minValue="-0.87" maxValue="6550.98"/>
    </cacheField>
    <cacheField name="I_193" numFmtId="0">
      <sharedItems containsString="0" containsBlank="1" containsNumber="1" minValue="-110.92" maxValue="5931.4900000000007"/>
    </cacheField>
    <cacheField name="I_14_15_16_17_18_19" numFmtId="0">
      <sharedItems containsString="0" containsBlank="1" containsNumber="1" minValue="-0.02" maxValue="13435.460000000001"/>
    </cacheField>
    <cacheField name="I_194" numFmtId="0">
      <sharedItems containsString="0" containsBlank="1" containsNumber="1" containsInteger="1" minValue="0" maxValue="9353"/>
    </cacheField>
    <cacheField name="I_195" numFmtId="0">
      <sharedItems containsString="0" containsBlank="1" containsNumber="1" minValue="0" maxValue="2413.06"/>
    </cacheField>
    <cacheField name="I_196" numFmtId="0">
      <sharedItems containsString="0" containsBlank="1" containsNumber="1" minValue="-0.76" maxValue="2529.16"/>
    </cacheField>
    <cacheField name="I_197" numFmtId="0">
      <sharedItems containsString="0" containsBlank="1" containsNumber="1" minValue="-28.75" maxValue="86010.92"/>
    </cacheField>
    <cacheField name="I_198" numFmtId="0">
      <sharedItems containsString="0" containsBlank="1" containsNumber="1" minValue="-4.2" maxValue="4901.75"/>
    </cacheField>
    <cacheField name="I_199" numFmtId="0">
      <sharedItems containsString="0" containsBlank="1" containsNumber="1" minValue="-4.33" maxValue="14259.820000000002"/>
    </cacheField>
    <cacheField name="I_1910" numFmtId="0">
      <sharedItems containsString="0" containsBlank="1" containsNumber="1" minValue="-1.55" maxValue="17172.75"/>
    </cacheField>
    <cacheField name="I_19_20" numFmtId="0">
      <sharedItems containsString="0" containsBlank="1" containsNumber="1" minValue="0" maxValue="3482.5200000000004"/>
    </cacheField>
    <cacheField name="I_1911" numFmtId="0">
      <sharedItems containsString="0" containsBlank="1" containsNumber="1" minValue="-1.66" maxValue="4847.3"/>
    </cacheField>
    <cacheField name="I_1912" numFmtId="0">
      <sharedItems containsString="0" containsBlank="1" containsNumber="1" minValue="0" maxValue="9760.7000000000007"/>
    </cacheField>
    <cacheField name="I_1913" numFmtId="0">
      <sharedItems containsString="0" containsBlank="1" containsNumber="1" minValue="-0.28999999999999998" maxValue="829.79000000000008"/>
    </cacheField>
    <cacheField name="I_19_202" numFmtId="0">
      <sharedItems containsString="0" containsBlank="1" containsNumber="1" minValue="0" maxValue="7493.4700000000012"/>
    </cacheField>
    <cacheField name="I_19_203" numFmtId="0">
      <sharedItems containsString="0" containsBlank="1" containsNumber="1" minValue="0" maxValue="6002.4100000000008"/>
    </cacheField>
    <cacheField name="I_19_204" numFmtId="0">
      <sharedItems containsString="0" containsBlank="1" containsNumber="1" minValue="0" maxValue="2653.0800000000004"/>
    </cacheField>
    <cacheField name="I_20" numFmtId="0">
      <sharedItems containsString="0" containsBlank="1" containsNumber="1" containsInteger="1" minValue="0" maxValue="25348"/>
    </cacheField>
    <cacheField name="I_202" numFmtId="0">
      <sharedItems containsString="0" containsBlank="1" containsNumber="1" minValue="-1.19" maxValue="419.51"/>
    </cacheField>
    <cacheField name="25" numFmtId="0">
      <sharedItems containsString="0" containsBlank="1" containsNumber="1" minValue="0" maxValue="280668.05000000005"/>
    </cacheField>
    <cacheField name="I_100" numFmtId="0">
      <sharedItems containsString="0" containsBlank="1" containsNumber="1" minValue="0" maxValue="307.64353909722649"/>
    </cacheField>
    <cacheField name="I_14" numFmtId="0">
      <sharedItems containsString="0" containsBlank="1" containsNumber="1" minValue="0" maxValue="376.07682589369557"/>
    </cacheField>
    <cacheField name="I_23" numFmtId="0">
      <sharedItems containsString="0" containsBlank="1" containsNumber="1" minValue="0" maxValue="1095.0996350090775"/>
    </cacheField>
    <cacheField name="I_32" numFmtId="0">
      <sharedItems containsString="0" containsBlank="1" containsNumber="1" minValue="0" maxValue="681.13593316340985"/>
    </cacheField>
    <cacheField name="I_4" numFmtId="0">
      <sharedItems containsString="0" containsBlank="1" containsNumber="1" minValue="0" maxValue="1142.2840668365902"/>
    </cacheField>
    <cacheField name="I_5" numFmtId="0">
      <sharedItems containsString="0" containsBlank="1" containsNumber="1" minValue="-1.4521989840874927" maxValue="286.12591160006224"/>
    </cacheField>
    <cacheField name="I_6" numFmtId="0">
      <sharedItems containsString="0" containsBlank="1" containsNumber="1" minValue="-5.7583942362514895" maxValue="1134.573029077904"/>
    </cacheField>
    <cacheField name="I_7" numFmtId="0">
      <sharedItems containsString="0" containsBlank="1" containsNumber="1" minValue="-5.3905587518789195" maxValue="1062.0986199657907"/>
    </cacheField>
    <cacheField name="I_8" numFmtId="0">
      <sharedItems containsString="0" containsBlank="1" containsNumber="1" minValue="-6.0988480277820969" maxValue="1201.6524393562433"/>
    </cacheField>
    <cacheField name="I_9" numFmtId="0">
      <sharedItems containsString="0" containsBlank="1" containsNumber="1" minValue="0" maxValue="1092.6913928083752"/>
    </cacheField>
    <cacheField name="I_10" numFmtId="0">
      <sharedItems containsString="0" containsBlank="1" containsNumber="1" minValue="0" maxValue="504.9848782430588"/>
    </cacheField>
    <cacheField name="I_11" numFmtId="0">
      <sharedItems containsString="0" containsBlank="1" containsNumber="1" minValue="0" maxValue="1907.4237289485666"/>
    </cacheField>
    <cacheField name="I_1212" numFmtId="0">
      <sharedItems containsString="0" containsBlank="1" containsNumber="1" minValue="-1.6310401623311335" maxValue="4.7894996618101379E-5"/>
    </cacheField>
    <cacheField name="I_133" numFmtId="0">
      <sharedItems containsString="0" containsBlank="1" containsNumber="1" minValue="-4.7400381146908721" maxValue="1.3918977270818459E-4"/>
    </cacheField>
    <cacheField name="I_142" numFmtId="0">
      <sharedItems containsString="0" containsBlank="1" containsNumber="1" minValue="-2.2572486885923122" maxValue="6.628341889008244E-5"/>
    </cacheField>
    <cacheField name="I_15" numFmtId="0">
      <sharedItems containsString="0" containsBlank="1" containsNumber="1" minValue="-50.412836773120304" maxValue="1.4803575672266602E-3"/>
    </cacheField>
    <cacheField name="I_16" numFmtId="0">
      <sharedItems containsString="0" containsBlank="1" containsNumber="1" minValue="-622.04883626126536" maxValue="1.8266274244556971E-2"/>
    </cacheField>
    <cacheField name="I_17" numFmtId="0">
      <sharedItems containsString="0" containsBlank="1" containsNumber="1" minValue="-5.8457455588993436E-2" maxValue="4389.4709625030155"/>
    </cacheField>
    <cacheField name="I_18" numFmtId="0">
      <sharedItems containsString="0" containsBlank="1" containsNumber="1" minValue="-3.0275672037890625E-2" maxValue="2273.3487446827426"/>
    </cacheField>
    <cacheField name="I_1914" numFmtId="0">
      <sharedItems containsString="0" containsBlank="1" containsNumber="1" minValue="-1.1266872373115945E-2" maxValue="846.01029281424201"/>
    </cacheField>
    <cacheField name="I_203" numFmtId="0">
      <sharedItems containsString="0" containsBlank="1" containsNumber="1" minValue="-1.2969201154956688E-3" maxValue="871.23591674687202"/>
    </cacheField>
    <cacheField name="I_21" numFmtId="0">
      <sharedItems containsString="0" containsBlank="1" containsNumber="1" minValue="-2.3671265105336329E-3" maxValue="1590.1716773607102"/>
    </cacheField>
    <cacheField name="I_222" numFmtId="0">
      <sharedItems containsString="0" containsBlank="1" containsNumber="1" minValue="-5.6277403486258157E-3" maxValue="3780.5640172174103"/>
    </cacheField>
    <cacheField name="I_232" numFmtId="0">
      <sharedItems containsString="0" containsBlank="1" containsNumber="1" minValue="-1.2691156026093467E-3" maxValue="852.55759571168869"/>
    </cacheField>
    <cacheField name="I_24" numFmtId="0">
      <sharedItems containsString="0" containsBlank="1" containsNumber="1" minValue="-2.3791573093786761E-3" maxValue="1598.2536431932415"/>
    </cacheField>
    <cacheField name="I_25" numFmtId="0">
      <sharedItems containsString="0" containsBlank="1" containsNumber="1" minValue="-5.151187038819378E-3" maxValue="3460.4283706288102"/>
    </cacheField>
    <cacheField name="I_1002" numFmtId="0">
      <sharedItems containsString="0" containsBlank="1" containsNumber="1" minValue="-2.0738056836366842E-4" maxValue="139.31266655136665"/>
    </cacheField>
    <cacheField name="I_1003" numFmtId="0">
      <sharedItems containsString="0" containsBlank="1" containsNumber="1" minValue="-1.062958398758878E-3" maxValue="714.06675240944787"/>
    </cacheField>
    <cacheField name="I_1004" numFmtId="0">
      <sharedItems containsString="0" containsBlank="1" containsNumber="1" minValue="-2.5309781128034334E-4" maxValue="170.0242759772301"/>
    </cacheField>
    <cacheField name="I_1005" numFmtId="0">
      <sharedItems containsString="0" containsBlank="1" containsNumber="1" minValue="-3.8531629613459284E-4" maxValue="258.84508420322385"/>
    </cacheField>
    <cacheField name="I_1006" numFmtId="0">
      <sharedItems containsString="0" containsBlank="1" containsNumber="1" minValue="0" maxValue="2623.739566656116"/>
    </cacheField>
    <cacheField name="I_1007" numFmtId="0">
      <sharedItems containsString="0" containsBlank="1" containsNumber="1" minValue="0" maxValue="858.78043334388406"/>
    </cacheField>
    <cacheField name="I_1008" numFmtId="0">
      <sharedItems containsString="0" containsBlank="1" containsNumber="1" minValue="0" maxValue="1261.4873085632248"/>
    </cacheField>
    <cacheField name="I_1009" numFmtId="0">
      <sharedItems containsString="0" containsBlank="1" containsNumber="1" minValue="0" maxValue="6231.9826914367768"/>
    </cacheField>
    <cacheField name="I_10010" numFmtId="0">
      <sharedItems containsString="0" containsBlank="1" containsNumber="1" minValue="0" maxValue="3281.2911975546713"/>
    </cacheField>
    <cacheField name="I_10011" numFmtId="0">
      <sharedItems containsString="0" containsBlank="1" containsNumber="1" minValue="0" maxValue="2721.1188024453295"/>
    </cacheField>
    <cacheField name="I_10012" numFmtId="0">
      <sharedItems containsString="0" containsBlank="1" containsNumber="1" minValue="0" maxValue="1116.2824350808428"/>
    </cacheField>
    <cacheField name="I_10013" numFmtId="0">
      <sharedItems containsString="0" containsBlank="1" containsNumber="1" minValue="0" maxValue="1536.7975649191574"/>
    </cacheField>
    <cacheField name="I_10014" numFmtId="0">
      <sharedItems containsString="0" containsBlank="1" containsNumber="1" containsInteger="1" minValue="0" maxValue="0"/>
    </cacheField>
    <cacheField name="I_10015" numFmtId="0">
      <sharedItems containsString="0" containsBlank="1" containsNumber="1" containsInteger="1" minValue="0" maxValue="0"/>
    </cacheField>
    <cacheField name="I_10016" numFmtId="0">
      <sharedItems containsString="0" containsBlank="1" containsNumber="1" containsInteger="1" minValue="0" maxValue="0"/>
    </cacheField>
    <cacheField name="1" numFmtId="0">
      <sharedItems containsString="0" containsBlank="1" containsNumber="1" minValue="0" maxValue="9920.3299999999981"/>
    </cacheField>
    <cacheField name="2" numFmtId="0">
      <sharedItems containsString="0" containsBlank="1" containsNumber="1" minValue="0" maxValue="4669.4800000000005"/>
    </cacheField>
    <cacheField name="3" numFmtId="0">
      <sharedItems containsString="0" containsBlank="1" containsNumber="1" minValue="-0.03" maxValue="5031.6699999999992"/>
    </cacheField>
    <cacheField name="4" numFmtId="0">
      <sharedItems containsString="0" containsBlank="1" containsNumber="1" minValue="0" maxValue="376.07682589369557"/>
    </cacheField>
    <cacheField name="5" numFmtId="0">
      <sharedItems containsString="0" containsBlank="1" containsNumber="1" minValue="0" maxValue="1095.0996350090775"/>
    </cacheField>
    <cacheField name="6" numFmtId="0">
      <sharedItems containsString="0" containsBlank="1" containsNumber="1" minValue="0" maxValue="1142.2840668365902"/>
    </cacheField>
    <cacheField name="7" numFmtId="0">
      <sharedItems containsString="0" containsBlank="1" containsNumber="1" minValue="-1.4521989840874927" maxValue="286.12591160006224"/>
    </cacheField>
    <cacheField name="8" numFmtId="0">
      <sharedItems containsString="0" containsBlank="1" containsNumber="1" minValue="-5.7583942362514895" maxValue="1134.573029077904"/>
    </cacheField>
    <cacheField name="9" numFmtId="0">
      <sharedItems containsString="0" containsBlank="1" containsNumber="1" minValue="-6.0988480277820969" maxValue="1201.6524393562433"/>
    </cacheField>
    <cacheField name="10" numFmtId="0">
      <sharedItems containsString="0" containsBlank="1" containsNumber="1" minValue="0" maxValue="1092.6913928083752"/>
    </cacheField>
    <cacheField name="11" numFmtId="0">
      <sharedItems containsString="0" containsBlank="1" containsNumber="1" minValue="0" maxValue="504.9848782430588"/>
    </cacheField>
    <cacheField name="12" numFmtId="0">
      <sharedItems containsString="0" containsBlank="1" containsNumber="1" minValue="-1.5064962546674079" maxValue="18821.329277216115"/>
    </cacheField>
    <cacheField name="13" numFmtId="0">
      <sharedItems containsString="0" containsBlank="1" containsNumber="1" minValue="0" maxValue="4451.4000000000005"/>
    </cacheField>
    <cacheField name="14" numFmtId="0">
      <sharedItems containsString="0" containsBlank="1" containsNumber="1" minValue="-1.5043006838593373E-3" maxValue="1010.5485832982387"/>
    </cacheField>
    <cacheField name="15" numFmtId="0">
      <sharedItems containsString="0" containsBlank="1" containsNumber="1" minValue="-2.3671265105336329E-3" maxValue="1590.1716773607102"/>
    </cacheField>
    <cacheField name="16" numFmtId="0">
      <sharedItems containsString="0" containsBlank="1" containsNumber="1" minValue="-6.6906987473846942E-3" maxValue="4494.6307696268577"/>
    </cacheField>
    <cacheField name="17" numFmtId="0">
      <sharedItems containsString="0" containsBlank="1" containsNumber="1" minValue="-1.52221341388969E-3" maxValue="1022.5818716889188"/>
    </cacheField>
    <cacheField name="18" numFmtId="0">
      <sharedItems containsString="0" containsBlank="1" containsNumber="1" minValue="-2.7644736055132688E-3" maxValue="1857.0987273964654"/>
    </cacheField>
    <cacheField name="19" numFmtId="0">
      <sharedItems containsString="0" containsBlank="1" containsNumber="1" minValue="0" maxValue="177816.98887848368"/>
    </cacheField>
    <cacheField name="20" numFmtId="0">
      <sharedItems containsString="0" containsBlank="1" containsNumber="1" minValue="0" maxValue="37116.189492145146"/>
    </cacheField>
    <cacheField name="21" numFmtId="0">
      <sharedItems containsString="0" containsBlank="1" containsNumber="1" minValue="-1.6310401623311335" maxValue="4.7894996618101379E-5"/>
    </cacheField>
    <cacheField name="22" numFmtId="0">
      <sharedItems containsString="0" containsBlank="1" containsNumber="1" minValue="-626.7888743759562" maxValue="1.8405464017265154E-2"/>
    </cacheField>
    <cacheField name="23" numFmtId="0">
      <sharedItems containsString="0" containsBlank="1" containsNumber="1" minValue="-5.8457455588993436E-2" maxValue="4389.4709625030155"/>
    </cacheField>
    <cacheField name="24" numFmtId="0">
      <sharedItems containsString="0" containsBlank="1" containsNumber="1" minValue="-3.0209388619000542E-2" maxValue="2271.0914959941501"/>
    </cacheField>
    <cacheField name="26" numFmtId="0">
      <sharedItems containsString="0" containsBlank="1" containsNumber="1" minValue="0" maxValue="280668.04999999993"/>
    </cacheField>
    <cacheField name="I_10017" numFmtId="0">
      <sharedItems containsNonDate="0" containsString="0" containsBlank="1"/>
    </cacheField>
    <cacheField name="I_10018" numFmtId="0">
      <sharedItems containsNonDate="0" containsString="0" containsBlank="1"/>
    </cacheField>
    <cacheField name="I_10019" numFmtId="0">
      <sharedItems containsNonDate="0" containsString="0" containsBlank="1"/>
    </cacheField>
    <cacheField name="I_10020" numFmtId="0">
      <sharedItems containsNonDate="0" containsString="0" containsBlank="1"/>
    </cacheField>
    <cacheField name="I_10021" numFmtId="0">
      <sharedItems containsNonDate="0" containsString="0" containsBlank="1"/>
    </cacheField>
    <cacheField name="I_10022" numFmtId="0">
      <sharedItems containsNonDate="0" containsString="0" containsBlank="1"/>
    </cacheField>
    <cacheField name="I_10023" numFmtId="0">
      <sharedItems containsNonDate="0" containsString="0" containsBlank="1"/>
    </cacheField>
    <cacheField name="I_10024" numFmtId="0">
      <sharedItems containsNonDate="0" containsString="0" containsBlank="1"/>
    </cacheField>
    <cacheField name="I_10025" numFmtId="0">
      <sharedItems containsNonDate="0" containsString="0" containsBlank="1"/>
    </cacheField>
    <cacheField name="I_10026" numFmtId="0">
      <sharedItems containsNonDate="0" containsString="0" containsBlank="1"/>
    </cacheField>
    <cacheField name="I_10027" numFmtId="0">
      <sharedItems containsNonDate="0" containsString="0" containsBlank="1"/>
    </cacheField>
    <cacheField name="I_10028" numFmtId="0">
      <sharedItems containsNonDate="0" containsString="0" containsBlank="1"/>
    </cacheField>
    <cacheField name="I_10029" numFmtId="0">
      <sharedItems containsNonDate="0" containsString="0" containsBlank="1"/>
    </cacheField>
    <cacheField name="I_10030" numFmtId="0">
      <sharedItems containsNonDate="0" containsString="0" containsBlank="1"/>
    </cacheField>
    <cacheField name="I_10031" numFmtId="0">
      <sharedItems containsNonDate="0" containsString="0" containsBlank="1"/>
    </cacheField>
    <cacheField name="I_10032" numFmtId="0">
      <sharedItems containsNonDate="0" containsString="0" containsBlank="1"/>
    </cacheField>
    <cacheField name="I_10033" numFmtId="0">
      <sharedItems containsNonDate="0" containsString="0" containsBlank="1"/>
    </cacheField>
    <cacheField name="I_10034" numFmtId="0">
      <sharedItems containsNonDate="0" containsString="0" containsBlank="1"/>
    </cacheField>
    <cacheField name="I_10035" numFmtId="0">
      <sharedItems containsNonDate="0" containsString="0" containsBlank="1"/>
    </cacheField>
    <cacheField name="I_10036" numFmtId="0">
      <sharedItems containsNonDate="0" containsString="0" containsBlank="1"/>
    </cacheField>
    <cacheField name="I_10037" numFmtId="0">
      <sharedItems containsNonDate="0" containsString="0" containsBlank="1"/>
    </cacheField>
    <cacheField name="I_10038" numFmtId="0">
      <sharedItems containsNonDate="0" containsString="0" containsBlank="1"/>
    </cacheField>
    <cacheField name="I_10039" numFmtId="0">
      <sharedItems containsNonDate="0" containsString="0" containsBlank="1"/>
    </cacheField>
    <cacheField name="I_10040" numFmtId="0">
      <sharedItems containsNonDate="0" containsString="0" containsBlank="1"/>
    </cacheField>
    <cacheField name="I_10041"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33">
  <r>
    <x v="0"/>
    <n v="1286"/>
    <n v="0"/>
    <n v="0"/>
    <n v="0"/>
    <n v="0"/>
    <n v="0"/>
    <n v="0"/>
    <n v="0"/>
    <n v="0"/>
    <n v="0"/>
    <n v="0"/>
    <n v="0"/>
    <n v="0"/>
    <n v="0"/>
    <n v="0"/>
    <n v="0"/>
    <n v="0"/>
    <n v="0"/>
    <n v="0"/>
    <n v="0"/>
    <n v="0"/>
    <n v="0"/>
    <n v="0"/>
    <n v="0"/>
    <n v="0"/>
    <n v="0"/>
    <n v="0"/>
    <n v="0"/>
    <n v="0"/>
    <n v="0"/>
    <n v="0"/>
    <n v="0"/>
    <n v="0"/>
    <n v="0"/>
    <n v="9"/>
    <n v="0"/>
    <n v="3"/>
    <n v="0"/>
    <n v="1"/>
    <n v="86"/>
    <n v="0"/>
    <n v="1385"/>
    <n v="0"/>
    <n v="0"/>
    <n v="0"/>
    <n v="0"/>
    <n v="0"/>
    <n v="0"/>
    <n v="0"/>
    <n v="0"/>
    <n v="0"/>
    <n v="0"/>
    <n v="0"/>
    <n v="0"/>
    <n v="0"/>
    <n v="0"/>
    <n v="0"/>
    <n v="0"/>
    <n v="0"/>
    <n v="0"/>
    <n v="0"/>
    <n v="0"/>
    <n v="0"/>
    <n v="0"/>
    <n v="0"/>
    <n v="0"/>
    <n v="0"/>
    <n v="0"/>
    <n v="0"/>
    <n v="0"/>
    <n v="0"/>
    <n v="0"/>
    <n v="0"/>
    <n v="0"/>
    <n v="0.50503464025206934"/>
    <n v="2.4949653597479307"/>
    <n v="0"/>
    <n v="0"/>
    <n v="0.42074963253307202"/>
    <n v="0.57925036746692793"/>
    <m/>
    <m/>
    <m/>
    <n v="1286"/>
    <n v="0"/>
    <n v="0"/>
    <n v="0"/>
    <n v="0"/>
    <n v="0"/>
    <n v="0"/>
    <n v="0"/>
    <n v="0"/>
    <n v="0"/>
    <n v="0"/>
    <n v="0"/>
    <n v="0"/>
    <n v="0"/>
    <n v="0"/>
    <n v="0"/>
    <n v="0"/>
    <n v="0"/>
    <n v="9.9257842727851422"/>
    <n v="89.074215727214863"/>
    <n v="0"/>
    <n v="0"/>
    <n v="0"/>
    <n v="0"/>
    <n v="1385"/>
    <m/>
    <m/>
    <m/>
    <m/>
    <m/>
    <m/>
    <m/>
    <m/>
    <m/>
    <m/>
    <m/>
    <m/>
    <m/>
    <m/>
    <m/>
    <m/>
    <m/>
    <m/>
    <m/>
    <m/>
    <m/>
    <m/>
    <m/>
    <m/>
    <m/>
  </r>
  <r>
    <x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2"/>
    <n v="4"/>
    <n v="35"/>
    <n v="95"/>
    <n v="5"/>
    <n v="58"/>
    <n v="30"/>
    <n v="16"/>
    <n v="128"/>
    <n v="37"/>
    <n v="65"/>
    <n v="36"/>
    <n v="58"/>
    <n v="8"/>
    <n v="40"/>
    <n v="97"/>
    <n v="107"/>
    <n v="42"/>
    <n v="55"/>
    <n v="164"/>
    <n v="126"/>
    <n v="61"/>
    <n v="56"/>
    <n v="242"/>
    <n v="158"/>
    <n v="237"/>
    <n v="297"/>
    <n v="99"/>
    <n v="19"/>
    <n v="98"/>
    <n v="243"/>
    <n v="615"/>
    <n v="486"/>
    <n v="73"/>
    <n v="129"/>
    <n v="329"/>
    <n v="15"/>
    <n v="276"/>
    <n v="483"/>
    <n v="271"/>
    <n v="659"/>
    <n v="30"/>
    <n v="6082"/>
    <n v="10.030989795279535"/>
    <n v="12.262317661053027"/>
    <n v="35.706692543667437"/>
    <n v="14.941942792410082"/>
    <n v="25.058057207589918"/>
    <n v="7.5327968693308449"/>
    <n v="29.869745503550508"/>
    <n v="27.961721868035035"/>
    <n v="31.635735759083605"/>
    <n v="33.356531634046426"/>
    <n v="15.415646335912609"/>
    <n v="58.227822030040969"/>
    <n v="0.1317112406997788"/>
    <n v="0.38277187494750758"/>
    <n v="0.18227940194772668"/>
    <n v="4.0709833098733155"/>
    <n v="50.232254172531668"/>
    <n v="95.870227165949231"/>
    <n v="49.65210214214062"/>
    <n v="18.477670691910149"/>
    <n v="15.368503368623676"/>
    <n v="28.05044914982355"/>
    <n v="66.688723131215923"/>
    <n v="15.039019890920759"/>
    <n v="28.193014116137313"/>
    <n v="61.041566410009629"/>
    <n v="2.4574597351094711"/>
    <n v="12.596057025292705"/>
    <n v="2.9992090636720685"/>
    <n v="4.5659981091949255"/>
    <n v="54.998388628319852"/>
    <n v="18.001611371680141"/>
    <n v="46.463186903190376"/>
    <n v="229.53681309680965"/>
    <n v="264.03788618553318"/>
    <n v="218.96211381446685"/>
    <n v="114.02315041646251"/>
    <n v="156.97684958353747"/>
    <m/>
    <m/>
    <m/>
    <n v="4"/>
    <n v="130"/>
    <n v="128"/>
    <n v="12.262317661053027"/>
    <n v="35.706692543667437"/>
    <n v="25.058057207589918"/>
    <n v="7.5327968693308449"/>
    <n v="29.869745503550508"/>
    <n v="31.635735759083605"/>
    <n v="33.356531634046426"/>
    <n v="15.415646335912609"/>
    <n v="430.7111304875491"/>
    <n v="187"/>
    <n v="17.825963103733148"/>
    <n v="28.05044914982355"/>
    <n v="79.284780156508631"/>
    <n v="18.038228954592828"/>
    <n v="32.759012225332242"/>
    <n v="3326.5641785435159"/>
    <n v="1312.4773878664939"/>
    <n v="0.1317112406997788"/>
    <n v="50.615026047479176"/>
    <n v="95.870227165949231"/>
    <n v="49.834381544088345"/>
    <n v="6082"/>
    <m/>
    <m/>
    <m/>
    <m/>
    <m/>
    <m/>
    <m/>
    <m/>
    <m/>
    <m/>
    <m/>
    <m/>
    <m/>
    <m/>
    <m/>
    <m/>
    <m/>
    <m/>
    <m/>
    <m/>
    <m/>
    <m/>
    <m/>
    <m/>
    <m/>
  </r>
  <r>
    <x v="3"/>
    <n v="264"/>
    <n v="58"/>
    <n v="98"/>
    <n v="12"/>
    <n v="43"/>
    <n v="-20"/>
    <n v="19"/>
    <n v="45"/>
    <n v="44"/>
    <n v="106"/>
    <n v="22"/>
    <n v="120"/>
    <n v="11"/>
    <n v="48"/>
    <n v="-63"/>
    <n v="160"/>
    <n v="17"/>
    <n v="-66"/>
    <n v="66"/>
    <n v="733"/>
    <n v="536"/>
    <n v="716"/>
    <n v="-215"/>
    <n v="-184"/>
    <n v="5298"/>
    <n v="142"/>
    <n v="98"/>
    <n v="259"/>
    <n v="89"/>
    <n v="-171"/>
    <n v="2074"/>
    <n v="9361"/>
    <n v="41"/>
    <n v="41"/>
    <n v="249"/>
    <n v="11"/>
    <n v="90"/>
    <n v="278"/>
    <n v="279"/>
    <n v="1593"/>
    <n v="9"/>
    <n v="22311"/>
    <n v="20.75377199023352"/>
    <n v="25.370312402178676"/>
    <n v="73.8759156075878"/>
    <n v="17.930331350892097"/>
    <n v="30.0696686491079"/>
    <n v="-4.8924350800808583"/>
    <n v="-19.399937801275073"/>
    <n v="-18.160705955527909"/>
    <n v="-20.546921163116156"/>
    <n v="49.878925807919892"/>
    <n v="23.051433773327265"/>
    <n v="87.06964041875284"/>
    <n v="-0.15805348883973455"/>
    <n v="-0.4593262499370091"/>
    <n v="-0.21873528233727202"/>
    <n v="-4.8851799718479789"/>
    <n v="-60.278705007037999"/>
    <n v="38.581920688735664"/>
    <n v="19.981943545007809"/>
    <n v="7.4361357662565242"/>
    <n v="343.55413859480268"/>
    <n v="627.05181264035934"/>
    <n v="1490.7884183509786"/>
    <n v="336.18872313121597"/>
    <n v="630.23877125441129"/>
    <n v="1364.5494465832533"/>
    <n v="54.93511255953576"/>
    <n v="281.57767983122676"/>
    <n v="67.045610208162941"/>
    <n v="102.07028684605363"/>
    <n v="30.88950594193307"/>
    <n v="10.11049405806693"/>
    <n v="15.151039207562079"/>
    <n v="74.848960792437921"/>
    <n v="151.97211668649734"/>
    <n v="126.02788331350266"/>
    <n v="117.38914747672709"/>
    <n v="161.61085252327288"/>
    <m/>
    <m/>
    <m/>
    <n v="264"/>
    <n v="156"/>
    <n v="45"/>
    <n v="25.370312402178676"/>
    <n v="73.8759156075878"/>
    <n v="30.0696686491079"/>
    <n v="-4.8924350800808583"/>
    <n v="-19.399937801275073"/>
    <n v="-20.546921163116156"/>
    <n v="49.878925807919892"/>
    <n v="23.051433773327265"/>
    <n v="364.1439935987591"/>
    <n v="1269"/>
    <n v="398.48925115433843"/>
    <n v="627.05181264035934"/>
    <n v="1772.3660981822054"/>
    <n v="403.23433333937891"/>
    <n v="732.30905810046488"/>
    <n v="14149.951255895972"/>
    <n v="1974.5981906872803"/>
    <n v="-0.15805348883973455"/>
    <n v="-60.738031256975006"/>
    <n v="38.581920688735664"/>
    <n v="19.763208262670538"/>
    <n v="22310.999999999996"/>
    <m/>
    <m/>
    <m/>
    <m/>
    <m/>
    <m/>
    <m/>
    <m/>
    <m/>
    <m/>
    <m/>
    <m/>
    <m/>
    <m/>
    <m/>
    <m/>
    <m/>
    <m/>
    <m/>
    <m/>
    <m/>
    <m/>
    <m/>
    <m/>
    <m/>
  </r>
  <r>
    <x v="2"/>
    <n v="1"/>
    <n v="8"/>
    <n v="19"/>
    <n v="2"/>
    <n v="7"/>
    <n v="-1"/>
    <n v="2"/>
    <n v="13"/>
    <n v="7"/>
    <n v="15"/>
    <n v="4"/>
    <n v="18"/>
    <n v="2"/>
    <n v="8"/>
    <n v="-1"/>
    <n v="26"/>
    <n v="4"/>
    <n v="-5"/>
    <n v="11"/>
    <n v="88"/>
    <n v="62"/>
    <n v="79"/>
    <n v="-18"/>
    <n v="-17"/>
    <n v="2848"/>
    <n v="0"/>
    <n v="1"/>
    <n v="29"/>
    <n v="15"/>
    <n v="-9"/>
    <n v="234"/>
    <n v="1043"/>
    <n v="229"/>
    <n v="7"/>
    <n v="13"/>
    <n v="2"/>
    <n v="5"/>
    <n v="23"/>
    <n v="6"/>
    <n v="250"/>
    <n v="1"/>
    <n v="5031"/>
    <n v="3.1130657985350281"/>
    <n v="3.8055468603268015"/>
    <n v="11.08138734113817"/>
    <n v="2.9883885584820162"/>
    <n v="5.0116114415179833"/>
    <n v="-7.7657699683823148E-2"/>
    <n v="-0.30793552065515989"/>
    <n v="-0.28826517389726841"/>
    <n v="-0.32614160576374851"/>
    <n v="8.1053254437869828"/>
    <n v="3.7458579881656808"/>
    <n v="14.148816568047337"/>
    <n v="-1.1973749154525344E-2"/>
    <n v="-3.4797443177046146E-2"/>
    <n v="-1.6570854722520609E-2"/>
    <n v="-0.37008939180666506"/>
    <n v="-4.5665685611392428"/>
    <n v="6.4303201147892777"/>
    <n v="3.3303239241679683"/>
    <n v="1.239355961042754"/>
    <n v="184.68142444658324"/>
    <n v="337.0788150999893"/>
    <n v="801.39022564431616"/>
    <n v="180.72206181157097"/>
    <n v="338.7920008555235"/>
    <n v="733.52903432787946"/>
    <n v="29.530992934986383"/>
    <n v="151.36527598326421"/>
    <n v="36.041128326320887"/>
    <n v="54.86904056956601"/>
    <n v="172.52919172445544"/>
    <n v="56.470808275544556"/>
    <n v="0.84172440042011543"/>
    <n v="4.158275599579885"/>
    <n v="12.573232675501579"/>
    <n v="10.426767324498421"/>
    <n v="2.5244977951984322"/>
    <n v="3.4755022048015674"/>
    <m/>
    <m/>
    <m/>
    <n v="1"/>
    <n v="27"/>
    <n v="13"/>
    <n v="3.8055468603268015"/>
    <n v="11.08138734113817"/>
    <n v="5.0116114415179833"/>
    <n v="-7.7657699683823148E-2"/>
    <n v="-0.30793552065515989"/>
    <n v="-0.32614160576374851"/>
    <n v="8.1053254437869828"/>
    <n v="3.7458579881656808"/>
    <n v="62.831272320403201"/>
    <n v="150"/>
    <n v="214.21241738156962"/>
    <n v="337.0788150999893"/>
    <n v="952.75550162758032"/>
    <n v="216.76319013789185"/>
    <n v="393.66104142508948"/>
    <n v="2300.9976809234545"/>
    <n v="325.53135340442441"/>
    <n v="-1.1973749154525344E-2"/>
    <n v="-4.6013660043162892"/>
    <n v="6.4303201147892777"/>
    <n v="3.3137530694454478"/>
    <n v="5031"/>
    <m/>
    <m/>
    <m/>
    <m/>
    <m/>
    <m/>
    <m/>
    <m/>
    <m/>
    <m/>
    <m/>
    <m/>
    <m/>
    <m/>
    <m/>
    <m/>
    <m/>
    <m/>
    <m/>
    <m/>
    <m/>
    <m/>
    <m/>
    <m/>
    <m/>
  </r>
  <r>
    <x v="2"/>
    <n v="5748"/>
    <n v="435"/>
    <n v="1245"/>
    <n v="25"/>
    <n v="329"/>
    <n v="281"/>
    <n v="187"/>
    <n v="1522"/>
    <n v="357"/>
    <n v="525"/>
    <n v="214"/>
    <n v="794"/>
    <n v="105"/>
    <n v="532"/>
    <n v="1418"/>
    <n v="1404"/>
    <n v="442"/>
    <n v="668"/>
    <n v="1847"/>
    <n v="754"/>
    <n v="704"/>
    <n v="227"/>
    <n v="1144"/>
    <n v="910"/>
    <n v="1631"/>
    <n v="566"/>
    <n v="129"/>
    <n v="20"/>
    <n v="1160"/>
    <n v="1897"/>
    <n v="1582"/>
    <n v="1952"/>
    <n v="773"/>
    <n v="625"/>
    <n v="725"/>
    <n v="118"/>
    <n v="105"/>
    <n v="746"/>
    <n v="416"/>
    <n v="451"/>
    <n v="17"/>
    <n v="34730"/>
    <n v="137.32079133537846"/>
    <n v="167.86690039441558"/>
    <n v="488.81230827020596"/>
    <n v="198.72783913905408"/>
    <n v="333.27216086094592"/>
    <n v="110.11861815166122"/>
    <n v="436.6525682890167"/>
    <n v="408.76001658632663"/>
    <n v="462.46879697299539"/>
    <n v="437.68757396449706"/>
    <n v="202.27633136094676"/>
    <n v="764.03609467455624"/>
    <n v="1.5996928870445861"/>
    <n v="4.6489384084533656"/>
    <n v="2.2138661909287531"/>
    <n v="49.443942745370457"/>
    <n v="610.09355976820279"/>
    <n v="1079.7092047287088"/>
    <n v="559.19166253983974"/>
    <n v="208.0991327314515"/>
    <n v="105.7638354186718"/>
    <n v="193.03916693401774"/>
    <n v="458.94222543043531"/>
    <n v="103.49637739279223"/>
    <n v="194.02027857983103"/>
    <n v="420.07930301572031"/>
    <n v="16.911885350057158"/>
    <n v="86.684257418786501"/>
    <n v="20.640126509911997"/>
    <n v="31.422543949776042"/>
    <n v="582.38019739303081"/>
    <n v="190.61980260696919"/>
    <n v="17.676212408822426"/>
    <n v="87.323787591177577"/>
    <n v="407.81006851844256"/>
    <n v="338.18993148155749"/>
    <n v="175.03184713375796"/>
    <n v="240.96815286624201"/>
    <m/>
    <m/>
    <m/>
    <n v="5748"/>
    <n v="1680"/>
    <n v="1522"/>
    <n v="167.86690039441558"/>
    <n v="488.81230827020596"/>
    <n v="333.27216086094592"/>
    <n v="110.11861815166122"/>
    <n v="436.6525682890167"/>
    <n v="462.46879697299539"/>
    <n v="437.68757396449706"/>
    <n v="202.27633136094676"/>
    <n v="4231.3878172121376"/>
    <n v="1458"/>
    <n v="122.67572076872897"/>
    <n v="193.03916693401774"/>
    <n v="545.62648284922182"/>
    <n v="124.13650390270422"/>
    <n v="225.44282252960707"/>
    <n v="12657.977628469773"/>
    <n v="1325.1016745459463"/>
    <n v="1.5996928870445861"/>
    <n v="614.74249817665611"/>
    <n v="1079.7092047287088"/>
    <n v="561.40552873076854"/>
    <n v="34729.999999999993"/>
    <m/>
    <m/>
    <m/>
    <m/>
    <m/>
    <m/>
    <m/>
    <m/>
    <m/>
    <m/>
    <m/>
    <m/>
    <m/>
    <m/>
    <m/>
    <m/>
    <m/>
    <m/>
    <m/>
    <m/>
    <m/>
    <m/>
    <m/>
    <m/>
    <m/>
  </r>
  <r>
    <x v="2"/>
    <n v="71"/>
    <n v="180"/>
    <n v="525"/>
    <n v="16"/>
    <n v="196"/>
    <n v="132"/>
    <n v="85"/>
    <n v="662"/>
    <n v="166"/>
    <n v="273"/>
    <n v="129"/>
    <n v="329"/>
    <n v="47"/>
    <n v="221"/>
    <n v="572"/>
    <n v="593"/>
    <n v="198"/>
    <n v="288"/>
    <n v="731"/>
    <n v="438"/>
    <n v="308"/>
    <n v="161"/>
    <n v="753"/>
    <n v="504"/>
    <n v="1062"/>
    <n v="1918"/>
    <n v="276"/>
    <n v="41"/>
    <n v="495"/>
    <n v="976"/>
    <n v="1561"/>
    <n v="1378"/>
    <n v="467"/>
    <n v="400"/>
    <n v="567"/>
    <n v="58"/>
    <n v="509"/>
    <n v="2115"/>
    <n v="317"/>
    <n v="1142"/>
    <n v="53"/>
    <n v="20913"/>
    <n v="56.899924873223561"/>
    <n v="69.556939835973211"/>
    <n v="202.54313529080321"/>
    <n v="82.554233928065699"/>
    <n v="138.44576607193429"/>
    <n v="44.420204219146839"/>
    <n v="176.13911781475144"/>
    <n v="164.88767946923753"/>
    <n v="186.55299849686415"/>
    <n v="184.86376877560309"/>
    <n v="85.43437642239418"/>
    <n v="322.70185480200274"/>
    <n v="0.68968795130065985"/>
    <n v="2.0043327269978581"/>
    <n v="0.95448123201718704"/>
    <n v="21.317148968063908"/>
    <n v="263.03434912162038"/>
    <n v="427.32400035554201"/>
    <n v="221.31516259698046"/>
    <n v="82.36083704747756"/>
    <n v="68.866458132820014"/>
    <n v="125.69441770933591"/>
    <n v="298.83301251203085"/>
    <n v="67.390038498556308"/>
    <n v="126.3332531280077"/>
    <n v="273.52803176130897"/>
    <n v="11.011908180110794"/>
    <n v="56.443090974096428"/>
    <n v="13.439493778986231"/>
    <n v="20.46029532474688"/>
    <n v="351.83900670445712"/>
    <n v="115.16099329554282"/>
    <n v="85.687543962767762"/>
    <n v="423.31245603723227"/>
    <n v="1156.190743855906"/>
    <n v="958.80925614409387"/>
    <n v="133.37763351298383"/>
    <n v="183.62236648701617"/>
    <m/>
    <m/>
    <m/>
    <n v="71"/>
    <n v="705"/>
    <n v="662"/>
    <n v="69.556939835973211"/>
    <n v="202.54313529080321"/>
    <n v="138.44576607193429"/>
    <n v="44.420204219146839"/>
    <n v="176.13911781475144"/>
    <n v="186.55299849686415"/>
    <n v="184.86376877560309"/>
    <n v="85.43437642239418"/>
    <n v="1972.7216790880714"/>
    <n v="746"/>
    <n v="79.878366312930808"/>
    <n v="125.69441770933591"/>
    <n v="355.27610348612728"/>
    <n v="80.82953227754254"/>
    <n v="146.79354845275458"/>
    <n v="11088.622959797423"/>
    <n v="2875.9050719638853"/>
    <n v="0.68968795130065985"/>
    <n v="265.03868184861824"/>
    <n v="427.32400035554201"/>
    <n v="222.26964382899763"/>
    <n v="20913.000000000004"/>
    <m/>
    <m/>
    <m/>
    <m/>
    <m/>
    <m/>
    <m/>
    <m/>
    <m/>
    <m/>
    <m/>
    <m/>
    <m/>
    <m/>
    <m/>
    <m/>
    <m/>
    <m/>
    <m/>
    <m/>
    <m/>
    <m/>
    <m/>
    <m/>
    <m/>
  </r>
  <r>
    <x v="2"/>
    <n v="0"/>
    <n v="0"/>
    <n v="0"/>
    <n v="0"/>
    <n v="0"/>
    <n v="0"/>
    <n v="0"/>
    <n v="1"/>
    <n v="0"/>
    <n v="0"/>
    <n v="0"/>
    <n v="0"/>
    <n v="0"/>
    <n v="0"/>
    <n v="0"/>
    <n v="0"/>
    <n v="0"/>
    <n v="0"/>
    <n v="1"/>
    <n v="0"/>
    <n v="0"/>
    <n v="0"/>
    <n v="1"/>
    <n v="0"/>
    <n v="0"/>
    <n v="0"/>
    <n v="0"/>
    <n v="0"/>
    <n v="1"/>
    <n v="1"/>
    <n v="0"/>
    <n v="1"/>
    <n v="0"/>
    <n v="0"/>
    <n v="0"/>
    <n v="0"/>
    <n v="0"/>
    <n v="0"/>
    <n v="0"/>
    <n v="0"/>
    <n v="0"/>
    <n v="6"/>
    <n v="0"/>
    <n v="0"/>
    <n v="0"/>
    <n v="0"/>
    <n v="0"/>
    <n v="0"/>
    <n v="0"/>
    <n v="0"/>
    <n v="0"/>
    <n v="0"/>
    <n v="0"/>
    <n v="0"/>
    <n v="0"/>
    <n v="0"/>
    <n v="0"/>
    <n v="0"/>
    <n v="0"/>
    <n v="0.58457455588993434"/>
    <n v="0.30275672037890622"/>
    <n v="0.11266872373115945"/>
    <n v="0"/>
    <n v="0"/>
    <n v="0"/>
    <n v="0"/>
    <n v="0"/>
    <n v="0"/>
    <n v="0"/>
    <n v="0"/>
    <n v="0"/>
    <n v="0"/>
    <n v="0"/>
    <n v="0"/>
    <n v="0"/>
    <n v="0"/>
    <n v="0"/>
    <n v="0"/>
    <n v="0"/>
    <n v="0"/>
    <m/>
    <m/>
    <m/>
    <n v="0"/>
    <n v="0"/>
    <n v="1"/>
    <n v="0"/>
    <n v="0"/>
    <n v="0"/>
    <n v="0"/>
    <n v="0"/>
    <n v="0"/>
    <n v="0"/>
    <n v="0"/>
    <n v="0.11266872373115945"/>
    <n v="0"/>
    <n v="0"/>
    <n v="0"/>
    <n v="0"/>
    <n v="0"/>
    <n v="0"/>
    <n v="4"/>
    <n v="0"/>
    <n v="0"/>
    <n v="0"/>
    <n v="0.58457455588993434"/>
    <n v="0.30275672037890622"/>
    <n v="6"/>
    <m/>
    <m/>
    <m/>
    <m/>
    <m/>
    <m/>
    <m/>
    <m/>
    <m/>
    <m/>
    <m/>
    <m/>
    <m/>
    <m/>
    <m/>
    <m/>
    <m/>
    <m/>
    <m/>
    <m/>
    <m/>
    <m/>
    <m/>
    <m/>
    <m/>
  </r>
  <r>
    <x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2"/>
    <n v="11"/>
    <n v="56"/>
    <n v="158"/>
    <n v="3"/>
    <n v="39"/>
    <n v="35"/>
    <n v="23"/>
    <n v="193"/>
    <n v="46"/>
    <n v="63"/>
    <n v="26"/>
    <n v="101"/>
    <n v="14"/>
    <n v="68"/>
    <n v="181"/>
    <n v="178"/>
    <n v="56"/>
    <n v="85"/>
    <n v="233"/>
    <n v="89"/>
    <n v="89"/>
    <n v="23"/>
    <n v="130"/>
    <n v="89"/>
    <n v="192"/>
    <n v="14"/>
    <n v="3"/>
    <n v="1"/>
    <n v="144"/>
    <n v="235"/>
    <n v="159"/>
    <n v="215"/>
    <n v="94"/>
    <n v="68"/>
    <n v="80"/>
    <n v="14"/>
    <n v="9"/>
    <n v="84"/>
    <n v="12"/>
    <n v="0"/>
    <n v="2"/>
    <n v="3315"/>
    <n v="17.467758091779878"/>
    <n v="21.353346271833718"/>
    <n v="62.1788956363864"/>
    <n v="25.401302747097137"/>
    <n v="42.598697252902859"/>
    <n v="14.056043642771989"/>
    <n v="55.736329238583942"/>
    <n v="52.175996475405583"/>
    <n v="59.031630643238479"/>
    <n v="55.490304961310876"/>
    <n v="25.644720072826583"/>
    <n v="96.864974965862544"/>
    <n v="0.20355373562693085"/>
    <n v="0.59155653400978447"/>
    <n v="0.28170453028285036"/>
    <n v="6.2915196607133064"/>
    <n v="77.63166553936712"/>
    <n v="136.2058715223547"/>
    <n v="70.542315848285142"/>
    <n v="26.251812629360153"/>
    <n v="12.450433108758421"/>
    <n v="22.724414501122876"/>
    <n v="54.026307346807833"/>
    <n v="12.183509785049729"/>
    <n v="22.839910170035289"/>
    <n v="49.45139557266603"/>
    <n v="1.9908534562912168"/>
    <n v="10.20440062808523"/>
    <n v="2.4297389882912959"/>
    <n v="3.699036442892091"/>
    <n v="70.819842891261175"/>
    <n v="23.180157108738815"/>
    <n v="1.5151039207562078"/>
    <n v="7.4848960792437929"/>
    <n v="45.919632380092729"/>
    <n v="38.080367619907278"/>
    <n v="5.0489955903968644"/>
    <n v="6.9510044096031347"/>
    <m/>
    <m/>
    <m/>
    <n v="11"/>
    <n v="214"/>
    <n v="193"/>
    <n v="21.353346271833718"/>
    <n v="62.1788956363864"/>
    <n v="42.598697252902859"/>
    <n v="14.056043642771989"/>
    <n v="55.736329238583942"/>
    <n v="59.031630643238479"/>
    <n v="55.490304961310876"/>
    <n v="25.644720072826583"/>
    <n v="529.4533645702187"/>
    <n v="178"/>
    <n v="14.441286565049637"/>
    <n v="22.724414501122876"/>
    <n v="64.230707974893065"/>
    <n v="14.613248773341025"/>
    <n v="26.538946612927379"/>
    <n v="1347.7549703551731"/>
    <n v="77.696425217493015"/>
    <n v="0.20355373562693085"/>
    <n v="78.223222073376903"/>
    <n v="136.2058715223547"/>
    <n v="70.824020378567994"/>
    <n v="3315"/>
    <m/>
    <m/>
    <m/>
    <m/>
    <m/>
    <m/>
    <m/>
    <m/>
    <m/>
    <m/>
    <m/>
    <m/>
    <m/>
    <m/>
    <m/>
    <m/>
    <m/>
    <m/>
    <m/>
    <m/>
    <m/>
    <m/>
    <m/>
    <m/>
    <m/>
  </r>
  <r>
    <x v="2"/>
    <n v="6"/>
    <n v="32"/>
    <n v="92"/>
    <n v="2"/>
    <n v="29"/>
    <n v="22"/>
    <n v="15"/>
    <n v="115"/>
    <n v="28"/>
    <n v="44"/>
    <n v="19"/>
    <n v="58"/>
    <n v="8"/>
    <n v="38"/>
    <n v="101"/>
    <n v="103"/>
    <n v="34"/>
    <n v="50"/>
    <n v="130"/>
    <n v="66"/>
    <n v="53"/>
    <n v="22"/>
    <n v="110"/>
    <n v="73"/>
    <n v="136"/>
    <n v="0"/>
    <n v="4"/>
    <n v="5"/>
    <n v="86"/>
    <n v="157"/>
    <n v="200"/>
    <n v="194"/>
    <n v="58"/>
    <n v="58"/>
    <n v="61"/>
    <n v="9"/>
    <n v="12"/>
    <n v="69"/>
    <n v="14"/>
    <n v="5"/>
    <n v="2"/>
    <n v="2320"/>
    <n v="10.030989795279535"/>
    <n v="12.262317661053027"/>
    <n v="35.706692543667437"/>
    <n v="14.194845652789578"/>
    <n v="23.805154347210422"/>
    <n v="7.8434276680661377"/>
    <n v="31.10148758617115"/>
    <n v="29.114782563624111"/>
    <n v="32.940302182138602"/>
    <n v="32.109558488848428"/>
    <n v="14.839360491579427"/>
    <n v="56.051081019572145"/>
    <n v="0.11973749154525345"/>
    <n v="0.34797443177046145"/>
    <n v="0.16570854722520606"/>
    <n v="3.7008939180666509"/>
    <n v="45.665685611392426"/>
    <n v="75.994692265691469"/>
    <n v="39.358373649257807"/>
    <n v="14.646934085050729"/>
    <n v="8.8190567853705488"/>
    <n v="16.096460271628704"/>
    <n v="38.268634370655548"/>
    <n v="8.6299860977435578"/>
    <n v="16.178269703774998"/>
    <n v="35.028071863971775"/>
    <n v="1.4101878648729453"/>
    <n v="7.2281171115603708"/>
    <n v="1.7210651167063347"/>
    <n v="2.6201508137152314"/>
    <n v="43.697349869076049"/>
    <n v="14.302650130923949"/>
    <n v="2.0201385610082774"/>
    <n v="9.9798614389917226"/>
    <n v="37.719698026504737"/>
    <n v="31.280301973495263"/>
    <n v="5.8904948554630083"/>
    <n v="8.1095051445369908"/>
    <m/>
    <m/>
    <m/>
    <n v="6"/>
    <n v="124"/>
    <n v="115"/>
    <n v="12.262317661053027"/>
    <n v="35.706692543667437"/>
    <n v="23.805154347210422"/>
    <n v="7.8434276680661377"/>
    <n v="31.10148758617115"/>
    <n v="32.940302182138602"/>
    <n v="32.109558488848428"/>
    <n v="14.839360491579427"/>
    <n v="328.73952703438272"/>
    <n v="119"/>
    <n v="10.229244650243494"/>
    <n v="16.096460271628704"/>
    <n v="45.49675148221592"/>
    <n v="10.351051214449893"/>
    <n v="18.798420517490229"/>
    <n v="1103.3557531760239"/>
    <n v="70.672318687947936"/>
    <n v="0.11973749154525345"/>
    <n v="46.013660043162886"/>
    <n v="75.994692265691469"/>
    <n v="39.524082196483015"/>
    <n v="2320"/>
    <m/>
    <m/>
    <m/>
    <m/>
    <m/>
    <m/>
    <m/>
    <m/>
    <m/>
    <m/>
    <m/>
    <m/>
    <m/>
    <m/>
    <m/>
    <m/>
    <m/>
    <m/>
    <m/>
    <m/>
    <m/>
    <m/>
    <m/>
    <m/>
    <m/>
  </r>
  <r>
    <x v="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8"/>
    <n v="2777"/>
    <n v="241"/>
    <n v="516"/>
    <n v="16"/>
    <n v="125"/>
    <n v="21"/>
    <n v="57"/>
    <n v="437"/>
    <n v="90"/>
    <n v="219"/>
    <n v="33"/>
    <n v="267"/>
    <n v="46"/>
    <n v="207"/>
    <n v="482"/>
    <n v="479"/>
    <n v="69"/>
    <n v="169"/>
    <n v="2075"/>
    <n v="339"/>
    <n v="199"/>
    <n v="329"/>
    <n v="814"/>
    <n v="1871"/>
    <n v="2194"/>
    <n v="4051"/>
    <n v="1787"/>
    <n v="1193"/>
    <n v="78345"/>
    <n v="608"/>
    <n v="1013"/>
    <n v="1848"/>
    <n v="918"/>
    <n v="1103"/>
    <n v="4893"/>
    <n v="130"/>
    <n v="6480"/>
    <n v="3362"/>
    <n v="1961"/>
    <n v="8347"/>
    <n v="248"/>
    <n v="130359"/>
    <n v="46.177142678269583"/>
    <n v="56.448945094847552"/>
    <n v="164.37391222688285"/>
    <n v="77.324553950722176"/>
    <n v="129.67544604927781"/>
    <n v="37.431011247602754"/>
    <n v="148.42492095578706"/>
    <n v="138.94381381848336"/>
    <n v="157.2002539781268"/>
    <n v="149.32503413746016"/>
    <n v="69.010229858898498"/>
    <n v="260.66473600364134"/>
    <n v="0.40471272142295667"/>
    <n v="1.1761535793841598"/>
    <n v="0.56009488962119658"/>
    <n v="12.509021443065279"/>
    <n v="154.35001736650639"/>
    <n v="1212.9922034716137"/>
    <n v="628.22019478623042"/>
    <n v="233.78760174215586"/>
    <n v="142.27213666987487"/>
    <n v="259.67377820553952"/>
    <n v="617.36311624425196"/>
    <n v="139.22198160624532"/>
    <n v="260.99355683884079"/>
    <n v="565.08521815848576"/>
    <n v="22.749648349494429"/>
    <n v="116.60653634384892"/>
    <n v="27.764829897453662"/>
    <n v="42.269197685964834"/>
    <n v="691.62357206572085"/>
    <n v="226.37642793427906"/>
    <n v="1090.8748229444698"/>
    <n v="5389.1251770555309"/>
    <n v="1837.8786197841873"/>
    <n v="1524.1213802158127"/>
    <n v="825.09002939735421"/>
    <n v="1135.9099706026457"/>
    <m/>
    <m/>
    <m/>
    <n v="2777"/>
    <n v="757"/>
    <n v="437"/>
    <n v="56.448945094847552"/>
    <n v="164.37391222688285"/>
    <n v="129.67544604927781"/>
    <n v="37.431011247602754"/>
    <n v="148.42492095578706"/>
    <n v="157.2002539781268"/>
    <n v="149.32503413746016"/>
    <n v="69.010229858898498"/>
    <n v="1445.4068696363374"/>
    <n v="538"/>
    <n v="165.0217850193693"/>
    <n v="259.67377820553952"/>
    <n v="733.96965258810087"/>
    <n v="166.98681150369899"/>
    <n v="303.26275452480564"/>
    <n v="102995.55226235023"/>
    <n v="16870.53295580827"/>
    <n v="0.40471272142295667"/>
    <n v="155.52617094589056"/>
    <n v="1212.9922034716137"/>
    <n v="628.78028967585158"/>
    <n v="130359.00000000003"/>
    <m/>
    <m/>
    <m/>
    <m/>
    <m/>
    <m/>
    <m/>
    <m/>
    <m/>
    <m/>
    <m/>
    <m/>
    <m/>
    <m/>
    <m/>
    <m/>
    <m/>
    <m/>
    <m/>
    <m/>
    <m/>
    <m/>
    <m/>
    <m/>
    <m/>
  </r>
  <r>
    <x v="8"/>
    <n v="2"/>
    <n v="114"/>
    <n v="212"/>
    <n v="14"/>
    <n v="68"/>
    <n v="-20"/>
    <n v="15"/>
    <n v="65"/>
    <n v="36"/>
    <n v="106"/>
    <n v="2"/>
    <n v="79"/>
    <n v="28"/>
    <n v="80"/>
    <n v="156"/>
    <n v="161"/>
    <n v="-28"/>
    <n v="17"/>
    <n v="475"/>
    <n v="219"/>
    <n v="33"/>
    <n v="373"/>
    <n v="699"/>
    <n v="2351"/>
    <n v="1816"/>
    <n v="0"/>
    <n v="18"/>
    <n v="973"/>
    <n v="8953"/>
    <n v="179"/>
    <n v="860"/>
    <n v="616"/>
    <n v="778"/>
    <n v="1041"/>
    <n v="1600"/>
    <n v="134"/>
    <n v="848"/>
    <n v="754"/>
    <n v="419"/>
    <n v="12339"/>
    <n v="17"/>
    <n v="36602"/>
    <n v="13.662899893570399"/>
    <n v="16.702122331434296"/>
    <n v="48.634977774995299"/>
    <n v="29.883885584820163"/>
    <n v="50.116114415179837"/>
    <n v="12.11460115067641"/>
    <n v="48.037941222204942"/>
    <n v="44.969367127973875"/>
    <n v="50.878090499144768"/>
    <n v="50.190669094219388"/>
    <n v="23.195505234410561"/>
    <n v="87.613825671370051"/>
    <n v="4.0710747125386172E-2"/>
    <n v="0.11831130680195691"/>
    <n v="5.6340906056570071E-2"/>
    <n v="1.2583039321426612"/>
    <n v="15.526333107873425"/>
    <n v="277.67291404771879"/>
    <n v="143.80944217998046"/>
    <n v="53.517643772300737"/>
    <n v="117.76034648700673"/>
    <n v="214.93508715645385"/>
    <n v="510.9988236552241"/>
    <n v="115.23569671692869"/>
    <n v="216.0274836915838"/>
    <n v="467.72778312479954"/>
    <n v="18.830155607421091"/>
    <n v="96.516622607306118"/>
    <n v="22.981281264255173"/>
    <n v="34.986719689021029"/>
    <n v="586.14721031277872"/>
    <n v="191.85278968722125"/>
    <n v="142.75645831125158"/>
    <n v="705.24354168874845"/>
    <n v="412.18336684035614"/>
    <n v="341.81663315964386"/>
    <n v="176.29409603135718"/>
    <n v="242.70590396864282"/>
    <m/>
    <m/>
    <m/>
    <n v="2"/>
    <n v="326"/>
    <n v="65"/>
    <n v="16.702122331434296"/>
    <n v="48.634977774995299"/>
    <n v="50.116114415179837"/>
    <n v="12.11460115067641"/>
    <n v="48.037941222204942"/>
    <n v="50.878090499144768"/>
    <n v="50.190669094219388"/>
    <n v="23.195505234410561"/>
    <n v="451.90592598217791"/>
    <n v="252"/>
    <n v="136.59050209442782"/>
    <n v="214.93508715645385"/>
    <n v="607.51544626253019"/>
    <n v="138.21697798118385"/>
    <n v="251.01420338060484"/>
    <n v="19582.108914620541"/>
    <n v="13837.618868504258"/>
    <n v="4.0710747125386172E-2"/>
    <n v="15.644644414675382"/>
    <n v="277.67291404771879"/>
    <n v="143.86578308603703"/>
    <n v="36602.000000000007"/>
    <m/>
    <m/>
    <m/>
    <m/>
    <m/>
    <m/>
    <m/>
    <m/>
    <m/>
    <m/>
    <m/>
    <m/>
    <m/>
    <m/>
    <m/>
    <m/>
    <m/>
    <m/>
    <m/>
    <m/>
    <m/>
    <m/>
    <m/>
    <m/>
    <m/>
  </r>
  <r>
    <x v="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1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9"/>
    <n v="0"/>
    <n v="77"/>
    <n v="131"/>
    <n v="3"/>
    <n v="0"/>
    <n v="-45"/>
    <n v="-1"/>
    <n v="58"/>
    <n v="-1"/>
    <n v="46"/>
    <n v="-20"/>
    <n v="44"/>
    <n v="6"/>
    <n v="45"/>
    <n v="77"/>
    <n v="70"/>
    <n v="-22"/>
    <n v="4"/>
    <n v="-19"/>
    <n v="53"/>
    <n v="2"/>
    <n v="76"/>
    <n v="191"/>
    <n v="340"/>
    <n v="877"/>
    <n v="0"/>
    <n v="288"/>
    <n v="796"/>
    <n v="17291"/>
    <n v="95"/>
    <n v="209"/>
    <n v="-100"/>
    <n v="44"/>
    <n v="445"/>
    <n v="51"/>
    <n v="27"/>
    <n v="13"/>
    <n v="223"/>
    <n v="88"/>
    <n v="0"/>
    <n v="6"/>
    <n v="21468"/>
    <n v="7.6097163964189569"/>
    <n v="9.302447880798848"/>
    <n v="27.087835722782192"/>
    <n v="16.809685641461343"/>
    <n v="28.190314358538657"/>
    <n v="5.979642875654382"/>
    <n v="23.711035090447311"/>
    <n v="22.196418390089669"/>
    <n v="25.112903643808636"/>
    <n v="21.822030040964954"/>
    <n v="10.085002275830679"/>
    <n v="38.092967683204371"/>
    <n v="9.5789993236202759E-3"/>
    <n v="2.7837954541636917E-2"/>
    <n v="1.3256683778016486E-2"/>
    <n v="0.29607151344533206"/>
    <n v="3.6532548489113941"/>
    <n v="-11.106916561908752"/>
    <n v="-5.7523776871992185"/>
    <n v="-2.1407057508920295"/>
    <n v="56.869947064485082"/>
    <n v="103.79849748689981"/>
    <n v="246.77641428724203"/>
    <n v="55.650719174419855"/>
    <n v="104.32604801625494"/>
    <n v="225.87955165222974"/>
    <n v="9.0936379227468613"/>
    <n v="46.610725785576804"/>
    <n v="11.098339024643055"/>
    <n v="16.896119585501896"/>
    <n v="33.149713693781827"/>
    <n v="10.850286306218168"/>
    <n v="2.1884834410923002"/>
    <n v="10.8115165589077"/>
    <n v="121.90569072334141"/>
    <n v="101.09430927665861"/>
    <n v="37.02596766291034"/>
    <n v="50.97403233708966"/>
    <m/>
    <m/>
    <m/>
    <n v="0"/>
    <n v="208"/>
    <n v="58"/>
    <n v="9.302447880798848"/>
    <n v="27.087835722782192"/>
    <n v="28.190314358538657"/>
    <n v="5.979642875654382"/>
    <n v="23.711035090447311"/>
    <n v="25.112903643808636"/>
    <n v="21.822030040964954"/>
    <n v="10.085002275830679"/>
    <n v="48.864153873727645"/>
    <n v="55"/>
    <n v="65.96358498723194"/>
    <n v="103.79849748689981"/>
    <n v="293.38714007281885"/>
    <n v="66.749058199062915"/>
    <n v="121.22216760175684"/>
    <n v="20129.149407173358"/>
    <n v="179.73014447887411"/>
    <n v="9.5789993236202759E-3"/>
    <n v="3.6810928034530308"/>
    <n v="-11.106916561908752"/>
    <n v="-5.7391210034212019"/>
    <n v="21468.000000000004"/>
    <m/>
    <m/>
    <m/>
    <m/>
    <m/>
    <m/>
    <m/>
    <m/>
    <m/>
    <m/>
    <m/>
    <m/>
    <m/>
    <m/>
    <m/>
    <m/>
    <m/>
    <m/>
    <m/>
    <m/>
    <m/>
    <m/>
    <m/>
    <m/>
    <m/>
  </r>
  <r>
    <x v="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9"/>
    <n v="340"/>
    <n v="205"/>
    <n v="396"/>
    <n v="55"/>
    <n v="262"/>
    <n v="102"/>
    <n v="129"/>
    <n v="445"/>
    <n v="414"/>
    <n v="471"/>
    <n v="1871"/>
    <n v="159"/>
    <n v="54"/>
    <n v="160"/>
    <n v="378"/>
    <n v="366"/>
    <n v="352"/>
    <n v="154"/>
    <n v="372"/>
    <n v="390"/>
    <n v="60"/>
    <n v="206"/>
    <n v="2197"/>
    <n v="903"/>
    <n v="2283"/>
    <n v="2199"/>
    <n v="646"/>
    <n v="1253"/>
    <n v="20569"/>
    <n v="608"/>
    <n v="9574"/>
    <n v="1083"/>
    <n v="988"/>
    <n v="775"/>
    <n v="469"/>
    <n v="62"/>
    <n v="609"/>
    <n v="745"/>
    <n v="316"/>
    <n v="4008"/>
    <n v="151"/>
    <n v="56779"/>
    <n v="27.498747887059412"/>
    <n v="33.615663932886747"/>
    <n v="97.88558818005383"/>
    <n v="59.767771169640326"/>
    <n v="100.23222883035967"/>
    <n v="29.35461048048515"/>
    <n v="116.39962680765044"/>
    <n v="108.96423573316746"/>
    <n v="123.28152697869693"/>
    <n v="114.09804278561676"/>
    <n v="52.730154756486122"/>
    <n v="199.17180245789714"/>
    <n v="0.36879147395938061"/>
    <n v="1.0717612498530213"/>
    <n v="0.51038232545363471"/>
    <n v="11.398753267645285"/>
    <n v="140.65031168308866"/>
    <n v="217.46173479105556"/>
    <n v="112.62549998095311"/>
    <n v="41.912765227991315"/>
    <n v="148.04343118383059"/>
    <n v="270.20749117741417"/>
    <n v="642.40656079563689"/>
    <n v="144.86954603785694"/>
    <n v="271.58080686557588"/>
    <n v="588.00800048123199"/>
    <n v="23.672491878712751"/>
    <n v="121.33670121832593"/>
    <n v="28.891115157651189"/>
    <n v="43.983855203763767"/>
    <n v="744.36175294219197"/>
    <n v="243.63824705780794"/>
    <n v="102.52203197117007"/>
    <n v="506.47796802882999"/>
    <n v="407.26340622820334"/>
    <n v="337.73659377179666"/>
    <n v="132.95688388045076"/>
    <n v="183.04311611954924"/>
    <m/>
    <m/>
    <m/>
    <n v="340"/>
    <n v="601"/>
    <n v="445"/>
    <n v="33.615663932886747"/>
    <n v="97.88558818005383"/>
    <n v="100.23222883035967"/>
    <n v="29.35461048048515"/>
    <n v="116.39962680765044"/>
    <n v="123.28152697869693"/>
    <n v="114.09804278561676"/>
    <n v="52.730154756486122"/>
    <n v="4158.7140757434008"/>
    <n v="450"/>
    <n v="171.71592306254334"/>
    <n v="270.20749117741417"/>
    <n v="763.74326201396286"/>
    <n v="173.76066119550813"/>
    <n v="315.56466206933965"/>
    <n v="42519.112075503246"/>
    <n v="5429.8959249779846"/>
    <n v="0.36879147395938061"/>
    <n v="141.72207293294167"/>
    <n v="217.46173479105556"/>
    <n v="113.13588230640674"/>
    <n v="56779"/>
    <m/>
    <m/>
    <m/>
    <m/>
    <m/>
    <m/>
    <m/>
    <m/>
    <m/>
    <m/>
    <m/>
    <m/>
    <m/>
    <m/>
    <m/>
    <m/>
    <m/>
    <m/>
    <m/>
    <m/>
    <m/>
    <m/>
    <m/>
    <m/>
    <m/>
  </r>
  <r>
    <x v="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1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9"/>
    <n v="0"/>
    <n v="0"/>
    <n v="0"/>
    <n v="0"/>
    <n v="-3"/>
    <n v="0"/>
    <n v="0"/>
    <n v="0"/>
    <n v="0"/>
    <n v="0"/>
    <n v="0"/>
    <n v="0"/>
    <n v="0"/>
    <n v="0"/>
    <n v="0"/>
    <n v="0"/>
    <n v="0"/>
    <n v="0"/>
    <n v="0"/>
    <n v="0"/>
    <n v="0"/>
    <n v="0"/>
    <n v="-5"/>
    <n v="-10"/>
    <n v="-1"/>
    <n v="0"/>
    <n v="0"/>
    <n v="0"/>
    <n v="0"/>
    <n v="0"/>
    <n v="1"/>
    <n v="-7"/>
    <n v="0"/>
    <n v="-16"/>
    <n v="3074"/>
    <n v="0"/>
    <n v="2"/>
    <n v="0"/>
    <n v="0"/>
    <n v="34"/>
    <n v="0"/>
    <n v="3069"/>
    <n v="0"/>
    <n v="0"/>
    <n v="0"/>
    <n v="0"/>
    <n v="0"/>
    <n v="0"/>
    <n v="0"/>
    <n v="0"/>
    <n v="0"/>
    <n v="0"/>
    <n v="0"/>
    <n v="0"/>
    <n v="0"/>
    <n v="0"/>
    <n v="0"/>
    <n v="0"/>
    <n v="0"/>
    <n v="0"/>
    <n v="0"/>
    <n v="0"/>
    <n v="-6.4846005774783444E-2"/>
    <n v="-0.11835632552668164"/>
    <n v="-0.2813870174312908"/>
    <n v="-6.3455780130467335E-2"/>
    <n v="-0.1189578654689338"/>
    <n v="-0.25755935194096891"/>
    <n v="-1.0369028418183421E-2"/>
    <n v="-5.3147919937943898E-2"/>
    <n v="-1.2654890564017167E-2"/>
    <n v="-1.9265814806729641E-2"/>
    <n v="0"/>
    <n v="0"/>
    <n v="0.33668976016804619"/>
    <n v="1.6633102398319539"/>
    <n v="0"/>
    <n v="0"/>
    <n v="0"/>
    <n v="0"/>
    <m/>
    <m/>
    <m/>
    <n v="0"/>
    <n v="0"/>
    <n v="0"/>
    <n v="0"/>
    <n v="0"/>
    <n v="0"/>
    <n v="0"/>
    <n v="0"/>
    <n v="0"/>
    <n v="0"/>
    <n v="0"/>
    <n v="-3"/>
    <n v="0"/>
    <n v="-7.5215034192966865E-2"/>
    <n v="-0.11835632552668164"/>
    <n v="-0.33453493736923468"/>
    <n v="-7.6110670694484503E-2"/>
    <n v="-0.13822368027566345"/>
    <n v="3037.0791304082272"/>
    <n v="35.663310239831951"/>
    <n v="0"/>
    <n v="0"/>
    <n v="0"/>
    <n v="0"/>
    <n v="3069"/>
    <m/>
    <m/>
    <m/>
    <m/>
    <m/>
    <m/>
    <m/>
    <m/>
    <m/>
    <m/>
    <m/>
    <m/>
    <m/>
    <m/>
    <m/>
    <m/>
    <m/>
    <m/>
    <m/>
    <m/>
    <m/>
    <m/>
    <m/>
    <m/>
    <m/>
  </r>
  <r>
    <x v="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1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1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1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1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1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13"/>
    <n v="10510"/>
    <n v="1441"/>
    <n v="3487"/>
    <n v="153"/>
    <n v="1153"/>
    <n v="537"/>
    <n v="547"/>
    <n v="3684"/>
    <n v="1224"/>
    <n v="1933"/>
    <n v="2336"/>
    <n v="2027"/>
    <n v="329"/>
    <n v="1447"/>
    <n v="3398"/>
    <n v="3647"/>
    <n v="1164"/>
    <n v="1419"/>
    <n v="6086"/>
    <n v="3295"/>
    <n v="2107"/>
    <n v="2268"/>
    <n v="6043"/>
    <n v="6988"/>
    <n v="18573"/>
    <n v="9187"/>
    <n v="3349"/>
    <n v="4589"/>
    <n v="127246"/>
    <n v="4819"/>
    <n v="18082"/>
    <n v="18070"/>
    <n v="4463"/>
    <n v="4676"/>
    <n v="12120"/>
    <n v="580"/>
    <n v="8961"/>
    <n v="8882"/>
    <n v="4100"/>
    <n v="28914"/>
    <n v="536"/>
    <n v="344370"/>
    <n v="350.56579853502785"/>
    <n v="428.54686032680149"/>
    <n v="1247.8873411381705"/>
    <n v="540.52478051543471"/>
    <n v="906.47521948456529"/>
    <n v="263.88086352563107"/>
    <n v="1046.3648991862333"/>
    <n v="979.52506090291809"/>
    <n v="1108.2291763852174"/>
    <n v="1136.9277651342741"/>
    <n v="525.42861857077833"/>
    <n v="1984.6436162949476"/>
    <n v="3.3981500100542927"/>
    <n v="9.8755143736456965"/>
    <n v="4.7028085702513485"/>
    <n v="105.03136939473154"/>
    <n v="1295.992157651317"/>
    <n v="3557.7207471461406"/>
    <n v="1842.5774002260232"/>
    <n v="685.70185262783639"/>
    <n v="1204.384865255053"/>
    <n v="2198.2320340070582"/>
    <n v="5226.2010747513641"/>
    <n v="1178.5642043631699"/>
    <n v="2209.4044353545078"/>
    <n v="4783.6498435996155"/>
    <n v="192.58396481092069"/>
    <n v="987.11631700743203"/>
    <n v="235.03928244549081"/>
    <n v="357.8239784053896"/>
    <n v="3362.4357321670068"/>
    <n v="1100.5642678329928"/>
    <n v="1508.538470432931"/>
    <n v="7452.4615295670692"/>
    <n v="4855.4544619045664"/>
    <n v="4026.5455380954336"/>
    <n v="1725.0734933855952"/>
    <n v="2374.9265066144044"/>
    <m/>
    <m/>
    <m/>
    <n v="10510"/>
    <n v="4928"/>
    <n v="3684"/>
    <n v="428.54686032680149"/>
    <n v="1247.8873411381705"/>
    <n v="906.47521948456529"/>
    <n v="263.88086352563107"/>
    <n v="1046.3648991862333"/>
    <n v="1108.2291763852174"/>
    <n v="1136.9277651342741"/>
    <n v="525.42861857077833"/>
    <n v="14021.992478270895"/>
    <n v="5402"/>
    <n v="1396.9688300659736"/>
    <n v="2198.2320340070582"/>
    <n v="6213.3173917587965"/>
    <n v="1413.6034868086608"/>
    <n v="2567.2284137598972"/>
    <n v="234252.15200148971"/>
    <n v="44404.4978421099"/>
    <n v="3.3981500100542927"/>
    <n v="1305.8676720249628"/>
    <n v="3557.7207471461406"/>
    <n v="1847.2802087962746"/>
    <n v="344369.99999999988"/>
    <m/>
    <m/>
    <m/>
    <m/>
    <m/>
    <m/>
    <m/>
    <m/>
    <m/>
    <m/>
    <m/>
    <m/>
    <m/>
    <m/>
    <m/>
    <m/>
    <m/>
    <m/>
    <m/>
    <m/>
    <m/>
    <m/>
    <m/>
    <m/>
    <m/>
  </r>
  <r>
    <x v="1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m/>
    <m/>
    <m/>
    <m/>
    <m/>
    <m/>
    <m/>
    <m/>
    <m/>
    <m/>
    <m/>
    <m/>
    <m/>
    <m/>
    <m/>
    <m/>
    <m/>
    <m/>
    <m/>
    <m/>
    <m/>
    <m/>
  </r>
  <r>
    <x v="0"/>
    <m/>
    <m/>
    <m/>
    <m/>
    <m/>
    <m/>
    <m/>
    <m/>
    <m/>
    <m/>
    <m/>
    <m/>
    <m/>
    <m/>
    <m/>
    <m/>
    <m/>
    <m/>
    <m/>
    <m/>
    <m/>
    <m/>
    <m/>
    <m/>
    <m/>
    <m/>
    <m/>
    <m/>
    <m/>
    <m/>
    <m/>
    <m/>
    <m/>
    <m/>
    <m/>
    <m/>
    <m/>
    <m/>
    <m/>
    <m/>
    <m/>
    <n v="0"/>
    <m/>
    <m/>
    <m/>
    <m/>
    <m/>
    <m/>
    <m/>
    <m/>
    <m/>
    <m/>
    <m/>
    <m/>
    <m/>
    <m/>
    <m/>
    <m/>
    <m/>
    <m/>
    <m/>
    <m/>
    <m/>
    <m/>
    <m/>
    <m/>
    <m/>
    <m/>
    <m/>
    <m/>
    <m/>
    <m/>
    <m/>
    <m/>
    <m/>
    <m/>
    <m/>
    <m/>
    <m/>
    <m/>
    <m/>
    <m/>
    <m/>
    <m/>
    <m/>
    <m/>
    <m/>
    <m/>
    <m/>
    <m/>
    <m/>
    <m/>
    <m/>
    <m/>
    <m/>
    <m/>
    <m/>
    <m/>
    <m/>
    <m/>
    <m/>
    <m/>
    <m/>
    <m/>
    <m/>
    <m/>
    <m/>
    <m/>
    <m/>
    <m/>
    <m/>
    <m/>
    <m/>
    <m/>
    <m/>
    <m/>
    <m/>
    <m/>
    <m/>
    <m/>
    <m/>
    <m/>
    <m/>
    <m/>
    <m/>
    <m/>
    <m/>
    <m/>
    <m/>
    <m/>
    <m/>
    <m/>
    <m/>
  </r>
  <r>
    <x v="1"/>
    <m/>
    <m/>
    <m/>
    <m/>
    <m/>
    <m/>
    <m/>
    <m/>
    <m/>
    <m/>
    <m/>
    <m/>
    <m/>
    <m/>
    <m/>
    <m/>
    <m/>
    <m/>
    <m/>
    <m/>
    <m/>
    <m/>
    <m/>
    <m/>
    <m/>
    <m/>
    <m/>
    <m/>
    <m/>
    <m/>
    <m/>
    <m/>
    <m/>
    <m/>
    <m/>
    <m/>
    <m/>
    <m/>
    <m/>
    <m/>
    <m/>
    <n v="0"/>
    <m/>
    <m/>
    <m/>
    <m/>
    <m/>
    <m/>
    <m/>
    <m/>
    <m/>
    <m/>
    <m/>
    <m/>
    <m/>
    <m/>
    <m/>
    <m/>
    <m/>
    <m/>
    <m/>
    <m/>
    <m/>
    <m/>
    <m/>
    <m/>
    <m/>
    <m/>
    <m/>
    <m/>
    <m/>
    <m/>
    <m/>
    <m/>
    <m/>
    <m/>
    <m/>
    <m/>
    <m/>
    <m/>
    <m/>
    <m/>
    <m/>
    <m/>
    <m/>
    <m/>
    <m/>
    <m/>
    <m/>
    <m/>
    <m/>
    <m/>
    <m/>
    <m/>
    <m/>
    <m/>
    <m/>
    <m/>
    <m/>
    <m/>
    <m/>
    <m/>
    <m/>
    <m/>
    <m/>
    <m/>
    <m/>
    <m/>
    <m/>
    <m/>
    <m/>
    <m/>
    <m/>
    <m/>
    <m/>
    <m/>
    <m/>
    <m/>
    <m/>
    <m/>
    <m/>
    <m/>
    <m/>
    <m/>
    <m/>
    <m/>
    <m/>
    <m/>
    <m/>
    <m/>
    <m/>
    <m/>
    <m/>
  </r>
  <r>
    <x v="3"/>
    <m/>
    <m/>
    <m/>
    <m/>
    <m/>
    <m/>
    <m/>
    <m/>
    <m/>
    <m/>
    <m/>
    <m/>
    <m/>
    <m/>
    <m/>
    <m/>
    <m/>
    <m/>
    <m/>
    <m/>
    <m/>
    <m/>
    <m/>
    <m/>
    <m/>
    <m/>
    <m/>
    <m/>
    <m/>
    <m/>
    <m/>
    <m/>
    <m/>
    <m/>
    <m/>
    <m/>
    <m/>
    <m/>
    <m/>
    <m/>
    <m/>
    <n v="0"/>
    <m/>
    <m/>
    <m/>
    <m/>
    <m/>
    <m/>
    <m/>
    <m/>
    <m/>
    <m/>
    <m/>
    <m/>
    <m/>
    <m/>
    <m/>
    <m/>
    <m/>
    <m/>
    <m/>
    <m/>
    <m/>
    <m/>
    <m/>
    <m/>
    <m/>
    <m/>
    <m/>
    <m/>
    <m/>
    <m/>
    <m/>
    <m/>
    <m/>
    <m/>
    <m/>
    <m/>
    <m/>
    <m/>
    <m/>
    <m/>
    <m/>
    <m/>
    <m/>
    <m/>
    <m/>
    <m/>
    <m/>
    <m/>
    <m/>
    <m/>
    <m/>
    <m/>
    <m/>
    <m/>
    <m/>
    <m/>
    <m/>
    <m/>
    <m/>
    <m/>
    <m/>
    <m/>
    <m/>
    <m/>
    <m/>
    <m/>
    <m/>
    <m/>
    <m/>
    <m/>
    <m/>
    <m/>
    <m/>
    <m/>
    <m/>
    <m/>
    <m/>
    <m/>
    <m/>
    <m/>
    <m/>
    <m/>
    <m/>
    <m/>
    <m/>
    <m/>
    <m/>
    <m/>
    <m/>
    <m/>
    <m/>
  </r>
  <r>
    <x v="15"/>
    <m/>
    <m/>
    <m/>
    <m/>
    <m/>
    <m/>
    <m/>
    <m/>
    <m/>
    <m/>
    <m/>
    <m/>
    <m/>
    <m/>
    <m/>
    <m/>
    <m/>
    <m/>
    <m/>
    <m/>
    <m/>
    <m/>
    <m/>
    <m/>
    <m/>
    <m/>
    <m/>
    <m/>
    <m/>
    <m/>
    <m/>
    <m/>
    <m/>
    <m/>
    <m/>
    <m/>
    <m/>
    <m/>
    <m/>
    <m/>
    <m/>
    <n v="0"/>
    <m/>
    <m/>
    <m/>
    <m/>
    <m/>
    <m/>
    <m/>
    <m/>
    <m/>
    <m/>
    <m/>
    <m/>
    <m/>
    <m/>
    <m/>
    <m/>
    <m/>
    <m/>
    <m/>
    <m/>
    <m/>
    <m/>
    <m/>
    <m/>
    <m/>
    <m/>
    <m/>
    <m/>
    <m/>
    <m/>
    <m/>
    <m/>
    <m/>
    <m/>
    <m/>
    <m/>
    <m/>
    <m/>
    <m/>
    <m/>
    <m/>
    <m/>
    <m/>
    <m/>
    <m/>
    <m/>
    <m/>
    <m/>
    <m/>
    <m/>
    <m/>
    <m/>
    <m/>
    <m/>
    <m/>
    <m/>
    <m/>
    <m/>
    <m/>
    <m/>
    <m/>
    <m/>
    <m/>
    <m/>
    <m/>
    <m/>
    <m/>
    <m/>
    <m/>
    <m/>
    <m/>
    <m/>
    <m/>
    <m/>
    <m/>
    <m/>
    <m/>
    <m/>
    <m/>
    <m/>
    <m/>
    <m/>
    <m/>
    <m/>
    <m/>
    <m/>
    <m/>
    <m/>
    <m/>
    <m/>
    <m/>
  </r>
  <r>
    <x v="16"/>
    <m/>
    <m/>
    <m/>
    <m/>
    <m/>
    <m/>
    <m/>
    <m/>
    <m/>
    <m/>
    <m/>
    <m/>
    <m/>
    <m/>
    <m/>
    <m/>
    <m/>
    <m/>
    <m/>
    <m/>
    <m/>
    <m/>
    <m/>
    <m/>
    <m/>
    <m/>
    <m/>
    <m/>
    <m/>
    <m/>
    <m/>
    <m/>
    <m/>
    <m/>
    <m/>
    <m/>
    <m/>
    <m/>
    <m/>
    <m/>
    <m/>
    <n v="0"/>
    <m/>
    <m/>
    <m/>
    <m/>
    <m/>
    <m/>
    <m/>
    <m/>
    <m/>
    <m/>
    <m/>
    <m/>
    <m/>
    <m/>
    <m/>
    <m/>
    <m/>
    <m/>
    <m/>
    <m/>
    <m/>
    <m/>
    <m/>
    <m/>
    <m/>
    <m/>
    <m/>
    <m/>
    <m/>
    <m/>
    <m/>
    <m/>
    <m/>
    <m/>
    <m/>
    <m/>
    <m/>
    <m/>
    <m/>
    <m/>
    <m/>
    <m/>
    <m/>
    <m/>
    <m/>
    <m/>
    <m/>
    <m/>
    <m/>
    <m/>
    <m/>
    <m/>
    <m/>
    <m/>
    <m/>
    <m/>
    <m/>
    <m/>
    <m/>
    <m/>
    <m/>
    <m/>
    <m/>
    <m/>
    <m/>
    <m/>
    <m/>
    <m/>
    <m/>
    <m/>
    <m/>
    <m/>
    <m/>
    <m/>
    <m/>
    <m/>
    <m/>
    <m/>
    <m/>
    <m/>
    <m/>
    <m/>
    <m/>
    <m/>
    <m/>
    <m/>
    <m/>
    <m/>
    <m/>
    <m/>
    <m/>
  </r>
  <r>
    <x v="17"/>
    <m/>
    <m/>
    <m/>
    <m/>
    <m/>
    <m/>
    <m/>
    <m/>
    <m/>
    <m/>
    <m/>
    <m/>
    <m/>
    <m/>
    <m/>
    <m/>
    <m/>
    <m/>
    <m/>
    <m/>
    <m/>
    <m/>
    <m/>
    <m/>
    <m/>
    <m/>
    <m/>
    <m/>
    <m/>
    <m/>
    <m/>
    <m/>
    <m/>
    <m/>
    <m/>
    <m/>
    <m/>
    <m/>
    <m/>
    <m/>
    <m/>
    <n v="0"/>
    <m/>
    <m/>
    <m/>
    <m/>
    <m/>
    <m/>
    <m/>
    <m/>
    <m/>
    <m/>
    <m/>
    <m/>
    <m/>
    <m/>
    <m/>
    <m/>
    <m/>
    <m/>
    <m/>
    <m/>
    <m/>
    <m/>
    <m/>
    <m/>
    <m/>
    <m/>
    <m/>
    <m/>
    <m/>
    <m/>
    <m/>
    <m/>
    <m/>
    <m/>
    <m/>
    <m/>
    <m/>
    <m/>
    <m/>
    <m/>
    <m/>
    <m/>
    <m/>
    <m/>
    <m/>
    <m/>
    <m/>
    <m/>
    <m/>
    <m/>
    <m/>
    <m/>
    <m/>
    <m/>
    <m/>
    <m/>
    <m/>
    <m/>
    <m/>
    <m/>
    <m/>
    <m/>
    <m/>
    <m/>
    <m/>
    <m/>
    <m/>
    <m/>
    <m/>
    <m/>
    <m/>
    <m/>
    <m/>
    <m/>
    <m/>
    <m/>
    <m/>
    <m/>
    <m/>
    <m/>
    <m/>
    <m/>
    <m/>
    <m/>
    <m/>
    <m/>
    <m/>
    <m/>
    <m/>
    <m/>
    <m/>
  </r>
  <r>
    <x v="18"/>
    <m/>
    <m/>
    <m/>
    <m/>
    <m/>
    <m/>
    <m/>
    <m/>
    <m/>
    <m/>
    <m/>
    <m/>
    <m/>
    <m/>
    <m/>
    <m/>
    <m/>
    <m/>
    <m/>
    <m/>
    <m/>
    <m/>
    <m/>
    <m/>
    <m/>
    <m/>
    <m/>
    <m/>
    <m/>
    <m/>
    <m/>
    <m/>
    <m/>
    <m/>
    <m/>
    <m/>
    <m/>
    <m/>
    <m/>
    <m/>
    <m/>
    <n v="0"/>
    <m/>
    <m/>
    <m/>
    <m/>
    <m/>
    <m/>
    <m/>
    <m/>
    <m/>
    <m/>
    <m/>
    <m/>
    <m/>
    <m/>
    <m/>
    <m/>
    <m/>
    <m/>
    <m/>
    <m/>
    <m/>
    <m/>
    <m/>
    <m/>
    <m/>
    <m/>
    <m/>
    <m/>
    <m/>
    <m/>
    <m/>
    <m/>
    <m/>
    <m/>
    <m/>
    <m/>
    <m/>
    <m/>
    <m/>
    <m/>
    <m/>
    <m/>
    <m/>
    <m/>
    <m/>
    <m/>
    <m/>
    <m/>
    <m/>
    <m/>
    <m/>
    <m/>
    <m/>
    <m/>
    <m/>
    <m/>
    <m/>
    <m/>
    <m/>
    <m/>
    <m/>
    <m/>
    <m/>
    <m/>
    <m/>
    <m/>
    <m/>
    <m/>
    <m/>
    <m/>
    <m/>
    <m/>
    <m/>
    <m/>
    <m/>
    <m/>
    <m/>
    <m/>
    <m/>
    <m/>
    <m/>
    <m/>
    <m/>
    <m/>
    <m/>
    <m/>
    <m/>
    <m/>
    <m/>
    <m/>
    <m/>
  </r>
  <r>
    <x v="19"/>
    <m/>
    <m/>
    <m/>
    <m/>
    <m/>
    <m/>
    <m/>
    <m/>
    <m/>
    <m/>
    <m/>
    <m/>
    <m/>
    <m/>
    <m/>
    <m/>
    <m/>
    <m/>
    <m/>
    <m/>
    <m/>
    <m/>
    <m/>
    <m/>
    <m/>
    <m/>
    <m/>
    <m/>
    <m/>
    <m/>
    <m/>
    <m/>
    <m/>
    <m/>
    <m/>
    <m/>
    <m/>
    <m/>
    <m/>
    <m/>
    <m/>
    <n v="0"/>
    <m/>
    <m/>
    <m/>
    <m/>
    <m/>
    <m/>
    <m/>
    <m/>
    <m/>
    <m/>
    <m/>
    <m/>
    <m/>
    <m/>
    <m/>
    <m/>
    <m/>
    <m/>
    <m/>
    <m/>
    <m/>
    <m/>
    <m/>
    <m/>
    <m/>
    <m/>
    <m/>
    <m/>
    <m/>
    <m/>
    <m/>
    <m/>
    <m/>
    <m/>
    <m/>
    <m/>
    <m/>
    <m/>
    <m/>
    <m/>
    <m/>
    <m/>
    <m/>
    <m/>
    <m/>
    <m/>
    <m/>
    <m/>
    <m/>
    <m/>
    <m/>
    <m/>
    <m/>
    <m/>
    <m/>
    <m/>
    <m/>
    <m/>
    <m/>
    <m/>
    <m/>
    <m/>
    <m/>
    <m/>
    <m/>
    <m/>
    <m/>
    <m/>
    <m/>
    <m/>
    <m/>
    <m/>
    <m/>
    <m/>
    <m/>
    <m/>
    <m/>
    <m/>
    <m/>
    <m/>
    <m/>
    <m/>
    <m/>
    <m/>
    <m/>
    <m/>
    <m/>
    <m/>
    <m/>
    <m/>
    <m/>
  </r>
  <r>
    <x v="20"/>
    <m/>
    <m/>
    <m/>
    <m/>
    <m/>
    <m/>
    <m/>
    <m/>
    <m/>
    <m/>
    <m/>
    <m/>
    <m/>
    <m/>
    <m/>
    <m/>
    <m/>
    <m/>
    <m/>
    <m/>
    <m/>
    <m/>
    <m/>
    <m/>
    <m/>
    <m/>
    <m/>
    <m/>
    <m/>
    <m/>
    <m/>
    <m/>
    <m/>
    <m/>
    <m/>
    <m/>
    <m/>
    <m/>
    <m/>
    <m/>
    <m/>
    <n v="0"/>
    <m/>
    <m/>
    <m/>
    <m/>
    <m/>
    <m/>
    <m/>
    <m/>
    <m/>
    <m/>
    <m/>
    <m/>
    <m/>
    <m/>
    <m/>
    <m/>
    <m/>
    <m/>
    <m/>
    <m/>
    <m/>
    <m/>
    <m/>
    <m/>
    <m/>
    <m/>
    <m/>
    <m/>
    <m/>
    <m/>
    <m/>
    <m/>
    <m/>
    <m/>
    <m/>
    <m/>
    <m/>
    <m/>
    <m/>
    <m/>
    <m/>
    <m/>
    <m/>
    <m/>
    <m/>
    <m/>
    <m/>
    <m/>
    <m/>
    <m/>
    <m/>
    <m/>
    <m/>
    <m/>
    <m/>
    <m/>
    <m/>
    <m/>
    <m/>
    <m/>
    <m/>
    <m/>
    <m/>
    <m/>
    <m/>
    <m/>
    <m/>
    <m/>
    <m/>
    <m/>
    <m/>
    <m/>
    <m/>
    <m/>
    <m/>
    <m/>
    <m/>
    <m/>
    <m/>
    <m/>
    <m/>
    <m/>
    <m/>
    <m/>
    <m/>
    <m/>
    <m/>
    <m/>
    <m/>
    <m/>
    <m/>
  </r>
  <r>
    <x v="21"/>
    <m/>
    <m/>
    <m/>
    <m/>
    <m/>
    <m/>
    <m/>
    <m/>
    <m/>
    <m/>
    <m/>
    <m/>
    <m/>
    <m/>
    <m/>
    <m/>
    <m/>
    <m/>
    <m/>
    <m/>
    <m/>
    <m/>
    <m/>
    <m/>
    <m/>
    <m/>
    <m/>
    <m/>
    <m/>
    <m/>
    <m/>
    <m/>
    <m/>
    <m/>
    <m/>
    <m/>
    <m/>
    <m/>
    <m/>
    <m/>
    <m/>
    <n v="0"/>
    <m/>
    <m/>
    <m/>
    <m/>
    <m/>
    <m/>
    <m/>
    <m/>
    <m/>
    <m/>
    <m/>
    <m/>
    <m/>
    <m/>
    <m/>
    <m/>
    <m/>
    <m/>
    <m/>
    <m/>
    <m/>
    <m/>
    <m/>
    <m/>
    <m/>
    <m/>
    <m/>
    <m/>
    <m/>
    <m/>
    <m/>
    <m/>
    <m/>
    <m/>
    <m/>
    <m/>
    <m/>
    <m/>
    <m/>
    <m/>
    <m/>
    <m/>
    <m/>
    <m/>
    <m/>
    <m/>
    <m/>
    <m/>
    <m/>
    <m/>
    <m/>
    <m/>
    <m/>
    <m/>
    <m/>
    <m/>
    <m/>
    <m/>
    <m/>
    <m/>
    <m/>
    <m/>
    <m/>
    <m/>
    <m/>
    <m/>
    <m/>
    <m/>
    <m/>
    <m/>
    <m/>
    <m/>
    <m/>
    <m/>
    <m/>
    <m/>
    <m/>
    <m/>
    <m/>
    <m/>
    <m/>
    <m/>
    <m/>
    <m/>
    <m/>
    <m/>
    <m/>
    <m/>
    <m/>
    <m/>
    <m/>
  </r>
  <r>
    <x v="22"/>
    <m/>
    <m/>
    <m/>
    <m/>
    <m/>
    <m/>
    <m/>
    <m/>
    <m/>
    <m/>
    <m/>
    <m/>
    <m/>
    <m/>
    <m/>
    <m/>
    <m/>
    <m/>
    <m/>
    <m/>
    <m/>
    <m/>
    <m/>
    <m/>
    <m/>
    <m/>
    <m/>
    <m/>
    <m/>
    <m/>
    <m/>
    <m/>
    <m/>
    <m/>
    <m/>
    <m/>
    <m/>
    <m/>
    <m/>
    <m/>
    <m/>
    <n v="0"/>
    <m/>
    <m/>
    <m/>
    <m/>
    <m/>
    <m/>
    <m/>
    <m/>
    <m/>
    <m/>
    <m/>
    <m/>
    <m/>
    <m/>
    <m/>
    <m/>
    <m/>
    <m/>
    <m/>
    <m/>
    <m/>
    <m/>
    <m/>
    <m/>
    <m/>
    <m/>
    <m/>
    <m/>
    <m/>
    <m/>
    <m/>
    <m/>
    <m/>
    <m/>
    <m/>
    <m/>
    <m/>
    <m/>
    <m/>
    <m/>
    <m/>
    <m/>
    <m/>
    <m/>
    <m/>
    <m/>
    <m/>
    <m/>
    <m/>
    <m/>
    <m/>
    <m/>
    <m/>
    <m/>
    <m/>
    <m/>
    <m/>
    <m/>
    <m/>
    <m/>
    <m/>
    <m/>
    <m/>
    <m/>
    <m/>
    <m/>
    <m/>
    <m/>
    <m/>
    <m/>
    <m/>
    <m/>
    <m/>
    <m/>
    <m/>
    <m/>
    <m/>
    <m/>
    <m/>
    <m/>
    <m/>
    <m/>
    <m/>
    <m/>
    <m/>
    <m/>
    <m/>
    <m/>
    <m/>
    <m/>
    <m/>
  </r>
  <r>
    <x v="2"/>
    <m/>
    <m/>
    <m/>
    <m/>
    <m/>
    <m/>
    <m/>
    <m/>
    <m/>
    <m/>
    <m/>
    <m/>
    <m/>
    <m/>
    <m/>
    <m/>
    <m/>
    <m/>
    <m/>
    <m/>
    <m/>
    <m/>
    <m/>
    <m/>
    <m/>
    <m/>
    <m/>
    <m/>
    <m/>
    <m/>
    <m/>
    <m/>
    <m/>
    <m/>
    <m/>
    <m/>
    <m/>
    <m/>
    <m/>
    <m/>
    <m/>
    <n v="0"/>
    <m/>
    <m/>
    <m/>
    <m/>
    <m/>
    <m/>
    <m/>
    <m/>
    <m/>
    <m/>
    <m/>
    <m/>
    <m/>
    <m/>
    <m/>
    <m/>
    <m/>
    <m/>
    <m/>
    <m/>
    <m/>
    <m/>
    <m/>
    <m/>
    <m/>
    <m/>
    <m/>
    <m/>
    <m/>
    <m/>
    <m/>
    <m/>
    <m/>
    <m/>
    <m/>
    <m/>
    <m/>
    <m/>
    <m/>
    <m/>
    <m/>
    <m/>
    <m/>
    <m/>
    <m/>
    <m/>
    <m/>
    <m/>
    <m/>
    <m/>
    <m/>
    <m/>
    <m/>
    <m/>
    <m/>
    <m/>
    <m/>
    <m/>
    <m/>
    <m/>
    <m/>
    <m/>
    <m/>
    <m/>
    <m/>
    <m/>
    <m/>
    <m/>
    <m/>
    <m/>
    <m/>
    <m/>
    <m/>
    <m/>
    <m/>
    <m/>
    <m/>
    <m/>
    <m/>
    <m/>
    <m/>
    <m/>
    <m/>
    <m/>
    <m/>
    <m/>
    <m/>
    <m/>
    <m/>
    <m/>
    <m/>
  </r>
  <r>
    <x v="8"/>
    <m/>
    <m/>
    <m/>
    <m/>
    <m/>
    <m/>
    <m/>
    <m/>
    <m/>
    <m/>
    <m/>
    <m/>
    <m/>
    <m/>
    <m/>
    <m/>
    <m/>
    <m/>
    <m/>
    <m/>
    <m/>
    <m/>
    <m/>
    <m/>
    <m/>
    <m/>
    <m/>
    <m/>
    <m/>
    <m/>
    <m/>
    <m/>
    <m/>
    <m/>
    <m/>
    <m/>
    <m/>
    <m/>
    <m/>
    <m/>
    <m/>
    <n v="0"/>
    <m/>
    <m/>
    <m/>
    <m/>
    <m/>
    <m/>
    <m/>
    <m/>
    <m/>
    <m/>
    <m/>
    <m/>
    <m/>
    <m/>
    <m/>
    <m/>
    <m/>
    <m/>
    <m/>
    <m/>
    <m/>
    <m/>
    <m/>
    <m/>
    <m/>
    <m/>
    <m/>
    <m/>
    <m/>
    <m/>
    <m/>
    <m/>
    <m/>
    <m/>
    <m/>
    <m/>
    <m/>
    <m/>
    <m/>
    <m/>
    <m/>
    <m/>
    <m/>
    <m/>
    <m/>
    <m/>
    <m/>
    <m/>
    <m/>
    <m/>
    <m/>
    <m/>
    <m/>
    <m/>
    <m/>
    <m/>
    <m/>
    <m/>
    <m/>
    <m/>
    <m/>
    <m/>
    <m/>
    <m/>
    <m/>
    <m/>
    <m/>
    <m/>
    <m/>
    <m/>
    <m/>
    <m/>
    <m/>
    <m/>
    <m/>
    <m/>
    <m/>
    <m/>
    <m/>
    <m/>
    <m/>
    <m/>
    <m/>
    <m/>
    <m/>
    <m/>
    <m/>
    <m/>
    <m/>
    <m/>
    <m/>
  </r>
  <r>
    <x v="23"/>
    <m/>
    <m/>
    <m/>
    <m/>
    <m/>
    <m/>
    <m/>
    <m/>
    <m/>
    <m/>
    <m/>
    <m/>
    <m/>
    <m/>
    <m/>
    <m/>
    <m/>
    <m/>
    <m/>
    <m/>
    <m/>
    <m/>
    <m/>
    <m/>
    <m/>
    <m/>
    <m/>
    <m/>
    <m/>
    <m/>
    <m/>
    <m/>
    <m/>
    <m/>
    <m/>
    <m/>
    <m/>
    <m/>
    <m/>
    <m/>
    <m/>
    <n v="0"/>
    <m/>
    <m/>
    <m/>
    <m/>
    <m/>
    <m/>
    <m/>
    <m/>
    <m/>
    <m/>
    <m/>
    <m/>
    <m/>
    <m/>
    <m/>
    <m/>
    <m/>
    <m/>
    <m/>
    <m/>
    <m/>
    <m/>
    <m/>
    <m/>
    <m/>
    <m/>
    <m/>
    <m/>
    <m/>
    <m/>
    <m/>
    <m/>
    <m/>
    <m/>
    <m/>
    <m/>
    <m/>
    <m/>
    <m/>
    <m/>
    <m/>
    <m/>
    <m/>
    <m/>
    <m/>
    <m/>
    <m/>
    <m/>
    <m/>
    <m/>
    <m/>
    <m/>
    <m/>
    <m/>
    <m/>
    <m/>
    <m/>
    <m/>
    <m/>
    <m/>
    <m/>
    <m/>
    <m/>
    <m/>
    <m/>
    <m/>
    <m/>
    <m/>
    <m/>
    <m/>
    <m/>
    <m/>
    <m/>
    <m/>
    <m/>
    <m/>
    <m/>
    <m/>
    <m/>
    <m/>
    <m/>
    <m/>
    <m/>
    <m/>
    <m/>
    <m/>
    <m/>
    <m/>
    <m/>
    <m/>
    <m/>
  </r>
  <r>
    <x v="24"/>
    <m/>
    <m/>
    <m/>
    <m/>
    <m/>
    <m/>
    <m/>
    <m/>
    <m/>
    <m/>
    <m/>
    <m/>
    <m/>
    <m/>
    <m/>
    <m/>
    <m/>
    <m/>
    <m/>
    <m/>
    <m/>
    <m/>
    <m/>
    <m/>
    <m/>
    <m/>
    <m/>
    <m/>
    <m/>
    <m/>
    <m/>
    <m/>
    <m/>
    <m/>
    <m/>
    <m/>
    <m/>
    <m/>
    <m/>
    <m/>
    <m/>
    <n v="0"/>
    <m/>
    <m/>
    <m/>
    <m/>
    <m/>
    <m/>
    <m/>
    <m/>
    <m/>
    <m/>
    <m/>
    <m/>
    <m/>
    <m/>
    <m/>
    <m/>
    <m/>
    <m/>
    <m/>
    <m/>
    <m/>
    <m/>
    <m/>
    <m/>
    <m/>
    <m/>
    <m/>
    <m/>
    <m/>
    <m/>
    <m/>
    <m/>
    <m/>
    <m/>
    <m/>
    <m/>
    <m/>
    <m/>
    <m/>
    <m/>
    <m/>
    <m/>
    <m/>
    <m/>
    <m/>
    <m/>
    <m/>
    <m/>
    <m/>
    <m/>
    <m/>
    <m/>
    <m/>
    <m/>
    <m/>
    <m/>
    <m/>
    <m/>
    <m/>
    <m/>
    <m/>
    <m/>
    <m/>
    <m/>
    <m/>
    <m/>
    <m/>
    <m/>
    <m/>
    <m/>
    <m/>
    <m/>
    <m/>
    <m/>
    <m/>
    <m/>
    <m/>
    <m/>
    <m/>
    <m/>
    <m/>
    <m/>
    <m/>
    <m/>
    <m/>
    <m/>
    <m/>
    <m/>
    <m/>
    <m/>
    <m/>
  </r>
  <r>
    <x v="25"/>
    <m/>
    <m/>
    <m/>
    <m/>
    <m/>
    <m/>
    <m/>
    <m/>
    <m/>
    <m/>
    <m/>
    <m/>
    <m/>
    <m/>
    <m/>
    <m/>
    <m/>
    <m/>
    <m/>
    <m/>
    <m/>
    <m/>
    <m/>
    <m/>
    <m/>
    <m/>
    <m/>
    <m/>
    <m/>
    <m/>
    <m/>
    <m/>
    <m/>
    <m/>
    <m/>
    <m/>
    <m/>
    <m/>
    <m/>
    <m/>
    <m/>
    <n v="0"/>
    <m/>
    <m/>
    <m/>
    <m/>
    <m/>
    <m/>
    <m/>
    <m/>
    <m/>
    <m/>
    <m/>
    <m/>
    <m/>
    <m/>
    <m/>
    <m/>
    <m/>
    <m/>
    <m/>
    <m/>
    <m/>
    <m/>
    <m/>
    <m/>
    <m/>
    <m/>
    <m/>
    <m/>
    <m/>
    <m/>
    <m/>
    <m/>
    <m/>
    <m/>
    <m/>
    <m/>
    <m/>
    <m/>
    <m/>
    <m/>
    <m/>
    <m/>
    <m/>
    <m/>
    <m/>
    <m/>
    <m/>
    <m/>
    <m/>
    <m/>
    <m/>
    <m/>
    <m/>
    <m/>
    <m/>
    <m/>
    <m/>
    <m/>
    <m/>
    <m/>
    <m/>
    <m/>
    <m/>
    <m/>
    <m/>
    <m/>
    <m/>
    <m/>
    <m/>
    <m/>
    <m/>
    <m/>
    <m/>
    <m/>
    <m/>
    <m/>
    <m/>
    <m/>
    <m/>
    <m/>
    <m/>
    <m/>
    <m/>
    <m/>
    <m/>
    <m/>
    <m/>
    <m/>
    <m/>
    <m/>
    <m/>
  </r>
  <r>
    <x v="26"/>
    <m/>
    <m/>
    <m/>
    <m/>
    <m/>
    <m/>
    <m/>
    <m/>
    <m/>
    <m/>
    <m/>
    <m/>
    <m/>
    <m/>
    <m/>
    <m/>
    <m/>
    <m/>
    <m/>
    <m/>
    <m/>
    <m/>
    <m/>
    <m/>
    <m/>
    <m/>
    <m/>
    <m/>
    <m/>
    <m/>
    <m/>
    <m/>
    <m/>
    <m/>
    <m/>
    <m/>
    <m/>
    <m/>
    <m/>
    <m/>
    <m/>
    <n v="0"/>
    <m/>
    <m/>
    <m/>
    <m/>
    <m/>
    <m/>
    <m/>
    <m/>
    <m/>
    <m/>
    <m/>
    <m/>
    <m/>
    <m/>
    <m/>
    <m/>
    <m/>
    <m/>
    <m/>
    <m/>
    <m/>
    <m/>
    <m/>
    <m/>
    <m/>
    <m/>
    <m/>
    <m/>
    <m/>
    <m/>
    <m/>
    <m/>
    <m/>
    <m/>
    <m/>
    <m/>
    <m/>
    <m/>
    <m/>
    <m/>
    <m/>
    <m/>
    <m/>
    <m/>
    <m/>
    <m/>
    <m/>
    <m/>
    <m/>
    <m/>
    <m/>
    <m/>
    <m/>
    <m/>
    <m/>
    <m/>
    <m/>
    <m/>
    <m/>
    <m/>
    <m/>
    <m/>
    <m/>
    <m/>
    <m/>
    <m/>
    <m/>
    <m/>
    <m/>
    <m/>
    <m/>
    <m/>
    <m/>
    <m/>
    <m/>
    <m/>
    <m/>
    <m/>
    <m/>
    <m/>
    <m/>
    <m/>
    <m/>
    <m/>
    <m/>
    <m/>
    <m/>
    <m/>
    <m/>
    <m/>
    <m/>
  </r>
  <r>
    <x v="27"/>
    <m/>
    <m/>
    <m/>
    <m/>
    <m/>
    <m/>
    <m/>
    <m/>
    <m/>
    <m/>
    <m/>
    <m/>
    <m/>
    <m/>
    <m/>
    <m/>
    <m/>
    <m/>
    <m/>
    <m/>
    <m/>
    <m/>
    <m/>
    <m/>
    <m/>
    <m/>
    <m/>
    <m/>
    <m/>
    <m/>
    <m/>
    <m/>
    <m/>
    <m/>
    <m/>
    <m/>
    <m/>
    <m/>
    <m/>
    <m/>
    <m/>
    <n v="0"/>
    <m/>
    <m/>
    <m/>
    <m/>
    <m/>
    <m/>
    <m/>
    <m/>
    <m/>
    <m/>
    <m/>
    <m/>
    <m/>
    <m/>
    <m/>
    <m/>
    <m/>
    <m/>
    <m/>
    <m/>
    <m/>
    <m/>
    <m/>
    <m/>
    <m/>
    <m/>
    <m/>
    <m/>
    <m/>
    <m/>
    <m/>
    <m/>
    <m/>
    <m/>
    <m/>
    <m/>
    <m/>
    <m/>
    <m/>
    <m/>
    <m/>
    <m/>
    <m/>
    <m/>
    <m/>
    <m/>
    <m/>
    <m/>
    <m/>
    <m/>
    <m/>
    <m/>
    <m/>
    <m/>
    <m/>
    <m/>
    <m/>
    <m/>
    <m/>
    <m/>
    <m/>
    <m/>
    <m/>
    <m/>
    <m/>
    <m/>
    <m/>
    <m/>
    <m/>
    <m/>
    <m/>
    <m/>
    <m/>
    <m/>
    <m/>
    <m/>
    <m/>
    <m/>
    <m/>
    <m/>
    <m/>
    <m/>
    <m/>
    <m/>
    <m/>
    <m/>
    <m/>
    <m/>
    <m/>
    <m/>
    <m/>
  </r>
  <r>
    <x v="9"/>
    <m/>
    <m/>
    <m/>
    <m/>
    <m/>
    <m/>
    <m/>
    <m/>
    <m/>
    <m/>
    <m/>
    <m/>
    <m/>
    <m/>
    <m/>
    <m/>
    <m/>
    <m/>
    <m/>
    <m/>
    <m/>
    <m/>
    <m/>
    <m/>
    <m/>
    <m/>
    <m/>
    <m/>
    <m/>
    <m/>
    <m/>
    <m/>
    <m/>
    <m/>
    <m/>
    <m/>
    <m/>
    <m/>
    <m/>
    <m/>
    <m/>
    <n v="0"/>
    <m/>
    <m/>
    <m/>
    <m/>
    <m/>
    <m/>
    <m/>
    <m/>
    <m/>
    <m/>
    <m/>
    <m/>
    <m/>
    <m/>
    <m/>
    <m/>
    <m/>
    <m/>
    <m/>
    <m/>
    <m/>
    <m/>
    <m/>
    <m/>
    <m/>
    <m/>
    <m/>
    <m/>
    <m/>
    <m/>
    <m/>
    <m/>
    <m/>
    <m/>
    <m/>
    <m/>
    <m/>
    <m/>
    <m/>
    <m/>
    <m/>
    <m/>
    <m/>
    <m/>
    <m/>
    <m/>
    <m/>
    <m/>
    <m/>
    <m/>
    <m/>
    <m/>
    <m/>
    <m/>
    <m/>
    <m/>
    <m/>
    <m/>
    <m/>
    <m/>
    <m/>
    <m/>
    <m/>
    <m/>
    <m/>
    <m/>
    <m/>
    <m/>
    <m/>
    <m/>
    <m/>
    <m/>
    <m/>
    <m/>
    <m/>
    <m/>
    <m/>
    <m/>
    <m/>
    <m/>
    <m/>
    <m/>
    <m/>
    <m/>
    <m/>
    <m/>
    <m/>
    <m/>
    <m/>
    <m/>
    <m/>
  </r>
  <r>
    <x v="12"/>
    <m/>
    <m/>
    <m/>
    <m/>
    <m/>
    <m/>
    <m/>
    <m/>
    <m/>
    <m/>
    <m/>
    <m/>
    <m/>
    <m/>
    <m/>
    <m/>
    <m/>
    <m/>
    <m/>
    <m/>
    <m/>
    <m/>
    <m/>
    <m/>
    <m/>
    <m/>
    <m/>
    <m/>
    <m/>
    <m/>
    <m/>
    <m/>
    <m/>
    <m/>
    <m/>
    <m/>
    <m/>
    <m/>
    <m/>
    <m/>
    <m/>
    <n v="0"/>
    <m/>
    <m/>
    <m/>
    <m/>
    <m/>
    <m/>
    <m/>
    <m/>
    <m/>
    <m/>
    <m/>
    <m/>
    <m/>
    <m/>
    <m/>
    <m/>
    <m/>
    <m/>
    <m/>
    <m/>
    <m/>
    <m/>
    <m/>
    <m/>
    <m/>
    <m/>
    <m/>
    <m/>
    <m/>
    <m/>
    <m/>
    <m/>
    <m/>
    <m/>
    <m/>
    <m/>
    <m/>
    <m/>
    <m/>
    <m/>
    <m/>
    <m/>
    <m/>
    <m/>
    <m/>
    <m/>
    <m/>
    <m/>
    <m/>
    <m/>
    <m/>
    <m/>
    <m/>
    <m/>
    <m/>
    <m/>
    <m/>
    <m/>
    <m/>
    <m/>
    <m/>
    <m/>
    <m/>
    <m/>
    <m/>
    <m/>
    <m/>
    <m/>
    <m/>
    <m/>
    <m/>
    <m/>
    <m/>
    <m/>
    <m/>
    <m/>
    <m/>
    <m/>
    <m/>
    <m/>
    <m/>
    <m/>
    <m/>
    <m/>
    <m/>
    <m/>
    <m/>
    <m/>
    <m/>
    <m/>
    <m/>
  </r>
  <r>
    <x v="28"/>
    <m/>
    <m/>
    <m/>
    <m/>
    <m/>
    <m/>
    <m/>
    <m/>
    <m/>
    <m/>
    <m/>
    <m/>
    <m/>
    <m/>
    <m/>
    <m/>
    <m/>
    <m/>
    <m/>
    <m/>
    <m/>
    <m/>
    <m/>
    <m/>
    <m/>
    <m/>
    <m/>
    <m/>
    <m/>
    <m/>
    <m/>
    <m/>
    <m/>
    <m/>
    <m/>
    <m/>
    <m/>
    <m/>
    <m/>
    <m/>
    <m/>
    <n v="0"/>
    <m/>
    <m/>
    <m/>
    <m/>
    <m/>
    <m/>
    <m/>
    <m/>
    <m/>
    <m/>
    <m/>
    <m/>
    <m/>
    <m/>
    <m/>
    <m/>
    <m/>
    <m/>
    <m/>
    <m/>
    <m/>
    <m/>
    <m/>
    <m/>
    <m/>
    <m/>
    <m/>
    <m/>
    <m/>
    <m/>
    <m/>
    <m/>
    <m/>
    <m/>
    <m/>
    <m/>
    <m/>
    <m/>
    <m/>
    <m/>
    <m/>
    <m/>
    <m/>
    <m/>
    <m/>
    <m/>
    <m/>
    <m/>
    <m/>
    <m/>
    <m/>
    <m/>
    <m/>
    <m/>
    <m/>
    <m/>
    <m/>
    <m/>
    <m/>
    <m/>
    <m/>
    <m/>
    <m/>
    <m/>
    <m/>
    <m/>
    <m/>
    <m/>
    <m/>
    <m/>
    <m/>
    <m/>
    <m/>
    <m/>
    <m/>
    <m/>
    <m/>
    <m/>
    <m/>
    <m/>
    <m/>
    <m/>
    <m/>
    <m/>
    <m/>
    <m/>
    <m/>
    <m/>
    <m/>
    <m/>
    <m/>
  </r>
  <r>
    <x v="29"/>
    <m/>
    <m/>
    <m/>
    <m/>
    <m/>
    <m/>
    <m/>
    <m/>
    <m/>
    <m/>
    <m/>
    <m/>
    <m/>
    <m/>
    <m/>
    <m/>
    <m/>
    <m/>
    <m/>
    <m/>
    <m/>
    <m/>
    <m/>
    <m/>
    <m/>
    <m/>
    <m/>
    <m/>
    <m/>
    <m/>
    <m/>
    <m/>
    <m/>
    <m/>
    <m/>
    <m/>
    <m/>
    <m/>
    <m/>
    <m/>
    <m/>
    <n v="0"/>
    <m/>
    <m/>
    <m/>
    <m/>
    <m/>
    <m/>
    <m/>
    <m/>
    <m/>
    <m/>
    <m/>
    <m/>
    <m/>
    <m/>
    <m/>
    <m/>
    <m/>
    <m/>
    <m/>
    <m/>
    <m/>
    <m/>
    <m/>
    <m/>
    <m/>
    <m/>
    <m/>
    <m/>
    <m/>
    <m/>
    <m/>
    <m/>
    <m/>
    <m/>
    <m/>
    <m/>
    <m/>
    <m/>
    <m/>
    <m/>
    <m/>
    <m/>
    <m/>
    <m/>
    <m/>
    <m/>
    <m/>
    <m/>
    <m/>
    <m/>
    <m/>
    <m/>
    <m/>
    <m/>
    <m/>
    <m/>
    <m/>
    <m/>
    <m/>
    <m/>
    <m/>
    <m/>
    <m/>
    <m/>
    <m/>
    <m/>
    <m/>
    <m/>
    <m/>
    <m/>
    <m/>
    <m/>
    <m/>
    <m/>
    <m/>
    <m/>
    <m/>
    <m/>
    <m/>
    <m/>
    <m/>
    <m/>
    <m/>
    <m/>
    <m/>
    <m/>
    <m/>
    <m/>
    <m/>
    <m/>
    <m/>
  </r>
  <r>
    <x v="30"/>
    <m/>
    <m/>
    <m/>
    <m/>
    <m/>
    <m/>
    <m/>
    <m/>
    <m/>
    <m/>
    <m/>
    <m/>
    <m/>
    <m/>
    <m/>
    <m/>
    <m/>
    <m/>
    <m/>
    <m/>
    <m/>
    <m/>
    <m/>
    <m/>
    <m/>
    <m/>
    <m/>
    <m/>
    <m/>
    <m/>
    <m/>
    <m/>
    <m/>
    <m/>
    <m/>
    <m/>
    <m/>
    <m/>
    <m/>
    <m/>
    <m/>
    <n v="0"/>
    <m/>
    <m/>
    <m/>
    <m/>
    <m/>
    <m/>
    <m/>
    <m/>
    <m/>
    <m/>
    <m/>
    <m/>
    <m/>
    <m/>
    <m/>
    <m/>
    <m/>
    <m/>
    <m/>
    <m/>
    <m/>
    <m/>
    <m/>
    <m/>
    <m/>
    <m/>
    <m/>
    <m/>
    <m/>
    <m/>
    <m/>
    <m/>
    <m/>
    <m/>
    <m/>
    <m/>
    <m/>
    <m/>
    <m/>
    <m/>
    <m/>
    <m/>
    <m/>
    <m/>
    <m/>
    <m/>
    <m/>
    <m/>
    <m/>
    <m/>
    <m/>
    <m/>
    <m/>
    <m/>
    <m/>
    <m/>
    <m/>
    <m/>
    <m/>
    <m/>
    <m/>
    <m/>
    <m/>
    <m/>
    <m/>
    <m/>
    <m/>
    <m/>
    <m/>
    <m/>
    <m/>
    <m/>
    <m/>
    <m/>
    <m/>
    <m/>
    <m/>
    <m/>
    <m/>
    <m/>
    <m/>
    <m/>
    <m/>
    <m/>
    <m/>
    <m/>
    <m/>
    <m/>
    <m/>
    <m/>
    <m/>
  </r>
  <r>
    <x v="31"/>
    <m/>
    <m/>
    <m/>
    <m/>
    <m/>
    <m/>
    <m/>
    <m/>
    <m/>
    <m/>
    <m/>
    <m/>
    <m/>
    <m/>
    <m/>
    <m/>
    <m/>
    <m/>
    <m/>
    <m/>
    <m/>
    <m/>
    <m/>
    <m/>
    <m/>
    <m/>
    <m/>
    <m/>
    <m/>
    <m/>
    <m/>
    <m/>
    <m/>
    <m/>
    <m/>
    <m/>
    <m/>
    <m/>
    <m/>
    <m/>
    <m/>
    <n v="0"/>
    <m/>
    <m/>
    <m/>
    <m/>
    <m/>
    <m/>
    <m/>
    <m/>
    <m/>
    <m/>
    <m/>
    <m/>
    <m/>
    <m/>
    <m/>
    <m/>
    <m/>
    <m/>
    <m/>
    <m/>
    <m/>
    <m/>
    <m/>
    <m/>
    <m/>
    <m/>
    <m/>
    <m/>
    <m/>
    <m/>
    <m/>
    <m/>
    <m/>
    <m/>
    <m/>
    <m/>
    <m/>
    <m/>
    <m/>
    <m/>
    <m/>
    <m/>
    <m/>
    <m/>
    <m/>
    <m/>
    <m/>
    <m/>
    <m/>
    <m/>
    <m/>
    <m/>
    <m/>
    <m/>
    <m/>
    <m/>
    <m/>
    <m/>
    <m/>
    <m/>
    <m/>
    <m/>
    <m/>
    <m/>
    <m/>
    <m/>
    <m/>
    <m/>
    <m/>
    <m/>
    <m/>
    <m/>
    <m/>
    <m/>
    <m/>
    <m/>
    <m/>
    <m/>
    <m/>
    <m/>
    <m/>
    <m/>
    <m/>
    <m/>
    <m/>
    <m/>
    <m/>
    <m/>
    <m/>
    <m/>
    <m/>
  </r>
  <r>
    <x v="13"/>
    <m/>
    <m/>
    <m/>
    <m/>
    <m/>
    <m/>
    <m/>
    <m/>
    <m/>
    <m/>
    <m/>
    <m/>
    <m/>
    <m/>
    <m/>
    <m/>
    <m/>
    <m/>
    <m/>
    <m/>
    <m/>
    <m/>
    <m/>
    <m/>
    <m/>
    <m/>
    <m/>
    <m/>
    <m/>
    <m/>
    <m/>
    <m/>
    <m/>
    <m/>
    <m/>
    <m/>
    <m/>
    <m/>
    <m/>
    <m/>
    <m/>
    <n v="0"/>
    <m/>
    <m/>
    <m/>
    <m/>
    <m/>
    <m/>
    <m/>
    <m/>
    <m/>
    <m/>
    <m/>
    <m/>
    <m/>
    <m/>
    <m/>
    <m/>
    <m/>
    <m/>
    <m/>
    <m/>
    <m/>
    <m/>
    <m/>
    <m/>
    <m/>
    <m/>
    <m/>
    <m/>
    <m/>
    <m/>
    <m/>
    <m/>
    <m/>
    <m/>
    <m/>
    <m/>
    <m/>
    <m/>
    <m/>
    <m/>
    <m/>
    <m/>
    <m/>
    <m/>
    <m/>
    <m/>
    <m/>
    <m/>
    <m/>
    <m/>
    <m/>
    <m/>
    <m/>
    <m/>
    <m/>
    <m/>
    <m/>
    <m/>
    <m/>
    <m/>
    <m/>
    <m/>
    <m/>
    <m/>
    <m/>
    <m/>
    <m/>
    <m/>
    <m/>
    <m/>
    <m/>
    <m/>
    <m/>
    <m/>
    <m/>
    <m/>
    <m/>
    <m/>
    <m/>
    <m/>
    <m/>
    <m/>
    <m/>
    <m/>
    <m/>
    <m/>
    <m/>
    <m/>
    <m/>
    <m/>
    <m/>
  </r>
  <r>
    <x v="14"/>
    <m/>
    <m/>
    <m/>
    <m/>
    <m/>
    <m/>
    <m/>
    <m/>
    <m/>
    <m/>
    <m/>
    <m/>
    <m/>
    <m/>
    <m/>
    <m/>
    <m/>
    <m/>
    <m/>
    <m/>
    <m/>
    <m/>
    <m/>
    <m/>
    <m/>
    <m/>
    <m/>
    <m/>
    <m/>
    <m/>
    <m/>
    <m/>
    <m/>
    <m/>
    <m/>
    <m/>
    <m/>
    <m/>
    <m/>
    <m/>
    <m/>
    <n v="0"/>
    <m/>
    <m/>
    <m/>
    <m/>
    <m/>
    <m/>
    <m/>
    <m/>
    <m/>
    <m/>
    <m/>
    <m/>
    <m/>
    <m/>
    <m/>
    <m/>
    <m/>
    <m/>
    <m/>
    <m/>
    <m/>
    <m/>
    <m/>
    <m/>
    <m/>
    <m/>
    <m/>
    <m/>
    <m/>
    <m/>
    <m/>
    <m/>
    <m/>
    <m/>
    <m/>
    <m/>
    <m/>
    <m/>
    <m/>
    <m/>
    <m/>
    <m/>
    <m/>
    <m/>
    <m/>
    <m/>
    <m/>
    <m/>
    <m/>
    <m/>
    <m/>
    <m/>
    <m/>
    <m/>
    <m/>
    <m/>
    <m/>
    <m/>
    <m/>
    <m/>
    <m/>
    <m/>
    <m/>
    <m/>
    <m/>
    <m/>
    <m/>
    <m/>
    <m/>
    <m/>
    <m/>
    <m/>
    <m/>
    <m/>
    <m/>
    <m/>
    <m/>
    <m/>
    <m/>
    <m/>
    <m/>
    <m/>
    <m/>
    <m/>
    <m/>
    <m/>
    <m/>
    <m/>
    <m/>
    <m/>
    <m/>
  </r>
  <r>
    <x v="14"/>
    <m/>
    <m/>
    <m/>
    <m/>
    <m/>
    <m/>
    <m/>
    <m/>
    <m/>
    <m/>
    <m/>
    <m/>
    <m/>
    <m/>
    <m/>
    <m/>
    <m/>
    <m/>
    <m/>
    <m/>
    <m/>
    <m/>
    <m/>
    <m/>
    <m/>
    <m/>
    <m/>
    <m/>
    <m/>
    <m/>
    <m/>
    <m/>
    <m/>
    <m/>
    <m/>
    <m/>
    <m/>
    <m/>
    <m/>
    <m/>
    <m/>
    <n v="0"/>
    <m/>
    <m/>
    <m/>
    <m/>
    <m/>
    <m/>
    <m/>
    <m/>
    <m/>
    <m/>
    <m/>
    <m/>
    <m/>
    <m/>
    <m/>
    <m/>
    <m/>
    <m/>
    <m/>
    <m/>
    <m/>
    <m/>
    <m/>
    <m/>
    <m/>
    <m/>
    <m/>
    <m/>
    <m/>
    <m/>
    <m/>
    <m/>
    <m/>
    <m/>
    <m/>
    <m/>
    <m/>
    <m/>
    <m/>
    <m/>
    <m/>
    <m/>
    <m/>
    <m/>
    <m/>
    <m/>
    <m/>
    <m/>
    <m/>
    <m/>
    <m/>
    <m/>
    <m/>
    <m/>
    <m/>
    <m/>
    <m/>
    <m/>
    <m/>
    <m/>
    <m/>
    <m/>
    <m/>
    <m/>
    <m/>
    <m/>
    <m/>
    <m/>
    <m/>
    <m/>
    <m/>
    <m/>
    <m/>
    <m/>
    <m/>
    <m/>
    <m/>
    <m/>
    <m/>
    <m/>
    <m/>
    <m/>
    <m/>
    <m/>
    <m/>
    <m/>
    <m/>
    <m/>
    <m/>
    <m/>
    <m/>
  </r>
  <r>
    <x v="14"/>
    <m/>
    <m/>
    <m/>
    <m/>
    <m/>
    <m/>
    <m/>
    <m/>
    <m/>
    <m/>
    <m/>
    <m/>
    <m/>
    <m/>
    <m/>
    <m/>
    <m/>
    <m/>
    <m/>
    <m/>
    <m/>
    <m/>
    <m/>
    <m/>
    <m/>
    <m/>
    <m/>
    <m/>
    <m/>
    <m/>
    <m/>
    <m/>
    <m/>
    <m/>
    <m/>
    <m/>
    <m/>
    <m/>
    <m/>
    <m/>
    <m/>
    <n v="0"/>
    <m/>
    <m/>
    <m/>
    <m/>
    <m/>
    <m/>
    <m/>
    <m/>
    <m/>
    <m/>
    <m/>
    <m/>
    <m/>
    <m/>
    <m/>
    <m/>
    <m/>
    <m/>
    <m/>
    <m/>
    <m/>
    <m/>
    <m/>
    <m/>
    <m/>
    <m/>
    <m/>
    <m/>
    <m/>
    <m/>
    <m/>
    <m/>
    <m/>
    <m/>
    <m/>
    <m/>
    <m/>
    <m/>
    <m/>
    <m/>
    <m/>
    <m/>
    <m/>
    <m/>
    <m/>
    <m/>
    <m/>
    <m/>
    <m/>
    <m/>
    <m/>
    <m/>
    <m/>
    <m/>
    <m/>
    <m/>
    <m/>
    <m/>
    <m/>
    <m/>
    <m/>
    <m/>
    <m/>
    <m/>
    <m/>
    <m/>
    <m/>
    <m/>
    <m/>
    <m/>
    <m/>
    <m/>
    <m/>
    <m/>
    <m/>
    <m/>
    <m/>
    <m/>
    <m/>
    <m/>
    <m/>
    <m/>
    <m/>
    <m/>
    <m/>
    <m/>
    <m/>
    <m/>
    <m/>
    <m/>
    <m/>
  </r>
  <r>
    <x v="14"/>
    <m/>
    <m/>
    <m/>
    <m/>
    <m/>
    <m/>
    <m/>
    <m/>
    <m/>
    <m/>
    <m/>
    <m/>
    <m/>
    <m/>
    <m/>
    <m/>
    <m/>
    <m/>
    <m/>
    <m/>
    <m/>
    <m/>
    <m/>
    <m/>
    <m/>
    <m/>
    <m/>
    <m/>
    <m/>
    <m/>
    <m/>
    <m/>
    <m/>
    <m/>
    <m/>
    <m/>
    <m/>
    <m/>
    <m/>
    <m/>
    <m/>
    <n v="0"/>
    <m/>
    <m/>
    <m/>
    <m/>
    <m/>
    <m/>
    <m/>
    <m/>
    <m/>
    <m/>
    <m/>
    <m/>
    <m/>
    <m/>
    <m/>
    <m/>
    <m/>
    <m/>
    <m/>
    <m/>
    <m/>
    <m/>
    <m/>
    <m/>
    <m/>
    <m/>
    <m/>
    <m/>
    <m/>
    <m/>
    <m/>
    <m/>
    <m/>
    <m/>
    <m/>
    <m/>
    <m/>
    <m/>
    <m/>
    <m/>
    <m/>
    <m/>
    <m/>
    <m/>
    <m/>
    <m/>
    <m/>
    <m/>
    <m/>
    <m/>
    <m/>
    <m/>
    <m/>
    <m/>
    <m/>
    <m/>
    <m/>
    <m/>
    <m/>
    <m/>
    <m/>
    <m/>
    <m/>
    <m/>
    <m/>
    <m/>
    <m/>
    <m/>
    <m/>
    <m/>
    <m/>
    <m/>
    <m/>
    <m/>
    <m/>
    <m/>
    <m/>
    <m/>
    <m/>
    <m/>
    <m/>
    <m/>
    <m/>
    <m/>
    <m/>
    <m/>
    <m/>
    <m/>
    <m/>
    <m/>
    <m/>
  </r>
  <r>
    <x v="14"/>
    <m/>
    <m/>
    <m/>
    <m/>
    <m/>
    <m/>
    <m/>
    <m/>
    <m/>
    <m/>
    <m/>
    <m/>
    <m/>
    <m/>
    <m/>
    <m/>
    <m/>
    <m/>
    <m/>
    <m/>
    <m/>
    <m/>
    <m/>
    <m/>
    <m/>
    <m/>
    <m/>
    <m/>
    <m/>
    <m/>
    <m/>
    <m/>
    <m/>
    <m/>
    <m/>
    <m/>
    <m/>
    <m/>
    <m/>
    <m/>
    <m/>
    <n v="0"/>
    <m/>
    <m/>
    <m/>
    <m/>
    <m/>
    <m/>
    <m/>
    <m/>
    <m/>
    <m/>
    <m/>
    <m/>
    <m/>
    <m/>
    <m/>
    <m/>
    <m/>
    <m/>
    <m/>
    <m/>
    <m/>
    <m/>
    <m/>
    <m/>
    <m/>
    <m/>
    <m/>
    <m/>
    <m/>
    <m/>
    <m/>
    <m/>
    <m/>
    <m/>
    <m/>
    <m/>
    <m/>
    <m/>
    <m/>
    <m/>
    <m/>
    <m/>
    <m/>
    <m/>
    <m/>
    <m/>
    <m/>
    <m/>
    <m/>
    <m/>
    <m/>
    <m/>
    <m/>
    <m/>
    <m/>
    <m/>
    <m/>
    <m/>
    <m/>
    <m/>
    <m/>
    <m/>
    <m/>
    <m/>
    <m/>
    <m/>
    <m/>
    <m/>
    <m/>
    <m/>
    <m/>
    <m/>
    <m/>
    <m/>
    <m/>
    <m/>
    <m/>
    <m/>
    <m/>
    <m/>
    <m/>
    <m/>
    <m/>
    <m/>
    <m/>
    <m/>
    <m/>
    <m/>
    <m/>
    <m/>
    <m/>
  </r>
  <r>
    <x v="14"/>
    <m/>
    <m/>
    <m/>
    <m/>
    <m/>
    <m/>
    <m/>
    <m/>
    <m/>
    <m/>
    <m/>
    <m/>
    <m/>
    <m/>
    <m/>
    <m/>
    <m/>
    <m/>
    <m/>
    <m/>
    <m/>
    <m/>
    <m/>
    <m/>
    <m/>
    <m/>
    <m/>
    <m/>
    <m/>
    <m/>
    <m/>
    <m/>
    <m/>
    <m/>
    <m/>
    <m/>
    <m/>
    <m/>
    <m/>
    <m/>
    <m/>
    <n v="0"/>
    <m/>
    <m/>
    <m/>
    <m/>
    <m/>
    <m/>
    <m/>
    <m/>
    <m/>
    <m/>
    <m/>
    <m/>
    <m/>
    <m/>
    <m/>
    <m/>
    <m/>
    <m/>
    <m/>
    <m/>
    <m/>
    <m/>
    <m/>
    <m/>
    <m/>
    <m/>
    <m/>
    <m/>
    <m/>
    <m/>
    <m/>
    <m/>
    <m/>
    <m/>
    <m/>
    <m/>
    <m/>
    <m/>
    <m/>
    <m/>
    <m/>
    <m/>
    <m/>
    <m/>
    <m/>
    <m/>
    <m/>
    <m/>
    <m/>
    <m/>
    <m/>
    <m/>
    <m/>
    <m/>
    <m/>
    <m/>
    <m/>
    <m/>
    <m/>
    <m/>
    <m/>
    <m/>
    <m/>
    <m/>
    <m/>
    <m/>
    <m/>
    <m/>
    <m/>
    <m/>
    <m/>
    <m/>
    <m/>
    <m/>
    <m/>
    <m/>
    <m/>
    <m/>
    <m/>
    <m/>
    <m/>
    <m/>
    <m/>
    <m/>
    <m/>
    <m/>
    <m/>
    <m/>
    <m/>
    <m/>
    <m/>
  </r>
  <r>
    <x v="14"/>
    <m/>
    <m/>
    <m/>
    <m/>
    <m/>
    <m/>
    <m/>
    <m/>
    <m/>
    <m/>
    <m/>
    <m/>
    <m/>
    <m/>
    <m/>
    <m/>
    <m/>
    <m/>
    <m/>
    <m/>
    <m/>
    <m/>
    <m/>
    <m/>
    <m/>
    <m/>
    <m/>
    <m/>
    <m/>
    <m/>
    <m/>
    <m/>
    <m/>
    <m/>
    <m/>
    <m/>
    <m/>
    <m/>
    <m/>
    <m/>
    <m/>
    <n v="0"/>
    <m/>
    <m/>
    <m/>
    <m/>
    <m/>
    <m/>
    <m/>
    <m/>
    <m/>
    <m/>
    <m/>
    <m/>
    <m/>
    <m/>
    <m/>
    <m/>
    <m/>
    <m/>
    <m/>
    <m/>
    <m/>
    <m/>
    <m/>
    <m/>
    <m/>
    <m/>
    <m/>
    <m/>
    <m/>
    <m/>
    <m/>
    <m/>
    <m/>
    <m/>
    <m/>
    <m/>
    <m/>
    <m/>
    <m/>
    <m/>
    <m/>
    <m/>
    <m/>
    <m/>
    <m/>
    <m/>
    <m/>
    <m/>
    <m/>
    <m/>
    <m/>
    <m/>
    <m/>
    <m/>
    <m/>
    <m/>
    <m/>
    <m/>
    <m/>
    <m/>
    <m/>
    <m/>
    <m/>
    <m/>
    <m/>
    <m/>
    <m/>
    <m/>
    <m/>
    <m/>
    <m/>
    <m/>
    <m/>
    <m/>
    <m/>
    <m/>
    <m/>
    <m/>
    <m/>
    <m/>
    <m/>
    <m/>
    <m/>
    <m/>
    <m/>
    <m/>
    <m/>
    <m/>
    <m/>
    <m/>
    <m/>
  </r>
  <r>
    <x v="14"/>
    <m/>
    <m/>
    <m/>
    <m/>
    <m/>
    <m/>
    <m/>
    <m/>
    <m/>
    <m/>
    <m/>
    <m/>
    <m/>
    <m/>
    <m/>
    <m/>
    <m/>
    <m/>
    <m/>
    <m/>
    <m/>
    <m/>
    <m/>
    <m/>
    <m/>
    <m/>
    <m/>
    <m/>
    <m/>
    <m/>
    <m/>
    <m/>
    <m/>
    <m/>
    <m/>
    <m/>
    <m/>
    <m/>
    <m/>
    <m/>
    <m/>
    <n v="0"/>
    <m/>
    <m/>
    <m/>
    <m/>
    <m/>
    <m/>
    <m/>
    <m/>
    <m/>
    <m/>
    <m/>
    <m/>
    <m/>
    <m/>
    <m/>
    <m/>
    <m/>
    <m/>
    <m/>
    <m/>
    <m/>
    <m/>
    <m/>
    <m/>
    <m/>
    <m/>
    <m/>
    <m/>
    <m/>
    <m/>
    <m/>
    <m/>
    <m/>
    <m/>
    <m/>
    <m/>
    <m/>
    <m/>
    <m/>
    <m/>
    <m/>
    <m/>
    <m/>
    <m/>
    <m/>
    <m/>
    <m/>
    <m/>
    <m/>
    <m/>
    <m/>
    <m/>
    <m/>
    <m/>
    <m/>
    <m/>
    <m/>
    <m/>
    <m/>
    <m/>
    <m/>
    <m/>
    <m/>
    <m/>
    <m/>
    <m/>
    <m/>
    <m/>
    <m/>
    <m/>
    <m/>
    <m/>
    <m/>
    <m/>
    <m/>
    <m/>
    <m/>
    <m/>
    <m/>
    <m/>
    <m/>
    <m/>
    <m/>
    <m/>
    <m/>
    <m/>
    <m/>
    <m/>
    <m/>
    <m/>
    <m/>
  </r>
  <r>
    <x v="14"/>
    <m/>
    <m/>
    <m/>
    <m/>
    <m/>
    <m/>
    <m/>
    <m/>
    <m/>
    <m/>
    <m/>
    <m/>
    <m/>
    <m/>
    <m/>
    <m/>
    <m/>
    <m/>
    <m/>
    <m/>
    <m/>
    <m/>
    <m/>
    <m/>
    <m/>
    <m/>
    <m/>
    <m/>
    <m/>
    <m/>
    <m/>
    <m/>
    <m/>
    <m/>
    <m/>
    <m/>
    <m/>
    <m/>
    <m/>
    <m/>
    <m/>
    <n v="0"/>
    <m/>
    <m/>
    <m/>
    <m/>
    <m/>
    <m/>
    <m/>
    <m/>
    <m/>
    <m/>
    <m/>
    <m/>
    <m/>
    <m/>
    <m/>
    <m/>
    <m/>
    <m/>
    <m/>
    <m/>
    <m/>
    <m/>
    <m/>
    <m/>
    <m/>
    <m/>
    <m/>
    <m/>
    <m/>
    <m/>
    <m/>
    <m/>
    <m/>
    <m/>
    <m/>
    <m/>
    <m/>
    <m/>
    <m/>
    <m/>
    <m/>
    <m/>
    <m/>
    <m/>
    <m/>
    <m/>
    <m/>
    <m/>
    <m/>
    <m/>
    <m/>
    <m/>
    <m/>
    <m/>
    <m/>
    <m/>
    <m/>
    <m/>
    <m/>
    <m/>
    <m/>
    <m/>
    <m/>
    <m/>
    <m/>
    <m/>
    <m/>
    <m/>
    <m/>
    <m/>
    <m/>
    <m/>
    <m/>
    <m/>
    <m/>
    <m/>
    <m/>
    <m/>
    <m/>
    <m/>
    <m/>
    <m/>
    <m/>
    <m/>
    <m/>
    <m/>
    <m/>
    <m/>
    <m/>
    <m/>
    <m/>
  </r>
  <r>
    <x v="14"/>
    <m/>
    <m/>
    <m/>
    <m/>
    <m/>
    <m/>
    <m/>
    <m/>
    <m/>
    <m/>
    <m/>
    <m/>
    <m/>
    <m/>
    <m/>
    <m/>
    <m/>
    <m/>
    <m/>
    <m/>
    <m/>
    <m/>
    <m/>
    <m/>
    <m/>
    <m/>
    <m/>
    <m/>
    <m/>
    <m/>
    <m/>
    <m/>
    <m/>
    <m/>
    <m/>
    <m/>
    <m/>
    <m/>
    <m/>
    <m/>
    <m/>
    <n v="0"/>
    <m/>
    <m/>
    <m/>
    <m/>
    <m/>
    <m/>
    <m/>
    <m/>
    <m/>
    <m/>
    <m/>
    <m/>
    <m/>
    <m/>
    <m/>
    <m/>
    <m/>
    <m/>
    <m/>
    <m/>
    <m/>
    <m/>
    <m/>
    <m/>
    <m/>
    <m/>
    <m/>
    <m/>
    <m/>
    <m/>
    <m/>
    <m/>
    <m/>
    <m/>
    <m/>
    <m/>
    <m/>
    <m/>
    <m/>
    <m/>
    <m/>
    <m/>
    <m/>
    <m/>
    <m/>
    <m/>
    <m/>
    <m/>
    <m/>
    <m/>
    <m/>
    <m/>
    <m/>
    <m/>
    <m/>
    <m/>
    <m/>
    <m/>
    <m/>
    <m/>
    <m/>
    <m/>
    <m/>
    <m/>
    <m/>
    <m/>
    <m/>
    <m/>
    <m/>
    <m/>
    <m/>
    <m/>
    <m/>
    <m/>
    <m/>
    <m/>
    <m/>
    <m/>
    <m/>
    <m/>
    <m/>
    <m/>
    <m/>
    <m/>
    <m/>
    <m/>
    <m/>
    <m/>
    <m/>
    <m/>
    <m/>
  </r>
  <r>
    <x v="14"/>
    <m/>
    <m/>
    <m/>
    <m/>
    <m/>
    <m/>
    <m/>
    <m/>
    <m/>
    <m/>
    <m/>
    <m/>
    <m/>
    <m/>
    <m/>
    <m/>
    <m/>
    <m/>
    <m/>
    <m/>
    <m/>
    <m/>
    <m/>
    <m/>
    <m/>
    <m/>
    <m/>
    <m/>
    <m/>
    <m/>
    <m/>
    <m/>
    <m/>
    <m/>
    <m/>
    <m/>
    <m/>
    <m/>
    <m/>
    <m/>
    <m/>
    <n v="0"/>
    <m/>
    <m/>
    <m/>
    <m/>
    <m/>
    <m/>
    <m/>
    <m/>
    <m/>
    <m/>
    <m/>
    <m/>
    <m/>
    <m/>
    <m/>
    <m/>
    <m/>
    <m/>
    <m/>
    <m/>
    <m/>
    <m/>
    <m/>
    <m/>
    <m/>
    <m/>
    <m/>
    <m/>
    <m/>
    <m/>
    <m/>
    <m/>
    <m/>
    <m/>
    <m/>
    <m/>
    <m/>
    <m/>
    <m/>
    <m/>
    <m/>
    <m/>
    <m/>
    <m/>
    <m/>
    <m/>
    <m/>
    <m/>
    <m/>
    <m/>
    <m/>
    <m/>
    <m/>
    <m/>
    <m/>
    <m/>
    <m/>
    <m/>
    <m/>
    <m/>
    <m/>
    <m/>
    <m/>
    <m/>
    <m/>
    <m/>
    <m/>
    <m/>
    <m/>
    <m/>
    <m/>
    <m/>
    <m/>
    <m/>
    <m/>
    <m/>
    <m/>
    <m/>
    <m/>
    <m/>
    <m/>
    <m/>
    <m/>
    <m/>
    <m/>
    <m/>
    <m/>
    <m/>
    <m/>
    <m/>
    <m/>
  </r>
  <r>
    <x v="14"/>
    <m/>
    <m/>
    <m/>
    <m/>
    <m/>
    <m/>
    <m/>
    <m/>
    <m/>
    <m/>
    <m/>
    <m/>
    <m/>
    <m/>
    <m/>
    <m/>
    <m/>
    <m/>
    <m/>
    <m/>
    <m/>
    <m/>
    <m/>
    <m/>
    <m/>
    <m/>
    <m/>
    <m/>
    <m/>
    <m/>
    <m/>
    <m/>
    <m/>
    <m/>
    <m/>
    <m/>
    <m/>
    <m/>
    <m/>
    <m/>
    <m/>
    <n v="0"/>
    <m/>
    <m/>
    <m/>
    <m/>
    <m/>
    <m/>
    <m/>
    <m/>
    <m/>
    <m/>
    <m/>
    <m/>
    <m/>
    <m/>
    <m/>
    <m/>
    <m/>
    <m/>
    <m/>
    <m/>
    <m/>
    <m/>
    <m/>
    <m/>
    <m/>
    <m/>
    <m/>
    <m/>
    <m/>
    <m/>
    <m/>
    <m/>
    <m/>
    <m/>
    <m/>
    <m/>
    <m/>
    <m/>
    <m/>
    <m/>
    <m/>
    <m/>
    <m/>
    <m/>
    <m/>
    <m/>
    <m/>
    <m/>
    <m/>
    <m/>
    <m/>
    <m/>
    <m/>
    <m/>
    <m/>
    <m/>
    <m/>
    <m/>
    <m/>
    <m/>
    <m/>
    <m/>
    <m/>
    <m/>
    <m/>
    <m/>
    <m/>
    <m/>
    <m/>
    <m/>
    <m/>
    <m/>
    <m/>
    <m/>
    <m/>
    <m/>
    <m/>
    <m/>
    <m/>
    <m/>
    <m/>
    <m/>
    <m/>
    <m/>
    <m/>
    <m/>
    <m/>
    <m/>
    <m/>
    <m/>
    <m/>
  </r>
  <r>
    <x v="14"/>
    <m/>
    <m/>
    <m/>
    <m/>
    <m/>
    <m/>
    <m/>
    <m/>
    <m/>
    <m/>
    <m/>
    <m/>
    <m/>
    <m/>
    <m/>
    <m/>
    <m/>
    <m/>
    <m/>
    <m/>
    <m/>
    <m/>
    <m/>
    <m/>
    <m/>
    <m/>
    <m/>
    <m/>
    <m/>
    <m/>
    <m/>
    <m/>
    <m/>
    <m/>
    <m/>
    <m/>
    <m/>
    <m/>
    <m/>
    <m/>
    <m/>
    <n v="0"/>
    <m/>
    <m/>
    <m/>
    <m/>
    <m/>
    <m/>
    <m/>
    <m/>
    <m/>
    <m/>
    <m/>
    <m/>
    <m/>
    <m/>
    <m/>
    <m/>
    <m/>
    <m/>
    <m/>
    <m/>
    <m/>
    <m/>
    <m/>
    <m/>
    <m/>
    <m/>
    <m/>
    <m/>
    <m/>
    <m/>
    <m/>
    <m/>
    <m/>
    <m/>
    <m/>
    <m/>
    <m/>
    <m/>
    <m/>
    <m/>
    <m/>
    <m/>
    <m/>
    <m/>
    <m/>
    <m/>
    <m/>
    <m/>
    <m/>
    <m/>
    <m/>
    <m/>
    <m/>
    <m/>
    <m/>
    <m/>
    <m/>
    <m/>
    <m/>
    <m/>
    <m/>
    <m/>
    <m/>
    <m/>
    <m/>
    <m/>
    <m/>
    <m/>
    <m/>
    <m/>
    <m/>
    <m/>
    <m/>
    <m/>
    <m/>
    <m/>
    <m/>
    <m/>
    <m/>
    <m/>
    <m/>
    <m/>
    <m/>
    <m/>
    <m/>
    <m/>
    <m/>
    <m/>
    <m/>
    <m/>
    <m/>
  </r>
  <r>
    <x v="14"/>
    <m/>
    <m/>
    <m/>
    <m/>
    <m/>
    <m/>
    <m/>
    <m/>
    <m/>
    <m/>
    <m/>
    <m/>
    <m/>
    <m/>
    <m/>
    <m/>
    <m/>
    <m/>
    <m/>
    <m/>
    <m/>
    <m/>
    <m/>
    <m/>
    <m/>
    <m/>
    <m/>
    <m/>
    <m/>
    <m/>
    <m/>
    <m/>
    <m/>
    <m/>
    <m/>
    <m/>
    <m/>
    <m/>
    <m/>
    <m/>
    <m/>
    <n v="0"/>
    <m/>
    <m/>
    <m/>
    <m/>
    <m/>
    <m/>
    <m/>
    <m/>
    <m/>
    <m/>
    <m/>
    <m/>
    <m/>
    <m/>
    <m/>
    <m/>
    <m/>
    <m/>
    <m/>
    <m/>
    <m/>
    <m/>
    <m/>
    <m/>
    <m/>
    <m/>
    <m/>
    <m/>
    <m/>
    <m/>
    <m/>
    <m/>
    <m/>
    <m/>
    <m/>
    <m/>
    <m/>
    <m/>
    <m/>
    <m/>
    <m/>
    <m/>
    <m/>
    <m/>
    <m/>
    <m/>
    <m/>
    <m/>
    <m/>
    <m/>
    <m/>
    <m/>
    <m/>
    <m/>
    <m/>
    <m/>
    <m/>
    <m/>
    <m/>
    <m/>
    <m/>
    <m/>
    <m/>
    <m/>
    <m/>
    <m/>
    <m/>
    <m/>
    <m/>
    <m/>
    <m/>
    <m/>
    <m/>
    <m/>
    <m/>
    <m/>
    <m/>
    <m/>
    <m/>
    <m/>
    <m/>
    <m/>
    <m/>
    <m/>
    <m/>
    <m/>
    <m/>
    <m/>
    <m/>
    <m/>
    <m/>
  </r>
  <r>
    <x v="14"/>
    <m/>
    <m/>
    <m/>
    <m/>
    <m/>
    <m/>
    <m/>
    <m/>
    <m/>
    <m/>
    <m/>
    <m/>
    <m/>
    <m/>
    <m/>
    <m/>
    <m/>
    <m/>
    <m/>
    <m/>
    <m/>
    <m/>
    <m/>
    <m/>
    <m/>
    <m/>
    <m/>
    <m/>
    <m/>
    <m/>
    <m/>
    <m/>
    <m/>
    <m/>
    <m/>
    <m/>
    <m/>
    <m/>
    <m/>
    <m/>
    <m/>
    <n v="0"/>
    <m/>
    <m/>
    <m/>
    <m/>
    <m/>
    <m/>
    <m/>
    <m/>
    <m/>
    <m/>
    <m/>
    <m/>
    <m/>
    <m/>
    <m/>
    <m/>
    <m/>
    <m/>
    <m/>
    <m/>
    <m/>
    <m/>
    <m/>
    <m/>
    <m/>
    <m/>
    <m/>
    <m/>
    <m/>
    <m/>
    <m/>
    <m/>
    <m/>
    <m/>
    <m/>
    <m/>
    <m/>
    <m/>
    <m/>
    <m/>
    <m/>
    <m/>
    <m/>
    <m/>
    <m/>
    <m/>
    <m/>
    <m/>
    <m/>
    <m/>
    <m/>
    <m/>
    <m/>
    <m/>
    <m/>
    <m/>
    <m/>
    <m/>
    <m/>
    <m/>
    <m/>
    <m/>
    <m/>
    <m/>
    <m/>
    <m/>
    <m/>
    <m/>
    <m/>
    <m/>
    <m/>
    <m/>
    <m/>
    <m/>
    <m/>
    <m/>
    <m/>
    <m/>
    <m/>
    <m/>
    <m/>
    <m/>
    <m/>
    <m/>
    <m/>
    <m/>
    <m/>
    <m/>
    <m/>
    <m/>
    <m/>
  </r>
  <r>
    <x v="14"/>
    <m/>
    <m/>
    <m/>
    <m/>
    <m/>
    <m/>
    <m/>
    <m/>
    <m/>
    <m/>
    <m/>
    <m/>
    <m/>
    <m/>
    <m/>
    <m/>
    <m/>
    <m/>
    <m/>
    <m/>
    <m/>
    <m/>
    <m/>
    <m/>
    <m/>
    <m/>
    <m/>
    <m/>
    <m/>
    <m/>
    <m/>
    <m/>
    <m/>
    <m/>
    <m/>
    <m/>
    <m/>
    <m/>
    <m/>
    <m/>
    <m/>
    <n v="0"/>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count="133">
  <r>
    <x v="0"/>
    <n v="1079"/>
    <n v="0"/>
    <n v="0"/>
    <n v="0"/>
    <n v="0"/>
    <n v="0"/>
    <n v="0"/>
    <n v="0"/>
    <n v="0"/>
    <n v="0"/>
    <n v="0"/>
    <n v="0"/>
    <n v="0"/>
    <n v="0"/>
    <n v="0"/>
    <n v="0"/>
    <n v="0"/>
    <n v="0"/>
    <n v="0"/>
    <n v="0"/>
    <n v="0"/>
    <n v="0"/>
    <n v="0"/>
    <n v="0"/>
    <n v="0"/>
    <n v="0"/>
    <n v="0"/>
    <n v="0"/>
    <n v="0"/>
    <n v="0"/>
    <n v="0"/>
    <n v="0"/>
    <n v="0"/>
    <n v="0"/>
    <n v="5"/>
    <n v="0"/>
    <n v="1"/>
    <n v="0"/>
    <n v="1"/>
    <n v="56"/>
    <n v="0"/>
    <n v="1142"/>
    <n v="0"/>
    <n v="0"/>
    <n v="0"/>
    <n v="0"/>
    <n v="0"/>
    <n v="0"/>
    <n v="0"/>
    <n v="0"/>
    <n v="0"/>
    <n v="0"/>
    <n v="0"/>
    <n v="0"/>
    <n v="0"/>
    <n v="0"/>
    <n v="0"/>
    <n v="0"/>
    <n v="0"/>
    <n v="0"/>
    <n v="0"/>
    <n v="0"/>
    <n v="0"/>
    <n v="0"/>
    <n v="0"/>
    <n v="0"/>
    <n v="0"/>
    <n v="0"/>
    <n v="0"/>
    <n v="0"/>
    <n v="0"/>
    <n v="0"/>
    <n v="0"/>
    <n v="0"/>
    <n v="0.1683448800840231"/>
    <n v="0.83165511991597696"/>
    <n v="0"/>
    <n v="0"/>
    <n v="0.42074963253307202"/>
    <n v="0.57925036746692793"/>
    <m/>
    <m/>
    <m/>
    <n v="1079"/>
    <n v="0"/>
    <n v="0"/>
    <n v="0"/>
    <n v="0"/>
    <n v="0"/>
    <n v="0"/>
    <n v="0"/>
    <n v="0"/>
    <n v="0"/>
    <n v="0"/>
    <n v="0"/>
    <n v="0"/>
    <n v="0"/>
    <n v="0"/>
    <n v="0"/>
    <n v="0"/>
    <n v="0"/>
    <n v="5.5890945126170948"/>
    <n v="57.410905487382905"/>
    <n v="0"/>
    <n v="0"/>
    <n v="0"/>
    <n v="0"/>
    <n v="1142"/>
    <m/>
    <m/>
    <m/>
    <m/>
    <m/>
    <m/>
    <m/>
    <m/>
    <m/>
    <m/>
    <m/>
    <m/>
    <m/>
    <m/>
    <m/>
    <m/>
    <m/>
    <m/>
    <m/>
    <m/>
    <m/>
    <m/>
    <m/>
    <m/>
    <m/>
  </r>
  <r>
    <x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2"/>
    <n v="6.49"/>
    <n v="34.64"/>
    <n v="107.25"/>
    <n v="8.89"/>
    <n v="50.38"/>
    <n v="31.41"/>
    <n v="26.91"/>
    <n v="177.81"/>
    <n v="30.09"/>
    <n v="63.93"/>
    <n v="47.16"/>
    <n v="61.19"/>
    <n v="9.98"/>
    <n v="42.03"/>
    <n v="105.73"/>
    <n v="97.37"/>
    <n v="48.58"/>
    <n v="44.31"/>
    <n v="199.18"/>
    <n v="130.38999999999999"/>
    <n v="74.13"/>
    <n v="47.54"/>
    <n v="256.23"/>
    <n v="188.74"/>
    <n v="214.16"/>
    <n v="301"/>
    <n v="96.12"/>
    <n v="22.63"/>
    <n v="95.3"/>
    <n v="265.06"/>
    <n v="635.27"/>
    <n v="468.18"/>
    <n v="126.68"/>
    <n v="145.49"/>
    <n v="313.39999999999998"/>
    <n v="15.49"/>
    <n v="278.93"/>
    <n v="349.72"/>
    <n v="239.13"/>
    <n v="697"/>
    <n v="23.07"/>
    <n v="6176.99"/>
    <n v="10.582694234019909"/>
    <n v="12.936745132410943"/>
    <n v="37.670560633569146"/>
    <n v="15.700246389124894"/>
    <n v="26.329753610875105"/>
    <n v="8.2107485875706221"/>
    <n v="32.558022598870053"/>
    <n v="30.478276836158191"/>
    <n v="34.482951977401129"/>
    <n v="30.354443786982252"/>
    <n v="14.028238165680476"/>
    <n v="52.987318047337283"/>
    <n v="0.10611136500740362"/>
    <n v="0.30837494143498295"/>
    <n v="0.14685091455097762"/>
    <n v="3.279732190190666"/>
    <n v="40.468930588815972"/>
    <n v="116.43556004215712"/>
    <n v="60.303083565070544"/>
    <n v="22.441356392772342"/>
    <n v="13.887420596727623"/>
    <n v="25.347190674794138"/>
    <n v="60.261843653085236"/>
    <n v="13.589689872740884"/>
    <n v="25.476016468826863"/>
    <n v="55.158910811677899"/>
    <n v="2.2206311260381617"/>
    <n v="11.382158533910067"/>
    <n v="2.7101713631899167"/>
    <n v="4.12596689900922"/>
    <n v="95.441039334733688"/>
    <n v="31.238960665266308"/>
    <n v="46.956437401836567"/>
    <n v="231.97356259816345"/>
    <n v="191.17873614245275"/>
    <n v="158.54126385754731"/>
    <n v="100.6138596276335"/>
    <n v="138.51614037236646"/>
    <m/>
    <m/>
    <m/>
    <n v="6.49"/>
    <n v="141.88999999999999"/>
    <n v="177.81"/>
    <n v="12.936745132410943"/>
    <n v="37.670560633569146"/>
    <n v="26.329753610875105"/>
    <n v="8.2107485875706221"/>
    <n v="32.558022598870053"/>
    <n v="34.482951977401129"/>
    <n v="30.354443786982252"/>
    <n v="14.028238165680476"/>
    <n v="452.7996240896033"/>
    <n v="204.51999999999998"/>
    <n v="16.108051722765783"/>
    <n v="25.347190674794138"/>
    <n v="71.644002186995309"/>
    <n v="16.299861235930802"/>
    <n v="29.601983367836084"/>
    <n v="3339.7989833183337"/>
    <n v="1280.3399274933436"/>
    <n v="0.10611136500740362"/>
    <n v="40.777305530250956"/>
    <n v="116.43556004215712"/>
    <n v="60.449934479621518"/>
    <n v="6176.99"/>
    <m/>
    <m/>
    <m/>
    <m/>
    <m/>
    <m/>
    <m/>
    <m/>
    <m/>
    <m/>
    <m/>
    <m/>
    <m/>
    <m/>
    <m/>
    <m/>
    <m/>
    <m/>
    <m/>
    <m/>
    <m/>
    <m/>
    <m/>
    <m/>
    <m/>
  </r>
  <r>
    <x v="3"/>
    <n v="311.32"/>
    <n v="91.43"/>
    <n v="191.98"/>
    <n v="12.44"/>
    <n v="54.56"/>
    <n v="7.29"/>
    <n v="46.17"/>
    <n v="229.54"/>
    <n v="81.92"/>
    <n v="114.69"/>
    <n v="46.55"/>
    <n v="169.51"/>
    <n v="18.010000000000002"/>
    <n v="85.31"/>
    <n v="55.67"/>
    <n v="230.2"/>
    <n v="58.16"/>
    <n v="-2.89"/>
    <n v="274.52"/>
    <n v="786.98"/>
    <n v="578.64"/>
    <n v="595.37"/>
    <n v="2.6"/>
    <n v="-35.58"/>
    <n v="3966.38"/>
    <n v="144"/>
    <n v="98.65"/>
    <n v="295.77"/>
    <n v="153.72"/>
    <n v="79.97"/>
    <n v="2082.0100000000002"/>
    <n v="8391.4699999999993"/>
    <n v="142.65"/>
    <n v="103.14"/>
    <n v="271.24"/>
    <n v="22.16"/>
    <n v="97.19"/>
    <n v="311.20999999999998"/>
    <n v="256.95"/>
    <n v="1418"/>
    <n v="5.0999999999999996"/>
    <n v="21844"/>
    <n v="29.31643241720403"/>
    <n v="35.837680460777563"/>
    <n v="104.35588712201839"/>
    <n v="31.867428490512602"/>
    <n v="53.442571509487394"/>
    <n v="4.3232041413984348"/>
    <n v="17.142770434872752"/>
    <n v="16.047722230860934"/>
    <n v="18.156303192867881"/>
    <n v="71.763304506144735"/>
    <n v="33.165250341374602"/>
    <n v="125.27144515248065"/>
    <n v="-6.9208270113156499E-3"/>
    <n v="-2.0112922156332674E-2"/>
    <n v="-9.5779540296169127E-3"/>
    <n v="-0.21391166846425241"/>
    <n v="-2.6394766283384823"/>
    <n v="160.47740708290476"/>
    <n v="83.112774878417326"/>
    <n v="30.92981803867789"/>
    <n v="257.20390038498556"/>
    <n v="469.44616244251955"/>
    <n v="1116.0878381991233"/>
    <n v="251.68973719388305"/>
    <n v="471.83209843866968"/>
    <n v="1021.5782623516203"/>
    <n v="41.127506937314365"/>
    <n v="210.80484668346196"/>
    <n v="50.194104835306412"/>
    <n v="76.415542533116323"/>
    <n v="107.47287860040859"/>
    <n v="35.1771213995914"/>
    <n v="16.361438895366206"/>
    <n v="80.828561104633792"/>
    <n v="170.12677134534115"/>
    <n v="141.08322865465883"/>
    <n v="108.11161807937285"/>
    <n v="148.83838192062711"/>
    <m/>
    <m/>
    <m/>
    <n v="311.32"/>
    <n v="283.40999999999997"/>
    <n v="229.54"/>
    <n v="35.837680460777563"/>
    <n v="104.35588712201839"/>
    <n v="53.442571509487394"/>
    <n v="4.3232041413984348"/>
    <n v="17.142770434872752"/>
    <n v="18.156303192867881"/>
    <n v="71.763304506144735"/>
    <n v="33.165250341374602"/>
    <n v="673.00893466127195"/>
    <n v="1365.62"/>
    <n v="298.33140732229992"/>
    <n v="469.44616244251955"/>
    <n v="1326.8926848825854"/>
    <n v="301.88384202918945"/>
    <n v="548.24764097178604"/>
    <n v="13628.170969272109"/>
    <n v="1829.0272930795111"/>
    <n v="-6.9208270113156499E-3"/>
    <n v="-2.659589550494815"/>
    <n v="160.47740708290476"/>
    <n v="83.103196924387703"/>
    <n v="21844.000000000004"/>
    <m/>
    <m/>
    <m/>
    <m/>
    <m/>
    <m/>
    <m/>
    <m/>
    <m/>
    <m/>
    <m/>
    <m/>
    <m/>
    <m/>
    <m/>
    <m/>
    <m/>
    <m/>
    <m/>
    <m/>
    <m/>
    <m/>
    <m/>
    <m/>
    <m/>
  </r>
  <r>
    <x v="2"/>
    <n v="2.0299999999999998"/>
    <n v="10.74"/>
    <n v="27.38"/>
    <n v="1.03"/>
    <n v="6.33"/>
    <n v="4.26"/>
    <n v="6.02"/>
    <n v="38.89"/>
    <n v="19.95"/>
    <n v="12.07"/>
    <n v="5.41"/>
    <n v="19.53"/>
    <n v="2.4300000000000002"/>
    <n v="11.58"/>
    <n v="22.58"/>
    <n v="27.88"/>
    <n v="9.92"/>
    <n v="5.98"/>
    <n v="44.48"/>
    <n v="50.48"/>
    <n v="39.409999999999997"/>
    <n v="33.11"/>
    <n v="14.49"/>
    <n v="8.41"/>
    <n v="2102.2399999999998"/>
    <n v="0"/>
    <n v="1.21"/>
    <n v="15.55"/>
    <n v="22.33"/>
    <n v="28.72"/>
    <n v="123.09"/>
    <n v="458.57"/>
    <n v="150.85"/>
    <n v="13"/>
    <n v="14.95"/>
    <n v="2.4300000000000002"/>
    <n v="3.21"/>
    <n v="23.35"/>
    <n v="2.88"/>
    <n v="271"/>
    <n v="0.22"/>
    <n v="3657.9899999999993"/>
    <n v="3.377676391410505"/>
    <n v="4.1290183434545797"/>
    <n v="12.023305265134915"/>
    <n v="4.3256924384027187"/>
    <n v="7.2543075615972805"/>
    <n v="1.7535108588607264"/>
    <n v="6.9531840563935097"/>
    <n v="6.5090276266003206"/>
    <n v="7.3642774581454411"/>
    <n v="8.6914028220300406"/>
    <n v="4.0167123350022758"/>
    <n v="15.171884842967684"/>
    <n v="1.4320603988812313E-2"/>
    <n v="4.1617742039747198E-2"/>
    <n v="1.9818742248134649E-2"/>
    <n v="0.44262691260077147"/>
    <n v="5.4616159991225341"/>
    <n v="26.001876245984278"/>
    <n v="13.466618922453748"/>
    <n v="5.0115048315619717"/>
    <n v="136.32186717998073"/>
    <n v="248.81340177521119"/>
    <n v="591.54304352475674"/>
    <n v="133.39927922147365"/>
    <n v="250.07798310341138"/>
    <n v="541.45157202438247"/>
    <n v="21.798186301841913"/>
    <n v="111.72968321034317"/>
    <n v="26.603617139299445"/>
    <n v="40.501366519299317"/>
    <n v="113.65077978879521"/>
    <n v="37.199220211204789"/>
    <n v="0.54038706506971412"/>
    <n v="2.669612934930286"/>
    <n v="12.764564477085301"/>
    <n v="10.585435522914702"/>
    <n v="1.2117589416952474"/>
    <n v="1.6682410583047524"/>
    <m/>
    <m/>
    <m/>
    <n v="2.0299999999999998"/>
    <n v="38.119999999999997"/>
    <n v="38.89"/>
    <n v="4.1290183434545797"/>
    <n v="12.023305265134915"/>
    <n v="7.2543075615972805"/>
    <n v="1.7535108588607264"/>
    <n v="6.9531840563935097"/>
    <n v="7.3642774581454411"/>
    <n v="8.6914028220300406"/>
    <n v="4.0167123350022758"/>
    <n v="102.25841304354395"/>
    <n v="89.889999999999986"/>
    <n v="158.12005348182265"/>
    <n v="248.81340177521119"/>
    <n v="703.27272673509992"/>
    <n v="160.00289636077309"/>
    <n v="290.57934962271071"/>
    <n v="1405.4790622970281"/>
    <n v="323.34250972735452"/>
    <n v="1.4320603988812313E-2"/>
    <n v="5.5032337411622816"/>
    <n v="26.001876245984278"/>
    <n v="13.486437664701882"/>
    <n v="3657.9900000000002"/>
    <m/>
    <m/>
    <m/>
    <m/>
    <m/>
    <m/>
    <m/>
    <m/>
    <m/>
    <m/>
    <m/>
    <m/>
    <m/>
    <m/>
    <m/>
    <m/>
    <m/>
    <m/>
    <m/>
    <m/>
    <m/>
    <m/>
    <m/>
    <m/>
    <m/>
  </r>
  <r>
    <x v="2"/>
    <n v="5540.78"/>
    <n v="418.49"/>
    <n v="1219.8599999999999"/>
    <n v="29.9"/>
    <n v="254.43"/>
    <n v="275.62"/>
    <n v="255.49"/>
    <n v="1882.41"/>
    <n v="275.20999999999998"/>
    <n v="433.32"/>
    <n v="217.38"/>
    <n v="748.21"/>
    <n v="106.55"/>
    <n v="500.42"/>
    <n v="1383.05"/>
    <n v="1115.2"/>
    <n v="481.59"/>
    <n v="431.51"/>
    <n v="2329.63"/>
    <n v="675.38"/>
    <n v="639.54"/>
    <n v="165.85"/>
    <n v="1091.29"/>
    <n v="977.13"/>
    <n v="1265.3900000000001"/>
    <n v="575"/>
    <n v="124.9"/>
    <n v="10.7"/>
    <n v="1036.1099999999999"/>
    <n v="1746.83"/>
    <n v="1135.02"/>
    <n v="1465.87"/>
    <n v="1040.19"/>
    <n v="609.51"/>
    <n v="638.29999999999995"/>
    <n v="104.25"/>
    <n v="86.49"/>
    <n v="754.63"/>
    <n v="354.84"/>
    <n v="350"/>
    <n v="4.74"/>
    <n v="32751.010000000006"/>
    <n v="129.40149784010518"/>
    <n v="158.18601202028424"/>
    <n v="460.62249013961059"/>
    <n v="186.93117530444633"/>
    <n v="313.48882469555366"/>
    <n v="107.4044815477116"/>
    <n v="425.89022184211888"/>
    <n v="398.68514875861706"/>
    <n v="451.07014785155235"/>
    <n v="347.65611288120164"/>
    <n v="160.66849340009105"/>
    <n v="606.87539371870741"/>
    <n v="1.0333584995338463"/>
    <n v="3.0030889410654367"/>
    <n v="1.4300979042629736"/>
    <n v="31.93945469169881"/>
    <n v="394.10399996343892"/>
    <n v="1361.8424226378679"/>
    <n v="705.31113849631129"/>
    <n v="262.47643886582102"/>
    <n v="82.055487247353227"/>
    <n v="149.7669107582077"/>
    <n v="356.06431798738112"/>
    <n v="80.29630961929206"/>
    <n v="150.52809338573417"/>
    <n v="325.91302835258267"/>
    <n v="13.12086487008512"/>
    <n v="67.252846410274842"/>
    <n v="16.013371970801682"/>
    <n v="24.37876939828762"/>
    <n v="783.68183379852098"/>
    <n v="256.50816620147901"/>
    <n v="14.560148678467156"/>
    <n v="71.929851321532837"/>
    <n v="412.52776408320682"/>
    <n v="342.10223591679318"/>
    <n v="149.29879960803527"/>
    <n v="205.54120039196468"/>
    <m/>
    <m/>
    <m/>
    <n v="5540.78"/>
    <n v="1638.35"/>
    <n v="1882.41"/>
    <n v="158.18601202028424"/>
    <n v="460.62249013961059"/>
    <n v="313.48882469555366"/>
    <n v="107.4044815477116"/>
    <n v="425.89022184211888"/>
    <n v="451.07014785155235"/>
    <n v="347.65611288120164"/>
    <n v="160.66849340009105"/>
    <n v="3945.7991091793956"/>
    <n v="1314.92"/>
    <n v="95.176352117438341"/>
    <n v="149.7669107582077"/>
    <n v="423.31716439765597"/>
    <n v="96.309681590093746"/>
    <n v="174.9068627840218"/>
    <n v="11366.741574520813"/>
    <n v="1230.8214538317698"/>
    <n v="1.0333584995338463"/>
    <n v="397.10708890450434"/>
    <n v="1361.8424226378679"/>
    <n v="706.74123640057428"/>
    <n v="32751.010000000002"/>
    <m/>
    <m/>
    <m/>
    <m/>
    <m/>
    <m/>
    <m/>
    <m/>
    <m/>
    <m/>
    <m/>
    <m/>
    <m/>
    <m/>
    <m/>
    <m/>
    <m/>
    <m/>
    <m/>
    <m/>
    <m/>
    <m/>
    <m/>
    <m/>
    <m/>
  </r>
  <r>
    <x v="2"/>
    <n v="75.08"/>
    <n v="172.35"/>
    <n v="515.44000000000005"/>
    <n v="25.02"/>
    <n v="164.16"/>
    <n v="131.03"/>
    <n v="116.95"/>
    <n v="823.68"/>
    <n v="128.81"/>
    <n v="235.98"/>
    <n v="149.01"/>
    <n v="306.97000000000003"/>
    <n v="45.84"/>
    <n v="207.39"/>
    <n v="551.58000000000004"/>
    <n v="469.56"/>
    <n v="217.16"/>
    <n v="195.87"/>
    <n v="904.06"/>
    <n v="428.74"/>
    <n v="280.45999999999998"/>
    <n v="131.75"/>
    <n v="779.8"/>
    <n v="569.45000000000005"/>
    <n v="907.32"/>
    <n v="1947"/>
    <n v="266.25"/>
    <n v="48.24"/>
    <n v="439.48"/>
    <n v="968.56"/>
    <n v="1572.32"/>
    <n v="1272.97"/>
    <n v="507.42"/>
    <n v="433.37"/>
    <n v="545.07000000000005"/>
    <n v="54.69"/>
    <n v="567.77"/>
    <n v="1383.41"/>
    <n v="240.58"/>
    <n v="1503"/>
    <n v="44.39"/>
    <n v="20327.98"/>
    <n v="53.089878232016538"/>
    <n v="64.899373317473248"/>
    <n v="188.98074845051025"/>
    <n v="77.470237892948163"/>
    <n v="129.91976210705181"/>
    <n v="42.834433991603177"/>
    <n v="169.8510744829731"/>
    <n v="159.00130461825532"/>
    <n v="179.89318690716843"/>
    <n v="146.38217751479291"/>
    <n v="67.650195266272192"/>
    <n v="255.52762721893492"/>
    <n v="0.46905964937937589"/>
    <n v="1.3631550390176057"/>
    <n v="0.64914666290002221"/>
    <n v="14.497881834634297"/>
    <n v="178.89075681406868"/>
    <n v="528.490472997854"/>
    <n v="273.71024062575395"/>
    <n v="101.85928637639201"/>
    <n v="58.836077959576521"/>
    <n v="107.38706127686879"/>
    <n v="255.30806865575877"/>
    <n v="57.574698427975626"/>
    <n v="107.93285049727302"/>
    <n v="233.68875120307993"/>
    <n v="9.4080268643861817"/>
    <n v="48.222170718095263"/>
    <n v="11.482035306544056"/>
    <n v="17.48025909044194"/>
    <n v="382.29153914769944"/>
    <n v="125.12846085230052"/>
    <n v="95.581172565305792"/>
    <n v="472.18882743469425"/>
    <n v="756.2580789398105"/>
    <n v="627.15192106018958"/>
    <n v="101.22394659480648"/>
    <n v="139.35605340519353"/>
    <m/>
    <m/>
    <m/>
    <n v="75.08"/>
    <n v="687.79000000000008"/>
    <n v="823.68"/>
    <n v="64.899373317473248"/>
    <n v="188.98074845051025"/>
    <n v="129.91976210705181"/>
    <n v="42.834433991603177"/>
    <n v="169.8510744829731"/>
    <n v="179.89318690716843"/>
    <n v="146.38217751479291"/>
    <n v="67.650195266272192"/>
    <n v="1875.4062161731813"/>
    <n v="709.2"/>
    <n v="68.244104823962701"/>
    <n v="107.38706127686879"/>
    <n v="303.53023937385404"/>
    <n v="69.056733734519682"/>
    <n v="125.41310958771496"/>
    <n v="10597.993488450702"/>
    <n v="2911.2152627523778"/>
    <n v="0.46905964937937589"/>
    <n v="180.25391185308629"/>
    <n v="528.490472997854"/>
    <n v="274.35938728865398"/>
    <n v="20327.98"/>
    <m/>
    <m/>
    <m/>
    <m/>
    <m/>
    <m/>
    <m/>
    <m/>
    <m/>
    <m/>
    <m/>
    <m/>
    <m/>
    <m/>
    <m/>
    <m/>
    <m/>
    <m/>
    <m/>
    <m/>
    <m/>
    <m/>
    <m/>
    <m/>
    <m/>
  </r>
  <r>
    <x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2"/>
    <n v="11.34"/>
    <n v="54.96"/>
    <n v="160.1"/>
    <n v="3.48"/>
    <n v="32.1"/>
    <n v="35.869999999999997"/>
    <n v="33.33"/>
    <n v="248.37"/>
    <n v="36.19"/>
    <n v="56.04"/>
    <n v="27.48"/>
    <n v="98.47"/>
    <n v="13.73"/>
    <n v="65.72"/>
    <n v="181.86"/>
    <n v="146.24"/>
    <n v="63.51"/>
    <n v="56.7"/>
    <n v="303.52999999999997"/>
    <n v="85.22"/>
    <n v="83.88"/>
    <n v="17.5"/>
    <n v="132.81"/>
    <n v="95.09"/>
    <n v="151.11000000000001"/>
    <n v="14"/>
    <n v="4.09"/>
    <n v="0.32"/>
    <n v="132.01"/>
    <n v="226.88"/>
    <n v="129.09"/>
    <n v="180.26"/>
    <n v="133.9"/>
    <n v="70.209999999999994"/>
    <n v="73.64"/>
    <n v="12.2"/>
    <n v="8.2899999999999991"/>
    <n v="88.78"/>
    <n v="8.19"/>
    <n v="0"/>
    <n v="0.51"/>
    <n v="3277.0000000000009"/>
    <n v="17.03019939898579"/>
    <n v="20.818455518687784"/>
    <n v="60.621345082326421"/>
    <n v="24.549612007929763"/>
    <n v="41.170387992070232"/>
    <n v="14.122829264500078"/>
    <n v="56.001153786347381"/>
    <n v="52.423904524957237"/>
    <n v="59.312112424195305"/>
    <n v="45.589338188438781"/>
    <n v="21.069010468821123"/>
    <n v="79.581651342740102"/>
    <n v="0.13578231541231742"/>
    <n v="0.39460300562770328"/>
    <n v="0.18791349255338369"/>
    <n v="4.1968137030875825"/>
    <n v="51.784887483319011"/>
    <n v="177.43591494927176"/>
    <n v="91.895747336609389"/>
    <n v="34.198337714118829"/>
    <n v="9.7988799326275267"/>
    <n v="17.884824350336864"/>
    <n v="42.520392204042359"/>
    <n v="9.58880293551492"/>
    <n v="17.97572305101059"/>
    <n v="38.919793671799816"/>
    <n v="1.5668638842716969"/>
    <n v="8.0311821818227038"/>
    <n v="1.9122805131286342"/>
    <n v="2.9112572754449162"/>
    <n v="100.8806059908497"/>
    <n v="33.01939400915029"/>
    <n v="1.3955790558965513"/>
    <n v="6.8944209441034481"/>
    <n v="48.5326781274361"/>
    <n v="40.247321872563901"/>
    <n v="3.4459394904458596"/>
    <n v="4.7440605095541395"/>
    <m/>
    <m/>
    <m/>
    <n v="11.34"/>
    <n v="215.06"/>
    <n v="248.37"/>
    <n v="20.818455518687784"/>
    <n v="60.621345082326421"/>
    <n v="41.170387992070232"/>
    <n v="14.122829264500078"/>
    <n v="56.001153786347381"/>
    <n v="59.312112424195305"/>
    <n v="45.589338188438781"/>
    <n v="21.069010468821123"/>
    <n v="513.71051869181929"/>
    <n v="169.1"/>
    <n v="11.365743816899224"/>
    <n v="17.884824350336864"/>
    <n v="50.551574385865067"/>
    <n v="11.501083448643554"/>
    <n v="20.886980326455507"/>
    <n v="1281.2745963364284"/>
    <n v="85.415197335371786"/>
    <n v="0.13578231541231742"/>
    <n v="52.179490488946712"/>
    <n v="177.43591494927176"/>
    <n v="92.083660829162767"/>
    <n v="3277"/>
    <m/>
    <m/>
    <m/>
    <m/>
    <m/>
    <m/>
    <m/>
    <m/>
    <m/>
    <m/>
    <m/>
    <m/>
    <m/>
    <m/>
    <m/>
    <m/>
    <m/>
    <m/>
    <m/>
    <m/>
    <m/>
    <m/>
    <m/>
    <m/>
    <m/>
  </r>
  <r>
    <x v="2"/>
    <n v="6.91"/>
    <n v="33.99"/>
    <n v="99.43"/>
    <n v="2.58"/>
    <n v="21.76"/>
    <n v="22.74"/>
    <n v="20.99"/>
    <n v="154.97"/>
    <n v="22.84"/>
    <n v="36.46"/>
    <n v="18.88"/>
    <n v="60.85"/>
    <n v="8.57"/>
    <n v="40.69"/>
    <n v="111.92"/>
    <n v="90.78"/>
    <n v="39.82"/>
    <n v="35.61"/>
    <n v="186.22"/>
    <n v="57.55"/>
    <n v="52.4"/>
    <n v="13.12"/>
    <n v="93.02"/>
    <n v="66.930000000000007"/>
    <n v="100.96"/>
    <n v="0"/>
    <n v="3.32"/>
    <n v="1.61"/>
    <n v="82.42"/>
    <n v="148.03"/>
    <n v="114.77"/>
    <n v="132.65"/>
    <n v="85.17"/>
    <n v="49.81"/>
    <n v="50.4"/>
    <n v="8.0399999999999991"/>
    <n v="7.13"/>
    <n v="62.34"/>
    <n v="6.83"/>
    <n v="4"/>
    <n v="0.49"/>
    <n v="2157"/>
    <n v="10.52389188004758"/>
    <n v="12.86486258060477"/>
    <n v="37.461245539347644"/>
    <n v="15.199691305579154"/>
    <n v="25.49030869442084"/>
    <n v="8.6914497486134863"/>
    <n v="34.464143471725492"/>
    <n v="32.262638262582279"/>
    <n v="36.50176851707873"/>
    <n v="28.300055530268548"/>
    <n v="13.078807237141557"/>
    <n v="49.401137232589896"/>
    <n v="8.5277041478529506E-2"/>
    <n v="0.24782739030692266"/>
    <n v="0.11801762733379177"/>
    <n v="2.6357766484470684"/>
    <n v="32.523101292433687"/>
    <n v="108.85947379782357"/>
    <n v="56.379356468959912"/>
    <n v="20.981169733216515"/>
    <n v="6.5468527430221357"/>
    <n v="11.949254625173777"/>
    <n v="28.408833279863117"/>
    <n v="6.4064955619719814"/>
    <n v="12.009986097743557"/>
    <n v="26.003192171960219"/>
    <n v="1.0468571090997982"/>
    <n v="5.3658139969348158"/>
    <n v="1.2776377513431731"/>
    <n v="1.9450766628874245"/>
    <n v="64.167298074986334"/>
    <n v="21.002701925013668"/>
    <n v="1.2002989949990848"/>
    <n v="5.9297010050009158"/>
    <n v="34.078927173511673"/>
    <n v="28.261072826488331"/>
    <n v="2.8737199902008821"/>
    <n v="3.956280009799118"/>
    <m/>
    <m/>
    <m/>
    <n v="6.91"/>
    <n v="133.42000000000002"/>
    <n v="154.97"/>
    <n v="12.86486258060477"/>
    <n v="37.461245539347644"/>
    <n v="25.49030869442084"/>
    <n v="8.6914497486134863"/>
    <n v="34.464143471725492"/>
    <n v="36.50176851707873"/>
    <n v="28.300055530268548"/>
    <n v="13.078807237141557"/>
    <n v="325.64430506246248"/>
    <n v="109.94999999999999"/>
    <n v="7.5937098521219344"/>
    <n v="11.949254625173777"/>
    <n v="33.774647276797936"/>
    <n v="7.6841333133151544"/>
    <n v="13.955062760630982"/>
    <n v="892.4434364056583"/>
    <n v="63.639755766302031"/>
    <n v="8.5277041478529506E-2"/>
    <n v="32.77092868274061"/>
    <n v="108.85947379782357"/>
    <n v="56.497374096293704"/>
    <n v="2157"/>
    <m/>
    <m/>
    <m/>
    <m/>
    <m/>
    <m/>
    <m/>
    <m/>
    <m/>
    <m/>
    <m/>
    <m/>
    <m/>
    <m/>
    <m/>
    <m/>
    <m/>
    <m/>
    <m/>
    <m/>
    <m/>
    <m/>
    <m/>
    <m/>
    <m/>
  </r>
  <r>
    <x v="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8"/>
    <n v="2769.3"/>
    <n v="207.89"/>
    <n v="450.65"/>
    <n v="25.15"/>
    <n v="74.08"/>
    <n v="30"/>
    <n v="73.760000000000005"/>
    <n v="410.88"/>
    <n v="52.77"/>
    <n v="151.66999999999999"/>
    <n v="41.54"/>
    <n v="208.06"/>
    <n v="17.760000000000002"/>
    <n v="161.9"/>
    <n v="384.63"/>
    <n v="314.63"/>
    <n v="56.62"/>
    <n v="78.89"/>
    <n v="1987.85"/>
    <n v="274.02999999999997"/>
    <n v="117.25"/>
    <n v="263.10000000000002"/>
    <n v="784.04"/>
    <n v="1988.75"/>
    <n v="2444.4499999999998"/>
    <n v="4090"/>
    <n v="2250.4299999999998"/>
    <n v="1470.78"/>
    <n v="72496.05"/>
    <n v="462.19"/>
    <n v="636.72"/>
    <n v="1417.98"/>
    <n v="928.07"/>
    <n v="1162.02"/>
    <n v="4423.18"/>
    <n v="119.13"/>
    <n v="6592.89"/>
    <n v="3866.89"/>
    <n v="1701.04"/>
    <n v="6486"/>
    <n v="221"/>
    <n v="121694.02"/>
    <n v="35.983581669066552"/>
    <n v="43.987893319977459"/>
    <n v="128.08852501095598"/>
    <n v="60.477513452279808"/>
    <n v="101.4224865477202"/>
    <n v="29.869481029388897"/>
    <n v="118.44123930959415"/>
    <n v="110.87543383610635"/>
    <n v="125.44384582491058"/>
    <n v="98.083790168411468"/>
    <n v="45.329203800637231"/>
    <n v="171.2170060309513"/>
    <n v="0.1889218141601009"/>
    <n v="0.54903405844743403"/>
    <n v="0.26145494581193013"/>
    <n v="5.8392704239255613"/>
    <n v="72.051318757654968"/>
    <n v="1162.0465309258059"/>
    <n v="601.83494660520876"/>
    <n v="223.9685224689853"/>
    <n v="158.51281881616939"/>
    <n v="289.31611993369694"/>
    <n v="687.83649475991876"/>
    <n v="155.11448173992088"/>
    <n v="290.78655424553523"/>
    <n v="629.59095785210138"/>
    <n v="25.346571516828462"/>
    <n v="129.91743289230695"/>
    <n v="30.934247239211761"/>
    <n v="47.094321004310267"/>
    <n v="699.21033608609332"/>
    <n v="228.85966391390673"/>
    <n v="1109.8792764571551"/>
    <n v="5483.0107235428459"/>
    <n v="2113.8829435030566"/>
    <n v="1753.0070564969433"/>
    <n v="715.71195492405684"/>
    <n v="985.32804507594301"/>
    <m/>
    <m/>
    <m/>
    <n v="2769.3"/>
    <n v="658.54"/>
    <n v="410.88"/>
    <n v="43.987893319977459"/>
    <n v="128.08852501095598"/>
    <n v="101.4224865477202"/>
    <n v="29.869481029388897"/>
    <n v="118.44123930959415"/>
    <n v="125.44384582491058"/>
    <n v="98.083790168411468"/>
    <n v="45.329203800637231"/>
    <n v="1131.7113278813149"/>
    <n v="391.28"/>
    <n v="183.85939033299786"/>
    <n v="289.31611993369694"/>
    <n v="817.75392765222568"/>
    <n v="186.04872897913265"/>
    <n v="337.88087524984547"/>
    <n v="96832.645468822491"/>
    <n v="15157.205489029639"/>
    <n v="0.1889218141601009"/>
    <n v="72.600352816102401"/>
    <n v="1162.0465309258059"/>
    <n v="602.09640155102068"/>
    <n v="121694.02000000003"/>
    <m/>
    <m/>
    <m/>
    <m/>
    <m/>
    <m/>
    <m/>
    <m/>
    <m/>
    <m/>
    <m/>
    <m/>
    <m/>
    <m/>
    <m/>
    <m/>
    <m/>
    <m/>
    <m/>
    <m/>
    <m/>
    <m/>
    <m/>
    <m/>
    <m/>
  </r>
  <r>
    <x v="8"/>
    <n v="8.64"/>
    <n v="110.25"/>
    <n v="217.11"/>
    <n v="24.24"/>
    <n v="47.34"/>
    <n v="2.65"/>
    <n v="31.08"/>
    <n v="86.35"/>
    <n v="8.44"/>
    <n v="78.58"/>
    <n v="23.8"/>
    <n v="79.900000000000006"/>
    <n v="11.1"/>
    <n v="72.95"/>
    <n v="157.91999999999999"/>
    <n v="134.06"/>
    <n v="-13.11"/>
    <n v="13.63"/>
    <n v="487.22"/>
    <n v="191.48"/>
    <n v="28.22"/>
    <n v="277.83999999999997"/>
    <n v="666.23"/>
    <n v="2250.16"/>
    <n v="1938.66"/>
    <n v="0"/>
    <n v="20.09"/>
    <n v="1053.6199999999999"/>
    <n v="8101.8"/>
    <n v="176.67"/>
    <n v="554.30999999999995"/>
    <n v="444.77"/>
    <n v="878.84"/>
    <n v="1000.59"/>
    <n v="1479.05"/>
    <n v="110.94"/>
    <n v="753"/>
    <n v="756.35"/>
    <n v="297.68"/>
    <n v="11281"/>
    <n v="4.5199999999999996"/>
    <n v="33847.969999999994"/>
    <n v="13.818553183497153"/>
    <n v="16.892399674450637"/>
    <n v="49.18904714205221"/>
    <n v="27.250368167657886"/>
    <n v="45.699631832342114"/>
    <n v="12.263703934069351"/>
    <n v="48.629177421862849"/>
    <n v="45.522836261856625"/>
    <n v="51.504282382211159"/>
    <n v="41.792304961310883"/>
    <n v="19.314220072826583"/>
    <n v="72.95347496586254"/>
    <n v="3.2640440195236091E-2"/>
    <n v="9.4857830100627802E-2"/>
    <n v="4.5172149973591182E-2"/>
    <n v="1.008863682064969"/>
    <n v="12.448465897665576"/>
    <n v="284.81641512069382"/>
    <n v="147.5091293030107"/>
    <n v="54.894455576295513"/>
    <n v="125.71435755534168"/>
    <n v="229.45267404555665"/>
    <n v="545.51375521334626"/>
    <n v="123.01918270773182"/>
    <n v="230.61885547000321"/>
    <n v="499.3200132338788"/>
    <n v="20.102020633195472"/>
    <n v="103.03574646689432"/>
    <n v="24.53353014083752"/>
    <n v="37.349864533214486"/>
    <n v="662.12032687825513"/>
    <n v="216.71967312174488"/>
    <n v="126.76369470326939"/>
    <n v="626.23630529673062"/>
    <n v="413.46802322241825"/>
    <n v="342.88197677758177"/>
    <n v="125.24875061244488"/>
    <n v="172.43124938755511"/>
    <m/>
    <m/>
    <m/>
    <n v="8.64"/>
    <n v="327.36"/>
    <n v="86.35"/>
    <n v="16.892399674450637"/>
    <n v="49.18904714205221"/>
    <n v="45.699631832342114"/>
    <n v="12.263703934069351"/>
    <n v="48.629177421862849"/>
    <n v="51.504282382211159"/>
    <n v="41.792304961310883"/>
    <n v="19.314220072826583"/>
    <n v="429.56855183723468"/>
    <n v="219.7"/>
    <n v="145.81637818853716"/>
    <n v="229.45267404555665"/>
    <n v="648.54950168024061"/>
    <n v="147.55271284856934"/>
    <n v="267.9687200032177"/>
    <n v="17962.990808650269"/>
    <n v="12643.789204583612"/>
    <n v="3.2640440195236091E-2"/>
    <n v="12.543323727766204"/>
    <n v="284.81641512069382"/>
    <n v="147.55430145298428"/>
    <n v="33847.97"/>
    <m/>
    <m/>
    <m/>
    <m/>
    <m/>
    <m/>
    <m/>
    <m/>
    <m/>
    <m/>
    <m/>
    <m/>
    <m/>
    <m/>
    <m/>
    <m/>
    <m/>
    <m/>
    <m/>
    <m/>
    <m/>
    <m/>
    <m/>
    <m/>
    <m/>
  </r>
  <r>
    <x v="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1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9"/>
    <n v="0.59"/>
    <n v="63.91"/>
    <n v="117.47"/>
    <n v="3.99"/>
    <n v="-1.19"/>
    <n v="-16.41"/>
    <n v="9.67"/>
    <n v="69.11"/>
    <n v="5.0599999999999996"/>
    <n v="32.880000000000003"/>
    <n v="-6.83"/>
    <n v="40.5"/>
    <n v="-6.29"/>
    <n v="36.39"/>
    <n v="68.150000000000006"/>
    <n v="54.78"/>
    <n v="-7.02"/>
    <n v="3.82"/>
    <n v="32.159999999999997"/>
    <n v="42.79"/>
    <n v="1.54"/>
    <n v="48.33"/>
    <n v="162.71"/>
    <n v="300.7"/>
    <n v="827.88"/>
    <n v="0"/>
    <n v="276.77"/>
    <n v="747.32"/>
    <n v="14776.03"/>
    <n v="81.87"/>
    <n v="46.09"/>
    <n v="-90.11"/>
    <n v="82.35"/>
    <n v="380.72"/>
    <n v="31.74"/>
    <n v="20.34"/>
    <n v="9.74"/>
    <n v="206.82"/>
    <n v="45.41"/>
    <n v="0"/>
    <n v="1.21"/>
    <n v="18500.990000000002"/>
    <n v="7.0043980467038125"/>
    <n v="8.5624804357353028"/>
    <n v="24.933121517560881"/>
    <n v="13.593432455395071"/>
    <n v="22.796567544604926"/>
    <n v="5.2923722334525483"/>
    <n v="20.985805732649148"/>
    <n v="19.645271601098845"/>
    <n v="22.226550432799463"/>
    <n v="17.077297223486575"/>
    <n v="7.8922346381429227"/>
    <n v="29.810468138370506"/>
    <n v="9.1479443540573632E-3"/>
    <n v="2.6585246587263255E-2"/>
    <n v="1.2660133008005744E-2"/>
    <n v="0.28274829534029211"/>
    <n v="3.488858380710381"/>
    <n v="18.799917717420286"/>
    <n v="9.7366561273856238"/>
    <n v="3.6234261551940876"/>
    <n v="53.684711260827719"/>
    <n v="97.984834777029192"/>
    <n v="232.95468399101702"/>
    <n v="52.533771254411299"/>
    <n v="98.482837664420913"/>
    <n v="213.22823628488933"/>
    <n v="8.5843112468456901"/>
    <n v="44.000099958224993"/>
    <n v="10.476730800138531"/>
    <n v="15.949782762195333"/>
    <n v="62.042702788248491"/>
    <n v="20.3072972117515"/>
    <n v="1.639679132018385"/>
    <n v="8.1003208679816154"/>
    <n v="113.06069486727117"/>
    <n v="93.759305132728841"/>
    <n v="19.106240813326799"/>
    <n v="26.303759186673194"/>
    <m/>
    <m/>
    <m/>
    <n v="0.59"/>
    <n v="181.38"/>
    <n v="69.11"/>
    <n v="8.5624804357353028"/>
    <n v="24.933121517560881"/>
    <n v="22.796567544604926"/>
    <n v="5.2923722334525483"/>
    <n v="20.985805732649148"/>
    <n v="22.226550432799463"/>
    <n v="17.077297223486575"/>
    <n v="7.8922346381429227"/>
    <n v="87.819744692102617"/>
    <n v="44.33"/>
    <n v="62.269022507673412"/>
    <n v="97.984834777029192"/>
    <n v="276.95478394924203"/>
    <n v="63.010502054549832"/>
    <n v="114.43262042661624"/>
    <n v="17191.587553885754"/>
    <n v="149.68068239913515"/>
    <n v="9.1479443540573632E-3"/>
    <n v="3.5154436272976444"/>
    <n v="18.799917717420286"/>
    <n v="9.7493162603936288"/>
    <n v="18500.990000000002"/>
    <m/>
    <m/>
    <m/>
    <m/>
    <m/>
    <m/>
    <m/>
    <m/>
    <m/>
    <m/>
    <m/>
    <m/>
    <m/>
    <m/>
    <m/>
    <m/>
    <m/>
    <m/>
    <m/>
    <m/>
    <m/>
    <m/>
    <m/>
    <m/>
    <m/>
  </r>
  <r>
    <x v="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9"/>
    <n v="327.18"/>
    <n v="196.3"/>
    <n v="396.01"/>
    <n v="55.7"/>
    <n v="245.39"/>
    <n v="123.87"/>
    <n v="148.34"/>
    <n v="414.36"/>
    <n v="382.51"/>
    <n v="429.72"/>
    <n v="1775.52"/>
    <n v="157.16"/>
    <n v="31.86"/>
    <n v="149.02000000000001"/>
    <n v="362.33"/>
    <n v="330.89"/>
    <n v="352.1"/>
    <n v="110.95"/>
    <n v="444.87"/>
    <n v="361.18"/>
    <n v="56.86"/>
    <n v="177.64"/>
    <n v="1846.52"/>
    <n v="899.15"/>
    <n v="2260.2600000000002"/>
    <n v="2080"/>
    <n v="611.23"/>
    <n v="1281.73"/>
    <n v="18064.21"/>
    <n v="573.65"/>
    <n v="8939.76"/>
    <n v="974.55"/>
    <n v="1065.47"/>
    <n v="737.61"/>
    <n v="429.65"/>
    <n v="53.76"/>
    <n v="630.58000000000004"/>
    <n v="642.94000000000005"/>
    <n v="249.15"/>
    <n v="3765"/>
    <n v="136.99"/>
    <n v="52271.970000000016"/>
    <n v="27.180523383209167"/>
    <n v="33.226652476053339"/>
    <n v="96.752824140737488"/>
    <n v="55.66620787312376"/>
    <n v="93.353792126876243"/>
    <n v="28.137714326439639"/>
    <n v="111.57427719898408"/>
    <n v="104.44712045819726"/>
    <n v="118.170888016379"/>
    <n v="103.15273600364132"/>
    <n v="47.671805757851615"/>
    <n v="180.06545823850706"/>
    <n v="0.26569749373891743"/>
    <n v="0.77215526409865398"/>
    <n v="0.36770726629273232"/>
    <n v="8.2122836041898974"/>
    <n v="101.3321563716798"/>
    <n v="260.05968267875511"/>
    <n v="134.68738219496402"/>
    <n v="50.122935126280908"/>
    <n v="146.56883301251204"/>
    <n v="267.51606833493747"/>
    <n v="636.00782001924938"/>
    <n v="143.42656159769012"/>
    <n v="268.87570500481235"/>
    <n v="582.15110081809439"/>
    <n v="23.436700172483263"/>
    <n v="120.1281175189371"/>
    <n v="28.603342946225442"/>
    <n v="43.545750575058747"/>
    <n v="802.72785112076656"/>
    <n v="262.74214887923347"/>
    <n v="106.15491448338329"/>
    <n v="524.42508551661683"/>
    <n v="351.47105288639074"/>
    <n v="291.46894711360937"/>
    <n v="104.8297709456149"/>
    <n v="144.32022905438509"/>
    <m/>
    <m/>
    <m/>
    <n v="327.18"/>
    <n v="592.30999999999995"/>
    <n v="414.36"/>
    <n v="33.226652476053339"/>
    <n v="96.752824140737488"/>
    <n v="93.353792126876243"/>
    <n v="28.137714326439639"/>
    <n v="111.57427719898408"/>
    <n v="118.170888016379"/>
    <n v="103.15273600364132"/>
    <n v="47.671805757851615"/>
    <n v="3970.7045286835082"/>
    <n v="418.04"/>
    <n v="170.0055331849953"/>
    <n v="267.51606833493747"/>
    <n v="756.13593753818645"/>
    <n v="172.02990454391556"/>
    <n v="312.42145557987112"/>
    <n v="38616.794690254268"/>
    <n v="5124.9464105638435"/>
    <n v="0.26569749373891743"/>
    <n v="102.10431163577846"/>
    <n v="260.05968267875511"/>
    <n v="135.05508946125676"/>
    <n v="52271.970000000023"/>
    <m/>
    <m/>
    <m/>
    <m/>
    <m/>
    <m/>
    <m/>
    <m/>
    <m/>
    <m/>
    <m/>
    <m/>
    <m/>
    <m/>
    <m/>
    <m/>
    <m/>
    <m/>
    <m/>
    <m/>
    <m/>
    <m/>
    <m/>
    <m/>
    <m/>
  </r>
  <r>
    <x v="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1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9"/>
    <n v="0.01"/>
    <n v="0.05"/>
    <n v="0.12"/>
    <n v="0.02"/>
    <n v="-0.8"/>
    <n v="0.13"/>
    <n v="0.05"/>
    <n v="0"/>
    <n v="0"/>
    <n v="0.06"/>
    <n v="0.03"/>
    <n v="0.03"/>
    <n v="0.01"/>
    <n v="0.02"/>
    <n v="0.08"/>
    <n v="0.06"/>
    <n v="0.03"/>
    <n v="0.01"/>
    <n v="-0.23"/>
    <n v="0.01"/>
    <n v="0.01"/>
    <n v="7.0000000000000007E-2"/>
    <n v="-3.63"/>
    <n v="-0.33"/>
    <n v="0"/>
    <n v="0"/>
    <n v="0"/>
    <n v="0"/>
    <n v="-0.35"/>
    <n v="-7.11"/>
    <n v="-0.02"/>
    <n v="-1.05"/>
    <n v="1.06"/>
    <n v="-0.65"/>
    <n v="2730.29"/>
    <n v="-0.01"/>
    <n v="1"/>
    <n v="1"/>
    <n v="0.01"/>
    <n v="24"/>
    <n v="0"/>
    <n v="2743.98"/>
    <n v="5.1884429975583794E-3"/>
    <n v="6.3425781005446687E-3"/>
    <n v="1.846897890189695E-2"/>
    <n v="7.4709713962050409E-3"/>
    <n v="1.2529028603794958E-2"/>
    <n v="6.2126159747058519E-3"/>
    <n v="2.4634841652412792E-2"/>
    <n v="2.3061213911781474E-2"/>
    <n v="2.6091328461099881E-2"/>
    <n v="1.8704597177969958E-2"/>
    <n v="8.6442876649977241E-3"/>
    <n v="3.2651115157032319E-2"/>
    <n v="2.3947498309050689E-5"/>
    <n v="6.9594886354092293E-5"/>
    <n v="3.314170944504122E-5"/>
    <n v="7.4017878361333012E-4"/>
    <n v="9.1331371222784855E-3"/>
    <n v="-0.1344521478546849"/>
    <n v="-6.9634045687148427E-2"/>
    <n v="-2.5913806458166676E-2"/>
    <n v="0"/>
    <n v="0"/>
    <n v="0"/>
    <n v="0"/>
    <n v="0"/>
    <n v="0"/>
    <n v="0"/>
    <n v="0"/>
    <n v="0"/>
    <n v="0"/>
    <n v="0.79860673898656231"/>
    <n v="0.26139326101343768"/>
    <n v="0.1683448800840231"/>
    <n v="0.83165511991597696"/>
    <n v="0.5466622902391991"/>
    <n v="0.4533377097608009"/>
    <n v="4.2074963253307205E-3"/>
    <n v="5.7925036746692797E-3"/>
    <m/>
    <m/>
    <m/>
    <n v="0.01"/>
    <n v="0.16999999999999998"/>
    <n v="0"/>
    <n v="6.3425781005446687E-3"/>
    <n v="1.846897890189695E-2"/>
    <n v="1.2529028603794958E-2"/>
    <n v="6.2126159747058519E-3"/>
    <n v="2.4634841652412792E-2"/>
    <n v="2.6091328461099881E-2"/>
    <n v="1.8704597177969958E-2"/>
    <n v="8.6442876649977241E-3"/>
    <n v="-0.42680188421197607"/>
    <n v="0.02"/>
    <n v="0"/>
    <n v="0"/>
    <n v="0"/>
    <n v="0"/>
    <n v="0"/>
    <n v="2718.7278214056346"/>
    <n v="25.552178594364886"/>
    <n v="2.3947498309050689E-5"/>
    <n v="9.2027320086325772E-3"/>
    <n v="-0.1344521478546849"/>
    <n v="-6.9600903977703382E-2"/>
    <n v="2743.98"/>
    <m/>
    <m/>
    <m/>
    <m/>
    <m/>
    <m/>
    <m/>
    <m/>
    <m/>
    <m/>
    <m/>
    <m/>
    <m/>
    <m/>
    <m/>
    <m/>
    <m/>
    <m/>
    <m/>
    <m/>
    <m/>
    <m/>
    <m/>
    <m/>
    <m/>
  </r>
  <r>
    <x v="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1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1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1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1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1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13"/>
    <n v="10138.67"/>
    <n v="1395"/>
    <n v="3502.7999999999993"/>
    <n v="192.44000000000003"/>
    <n v="948.54000000000008"/>
    <n v="648.46"/>
    <n v="768.76"/>
    <n v="4536.369999999999"/>
    <n v="1043.79"/>
    <n v="1645.4"/>
    <n v="2345.9299999999998"/>
    <n v="1950.38"/>
    <n v="259.54999999999995"/>
    <n v="1373.4200000000003"/>
    <n v="3385.5000000000005"/>
    <n v="3011.65"/>
    <n v="1307.3599999999999"/>
    <n v="974.3900000000001"/>
    <n v="7193.49"/>
    <n v="3084.2300000000005"/>
    <n v="1952.34"/>
    <n v="1771.22"/>
    <n v="5826.11"/>
    <n v="7308.5999999999995"/>
    <n v="16178.809999999998"/>
    <n v="9151"/>
    <n v="3753.06"/>
    <n v="4948.2700000000004"/>
    <n v="115399.10999999999"/>
    <n v="4751.32"/>
    <n v="15968.43"/>
    <n v="15116.109999999999"/>
    <n v="5142.6500000000005"/>
    <n v="4704.8200000000006"/>
    <n v="11005.91"/>
    <n v="523.41999999999996"/>
    <n v="9037.2200000000012"/>
    <n v="8447.44"/>
    <n v="3403.6899999999996"/>
    <n v="25855"/>
    <n v="442.23999999999995"/>
    <n v="320392.90000000002"/>
    <n v="337.31451511926377"/>
    <n v="412.34791585801042"/>
    <n v="1200.7175690227259"/>
    <n v="513.03907674879645"/>
    <n v="860.38092325120374"/>
    <n v="262.91014227958328"/>
    <n v="1042.5157051780438"/>
    <n v="975.92174622920231"/>
    <n v="1104.1524063131708"/>
    <n v="938.86166818388722"/>
    <n v="433.89281577150666"/>
    <n v="1638.8955160446064"/>
    <n v="2.3334202877355903"/>
    <n v="6.7812561314563995"/>
    <n v="3.2292950266153713"/>
    <n v="72.122280496499286"/>
    <n v="889.92374805769339"/>
    <n v="4205.1312220486834"/>
    <n v="2177.8774404784581"/>
    <n v="810.48133747285817"/>
    <n v="1049.1312066891239"/>
    <n v="1914.8645029943318"/>
    <n v="4552.5070914875414"/>
    <n v="1026.639010132606"/>
    <n v="1924.5967034274406"/>
    <n v="4167.0038187760665"/>
    <n v="167.75854066239012"/>
    <n v="859.87009857120609"/>
    <n v="204.74107000602655"/>
    <n v="311.69795725326554"/>
    <n v="3874.4857983483444"/>
    <n v="1268.1642016516562"/>
    <n v="1521.3697171929355"/>
    <n v="7515.8502828070659"/>
    <n v="4617.89689705822"/>
    <n v="3829.54310294178"/>
    <n v="1432.1013167564918"/>
    <n v="1971.5886832435076"/>
    <m/>
    <m/>
    <m/>
    <n v="10138.67"/>
    <n v="4897.7999999999993"/>
    <n v="4536.369999999999"/>
    <n v="412.34791585801042"/>
    <n v="1200.7175690227259"/>
    <n v="860.38092325120374"/>
    <n v="262.91014227958328"/>
    <n v="1042.5157051780438"/>
    <n v="1104.1524063131708"/>
    <n v="938.86166818388722"/>
    <n v="433.89281577150666"/>
    <n v="13508.004472111226"/>
    <n v="5036.5700000000006"/>
    <n v="1216.889747351514"/>
    <n v="1914.8645029943318"/>
    <n v="5412.3771900587471"/>
    <n v="1231.3800801386326"/>
    <n v="2236.2946606807063"/>
    <n v="215840.23754813205"/>
    <n v="40882.386270644012"/>
    <n v="2.3334202877355903"/>
    <n v="896.7050041891498"/>
    <n v="4205.1312220486834"/>
    <n v="2181.1067355050736"/>
    <n v="320392.89999999997"/>
    <m/>
    <m/>
    <m/>
    <m/>
    <m/>
    <m/>
    <m/>
    <m/>
    <m/>
    <m/>
    <m/>
    <m/>
    <m/>
    <m/>
    <m/>
    <m/>
    <m/>
    <m/>
    <m/>
    <m/>
    <m/>
    <m/>
    <m/>
    <m/>
    <m/>
  </r>
  <r>
    <x v="1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m/>
    <m/>
    <m/>
    <m/>
    <m/>
    <m/>
    <m/>
    <m/>
    <m/>
    <m/>
    <m/>
    <m/>
    <m/>
    <m/>
    <m/>
    <m/>
    <m/>
    <m/>
    <m/>
    <m/>
    <m/>
    <m/>
  </r>
  <r>
    <x v="0"/>
    <m/>
    <m/>
    <m/>
    <m/>
    <m/>
    <m/>
    <m/>
    <m/>
    <m/>
    <m/>
    <m/>
    <m/>
    <m/>
    <m/>
    <m/>
    <m/>
    <m/>
    <m/>
    <m/>
    <m/>
    <m/>
    <m/>
    <m/>
    <m/>
    <m/>
    <m/>
    <m/>
    <m/>
    <m/>
    <m/>
    <m/>
    <m/>
    <m/>
    <m/>
    <m/>
    <m/>
    <m/>
    <m/>
    <m/>
    <m/>
    <m/>
    <n v="0"/>
    <m/>
    <m/>
    <m/>
    <m/>
    <m/>
    <m/>
    <m/>
    <m/>
    <m/>
    <m/>
    <m/>
    <m/>
    <m/>
    <m/>
    <m/>
    <m/>
    <m/>
    <m/>
    <m/>
    <m/>
    <m/>
    <m/>
    <m/>
    <m/>
    <m/>
    <m/>
    <m/>
    <m/>
    <m/>
    <m/>
    <m/>
    <m/>
    <m/>
    <m/>
    <m/>
    <m/>
    <m/>
    <m/>
    <m/>
    <m/>
    <m/>
    <m/>
    <m/>
    <m/>
    <m/>
    <m/>
    <m/>
    <m/>
    <m/>
    <m/>
    <m/>
    <m/>
    <m/>
    <m/>
    <m/>
    <m/>
    <m/>
    <m/>
    <m/>
    <m/>
    <m/>
    <m/>
    <m/>
    <m/>
    <m/>
    <m/>
    <m/>
    <m/>
    <m/>
    <m/>
    <m/>
    <m/>
    <m/>
    <m/>
    <m/>
    <m/>
    <m/>
    <m/>
    <m/>
    <m/>
    <m/>
    <m/>
    <m/>
    <m/>
    <m/>
    <m/>
    <m/>
    <m/>
    <m/>
    <m/>
    <m/>
  </r>
  <r>
    <x v="1"/>
    <m/>
    <m/>
    <m/>
    <m/>
    <m/>
    <m/>
    <m/>
    <m/>
    <m/>
    <m/>
    <m/>
    <m/>
    <m/>
    <m/>
    <m/>
    <m/>
    <m/>
    <m/>
    <m/>
    <m/>
    <m/>
    <m/>
    <m/>
    <m/>
    <m/>
    <m/>
    <m/>
    <m/>
    <m/>
    <m/>
    <m/>
    <m/>
    <m/>
    <m/>
    <m/>
    <m/>
    <m/>
    <m/>
    <m/>
    <m/>
    <m/>
    <n v="0"/>
    <m/>
    <m/>
    <m/>
    <m/>
    <m/>
    <m/>
    <m/>
    <m/>
    <m/>
    <m/>
    <m/>
    <m/>
    <m/>
    <m/>
    <m/>
    <m/>
    <m/>
    <m/>
    <m/>
    <m/>
    <m/>
    <m/>
    <m/>
    <m/>
    <m/>
    <m/>
    <m/>
    <m/>
    <m/>
    <m/>
    <m/>
    <m/>
    <m/>
    <m/>
    <m/>
    <m/>
    <m/>
    <m/>
    <m/>
    <m/>
    <m/>
    <m/>
    <m/>
    <m/>
    <m/>
    <m/>
    <m/>
    <m/>
    <m/>
    <m/>
    <m/>
    <m/>
    <m/>
    <m/>
    <m/>
    <m/>
    <m/>
    <m/>
    <m/>
    <m/>
    <m/>
    <m/>
    <m/>
    <m/>
    <m/>
    <m/>
    <m/>
    <m/>
    <m/>
    <m/>
    <m/>
    <m/>
    <m/>
    <m/>
    <m/>
    <m/>
    <m/>
    <m/>
    <m/>
    <m/>
    <m/>
    <m/>
    <m/>
    <m/>
    <m/>
    <m/>
    <m/>
    <m/>
    <m/>
    <m/>
    <m/>
  </r>
  <r>
    <x v="3"/>
    <m/>
    <m/>
    <m/>
    <m/>
    <m/>
    <m/>
    <m/>
    <m/>
    <m/>
    <m/>
    <m/>
    <m/>
    <m/>
    <m/>
    <m/>
    <m/>
    <m/>
    <m/>
    <m/>
    <m/>
    <m/>
    <m/>
    <m/>
    <m/>
    <m/>
    <m/>
    <m/>
    <m/>
    <m/>
    <m/>
    <m/>
    <m/>
    <m/>
    <m/>
    <m/>
    <m/>
    <m/>
    <m/>
    <m/>
    <m/>
    <m/>
    <n v="0"/>
    <m/>
    <m/>
    <m/>
    <m/>
    <m/>
    <m/>
    <m/>
    <m/>
    <m/>
    <m/>
    <m/>
    <m/>
    <m/>
    <m/>
    <m/>
    <m/>
    <m/>
    <m/>
    <m/>
    <m/>
    <m/>
    <m/>
    <m/>
    <m/>
    <m/>
    <m/>
    <m/>
    <m/>
    <m/>
    <m/>
    <m/>
    <m/>
    <m/>
    <m/>
    <m/>
    <m/>
    <m/>
    <m/>
    <m/>
    <m/>
    <m/>
    <m/>
    <m/>
    <m/>
    <m/>
    <m/>
    <m/>
    <m/>
    <m/>
    <m/>
    <m/>
    <m/>
    <m/>
    <m/>
    <m/>
    <m/>
    <m/>
    <m/>
    <m/>
    <m/>
    <m/>
    <m/>
    <m/>
    <m/>
    <m/>
    <m/>
    <m/>
    <m/>
    <m/>
    <m/>
    <m/>
    <m/>
    <m/>
    <m/>
    <m/>
    <m/>
    <m/>
    <m/>
    <m/>
    <m/>
    <m/>
    <m/>
    <m/>
    <m/>
    <m/>
    <m/>
    <m/>
    <m/>
    <m/>
    <m/>
    <m/>
  </r>
  <r>
    <x v="15"/>
    <m/>
    <m/>
    <m/>
    <m/>
    <m/>
    <m/>
    <m/>
    <m/>
    <m/>
    <m/>
    <m/>
    <m/>
    <m/>
    <m/>
    <m/>
    <m/>
    <m/>
    <m/>
    <m/>
    <m/>
    <m/>
    <m/>
    <m/>
    <m/>
    <m/>
    <m/>
    <m/>
    <m/>
    <m/>
    <m/>
    <m/>
    <m/>
    <m/>
    <m/>
    <m/>
    <m/>
    <m/>
    <m/>
    <m/>
    <m/>
    <m/>
    <n v="0"/>
    <m/>
    <m/>
    <m/>
    <m/>
    <m/>
    <m/>
    <m/>
    <m/>
    <m/>
    <m/>
    <m/>
    <m/>
    <m/>
    <m/>
    <m/>
    <m/>
    <m/>
    <m/>
    <m/>
    <m/>
    <m/>
    <m/>
    <m/>
    <m/>
    <m/>
    <m/>
    <m/>
    <m/>
    <m/>
    <m/>
    <m/>
    <m/>
    <m/>
    <m/>
    <m/>
    <m/>
    <m/>
    <m/>
    <m/>
    <m/>
    <m/>
    <m/>
    <m/>
    <m/>
    <m/>
    <m/>
    <m/>
    <m/>
    <m/>
    <m/>
    <m/>
    <m/>
    <m/>
    <m/>
    <m/>
    <m/>
    <m/>
    <m/>
    <m/>
    <m/>
    <m/>
    <m/>
    <m/>
    <m/>
    <m/>
    <m/>
    <m/>
    <m/>
    <m/>
    <m/>
    <m/>
    <m/>
    <m/>
    <m/>
    <m/>
    <m/>
    <m/>
    <m/>
    <m/>
    <m/>
    <m/>
    <m/>
    <m/>
    <m/>
    <m/>
    <m/>
    <m/>
    <m/>
    <m/>
    <m/>
    <m/>
  </r>
  <r>
    <x v="16"/>
    <m/>
    <m/>
    <m/>
    <m/>
    <m/>
    <m/>
    <m/>
    <m/>
    <m/>
    <m/>
    <m/>
    <m/>
    <m/>
    <m/>
    <m/>
    <m/>
    <m/>
    <m/>
    <m/>
    <m/>
    <m/>
    <m/>
    <m/>
    <m/>
    <m/>
    <m/>
    <m/>
    <m/>
    <m/>
    <m/>
    <m/>
    <m/>
    <m/>
    <m/>
    <m/>
    <m/>
    <m/>
    <m/>
    <m/>
    <m/>
    <m/>
    <n v="0"/>
    <m/>
    <m/>
    <m/>
    <m/>
    <m/>
    <m/>
    <m/>
    <m/>
    <m/>
    <m/>
    <m/>
    <m/>
    <m/>
    <m/>
    <m/>
    <m/>
    <m/>
    <m/>
    <m/>
    <m/>
    <m/>
    <m/>
    <m/>
    <m/>
    <m/>
    <m/>
    <m/>
    <m/>
    <m/>
    <m/>
    <m/>
    <m/>
    <m/>
    <m/>
    <m/>
    <m/>
    <m/>
    <m/>
    <m/>
    <m/>
    <m/>
    <m/>
    <m/>
    <m/>
    <m/>
    <m/>
    <m/>
    <m/>
    <m/>
    <m/>
    <m/>
    <m/>
    <m/>
    <m/>
    <m/>
    <m/>
    <m/>
    <m/>
    <m/>
    <m/>
    <m/>
    <m/>
    <m/>
    <m/>
    <m/>
    <m/>
    <m/>
    <m/>
    <m/>
    <m/>
    <m/>
    <m/>
    <m/>
    <m/>
    <m/>
    <m/>
    <m/>
    <m/>
    <m/>
    <m/>
    <m/>
    <m/>
    <m/>
    <m/>
    <m/>
    <m/>
    <m/>
    <m/>
    <m/>
    <m/>
    <m/>
  </r>
  <r>
    <x v="17"/>
    <m/>
    <m/>
    <m/>
    <m/>
    <m/>
    <m/>
    <m/>
    <m/>
    <m/>
    <m/>
    <m/>
    <m/>
    <m/>
    <m/>
    <m/>
    <m/>
    <m/>
    <m/>
    <m/>
    <m/>
    <m/>
    <m/>
    <m/>
    <m/>
    <m/>
    <m/>
    <m/>
    <m/>
    <m/>
    <m/>
    <m/>
    <m/>
    <m/>
    <m/>
    <m/>
    <m/>
    <m/>
    <m/>
    <m/>
    <m/>
    <m/>
    <n v="0"/>
    <m/>
    <m/>
    <m/>
    <m/>
    <m/>
    <m/>
    <m/>
    <m/>
    <m/>
    <m/>
    <m/>
    <m/>
    <m/>
    <m/>
    <m/>
    <m/>
    <m/>
    <m/>
    <m/>
    <m/>
    <m/>
    <m/>
    <m/>
    <m/>
    <m/>
    <m/>
    <m/>
    <m/>
    <m/>
    <m/>
    <m/>
    <m/>
    <m/>
    <m/>
    <m/>
    <m/>
    <m/>
    <m/>
    <m/>
    <m/>
    <m/>
    <m/>
    <m/>
    <m/>
    <m/>
    <m/>
    <m/>
    <m/>
    <m/>
    <m/>
    <m/>
    <m/>
    <m/>
    <m/>
    <m/>
    <m/>
    <m/>
    <m/>
    <m/>
    <m/>
    <m/>
    <m/>
    <m/>
    <m/>
    <m/>
    <m/>
    <m/>
    <m/>
    <m/>
    <m/>
    <m/>
    <m/>
    <m/>
    <m/>
    <m/>
    <m/>
    <m/>
    <m/>
    <m/>
    <m/>
    <m/>
    <m/>
    <m/>
    <m/>
    <m/>
    <m/>
    <m/>
    <m/>
    <m/>
    <m/>
    <m/>
  </r>
  <r>
    <x v="18"/>
    <m/>
    <m/>
    <m/>
    <m/>
    <m/>
    <m/>
    <m/>
    <m/>
    <m/>
    <m/>
    <m/>
    <m/>
    <m/>
    <m/>
    <m/>
    <m/>
    <m/>
    <m/>
    <m/>
    <m/>
    <m/>
    <m/>
    <m/>
    <m/>
    <m/>
    <m/>
    <m/>
    <m/>
    <m/>
    <m/>
    <m/>
    <m/>
    <m/>
    <m/>
    <m/>
    <m/>
    <m/>
    <m/>
    <m/>
    <m/>
    <m/>
    <n v="0"/>
    <m/>
    <m/>
    <m/>
    <m/>
    <m/>
    <m/>
    <m/>
    <m/>
    <m/>
    <m/>
    <m/>
    <m/>
    <m/>
    <m/>
    <m/>
    <m/>
    <m/>
    <m/>
    <m/>
    <m/>
    <m/>
    <m/>
    <m/>
    <m/>
    <m/>
    <m/>
    <m/>
    <m/>
    <m/>
    <m/>
    <m/>
    <m/>
    <m/>
    <m/>
    <m/>
    <m/>
    <m/>
    <m/>
    <m/>
    <m/>
    <m/>
    <m/>
    <m/>
    <m/>
    <m/>
    <m/>
    <m/>
    <m/>
    <m/>
    <m/>
    <m/>
    <m/>
    <m/>
    <m/>
    <m/>
    <m/>
    <m/>
    <m/>
    <m/>
    <m/>
    <m/>
    <m/>
    <m/>
    <m/>
    <m/>
    <m/>
    <m/>
    <m/>
    <m/>
    <m/>
    <m/>
    <m/>
    <m/>
    <m/>
    <m/>
    <m/>
    <m/>
    <m/>
    <m/>
    <m/>
    <m/>
    <m/>
    <m/>
    <m/>
    <m/>
    <m/>
    <m/>
    <m/>
    <m/>
    <m/>
    <m/>
  </r>
  <r>
    <x v="19"/>
    <m/>
    <m/>
    <m/>
    <m/>
    <m/>
    <m/>
    <m/>
    <m/>
    <m/>
    <m/>
    <m/>
    <m/>
    <m/>
    <m/>
    <m/>
    <m/>
    <m/>
    <m/>
    <m/>
    <m/>
    <m/>
    <m/>
    <m/>
    <m/>
    <m/>
    <m/>
    <m/>
    <m/>
    <m/>
    <m/>
    <m/>
    <m/>
    <m/>
    <m/>
    <m/>
    <m/>
    <m/>
    <m/>
    <m/>
    <m/>
    <m/>
    <n v="0"/>
    <m/>
    <m/>
    <m/>
    <m/>
    <m/>
    <m/>
    <m/>
    <m/>
    <m/>
    <m/>
    <m/>
    <m/>
    <m/>
    <m/>
    <m/>
    <m/>
    <m/>
    <m/>
    <m/>
    <m/>
    <m/>
    <m/>
    <m/>
    <m/>
    <m/>
    <m/>
    <m/>
    <m/>
    <m/>
    <m/>
    <m/>
    <m/>
    <m/>
    <m/>
    <m/>
    <m/>
    <m/>
    <m/>
    <m/>
    <m/>
    <m/>
    <m/>
    <m/>
    <m/>
    <m/>
    <m/>
    <m/>
    <m/>
    <m/>
    <m/>
    <m/>
    <m/>
    <m/>
    <m/>
    <m/>
    <m/>
    <m/>
    <m/>
    <m/>
    <m/>
    <m/>
    <m/>
    <m/>
    <m/>
    <m/>
    <m/>
    <m/>
    <m/>
    <m/>
    <m/>
    <m/>
    <m/>
    <m/>
    <m/>
    <m/>
    <m/>
    <m/>
    <m/>
    <m/>
    <m/>
    <m/>
    <m/>
    <m/>
    <m/>
    <m/>
    <m/>
    <m/>
    <m/>
    <m/>
    <m/>
    <m/>
  </r>
  <r>
    <x v="20"/>
    <m/>
    <m/>
    <m/>
    <m/>
    <m/>
    <m/>
    <m/>
    <m/>
    <m/>
    <m/>
    <m/>
    <m/>
    <m/>
    <m/>
    <m/>
    <m/>
    <m/>
    <m/>
    <m/>
    <m/>
    <m/>
    <m/>
    <m/>
    <m/>
    <m/>
    <m/>
    <m/>
    <m/>
    <m/>
    <m/>
    <m/>
    <m/>
    <m/>
    <m/>
    <m/>
    <m/>
    <m/>
    <m/>
    <m/>
    <m/>
    <m/>
    <n v="0"/>
    <m/>
    <m/>
    <m/>
    <m/>
    <m/>
    <m/>
    <m/>
    <m/>
    <m/>
    <m/>
    <m/>
    <m/>
    <m/>
    <m/>
    <m/>
    <m/>
    <m/>
    <m/>
    <m/>
    <m/>
    <m/>
    <m/>
    <m/>
    <m/>
    <m/>
    <m/>
    <m/>
    <m/>
    <m/>
    <m/>
    <m/>
    <m/>
    <m/>
    <m/>
    <m/>
    <m/>
    <m/>
    <m/>
    <m/>
    <m/>
    <m/>
    <m/>
    <m/>
    <m/>
    <m/>
    <m/>
    <m/>
    <m/>
    <m/>
    <m/>
    <m/>
    <m/>
    <m/>
    <m/>
    <m/>
    <m/>
    <m/>
    <m/>
    <m/>
    <m/>
    <m/>
    <m/>
    <m/>
    <m/>
    <m/>
    <m/>
    <m/>
    <m/>
    <m/>
    <m/>
    <m/>
    <m/>
    <m/>
    <m/>
    <m/>
    <m/>
    <m/>
    <m/>
    <m/>
    <m/>
    <m/>
    <m/>
    <m/>
    <m/>
    <m/>
    <m/>
    <m/>
    <m/>
    <m/>
    <m/>
    <m/>
  </r>
  <r>
    <x v="21"/>
    <m/>
    <m/>
    <m/>
    <m/>
    <m/>
    <m/>
    <m/>
    <m/>
    <m/>
    <m/>
    <m/>
    <m/>
    <m/>
    <m/>
    <m/>
    <m/>
    <m/>
    <m/>
    <m/>
    <m/>
    <m/>
    <m/>
    <m/>
    <m/>
    <m/>
    <m/>
    <m/>
    <m/>
    <m/>
    <m/>
    <m/>
    <m/>
    <m/>
    <m/>
    <m/>
    <m/>
    <m/>
    <m/>
    <m/>
    <m/>
    <m/>
    <n v="0"/>
    <m/>
    <m/>
    <m/>
    <m/>
    <m/>
    <m/>
    <m/>
    <m/>
    <m/>
    <m/>
    <m/>
    <m/>
    <m/>
    <m/>
    <m/>
    <m/>
    <m/>
    <m/>
    <m/>
    <m/>
    <m/>
    <m/>
    <m/>
    <m/>
    <m/>
    <m/>
    <m/>
    <m/>
    <m/>
    <m/>
    <m/>
    <m/>
    <m/>
    <m/>
    <m/>
    <m/>
    <m/>
    <m/>
    <m/>
    <m/>
    <m/>
    <m/>
    <m/>
    <m/>
    <m/>
    <m/>
    <m/>
    <m/>
    <m/>
    <m/>
    <m/>
    <m/>
    <m/>
    <m/>
    <m/>
    <m/>
    <m/>
    <m/>
    <m/>
    <m/>
    <m/>
    <m/>
    <m/>
    <m/>
    <m/>
    <m/>
    <m/>
    <m/>
    <m/>
    <m/>
    <m/>
    <m/>
    <m/>
    <m/>
    <m/>
    <m/>
    <m/>
    <m/>
    <m/>
    <m/>
    <m/>
    <m/>
    <m/>
    <m/>
    <m/>
    <m/>
    <m/>
    <m/>
    <m/>
    <m/>
    <m/>
  </r>
  <r>
    <x v="22"/>
    <m/>
    <m/>
    <m/>
    <m/>
    <m/>
    <m/>
    <m/>
    <m/>
    <m/>
    <m/>
    <m/>
    <m/>
    <m/>
    <m/>
    <m/>
    <m/>
    <m/>
    <m/>
    <m/>
    <m/>
    <m/>
    <m/>
    <m/>
    <m/>
    <m/>
    <m/>
    <m/>
    <m/>
    <m/>
    <m/>
    <m/>
    <m/>
    <m/>
    <m/>
    <m/>
    <m/>
    <m/>
    <m/>
    <m/>
    <m/>
    <m/>
    <n v="0"/>
    <m/>
    <m/>
    <m/>
    <m/>
    <m/>
    <m/>
    <m/>
    <m/>
    <m/>
    <m/>
    <m/>
    <m/>
    <m/>
    <m/>
    <m/>
    <m/>
    <m/>
    <m/>
    <m/>
    <m/>
    <m/>
    <m/>
    <m/>
    <m/>
    <m/>
    <m/>
    <m/>
    <m/>
    <m/>
    <m/>
    <m/>
    <m/>
    <m/>
    <m/>
    <m/>
    <m/>
    <m/>
    <m/>
    <m/>
    <m/>
    <m/>
    <m/>
    <m/>
    <m/>
    <m/>
    <m/>
    <m/>
    <m/>
    <m/>
    <m/>
    <m/>
    <m/>
    <m/>
    <m/>
    <m/>
    <m/>
    <m/>
    <m/>
    <m/>
    <m/>
    <m/>
    <m/>
    <m/>
    <m/>
    <m/>
    <m/>
    <m/>
    <m/>
    <m/>
    <m/>
    <m/>
    <m/>
    <m/>
    <m/>
    <m/>
    <m/>
    <m/>
    <m/>
    <m/>
    <m/>
    <m/>
    <m/>
    <m/>
    <m/>
    <m/>
    <m/>
    <m/>
    <m/>
    <m/>
    <m/>
    <m/>
  </r>
  <r>
    <x v="2"/>
    <m/>
    <m/>
    <m/>
    <m/>
    <m/>
    <m/>
    <m/>
    <m/>
    <m/>
    <m/>
    <m/>
    <m/>
    <m/>
    <m/>
    <m/>
    <m/>
    <m/>
    <m/>
    <m/>
    <m/>
    <m/>
    <m/>
    <m/>
    <m/>
    <m/>
    <m/>
    <m/>
    <m/>
    <m/>
    <m/>
    <m/>
    <m/>
    <m/>
    <m/>
    <m/>
    <m/>
    <m/>
    <m/>
    <m/>
    <m/>
    <m/>
    <n v="0"/>
    <m/>
    <m/>
    <m/>
    <m/>
    <m/>
    <m/>
    <m/>
    <m/>
    <m/>
    <m/>
    <m/>
    <m/>
    <m/>
    <m/>
    <m/>
    <m/>
    <m/>
    <m/>
    <m/>
    <m/>
    <m/>
    <m/>
    <m/>
    <m/>
    <m/>
    <m/>
    <m/>
    <m/>
    <m/>
    <m/>
    <m/>
    <m/>
    <m/>
    <m/>
    <m/>
    <m/>
    <m/>
    <m/>
    <m/>
    <m/>
    <m/>
    <m/>
    <m/>
    <m/>
    <m/>
    <m/>
    <m/>
    <m/>
    <m/>
    <m/>
    <m/>
    <m/>
    <m/>
    <m/>
    <m/>
    <m/>
    <m/>
    <m/>
    <m/>
    <m/>
    <m/>
    <m/>
    <m/>
    <m/>
    <m/>
    <m/>
    <m/>
    <m/>
    <m/>
    <m/>
    <m/>
    <m/>
    <m/>
    <m/>
    <m/>
    <m/>
    <m/>
    <m/>
    <m/>
    <m/>
    <m/>
    <m/>
    <m/>
    <m/>
    <m/>
    <m/>
    <m/>
    <m/>
    <m/>
    <m/>
    <m/>
  </r>
  <r>
    <x v="8"/>
    <m/>
    <m/>
    <m/>
    <m/>
    <m/>
    <m/>
    <m/>
    <m/>
    <m/>
    <m/>
    <m/>
    <m/>
    <m/>
    <m/>
    <m/>
    <m/>
    <m/>
    <m/>
    <m/>
    <m/>
    <m/>
    <m/>
    <m/>
    <m/>
    <m/>
    <m/>
    <m/>
    <m/>
    <m/>
    <m/>
    <m/>
    <m/>
    <m/>
    <m/>
    <m/>
    <m/>
    <m/>
    <m/>
    <m/>
    <m/>
    <m/>
    <n v="0"/>
    <m/>
    <m/>
    <m/>
    <m/>
    <m/>
    <m/>
    <m/>
    <m/>
    <m/>
    <m/>
    <m/>
    <m/>
    <m/>
    <m/>
    <m/>
    <m/>
    <m/>
    <m/>
    <m/>
    <m/>
    <m/>
    <m/>
    <m/>
    <m/>
    <m/>
    <m/>
    <m/>
    <m/>
    <m/>
    <m/>
    <m/>
    <m/>
    <m/>
    <m/>
    <m/>
    <m/>
    <m/>
    <m/>
    <m/>
    <m/>
    <m/>
    <m/>
    <m/>
    <m/>
    <m/>
    <m/>
    <m/>
    <m/>
    <m/>
    <m/>
    <m/>
    <m/>
    <m/>
    <m/>
    <m/>
    <m/>
    <m/>
    <m/>
    <m/>
    <m/>
    <m/>
    <m/>
    <m/>
    <m/>
    <m/>
    <m/>
    <m/>
    <m/>
    <m/>
    <m/>
    <m/>
    <m/>
    <m/>
    <m/>
    <m/>
    <m/>
    <m/>
    <m/>
    <m/>
    <m/>
    <m/>
    <m/>
    <m/>
    <m/>
    <m/>
    <m/>
    <m/>
    <m/>
    <m/>
    <m/>
    <m/>
  </r>
  <r>
    <x v="23"/>
    <m/>
    <m/>
    <m/>
    <m/>
    <m/>
    <m/>
    <m/>
    <m/>
    <m/>
    <m/>
    <m/>
    <m/>
    <m/>
    <m/>
    <m/>
    <m/>
    <m/>
    <m/>
    <m/>
    <m/>
    <m/>
    <m/>
    <m/>
    <m/>
    <m/>
    <m/>
    <m/>
    <m/>
    <m/>
    <m/>
    <m/>
    <m/>
    <m/>
    <m/>
    <m/>
    <m/>
    <m/>
    <m/>
    <m/>
    <m/>
    <m/>
    <n v="0"/>
    <m/>
    <m/>
    <m/>
    <m/>
    <m/>
    <m/>
    <m/>
    <m/>
    <m/>
    <m/>
    <m/>
    <m/>
    <m/>
    <m/>
    <m/>
    <m/>
    <m/>
    <m/>
    <m/>
    <m/>
    <m/>
    <m/>
    <m/>
    <m/>
    <m/>
    <m/>
    <m/>
    <m/>
    <m/>
    <m/>
    <m/>
    <m/>
    <m/>
    <m/>
    <m/>
    <m/>
    <m/>
    <m/>
    <m/>
    <m/>
    <m/>
    <m/>
    <m/>
    <m/>
    <m/>
    <m/>
    <m/>
    <m/>
    <m/>
    <m/>
    <m/>
    <m/>
    <m/>
    <m/>
    <m/>
    <m/>
    <m/>
    <m/>
    <m/>
    <m/>
    <m/>
    <m/>
    <m/>
    <m/>
    <m/>
    <m/>
    <m/>
    <m/>
    <m/>
    <m/>
    <m/>
    <m/>
    <m/>
    <m/>
    <m/>
    <m/>
    <m/>
    <m/>
    <m/>
    <m/>
    <m/>
    <m/>
    <m/>
    <m/>
    <m/>
    <m/>
    <m/>
    <m/>
    <m/>
    <m/>
    <m/>
  </r>
  <r>
    <x v="24"/>
    <m/>
    <m/>
    <m/>
    <m/>
    <m/>
    <m/>
    <m/>
    <m/>
    <m/>
    <m/>
    <m/>
    <m/>
    <m/>
    <m/>
    <m/>
    <m/>
    <m/>
    <m/>
    <m/>
    <m/>
    <m/>
    <m/>
    <m/>
    <m/>
    <m/>
    <m/>
    <m/>
    <m/>
    <m/>
    <m/>
    <m/>
    <m/>
    <m/>
    <m/>
    <m/>
    <m/>
    <m/>
    <m/>
    <m/>
    <m/>
    <m/>
    <n v="0"/>
    <m/>
    <m/>
    <m/>
    <m/>
    <m/>
    <m/>
    <m/>
    <m/>
    <m/>
    <m/>
    <m/>
    <m/>
    <m/>
    <m/>
    <m/>
    <m/>
    <m/>
    <m/>
    <m/>
    <m/>
    <m/>
    <m/>
    <m/>
    <m/>
    <m/>
    <m/>
    <m/>
    <m/>
    <m/>
    <m/>
    <m/>
    <m/>
    <m/>
    <m/>
    <m/>
    <m/>
    <m/>
    <m/>
    <m/>
    <m/>
    <m/>
    <m/>
    <m/>
    <m/>
    <m/>
    <m/>
    <m/>
    <m/>
    <m/>
    <m/>
    <m/>
    <m/>
    <m/>
    <m/>
    <m/>
    <m/>
    <m/>
    <m/>
    <m/>
    <m/>
    <m/>
    <m/>
    <m/>
    <m/>
    <m/>
    <m/>
    <m/>
    <m/>
    <m/>
    <m/>
    <m/>
    <m/>
    <m/>
    <m/>
    <m/>
    <m/>
    <m/>
    <m/>
    <m/>
    <m/>
    <m/>
    <m/>
    <m/>
    <m/>
    <m/>
    <m/>
    <m/>
    <m/>
    <m/>
    <m/>
    <m/>
  </r>
  <r>
    <x v="25"/>
    <m/>
    <m/>
    <m/>
    <m/>
    <m/>
    <m/>
    <m/>
    <m/>
    <m/>
    <m/>
    <m/>
    <m/>
    <m/>
    <m/>
    <m/>
    <m/>
    <m/>
    <m/>
    <m/>
    <m/>
    <m/>
    <m/>
    <m/>
    <m/>
    <m/>
    <m/>
    <m/>
    <m/>
    <m/>
    <m/>
    <m/>
    <m/>
    <m/>
    <m/>
    <m/>
    <m/>
    <m/>
    <m/>
    <m/>
    <m/>
    <m/>
    <n v="0"/>
    <m/>
    <m/>
    <m/>
    <m/>
    <m/>
    <m/>
    <m/>
    <m/>
    <m/>
    <m/>
    <m/>
    <m/>
    <m/>
    <m/>
    <m/>
    <m/>
    <m/>
    <m/>
    <m/>
    <m/>
    <m/>
    <m/>
    <m/>
    <m/>
    <m/>
    <m/>
    <m/>
    <m/>
    <m/>
    <m/>
    <m/>
    <m/>
    <m/>
    <m/>
    <m/>
    <m/>
    <m/>
    <m/>
    <m/>
    <m/>
    <m/>
    <m/>
    <m/>
    <m/>
    <m/>
    <m/>
    <m/>
    <m/>
    <m/>
    <m/>
    <m/>
    <m/>
    <m/>
    <m/>
    <m/>
    <m/>
    <m/>
    <m/>
    <m/>
    <m/>
    <m/>
    <m/>
    <m/>
    <m/>
    <m/>
    <m/>
    <m/>
    <m/>
    <m/>
    <m/>
    <m/>
    <m/>
    <m/>
    <m/>
    <m/>
    <m/>
    <m/>
    <m/>
    <m/>
    <m/>
    <m/>
    <m/>
    <m/>
    <m/>
    <m/>
    <m/>
    <m/>
    <m/>
    <m/>
    <m/>
    <m/>
  </r>
  <r>
    <x v="26"/>
    <m/>
    <m/>
    <m/>
    <m/>
    <m/>
    <m/>
    <m/>
    <m/>
    <m/>
    <m/>
    <m/>
    <m/>
    <m/>
    <m/>
    <m/>
    <m/>
    <m/>
    <m/>
    <m/>
    <m/>
    <m/>
    <m/>
    <m/>
    <m/>
    <m/>
    <m/>
    <m/>
    <m/>
    <m/>
    <m/>
    <m/>
    <m/>
    <m/>
    <m/>
    <m/>
    <m/>
    <m/>
    <m/>
    <m/>
    <m/>
    <m/>
    <n v="0"/>
    <m/>
    <m/>
    <m/>
    <m/>
    <m/>
    <m/>
    <m/>
    <m/>
    <m/>
    <m/>
    <m/>
    <m/>
    <m/>
    <m/>
    <m/>
    <m/>
    <m/>
    <m/>
    <m/>
    <m/>
    <m/>
    <m/>
    <m/>
    <m/>
    <m/>
    <m/>
    <m/>
    <m/>
    <m/>
    <m/>
    <m/>
    <m/>
    <m/>
    <m/>
    <m/>
    <m/>
    <m/>
    <m/>
    <m/>
    <m/>
    <m/>
    <m/>
    <m/>
    <m/>
    <m/>
    <m/>
    <m/>
    <m/>
    <m/>
    <m/>
    <m/>
    <m/>
    <m/>
    <m/>
    <m/>
    <m/>
    <m/>
    <m/>
    <m/>
    <m/>
    <m/>
    <m/>
    <m/>
    <m/>
    <m/>
    <m/>
    <m/>
    <m/>
    <m/>
    <m/>
    <m/>
    <m/>
    <m/>
    <m/>
    <m/>
    <m/>
    <m/>
    <m/>
    <m/>
    <m/>
    <m/>
    <m/>
    <m/>
    <m/>
    <m/>
    <m/>
    <m/>
    <m/>
    <m/>
    <m/>
    <m/>
  </r>
  <r>
    <x v="27"/>
    <m/>
    <m/>
    <m/>
    <m/>
    <m/>
    <m/>
    <m/>
    <m/>
    <m/>
    <m/>
    <m/>
    <m/>
    <m/>
    <m/>
    <m/>
    <m/>
    <m/>
    <m/>
    <m/>
    <m/>
    <m/>
    <m/>
    <m/>
    <m/>
    <m/>
    <m/>
    <m/>
    <m/>
    <m/>
    <m/>
    <m/>
    <m/>
    <m/>
    <m/>
    <m/>
    <m/>
    <m/>
    <m/>
    <m/>
    <m/>
    <m/>
    <n v="0"/>
    <m/>
    <m/>
    <m/>
    <m/>
    <m/>
    <m/>
    <m/>
    <m/>
    <m/>
    <m/>
    <m/>
    <m/>
    <m/>
    <m/>
    <m/>
    <m/>
    <m/>
    <m/>
    <m/>
    <m/>
    <m/>
    <m/>
    <m/>
    <m/>
    <m/>
    <m/>
    <m/>
    <m/>
    <m/>
    <m/>
    <m/>
    <m/>
    <m/>
    <m/>
    <m/>
    <m/>
    <m/>
    <m/>
    <m/>
    <m/>
    <m/>
    <m/>
    <m/>
    <m/>
    <m/>
    <m/>
    <m/>
    <m/>
    <m/>
    <m/>
    <m/>
    <m/>
    <m/>
    <m/>
    <m/>
    <m/>
    <m/>
    <m/>
    <m/>
    <m/>
    <m/>
    <m/>
    <m/>
    <m/>
    <m/>
    <m/>
    <m/>
    <m/>
    <m/>
    <m/>
    <m/>
    <m/>
    <m/>
    <m/>
    <m/>
    <m/>
    <m/>
    <m/>
    <m/>
    <m/>
    <m/>
    <m/>
    <m/>
    <m/>
    <m/>
    <m/>
    <m/>
    <m/>
    <m/>
    <m/>
    <m/>
  </r>
  <r>
    <x v="9"/>
    <m/>
    <m/>
    <m/>
    <m/>
    <m/>
    <m/>
    <m/>
    <m/>
    <m/>
    <m/>
    <m/>
    <m/>
    <m/>
    <m/>
    <m/>
    <m/>
    <m/>
    <m/>
    <m/>
    <m/>
    <m/>
    <m/>
    <m/>
    <m/>
    <m/>
    <m/>
    <m/>
    <m/>
    <m/>
    <m/>
    <m/>
    <m/>
    <m/>
    <m/>
    <m/>
    <m/>
    <m/>
    <m/>
    <m/>
    <m/>
    <m/>
    <n v="0"/>
    <m/>
    <m/>
    <m/>
    <m/>
    <m/>
    <m/>
    <m/>
    <m/>
    <m/>
    <m/>
    <m/>
    <m/>
    <m/>
    <m/>
    <m/>
    <m/>
    <m/>
    <m/>
    <m/>
    <m/>
    <m/>
    <m/>
    <m/>
    <m/>
    <m/>
    <m/>
    <m/>
    <m/>
    <m/>
    <m/>
    <m/>
    <m/>
    <m/>
    <m/>
    <m/>
    <m/>
    <m/>
    <m/>
    <m/>
    <m/>
    <m/>
    <m/>
    <m/>
    <m/>
    <m/>
    <m/>
    <m/>
    <m/>
    <m/>
    <m/>
    <m/>
    <m/>
    <m/>
    <m/>
    <m/>
    <m/>
    <m/>
    <m/>
    <m/>
    <m/>
    <m/>
    <m/>
    <m/>
    <m/>
    <m/>
    <m/>
    <m/>
    <m/>
    <m/>
    <m/>
    <m/>
    <m/>
    <m/>
    <m/>
    <m/>
    <m/>
    <m/>
    <m/>
    <m/>
    <m/>
    <m/>
    <m/>
    <m/>
    <m/>
    <m/>
    <m/>
    <m/>
    <m/>
    <m/>
    <m/>
    <m/>
  </r>
  <r>
    <x v="12"/>
    <m/>
    <m/>
    <m/>
    <m/>
    <m/>
    <m/>
    <m/>
    <m/>
    <m/>
    <m/>
    <m/>
    <m/>
    <m/>
    <m/>
    <m/>
    <m/>
    <m/>
    <m/>
    <m/>
    <m/>
    <m/>
    <m/>
    <m/>
    <m/>
    <m/>
    <m/>
    <m/>
    <m/>
    <m/>
    <m/>
    <m/>
    <m/>
    <m/>
    <m/>
    <m/>
    <m/>
    <m/>
    <m/>
    <m/>
    <m/>
    <m/>
    <n v="0"/>
    <m/>
    <m/>
    <m/>
    <m/>
    <m/>
    <m/>
    <m/>
    <m/>
    <m/>
    <m/>
    <m/>
    <m/>
    <m/>
    <m/>
    <m/>
    <m/>
    <m/>
    <m/>
    <m/>
    <m/>
    <m/>
    <m/>
    <m/>
    <m/>
    <m/>
    <m/>
    <m/>
    <m/>
    <m/>
    <m/>
    <m/>
    <m/>
    <m/>
    <m/>
    <m/>
    <m/>
    <m/>
    <m/>
    <m/>
    <m/>
    <m/>
    <m/>
    <m/>
    <m/>
    <m/>
    <m/>
    <m/>
    <m/>
    <m/>
    <m/>
    <m/>
    <m/>
    <m/>
    <m/>
    <m/>
    <m/>
    <m/>
    <m/>
    <m/>
    <m/>
    <m/>
    <m/>
    <m/>
    <m/>
    <m/>
    <m/>
    <m/>
    <m/>
    <m/>
    <m/>
    <m/>
    <m/>
    <m/>
    <m/>
    <m/>
    <m/>
    <m/>
    <m/>
    <m/>
    <m/>
    <m/>
    <m/>
    <m/>
    <m/>
    <m/>
    <m/>
    <m/>
    <m/>
    <m/>
    <m/>
    <m/>
  </r>
  <r>
    <x v="28"/>
    <m/>
    <m/>
    <m/>
    <m/>
    <m/>
    <m/>
    <m/>
    <m/>
    <m/>
    <m/>
    <m/>
    <m/>
    <m/>
    <m/>
    <m/>
    <m/>
    <m/>
    <m/>
    <m/>
    <m/>
    <m/>
    <m/>
    <m/>
    <m/>
    <m/>
    <m/>
    <m/>
    <m/>
    <m/>
    <m/>
    <m/>
    <m/>
    <m/>
    <m/>
    <m/>
    <m/>
    <m/>
    <m/>
    <m/>
    <m/>
    <m/>
    <n v="0"/>
    <m/>
    <m/>
    <m/>
    <m/>
    <m/>
    <m/>
    <m/>
    <m/>
    <m/>
    <m/>
    <m/>
    <m/>
    <m/>
    <m/>
    <m/>
    <m/>
    <m/>
    <m/>
    <m/>
    <m/>
    <m/>
    <m/>
    <m/>
    <m/>
    <m/>
    <m/>
    <m/>
    <m/>
    <m/>
    <m/>
    <m/>
    <m/>
    <m/>
    <m/>
    <m/>
    <m/>
    <m/>
    <m/>
    <m/>
    <m/>
    <m/>
    <m/>
    <m/>
    <m/>
    <m/>
    <m/>
    <m/>
    <m/>
    <m/>
    <m/>
    <m/>
    <m/>
    <m/>
    <m/>
    <m/>
    <m/>
    <m/>
    <m/>
    <m/>
    <m/>
    <m/>
    <m/>
    <m/>
    <m/>
    <m/>
    <m/>
    <m/>
    <m/>
    <m/>
    <m/>
    <m/>
    <m/>
    <m/>
    <m/>
    <m/>
    <m/>
    <m/>
    <m/>
    <m/>
    <m/>
    <m/>
    <m/>
    <m/>
    <m/>
    <m/>
    <m/>
    <m/>
    <m/>
    <m/>
    <m/>
    <m/>
  </r>
  <r>
    <x v="29"/>
    <m/>
    <m/>
    <m/>
    <m/>
    <m/>
    <m/>
    <m/>
    <m/>
    <m/>
    <m/>
    <m/>
    <m/>
    <m/>
    <m/>
    <m/>
    <m/>
    <m/>
    <m/>
    <m/>
    <m/>
    <m/>
    <m/>
    <m/>
    <m/>
    <m/>
    <m/>
    <m/>
    <m/>
    <m/>
    <m/>
    <m/>
    <m/>
    <m/>
    <m/>
    <m/>
    <m/>
    <m/>
    <m/>
    <m/>
    <m/>
    <m/>
    <n v="0"/>
    <m/>
    <m/>
    <m/>
    <m/>
    <m/>
    <m/>
    <m/>
    <m/>
    <m/>
    <m/>
    <m/>
    <m/>
    <m/>
    <m/>
    <m/>
    <m/>
    <m/>
    <m/>
    <m/>
    <m/>
    <m/>
    <m/>
    <m/>
    <m/>
    <m/>
    <m/>
    <m/>
    <m/>
    <m/>
    <m/>
    <m/>
    <m/>
    <m/>
    <m/>
    <m/>
    <m/>
    <m/>
    <m/>
    <m/>
    <m/>
    <m/>
    <m/>
    <m/>
    <m/>
    <m/>
    <m/>
    <m/>
    <m/>
    <m/>
    <m/>
    <m/>
    <m/>
    <m/>
    <m/>
    <m/>
    <m/>
    <m/>
    <m/>
    <m/>
    <m/>
    <m/>
    <m/>
    <m/>
    <m/>
    <m/>
    <m/>
    <m/>
    <m/>
    <m/>
    <m/>
    <m/>
    <m/>
    <m/>
    <m/>
    <m/>
    <m/>
    <m/>
    <m/>
    <m/>
    <m/>
    <m/>
    <m/>
    <m/>
    <m/>
    <m/>
    <m/>
    <m/>
    <m/>
    <m/>
    <m/>
    <m/>
  </r>
  <r>
    <x v="30"/>
    <m/>
    <m/>
    <m/>
    <m/>
    <m/>
    <m/>
    <m/>
    <m/>
    <m/>
    <m/>
    <m/>
    <m/>
    <m/>
    <m/>
    <m/>
    <m/>
    <m/>
    <m/>
    <m/>
    <m/>
    <m/>
    <m/>
    <m/>
    <m/>
    <m/>
    <m/>
    <m/>
    <m/>
    <m/>
    <m/>
    <m/>
    <m/>
    <m/>
    <m/>
    <m/>
    <m/>
    <m/>
    <m/>
    <m/>
    <m/>
    <m/>
    <n v="0"/>
    <m/>
    <m/>
    <m/>
    <m/>
    <m/>
    <m/>
    <m/>
    <m/>
    <m/>
    <m/>
    <m/>
    <m/>
    <m/>
    <m/>
    <m/>
    <m/>
    <m/>
    <m/>
    <m/>
    <m/>
    <m/>
    <m/>
    <m/>
    <m/>
    <m/>
    <m/>
    <m/>
    <m/>
    <m/>
    <m/>
    <m/>
    <m/>
    <m/>
    <m/>
    <m/>
    <m/>
    <m/>
    <m/>
    <m/>
    <m/>
    <m/>
    <m/>
    <m/>
    <m/>
    <m/>
    <m/>
    <m/>
    <m/>
    <m/>
    <m/>
    <m/>
    <m/>
    <m/>
    <m/>
    <m/>
    <m/>
    <m/>
    <m/>
    <m/>
    <m/>
    <m/>
    <m/>
    <m/>
    <m/>
    <m/>
    <m/>
    <m/>
    <m/>
    <m/>
    <m/>
    <m/>
    <m/>
    <m/>
    <m/>
    <m/>
    <m/>
    <m/>
    <m/>
    <m/>
    <m/>
    <m/>
    <m/>
    <m/>
    <m/>
    <m/>
    <m/>
    <m/>
    <m/>
    <m/>
    <m/>
    <m/>
  </r>
  <r>
    <x v="31"/>
    <m/>
    <m/>
    <m/>
    <m/>
    <m/>
    <m/>
    <m/>
    <m/>
    <m/>
    <m/>
    <m/>
    <m/>
    <m/>
    <m/>
    <m/>
    <m/>
    <m/>
    <m/>
    <m/>
    <m/>
    <m/>
    <m/>
    <m/>
    <m/>
    <m/>
    <m/>
    <m/>
    <m/>
    <m/>
    <m/>
    <m/>
    <m/>
    <m/>
    <m/>
    <m/>
    <m/>
    <m/>
    <m/>
    <m/>
    <m/>
    <m/>
    <n v="0"/>
    <m/>
    <m/>
    <m/>
    <m/>
    <m/>
    <m/>
    <m/>
    <m/>
    <m/>
    <m/>
    <m/>
    <m/>
    <m/>
    <m/>
    <m/>
    <m/>
    <m/>
    <m/>
    <m/>
    <m/>
    <m/>
    <m/>
    <m/>
    <m/>
    <m/>
    <m/>
    <m/>
    <m/>
    <m/>
    <m/>
    <m/>
    <m/>
    <m/>
    <m/>
    <m/>
    <m/>
    <m/>
    <m/>
    <m/>
    <m/>
    <m/>
    <m/>
    <m/>
    <m/>
    <m/>
    <m/>
    <m/>
    <m/>
    <m/>
    <m/>
    <m/>
    <m/>
    <m/>
    <m/>
    <m/>
    <m/>
    <m/>
    <m/>
    <m/>
    <m/>
    <m/>
    <m/>
    <m/>
    <m/>
    <m/>
    <m/>
    <m/>
    <m/>
    <m/>
    <m/>
    <m/>
    <m/>
    <m/>
    <m/>
    <m/>
    <m/>
    <m/>
    <m/>
    <m/>
    <m/>
    <m/>
    <m/>
    <m/>
    <m/>
    <m/>
    <m/>
    <m/>
    <m/>
    <m/>
    <m/>
    <m/>
  </r>
  <r>
    <x v="13"/>
    <m/>
    <m/>
    <m/>
    <m/>
    <m/>
    <m/>
    <m/>
    <m/>
    <m/>
    <m/>
    <m/>
    <m/>
    <m/>
    <m/>
    <m/>
    <m/>
    <m/>
    <m/>
    <m/>
    <m/>
    <m/>
    <m/>
    <m/>
    <m/>
    <m/>
    <m/>
    <m/>
    <m/>
    <m/>
    <m/>
    <m/>
    <m/>
    <m/>
    <m/>
    <m/>
    <m/>
    <m/>
    <m/>
    <m/>
    <m/>
    <m/>
    <n v="0"/>
    <m/>
    <m/>
    <m/>
    <m/>
    <m/>
    <m/>
    <m/>
    <m/>
    <m/>
    <m/>
    <m/>
    <m/>
    <m/>
    <m/>
    <m/>
    <m/>
    <m/>
    <m/>
    <m/>
    <m/>
    <m/>
    <m/>
    <m/>
    <m/>
    <m/>
    <m/>
    <m/>
    <m/>
    <m/>
    <m/>
    <m/>
    <m/>
    <m/>
    <m/>
    <m/>
    <m/>
    <m/>
    <m/>
    <m/>
    <m/>
    <m/>
    <m/>
    <m/>
    <m/>
    <m/>
    <m/>
    <m/>
    <m/>
    <m/>
    <m/>
    <m/>
    <m/>
    <m/>
    <m/>
    <m/>
    <m/>
    <m/>
    <m/>
    <m/>
    <m/>
    <m/>
    <m/>
    <m/>
    <m/>
    <m/>
    <m/>
    <m/>
    <m/>
    <m/>
    <m/>
    <m/>
    <m/>
    <m/>
    <m/>
    <m/>
    <m/>
    <m/>
    <m/>
    <m/>
    <m/>
    <m/>
    <m/>
    <m/>
    <m/>
    <m/>
    <m/>
    <m/>
    <m/>
    <m/>
    <m/>
    <m/>
  </r>
  <r>
    <x v="14"/>
    <m/>
    <m/>
    <m/>
    <m/>
    <m/>
    <m/>
    <m/>
    <m/>
    <m/>
    <m/>
    <m/>
    <m/>
    <m/>
    <m/>
    <m/>
    <m/>
    <m/>
    <m/>
    <m/>
    <m/>
    <m/>
    <m/>
    <m/>
    <m/>
    <m/>
    <m/>
    <m/>
    <m/>
    <m/>
    <m/>
    <m/>
    <m/>
    <m/>
    <m/>
    <m/>
    <m/>
    <m/>
    <m/>
    <m/>
    <m/>
    <m/>
    <n v="0"/>
    <m/>
    <m/>
    <m/>
    <m/>
    <m/>
    <m/>
    <m/>
    <m/>
    <m/>
    <m/>
    <m/>
    <m/>
    <m/>
    <m/>
    <m/>
    <m/>
    <m/>
    <m/>
    <m/>
    <m/>
    <m/>
    <m/>
    <m/>
    <m/>
    <m/>
    <m/>
    <m/>
    <m/>
    <m/>
    <m/>
    <m/>
    <m/>
    <m/>
    <m/>
    <m/>
    <m/>
    <m/>
    <m/>
    <m/>
    <m/>
    <m/>
    <m/>
    <m/>
    <m/>
    <m/>
    <m/>
    <m/>
    <m/>
    <m/>
    <m/>
    <m/>
    <m/>
    <m/>
    <m/>
    <m/>
    <m/>
    <m/>
    <m/>
    <m/>
    <m/>
    <m/>
    <m/>
    <m/>
    <m/>
    <m/>
    <m/>
    <m/>
    <m/>
    <m/>
    <m/>
    <m/>
    <m/>
    <m/>
    <m/>
    <m/>
    <m/>
    <m/>
    <m/>
    <m/>
    <m/>
    <m/>
    <m/>
    <m/>
    <m/>
    <m/>
    <m/>
    <m/>
    <m/>
    <m/>
    <m/>
    <m/>
  </r>
  <r>
    <x v="14"/>
    <m/>
    <m/>
    <m/>
    <m/>
    <m/>
    <m/>
    <m/>
    <m/>
    <m/>
    <m/>
    <m/>
    <m/>
    <m/>
    <m/>
    <m/>
    <m/>
    <m/>
    <m/>
    <m/>
    <m/>
    <m/>
    <m/>
    <m/>
    <m/>
    <m/>
    <m/>
    <m/>
    <m/>
    <m/>
    <m/>
    <m/>
    <m/>
    <m/>
    <m/>
    <m/>
    <m/>
    <m/>
    <m/>
    <m/>
    <m/>
    <m/>
    <n v="0"/>
    <m/>
    <m/>
    <m/>
    <m/>
    <m/>
    <m/>
    <m/>
    <m/>
    <m/>
    <m/>
    <m/>
    <m/>
    <m/>
    <m/>
    <m/>
    <m/>
    <m/>
    <m/>
    <m/>
    <m/>
    <m/>
    <m/>
    <m/>
    <m/>
    <m/>
    <m/>
    <m/>
    <m/>
    <m/>
    <m/>
    <m/>
    <m/>
    <m/>
    <m/>
    <m/>
    <m/>
    <m/>
    <m/>
    <m/>
    <m/>
    <m/>
    <m/>
    <m/>
    <m/>
    <m/>
    <m/>
    <m/>
    <m/>
    <m/>
    <m/>
    <m/>
    <m/>
    <m/>
    <m/>
    <m/>
    <m/>
    <m/>
    <m/>
    <m/>
    <m/>
    <m/>
    <m/>
    <m/>
    <m/>
    <m/>
    <m/>
    <m/>
    <m/>
    <m/>
    <m/>
    <m/>
    <m/>
    <m/>
    <m/>
    <m/>
    <m/>
    <m/>
    <m/>
    <m/>
    <m/>
    <m/>
    <m/>
    <m/>
    <m/>
    <m/>
    <m/>
    <m/>
    <m/>
    <m/>
    <m/>
    <m/>
  </r>
  <r>
    <x v="14"/>
    <m/>
    <m/>
    <m/>
    <m/>
    <m/>
    <m/>
    <m/>
    <m/>
    <m/>
    <m/>
    <m/>
    <m/>
    <m/>
    <m/>
    <m/>
    <m/>
    <m/>
    <m/>
    <m/>
    <m/>
    <m/>
    <m/>
    <m/>
    <m/>
    <m/>
    <m/>
    <m/>
    <m/>
    <m/>
    <m/>
    <m/>
    <m/>
    <m/>
    <m/>
    <m/>
    <m/>
    <m/>
    <m/>
    <m/>
    <m/>
    <m/>
    <n v="0"/>
    <m/>
    <m/>
    <m/>
    <m/>
    <m/>
    <m/>
    <m/>
    <m/>
    <m/>
    <m/>
    <m/>
    <m/>
    <m/>
    <m/>
    <m/>
    <m/>
    <m/>
    <m/>
    <m/>
    <m/>
    <m/>
    <m/>
    <m/>
    <m/>
    <m/>
    <m/>
    <m/>
    <m/>
    <m/>
    <m/>
    <m/>
    <m/>
    <m/>
    <m/>
    <m/>
    <m/>
    <m/>
    <m/>
    <m/>
    <m/>
    <m/>
    <m/>
    <m/>
    <m/>
    <m/>
    <m/>
    <m/>
    <m/>
    <m/>
    <m/>
    <m/>
    <m/>
    <m/>
    <m/>
    <m/>
    <m/>
    <m/>
    <m/>
    <m/>
    <m/>
    <m/>
    <m/>
    <m/>
    <m/>
    <m/>
    <m/>
    <m/>
    <m/>
    <m/>
    <m/>
    <m/>
    <m/>
    <m/>
    <m/>
    <m/>
    <m/>
    <m/>
    <m/>
    <m/>
    <m/>
    <m/>
    <m/>
    <m/>
    <m/>
    <m/>
    <m/>
    <m/>
    <m/>
    <m/>
    <m/>
    <m/>
  </r>
  <r>
    <x v="14"/>
    <m/>
    <m/>
    <m/>
    <m/>
    <m/>
    <m/>
    <m/>
    <m/>
    <m/>
    <m/>
    <m/>
    <m/>
    <m/>
    <m/>
    <m/>
    <m/>
    <m/>
    <m/>
    <m/>
    <m/>
    <m/>
    <m/>
    <m/>
    <m/>
    <m/>
    <m/>
    <m/>
    <m/>
    <m/>
    <m/>
    <m/>
    <m/>
    <m/>
    <m/>
    <m/>
    <m/>
    <m/>
    <m/>
    <m/>
    <m/>
    <m/>
    <n v="0"/>
    <m/>
    <m/>
    <m/>
    <m/>
    <m/>
    <m/>
    <m/>
    <m/>
    <m/>
    <m/>
    <m/>
    <m/>
    <m/>
    <m/>
    <m/>
    <m/>
    <m/>
    <m/>
    <m/>
    <m/>
    <m/>
    <m/>
    <m/>
    <m/>
    <m/>
    <m/>
    <m/>
    <m/>
    <m/>
    <m/>
    <m/>
    <m/>
    <m/>
    <m/>
    <m/>
    <m/>
    <m/>
    <m/>
    <m/>
    <m/>
    <m/>
    <m/>
    <m/>
    <m/>
    <m/>
    <m/>
    <m/>
    <m/>
    <m/>
    <m/>
    <m/>
    <m/>
    <m/>
    <m/>
    <m/>
    <m/>
    <m/>
    <m/>
    <m/>
    <m/>
    <m/>
    <m/>
    <m/>
    <m/>
    <m/>
    <m/>
    <m/>
    <m/>
    <m/>
    <m/>
    <m/>
    <m/>
    <m/>
    <m/>
    <m/>
    <m/>
    <m/>
    <m/>
    <m/>
    <m/>
    <m/>
    <m/>
    <m/>
    <m/>
    <m/>
    <m/>
    <m/>
    <m/>
    <m/>
    <m/>
    <m/>
  </r>
  <r>
    <x v="14"/>
    <m/>
    <m/>
    <m/>
    <m/>
    <m/>
    <m/>
    <m/>
    <m/>
    <m/>
    <m/>
    <m/>
    <m/>
    <m/>
    <m/>
    <m/>
    <m/>
    <m/>
    <m/>
    <m/>
    <m/>
    <m/>
    <m/>
    <m/>
    <m/>
    <m/>
    <m/>
    <m/>
    <m/>
    <m/>
    <m/>
    <m/>
    <m/>
    <m/>
    <m/>
    <m/>
    <m/>
    <m/>
    <m/>
    <m/>
    <m/>
    <m/>
    <n v="0"/>
    <m/>
    <m/>
    <m/>
    <m/>
    <m/>
    <m/>
    <m/>
    <m/>
    <m/>
    <m/>
    <m/>
    <m/>
    <m/>
    <m/>
    <m/>
    <m/>
    <m/>
    <m/>
    <m/>
    <m/>
    <m/>
    <m/>
    <m/>
    <m/>
    <m/>
    <m/>
    <m/>
    <m/>
    <m/>
    <m/>
    <m/>
    <m/>
    <m/>
    <m/>
    <m/>
    <m/>
    <m/>
    <m/>
    <m/>
    <m/>
    <m/>
    <m/>
    <m/>
    <m/>
    <m/>
    <m/>
    <m/>
    <m/>
    <m/>
    <m/>
    <m/>
    <m/>
    <m/>
    <m/>
    <m/>
    <m/>
    <m/>
    <m/>
    <m/>
    <m/>
    <m/>
    <m/>
    <m/>
    <m/>
    <m/>
    <m/>
    <m/>
    <m/>
    <m/>
    <m/>
    <m/>
    <m/>
    <m/>
    <m/>
    <m/>
    <m/>
    <m/>
    <m/>
    <m/>
    <m/>
    <m/>
    <m/>
    <m/>
    <m/>
    <m/>
    <m/>
    <m/>
    <m/>
    <m/>
    <m/>
    <m/>
  </r>
  <r>
    <x v="14"/>
    <m/>
    <m/>
    <m/>
    <m/>
    <m/>
    <m/>
    <m/>
    <m/>
    <m/>
    <m/>
    <m/>
    <m/>
    <m/>
    <m/>
    <m/>
    <m/>
    <m/>
    <m/>
    <m/>
    <m/>
    <m/>
    <m/>
    <m/>
    <m/>
    <m/>
    <m/>
    <m/>
    <m/>
    <m/>
    <m/>
    <m/>
    <m/>
    <m/>
    <m/>
    <m/>
    <m/>
    <m/>
    <m/>
    <m/>
    <m/>
    <m/>
    <n v="0"/>
    <m/>
    <m/>
    <m/>
    <m/>
    <m/>
    <m/>
    <m/>
    <m/>
    <m/>
    <m/>
    <m/>
    <m/>
    <m/>
    <m/>
    <m/>
    <m/>
    <m/>
    <m/>
    <m/>
    <m/>
    <m/>
    <m/>
    <m/>
    <m/>
    <m/>
    <m/>
    <m/>
    <m/>
    <m/>
    <m/>
    <m/>
    <m/>
    <m/>
    <m/>
    <m/>
    <m/>
    <m/>
    <m/>
    <m/>
    <m/>
    <m/>
    <m/>
    <m/>
    <m/>
    <m/>
    <m/>
    <m/>
    <m/>
    <m/>
    <m/>
    <m/>
    <m/>
    <m/>
    <m/>
    <m/>
    <m/>
    <m/>
    <m/>
    <m/>
    <m/>
    <m/>
    <m/>
    <m/>
    <m/>
    <m/>
    <m/>
    <m/>
    <m/>
    <m/>
    <m/>
    <m/>
    <m/>
    <m/>
    <m/>
    <m/>
    <m/>
    <m/>
    <m/>
    <m/>
    <m/>
    <m/>
    <m/>
    <m/>
    <m/>
    <m/>
    <m/>
    <m/>
    <m/>
    <m/>
    <m/>
    <m/>
  </r>
  <r>
    <x v="14"/>
    <m/>
    <m/>
    <m/>
    <m/>
    <m/>
    <m/>
    <m/>
    <m/>
    <m/>
    <m/>
    <m/>
    <m/>
    <m/>
    <m/>
    <m/>
    <m/>
    <m/>
    <m/>
    <m/>
    <m/>
    <m/>
    <m/>
    <m/>
    <m/>
    <m/>
    <m/>
    <m/>
    <m/>
    <m/>
    <m/>
    <m/>
    <m/>
    <m/>
    <m/>
    <m/>
    <m/>
    <m/>
    <m/>
    <m/>
    <m/>
    <m/>
    <n v="0"/>
    <m/>
    <m/>
    <m/>
    <m/>
    <m/>
    <m/>
    <m/>
    <m/>
    <m/>
    <m/>
    <m/>
    <m/>
    <m/>
    <m/>
    <m/>
    <m/>
    <m/>
    <m/>
    <m/>
    <m/>
    <m/>
    <m/>
    <m/>
    <m/>
    <m/>
    <m/>
    <m/>
    <m/>
    <m/>
    <m/>
    <m/>
    <m/>
    <m/>
    <m/>
    <m/>
    <m/>
    <m/>
    <m/>
    <m/>
    <m/>
    <m/>
    <m/>
    <m/>
    <m/>
    <m/>
    <m/>
    <m/>
    <m/>
    <m/>
    <m/>
    <m/>
    <m/>
    <m/>
    <m/>
    <m/>
    <m/>
    <m/>
    <m/>
    <m/>
    <m/>
    <m/>
    <m/>
    <m/>
    <m/>
    <m/>
    <m/>
    <m/>
    <m/>
    <m/>
    <m/>
    <m/>
    <m/>
    <m/>
    <m/>
    <m/>
    <m/>
    <m/>
    <m/>
    <m/>
    <m/>
    <m/>
    <m/>
    <m/>
    <m/>
    <m/>
    <m/>
    <m/>
    <m/>
    <m/>
    <m/>
    <m/>
  </r>
  <r>
    <x v="14"/>
    <m/>
    <m/>
    <m/>
    <m/>
    <m/>
    <m/>
    <m/>
    <m/>
    <m/>
    <m/>
    <m/>
    <m/>
    <m/>
    <m/>
    <m/>
    <m/>
    <m/>
    <m/>
    <m/>
    <m/>
    <m/>
    <m/>
    <m/>
    <m/>
    <m/>
    <m/>
    <m/>
    <m/>
    <m/>
    <m/>
    <m/>
    <m/>
    <m/>
    <m/>
    <m/>
    <m/>
    <m/>
    <m/>
    <m/>
    <m/>
    <m/>
    <n v="0"/>
    <m/>
    <m/>
    <m/>
    <m/>
    <m/>
    <m/>
    <m/>
    <m/>
    <m/>
    <m/>
    <m/>
    <m/>
    <m/>
    <m/>
    <m/>
    <m/>
    <m/>
    <m/>
    <m/>
    <m/>
    <m/>
    <m/>
    <m/>
    <m/>
    <m/>
    <m/>
    <m/>
    <m/>
    <m/>
    <m/>
    <m/>
    <m/>
    <m/>
    <m/>
    <m/>
    <m/>
    <m/>
    <m/>
    <m/>
    <m/>
    <m/>
    <m/>
    <m/>
    <m/>
    <m/>
    <m/>
    <m/>
    <m/>
    <m/>
    <m/>
    <m/>
    <m/>
    <m/>
    <m/>
    <m/>
    <m/>
    <m/>
    <m/>
    <m/>
    <m/>
    <m/>
    <m/>
    <m/>
    <m/>
    <m/>
    <m/>
    <m/>
    <m/>
    <m/>
    <m/>
    <m/>
    <m/>
    <m/>
    <m/>
    <m/>
    <m/>
    <m/>
    <m/>
    <m/>
    <m/>
    <m/>
    <m/>
    <m/>
    <m/>
    <m/>
    <m/>
    <m/>
    <m/>
    <m/>
    <m/>
    <m/>
  </r>
  <r>
    <x v="14"/>
    <m/>
    <m/>
    <m/>
    <m/>
    <m/>
    <m/>
    <m/>
    <m/>
    <m/>
    <m/>
    <m/>
    <m/>
    <m/>
    <m/>
    <m/>
    <m/>
    <m/>
    <m/>
    <m/>
    <m/>
    <m/>
    <m/>
    <m/>
    <m/>
    <m/>
    <m/>
    <m/>
    <m/>
    <m/>
    <m/>
    <m/>
    <m/>
    <m/>
    <m/>
    <m/>
    <m/>
    <m/>
    <m/>
    <m/>
    <m/>
    <m/>
    <n v="0"/>
    <m/>
    <m/>
    <m/>
    <m/>
    <m/>
    <m/>
    <m/>
    <m/>
    <m/>
    <m/>
    <m/>
    <m/>
    <m/>
    <m/>
    <m/>
    <m/>
    <m/>
    <m/>
    <m/>
    <m/>
    <m/>
    <m/>
    <m/>
    <m/>
    <m/>
    <m/>
    <m/>
    <m/>
    <m/>
    <m/>
    <m/>
    <m/>
    <m/>
    <m/>
    <m/>
    <m/>
    <m/>
    <m/>
    <m/>
    <m/>
    <m/>
    <m/>
    <m/>
    <m/>
    <m/>
    <m/>
    <m/>
    <m/>
    <m/>
    <m/>
    <m/>
    <m/>
    <m/>
    <m/>
    <m/>
    <m/>
    <m/>
    <m/>
    <m/>
    <m/>
    <m/>
    <m/>
    <m/>
    <m/>
    <m/>
    <m/>
    <m/>
    <m/>
    <m/>
    <m/>
    <m/>
    <m/>
    <m/>
    <m/>
    <m/>
    <m/>
    <m/>
    <m/>
    <m/>
    <m/>
    <m/>
    <m/>
    <m/>
    <m/>
    <m/>
    <m/>
    <m/>
    <m/>
    <m/>
    <m/>
    <m/>
  </r>
  <r>
    <x v="14"/>
    <m/>
    <m/>
    <m/>
    <m/>
    <m/>
    <m/>
    <m/>
    <m/>
    <m/>
    <m/>
    <m/>
    <m/>
    <m/>
    <m/>
    <m/>
    <m/>
    <m/>
    <m/>
    <m/>
    <m/>
    <m/>
    <m/>
    <m/>
    <m/>
    <m/>
    <m/>
    <m/>
    <m/>
    <m/>
    <m/>
    <m/>
    <m/>
    <m/>
    <m/>
    <m/>
    <m/>
    <m/>
    <m/>
    <m/>
    <m/>
    <m/>
    <n v="0"/>
    <m/>
    <m/>
    <m/>
    <m/>
    <m/>
    <m/>
    <m/>
    <m/>
    <m/>
    <m/>
    <m/>
    <m/>
    <m/>
    <m/>
    <m/>
    <m/>
    <m/>
    <m/>
    <m/>
    <m/>
    <m/>
    <m/>
    <m/>
    <m/>
    <m/>
    <m/>
    <m/>
    <m/>
    <m/>
    <m/>
    <m/>
    <m/>
    <m/>
    <m/>
    <m/>
    <m/>
    <m/>
    <m/>
    <m/>
    <m/>
    <m/>
    <m/>
    <m/>
    <m/>
    <m/>
    <m/>
    <m/>
    <m/>
    <m/>
    <m/>
    <m/>
    <m/>
    <m/>
    <m/>
    <m/>
    <m/>
    <m/>
    <m/>
    <m/>
    <m/>
    <m/>
    <m/>
    <m/>
    <m/>
    <m/>
    <m/>
    <m/>
    <m/>
    <m/>
    <m/>
    <m/>
    <m/>
    <m/>
    <m/>
    <m/>
    <m/>
    <m/>
    <m/>
    <m/>
    <m/>
    <m/>
    <m/>
    <m/>
    <m/>
    <m/>
    <m/>
    <m/>
    <m/>
    <m/>
    <m/>
    <m/>
  </r>
  <r>
    <x v="14"/>
    <m/>
    <m/>
    <m/>
    <m/>
    <m/>
    <m/>
    <m/>
    <m/>
    <m/>
    <m/>
    <m/>
    <m/>
    <m/>
    <m/>
    <m/>
    <m/>
    <m/>
    <m/>
    <m/>
    <m/>
    <m/>
    <m/>
    <m/>
    <m/>
    <m/>
    <m/>
    <m/>
    <m/>
    <m/>
    <m/>
    <m/>
    <m/>
    <m/>
    <m/>
    <m/>
    <m/>
    <m/>
    <m/>
    <m/>
    <m/>
    <m/>
    <n v="0"/>
    <m/>
    <m/>
    <m/>
    <m/>
    <m/>
    <m/>
    <m/>
    <m/>
    <m/>
    <m/>
    <m/>
    <m/>
    <m/>
    <m/>
    <m/>
    <m/>
    <m/>
    <m/>
    <m/>
    <m/>
    <m/>
    <m/>
    <m/>
    <m/>
    <m/>
    <m/>
    <m/>
    <m/>
    <m/>
    <m/>
    <m/>
    <m/>
    <m/>
    <m/>
    <m/>
    <m/>
    <m/>
    <m/>
    <m/>
    <m/>
    <m/>
    <m/>
    <m/>
    <m/>
    <m/>
    <m/>
    <m/>
    <m/>
    <m/>
    <m/>
    <m/>
    <m/>
    <m/>
    <m/>
    <m/>
    <m/>
    <m/>
    <m/>
    <m/>
    <m/>
    <m/>
    <m/>
    <m/>
    <m/>
    <m/>
    <m/>
    <m/>
    <m/>
    <m/>
    <m/>
    <m/>
    <m/>
    <m/>
    <m/>
    <m/>
    <m/>
    <m/>
    <m/>
    <m/>
    <m/>
    <m/>
    <m/>
    <m/>
    <m/>
    <m/>
    <m/>
    <m/>
    <m/>
    <m/>
    <m/>
    <m/>
  </r>
  <r>
    <x v="14"/>
    <m/>
    <m/>
    <m/>
    <m/>
    <m/>
    <m/>
    <m/>
    <m/>
    <m/>
    <m/>
    <m/>
    <m/>
    <m/>
    <m/>
    <m/>
    <m/>
    <m/>
    <m/>
    <m/>
    <m/>
    <m/>
    <m/>
    <m/>
    <m/>
    <m/>
    <m/>
    <m/>
    <m/>
    <m/>
    <m/>
    <m/>
    <m/>
    <m/>
    <m/>
    <m/>
    <m/>
    <m/>
    <m/>
    <m/>
    <m/>
    <m/>
    <n v="0"/>
    <m/>
    <m/>
    <m/>
    <m/>
    <m/>
    <m/>
    <m/>
    <m/>
    <m/>
    <m/>
    <m/>
    <m/>
    <m/>
    <m/>
    <m/>
    <m/>
    <m/>
    <m/>
    <m/>
    <m/>
    <m/>
    <m/>
    <m/>
    <m/>
    <m/>
    <m/>
    <m/>
    <m/>
    <m/>
    <m/>
    <m/>
    <m/>
    <m/>
    <m/>
    <m/>
    <m/>
    <m/>
    <m/>
    <m/>
    <m/>
    <m/>
    <m/>
    <m/>
    <m/>
    <m/>
    <m/>
    <m/>
    <m/>
    <m/>
    <m/>
    <m/>
    <m/>
    <m/>
    <m/>
    <m/>
    <m/>
    <m/>
    <m/>
    <m/>
    <m/>
    <m/>
    <m/>
    <m/>
    <m/>
    <m/>
    <m/>
    <m/>
    <m/>
    <m/>
    <m/>
    <m/>
    <m/>
    <m/>
    <m/>
    <m/>
    <m/>
    <m/>
    <m/>
    <m/>
    <m/>
    <m/>
    <m/>
    <m/>
    <m/>
    <m/>
    <m/>
    <m/>
    <m/>
    <m/>
    <m/>
    <m/>
  </r>
  <r>
    <x v="14"/>
    <m/>
    <m/>
    <m/>
    <m/>
    <m/>
    <m/>
    <m/>
    <m/>
    <m/>
    <m/>
    <m/>
    <m/>
    <m/>
    <m/>
    <m/>
    <m/>
    <m/>
    <m/>
    <m/>
    <m/>
    <m/>
    <m/>
    <m/>
    <m/>
    <m/>
    <m/>
    <m/>
    <m/>
    <m/>
    <m/>
    <m/>
    <m/>
    <m/>
    <m/>
    <m/>
    <m/>
    <m/>
    <m/>
    <m/>
    <m/>
    <m/>
    <n v="0"/>
    <m/>
    <m/>
    <m/>
    <m/>
    <m/>
    <m/>
    <m/>
    <m/>
    <m/>
    <m/>
    <m/>
    <m/>
    <m/>
    <m/>
    <m/>
    <m/>
    <m/>
    <m/>
    <m/>
    <m/>
    <m/>
    <m/>
    <m/>
    <m/>
    <m/>
    <m/>
    <m/>
    <m/>
    <m/>
    <m/>
    <m/>
    <m/>
    <m/>
    <m/>
    <m/>
    <m/>
    <m/>
    <m/>
    <m/>
    <m/>
    <m/>
    <m/>
    <m/>
    <m/>
    <m/>
    <m/>
    <m/>
    <m/>
    <m/>
    <m/>
    <m/>
    <m/>
    <m/>
    <m/>
    <m/>
    <m/>
    <m/>
    <m/>
    <m/>
    <m/>
    <m/>
    <m/>
    <m/>
    <m/>
    <m/>
    <m/>
    <m/>
    <m/>
    <m/>
    <m/>
    <m/>
    <m/>
    <m/>
    <m/>
    <m/>
    <m/>
    <m/>
    <m/>
    <m/>
    <m/>
    <m/>
    <m/>
    <m/>
    <m/>
    <m/>
    <m/>
    <m/>
    <m/>
    <m/>
    <m/>
    <m/>
  </r>
  <r>
    <x v="14"/>
    <m/>
    <m/>
    <m/>
    <m/>
    <m/>
    <m/>
    <m/>
    <m/>
    <m/>
    <m/>
    <m/>
    <m/>
    <m/>
    <m/>
    <m/>
    <m/>
    <m/>
    <m/>
    <m/>
    <m/>
    <m/>
    <m/>
    <m/>
    <m/>
    <m/>
    <m/>
    <m/>
    <m/>
    <m/>
    <m/>
    <m/>
    <m/>
    <m/>
    <m/>
    <m/>
    <m/>
    <m/>
    <m/>
    <m/>
    <m/>
    <m/>
    <n v="0"/>
    <m/>
    <m/>
    <m/>
    <m/>
    <m/>
    <m/>
    <m/>
    <m/>
    <m/>
    <m/>
    <m/>
    <m/>
    <m/>
    <m/>
    <m/>
    <m/>
    <m/>
    <m/>
    <m/>
    <m/>
    <m/>
    <m/>
    <m/>
    <m/>
    <m/>
    <m/>
    <m/>
    <m/>
    <m/>
    <m/>
    <m/>
    <m/>
    <m/>
    <m/>
    <m/>
    <m/>
    <m/>
    <m/>
    <m/>
    <m/>
    <m/>
    <m/>
    <m/>
    <m/>
    <m/>
    <m/>
    <m/>
    <m/>
    <m/>
    <m/>
    <m/>
    <m/>
    <m/>
    <m/>
    <m/>
    <m/>
    <m/>
    <m/>
    <m/>
    <m/>
    <m/>
    <m/>
    <m/>
    <m/>
    <m/>
    <m/>
    <m/>
    <m/>
    <m/>
    <m/>
    <m/>
    <m/>
    <m/>
    <m/>
    <m/>
    <m/>
    <m/>
    <m/>
    <m/>
    <m/>
    <m/>
    <m/>
    <m/>
    <m/>
    <m/>
    <m/>
    <m/>
    <m/>
    <m/>
    <m/>
    <m/>
  </r>
  <r>
    <x v="14"/>
    <m/>
    <m/>
    <m/>
    <m/>
    <m/>
    <m/>
    <m/>
    <m/>
    <m/>
    <m/>
    <m/>
    <m/>
    <m/>
    <m/>
    <m/>
    <m/>
    <m/>
    <m/>
    <m/>
    <m/>
    <m/>
    <m/>
    <m/>
    <m/>
    <m/>
    <m/>
    <m/>
    <m/>
    <m/>
    <m/>
    <m/>
    <m/>
    <m/>
    <m/>
    <m/>
    <m/>
    <m/>
    <m/>
    <m/>
    <m/>
    <m/>
    <n v="0"/>
    <m/>
    <m/>
    <m/>
    <m/>
    <m/>
    <m/>
    <m/>
    <m/>
    <m/>
    <m/>
    <m/>
    <m/>
    <m/>
    <m/>
    <m/>
    <m/>
    <m/>
    <m/>
    <m/>
    <m/>
    <m/>
    <m/>
    <m/>
    <m/>
    <m/>
    <m/>
    <m/>
    <m/>
    <m/>
    <m/>
    <m/>
    <m/>
    <m/>
    <m/>
    <m/>
    <m/>
    <m/>
    <m/>
    <m/>
    <m/>
    <m/>
    <m/>
    <m/>
    <m/>
    <m/>
    <m/>
    <m/>
    <m/>
    <m/>
    <m/>
    <m/>
    <m/>
    <m/>
    <m/>
    <m/>
    <m/>
    <m/>
    <m/>
    <m/>
    <m/>
    <m/>
    <m/>
    <m/>
    <m/>
    <m/>
    <m/>
    <m/>
    <m/>
    <m/>
    <m/>
    <m/>
    <m/>
    <m/>
    <m/>
    <m/>
    <m/>
    <m/>
    <m/>
    <m/>
    <m/>
    <m/>
    <m/>
    <m/>
    <m/>
    <m/>
    <m/>
    <m/>
    <m/>
    <m/>
    <m/>
    <m/>
  </r>
  <r>
    <x v="14"/>
    <m/>
    <m/>
    <m/>
    <m/>
    <m/>
    <m/>
    <m/>
    <m/>
    <m/>
    <m/>
    <m/>
    <m/>
    <m/>
    <m/>
    <m/>
    <m/>
    <m/>
    <m/>
    <m/>
    <m/>
    <m/>
    <m/>
    <m/>
    <m/>
    <m/>
    <m/>
    <m/>
    <m/>
    <m/>
    <m/>
    <m/>
    <m/>
    <m/>
    <m/>
    <m/>
    <m/>
    <m/>
    <m/>
    <m/>
    <m/>
    <m/>
    <n v="0"/>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pivotCacheRecords>
</file>

<file path=xl/pivotCache/pivotCacheRecords3.xml><?xml version="1.0" encoding="utf-8"?>
<pivotCacheRecords xmlns="http://schemas.openxmlformats.org/spreadsheetml/2006/main" xmlns:r="http://schemas.openxmlformats.org/officeDocument/2006/relationships" count="133">
  <r>
    <x v="0"/>
    <n v="998"/>
    <n v="0"/>
    <n v="0"/>
    <n v="0"/>
    <n v="0"/>
    <n v="0"/>
    <n v="0"/>
    <n v="0"/>
    <n v="0"/>
    <n v="0"/>
    <n v="0"/>
    <n v="0"/>
    <n v="0"/>
    <n v="0"/>
    <n v="0"/>
    <n v="0"/>
    <n v="0"/>
    <n v="0"/>
    <n v="0"/>
    <n v="0"/>
    <n v="0"/>
    <n v="0"/>
    <n v="0"/>
    <n v="0"/>
    <n v="0"/>
    <n v="0"/>
    <n v="0"/>
    <n v="0"/>
    <n v="0"/>
    <n v="0"/>
    <n v="0"/>
    <n v="0"/>
    <n v="0"/>
    <n v="0"/>
    <n v="3"/>
    <n v="0"/>
    <n v="1"/>
    <n v="0"/>
    <n v="0"/>
    <n v="53"/>
    <n v="0"/>
    <n v="1055"/>
    <n v="0"/>
    <n v="0"/>
    <n v="0"/>
    <n v="0"/>
    <n v="0"/>
    <n v="0"/>
    <n v="0"/>
    <n v="0"/>
    <n v="0"/>
    <n v="0"/>
    <n v="0"/>
    <n v="0"/>
    <n v="0"/>
    <n v="0"/>
    <n v="0"/>
    <n v="0"/>
    <n v="0"/>
    <n v="0"/>
    <n v="0"/>
    <n v="0"/>
    <n v="0"/>
    <n v="0"/>
    <n v="0"/>
    <n v="0"/>
    <n v="0"/>
    <n v="0"/>
    <n v="0"/>
    <n v="0"/>
    <n v="0"/>
    <n v="0"/>
    <n v="0"/>
    <n v="0"/>
    <n v="0.1683448800840231"/>
    <n v="0.83165511991597696"/>
    <n v="0"/>
    <n v="0"/>
    <n v="0"/>
    <n v="0"/>
    <m/>
    <m/>
    <m/>
    <n v="998"/>
    <n v="0"/>
    <n v="0"/>
    <n v="0"/>
    <n v="0"/>
    <n v="0"/>
    <n v="0"/>
    <n v="0"/>
    <n v="0"/>
    <n v="0"/>
    <n v="0"/>
    <n v="0"/>
    <n v="0"/>
    <n v="0"/>
    <n v="0"/>
    <n v="0"/>
    <n v="0"/>
    <n v="0"/>
    <n v="3.1683448800840233"/>
    <n v="53.831655119915979"/>
    <n v="0"/>
    <n v="0"/>
    <n v="0"/>
    <n v="0"/>
    <n v="1055"/>
    <m/>
    <m/>
    <m/>
    <m/>
    <m/>
    <m/>
    <m/>
    <m/>
    <m/>
    <m/>
    <m/>
    <m/>
    <m/>
    <m/>
    <m/>
    <m/>
    <m/>
    <m/>
    <m/>
    <m/>
    <m/>
    <m/>
    <m/>
    <m/>
    <m/>
  </r>
  <r>
    <x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2"/>
    <n v="5.21"/>
    <n v="35.14"/>
    <n v="98.87"/>
    <n v="9.4499999999999993"/>
    <n v="59.8"/>
    <n v="34.4"/>
    <n v="28.34"/>
    <n v="150.07"/>
    <n v="50.95"/>
    <n v="67.78"/>
    <n v="74.86"/>
    <n v="48.93"/>
    <n v="11.36"/>
    <n v="46.23"/>
    <n v="66.400000000000006"/>
    <n v="90.7"/>
    <n v="41.25"/>
    <n v="44.77"/>
    <n v="139.38999999999999"/>
    <n v="99.58"/>
    <n v="69.03"/>
    <n v="32.04"/>
    <n v="284.79000000000002"/>
    <n v="171.87"/>
    <n v="216.94"/>
    <n v="298"/>
    <n v="89.86"/>
    <n v="23.42"/>
    <n v="41.99"/>
    <n v="179.01"/>
    <n v="509.72"/>
    <n v="480.1"/>
    <n v="146.47"/>
    <n v="155.44999999999999"/>
    <n v="300.75"/>
    <n v="37.54"/>
    <n v="227.83"/>
    <n v="307.42"/>
    <n v="217.1"/>
    <n v="711"/>
    <n v="21.19"/>
    <n v="5725"/>
    <n v="8.4623505290177174"/>
    <n v="10.344744881988355"/>
    <n v="30.122904588993926"/>
    <n v="17.26915038232795"/>
    <n v="28.960849617672043"/>
    <n v="5.1564712590058575"/>
    <n v="20.446918571502618"/>
    <n v="19.140807546778625"/>
    <n v="21.655802622712901"/>
    <n v="28.275116067364589"/>
    <n v="13.067281520254895"/>
    <n v="49.357602412380523"/>
    <n v="0.10721294992961995"/>
    <n v="0.31157630620727123"/>
    <n v="0.14837543318544955"/>
    <n v="3.3137804142368794"/>
    <n v="40.889054896440783"/>
    <n v="81.483847345497935"/>
    <n v="42.201259253615731"/>
    <n v="15.704893400886315"/>
    <n v="14.06769249278152"/>
    <n v="25.676221259758314"/>
    <n v="61.044099561544222"/>
    <n v="13.766096941503584"/>
    <n v="25.8067193348305"/>
    <n v="55.87492581007379"/>
    <n v="2.2494570250407113"/>
    <n v="11.529909751337549"/>
    <n v="2.7453519589578841"/>
    <n v="4.1795258641719277"/>
    <n v="110.35087647109602"/>
    <n v="36.119123528903977"/>
    <n v="38.354014029542981"/>
    <n v="189.47598597045703"/>
    <n v="168.0549212653346"/>
    <n v="139.36507873466542"/>
    <n v="91.34474522292993"/>
    <n v="125.75525477707005"/>
    <m/>
    <m/>
    <m/>
    <n v="5.21"/>
    <n v="134.01"/>
    <n v="150.07"/>
    <n v="10.344744881988355"/>
    <n v="30.122904588993926"/>
    <n v="28.960849617672043"/>
    <n v="5.1564712590058575"/>
    <n v="20.446918571502618"/>
    <n v="21.655802622712901"/>
    <n v="28.275116067364589"/>
    <n v="13.067281520254895"/>
    <n v="491.43858468562797"/>
    <n v="168.61"/>
    <n v="16.31714951782223"/>
    <n v="25.676221259758314"/>
    <n v="72.57400931288177"/>
    <n v="16.511448900461467"/>
    <n v="29.986245199002429"/>
    <n v="3068.5194827989772"/>
    <n v="1222.9054430110966"/>
    <n v="0.10721294992961995"/>
    <n v="41.200631202648054"/>
    <n v="81.483847345497935"/>
    <n v="42.349634686801181"/>
    <n v="5725.0000000000009"/>
    <m/>
    <m/>
    <m/>
    <m/>
    <m/>
    <m/>
    <m/>
    <m/>
    <m/>
    <m/>
    <m/>
    <m/>
    <m/>
    <m/>
    <m/>
    <m/>
    <m/>
    <m/>
    <m/>
    <m/>
    <m/>
    <m/>
    <m/>
    <m/>
    <m/>
  </r>
  <r>
    <x v="3"/>
    <n v="296.72000000000003"/>
    <n v="127.91"/>
    <n v="246.01"/>
    <n v="9.41"/>
    <n v="108"/>
    <n v="23.6"/>
    <n v="68.25"/>
    <n v="450.49"/>
    <n v="107.33"/>
    <n v="147.04"/>
    <n v="-11.13"/>
    <n v="170.8"/>
    <n v="31.15"/>
    <n v="139.30000000000001"/>
    <n v="61.94"/>
    <n v="316.43"/>
    <n v="68.81"/>
    <n v="39.020000000000003"/>
    <n v="268.67"/>
    <n v="586.1"/>
    <n v="486.72"/>
    <n v="539.72"/>
    <n v="520.19000000000005"/>
    <n v="-7.02"/>
    <n v="3782.09"/>
    <n v="142"/>
    <n v="87.73"/>
    <n v="105.36"/>
    <n v="194.85"/>
    <n v="178.06"/>
    <n v="908.4"/>
    <n v="7124.2"/>
    <n v="238.34"/>
    <n v="164.62"/>
    <n v="255.99"/>
    <n v="295.22000000000003"/>
    <n v="97.25"/>
    <n v="339.38"/>
    <n v="217.42"/>
    <n v="1451"/>
    <n v="3.64"/>
    <n v="20381.009999999998"/>
    <n v="29.539535466099046"/>
    <n v="36.110411319100983"/>
    <n v="105.15005321479997"/>
    <n v="52.035315774568112"/>
    <n v="87.264684225431893"/>
    <n v="4.8101179184160054"/>
    <n v="19.073526149380601"/>
    <n v="17.855144871196806"/>
    <n v="20.201211061006582"/>
    <n v="98.644928083750571"/>
    <n v="45.588532430587165"/>
    <n v="172.19653948566227"/>
    <n v="9.3443138401915801E-2"/>
    <n v="0.27155924655366814"/>
    <n v="0.12931895025455084"/>
    <n v="2.8881776136592143"/>
    <n v="35.637501051130648"/>
    <n v="157.05764593094867"/>
    <n v="81.34164806420074"/>
    <n v="30.270706004850613"/>
    <n v="245.25342998075072"/>
    <n v="447.63427521120741"/>
    <n v="1064.2310247567107"/>
    <n v="239.99547147363921"/>
    <n v="449.90935341139988"/>
    <n v="974.11264938241914"/>
    <n v="39.216598690127334"/>
    <n v="201.01021651809825"/>
    <n v="47.861935053263686"/>
    <n v="72.865045522384108"/>
    <n v="179.56597185854457"/>
    <n v="58.77402814145541"/>
    <n v="16.371539588171245"/>
    <n v="80.878460411828755"/>
    <n v="185.52624806137939"/>
    <n v="153.8537519386206"/>
    <n v="91.479385105340512"/>
    <n v="125.94061489465946"/>
    <m/>
    <m/>
    <m/>
    <n v="296.72000000000003"/>
    <n v="373.91999999999996"/>
    <n v="450.49"/>
    <n v="36.110411319100983"/>
    <n v="105.15005321479997"/>
    <n v="87.264684225431893"/>
    <n v="4.8101179184160054"/>
    <n v="19.073526149380601"/>
    <n v="20.201211061006582"/>
    <n v="98.644928083750571"/>
    <n v="45.588532430587165"/>
    <n v="857.245419216036"/>
    <n v="1072.8200000000002"/>
    <n v="284.47002867087804"/>
    <n v="447.63427521120741"/>
    <n v="1265.241241274809"/>
    <n v="287.85740652690288"/>
    <n v="522.77439893378403"/>
    <n v="11956.375793995856"/>
    <n v="1874.0868553865644"/>
    <n v="9.3443138401915801E-2"/>
    <n v="35.90906029768432"/>
    <n v="157.05764593094867"/>
    <n v="81.470967014455297"/>
    <n v="20381.010000000002"/>
    <m/>
    <m/>
    <m/>
    <m/>
    <m/>
    <m/>
    <m/>
    <m/>
    <m/>
    <m/>
    <m/>
    <m/>
    <m/>
    <m/>
    <m/>
    <m/>
    <m/>
    <m/>
    <m/>
    <m/>
    <m/>
    <m/>
    <m/>
    <m/>
    <m/>
  </r>
  <r>
    <x v="2"/>
    <n v="3.33"/>
    <n v="19.989999999999998"/>
    <n v="46.81"/>
    <n v="1.1399999999999999"/>
    <n v="17.64"/>
    <n v="10.98"/>
    <n v="12.07"/>
    <n v="74.94"/>
    <n v="66.52"/>
    <n v="21.58"/>
    <n v="1.1499999999999999"/>
    <n v="28.3"/>
    <n v="5.48"/>
    <n v="24.67"/>
    <n v="32"/>
    <n v="50.8"/>
    <n v="13.48"/>
    <n v="14.88"/>
    <n v="57.13"/>
    <n v="46.84"/>
    <n v="43.7"/>
    <n v="33.83"/>
    <n v="53.02"/>
    <n v="24.41"/>
    <n v="2268.34"/>
    <n v="0"/>
    <n v="0.36"/>
    <n v="6.51"/>
    <n v="22.19"/>
    <n v="56"/>
    <n v="81.010000000000005"/>
    <n v="447.11"/>
    <n v="316.8"/>
    <n v="26.67"/>
    <n v="20.47"/>
    <n v="22.57"/>
    <n v="4.1500000000000004"/>
    <n v="32.380000000000003"/>
    <n v="3.62"/>
    <n v="216"/>
    <n v="0.17"/>
    <n v="4229.0400000000009"/>
    <n v="4.8944312276967379"/>
    <n v="5.9831653415138044"/>
    <n v="17.422403430789455"/>
    <n v="9.2154432172189189"/>
    <n v="15.454556782781083"/>
    <n v="2.4850463898823407"/>
    <n v="9.8539366609651164"/>
    <n v="9.2244855647125892"/>
    <n v="10.436531384439952"/>
    <n v="15.836558944014564"/>
    <n v="7.3188302230314068"/>
    <n v="27.644610832954026"/>
    <n v="3.5633877483867427E-2"/>
    <n v="0.10355719089488935"/>
    <n v="4.9314863654221337E-2"/>
    <n v="1.1013860300166354"/>
    <n v="13.590108037950387"/>
    <n v="33.396744377991951"/>
    <n v="17.296491435246914"/>
    <n v="6.43676418676114"/>
    <n v="147.09278873917228"/>
    <n v="268.47238744519308"/>
    <n v="638.28142712009424"/>
    <n v="143.93928430114428"/>
    <n v="269.83688455780134"/>
    <n v="584.23218038177743"/>
    <n v="23.520481922102185"/>
    <n v="120.55755271203567"/>
    <n v="28.705594461982702"/>
    <n v="43.701418358697119"/>
    <n v="238.67793859522919"/>
    <n v="78.122061404770818"/>
    <n v="0.69863125234869594"/>
    <n v="3.4513687476513049"/>
    <n v="17.700924957945269"/>
    <n v="14.679075042054734"/>
    <n v="1.5231136697697207"/>
    <n v="2.0968863302302791"/>
    <m/>
    <m/>
    <m/>
    <n v="3.33"/>
    <n v="66.8"/>
    <n v="74.94"/>
    <n v="5.9831653415138044"/>
    <n v="17.422403430789455"/>
    <n v="15.454556782781083"/>
    <n v="2.4850463898823407"/>
    <n v="9.8539366609651164"/>
    <n v="10.436531384439952"/>
    <n v="15.836558944014564"/>
    <n v="7.3188302230314068"/>
    <n v="208.55712105936004"/>
    <n v="90.54"/>
    <n v="170.61327066127447"/>
    <n v="268.47238744519308"/>
    <n v="758.83897983212989"/>
    <n v="172.644878763127"/>
    <n v="313.53830291649848"/>
    <n v="1636.9827888570705"/>
    <n v="314.5193915247072"/>
    <n v="3.5633877483867427E-2"/>
    <n v="13.693665228845276"/>
    <n v="33.396744377991951"/>
    <n v="17.345806298901135"/>
    <n v="4229.0400000000009"/>
    <m/>
    <m/>
    <m/>
    <m/>
    <m/>
    <m/>
    <m/>
    <m/>
    <m/>
    <m/>
    <m/>
    <m/>
    <m/>
    <m/>
    <m/>
    <m/>
    <m/>
    <m/>
    <m/>
    <m/>
    <m/>
    <m/>
    <m/>
    <m/>
    <m/>
  </r>
  <r>
    <x v="2"/>
    <n v="5193.18"/>
    <n v="437.42"/>
    <n v="1131.8499999999999"/>
    <n v="34.19"/>
    <n v="413.59"/>
    <n v="333.8"/>
    <n v="279.23"/>
    <n v="1675.69"/>
    <n v="377.74"/>
    <n v="460.58"/>
    <n v="93.59"/>
    <n v="634.04"/>
    <n v="127.68"/>
    <n v="575.66"/>
    <n v="964.58"/>
    <n v="1127.24"/>
    <n v="330.21"/>
    <n v="485.93"/>
    <n v="1582.56"/>
    <n v="506.21"/>
    <n v="561.20000000000005"/>
    <n v="156.94999999999999"/>
    <n v="977.13"/>
    <n v="1290.56"/>
    <n v="1431.58"/>
    <n v="567"/>
    <n v="101.72"/>
    <n v="41.24"/>
    <n v="439.48"/>
    <n v="1578.96"/>
    <n v="1260.02"/>
    <n v="1791.99"/>
    <n v="1330.8"/>
    <n v="757.71"/>
    <n v="532.05999999999995"/>
    <n v="247.97"/>
    <n v="103.58"/>
    <n v="674.53"/>
    <n v="333.63"/>
    <n v="347"/>
    <n v="0.93"/>
    <n v="31291.010000000013"/>
    <n v="109.65601327239717"/>
    <n v="134.04827396231138"/>
    <n v="390.33571276529136"/>
    <n v="215.03696969696966"/>
    <n v="360.62303030303025"/>
    <n v="74.907063961022132"/>
    <n v="297.02844451355412"/>
    <n v="278.05482143782717"/>
    <n v="314.58967008759657"/>
    <n v="351.40950204824765"/>
    <n v="162.40311379153391"/>
    <n v="613.42738416021848"/>
    <n v="1.1636807853317002"/>
    <n v="3.3818243126044067"/>
    <n v="1.6104550870628878"/>
    <n v="35.967507632122555"/>
    <n v="443.80653218287841"/>
    <n v="925.12430916917447"/>
    <n v="479.1306754028418"/>
    <n v="178.3050154279837"/>
    <n v="92.832244947064481"/>
    <n v="169.43654849748688"/>
    <n v="402.82802641428725"/>
    <n v="90.842025719174416"/>
    <n v="170.29770104801625"/>
    <n v="368.71681705165224"/>
    <n v="14.844093702903022"/>
    <n v="76.085499224761733"/>
    <n v="18.116488233635696"/>
    <n v="27.580555161018019"/>
    <n v="1002.6281587201104"/>
    <n v="328.17184127988946"/>
    <n v="17.43716267910311"/>
    <n v="86.142837320896888"/>
    <n v="368.74011463504701"/>
    <n v="305.78988536495302"/>
    <n v="140.37469990200881"/>
    <n v="193.25530009799115"/>
    <m/>
    <m/>
    <m/>
    <n v="5193.18"/>
    <n v="1569.27"/>
    <n v="1675.69"/>
    <n v="134.04827396231138"/>
    <n v="390.33571276529136"/>
    <n v="360.62303030303025"/>
    <n v="74.907063961022132"/>
    <n v="297.02844451355412"/>
    <n v="314.58967008759657"/>
    <n v="351.40950204824765"/>
    <n v="162.40311379153391"/>
    <n v="3881.0577116275185"/>
    <n v="1067.4100000000001"/>
    <n v="107.67633864996751"/>
    <n v="169.43654849748688"/>
    <n v="478.913525639049"/>
    <n v="108.95851395281011"/>
    <n v="197.87825620903428"/>
    <n v="11640.68695298792"/>
    <n v="1261.2898640637304"/>
    <n v="1.1636807853317002"/>
    <n v="447.18835649548282"/>
    <n v="925.12430916917447"/>
    <n v="480.74113048990466"/>
    <n v="31291.01"/>
    <m/>
    <m/>
    <m/>
    <m/>
    <m/>
    <m/>
    <m/>
    <m/>
    <m/>
    <m/>
    <m/>
    <m/>
    <m/>
    <m/>
    <m/>
    <m/>
    <m/>
    <m/>
    <m/>
    <m/>
    <m/>
    <m/>
    <m/>
    <m/>
    <m/>
  </r>
  <r>
    <x v="2"/>
    <n v="69.91"/>
    <n v="195.27"/>
    <n v="519.72"/>
    <n v="27.11"/>
    <n v="239.94"/>
    <n v="164.66"/>
    <n v="139.18"/>
    <n v="784.94"/>
    <n v="206.49"/>
    <n v="273.82"/>
    <n v="187.62"/>
    <n v="278.32"/>
    <n v="59.18"/>
    <n v="255.64"/>
    <n v="405.53"/>
    <n v="501.28"/>
    <n v="179.99"/>
    <n v="215.35"/>
    <n v="656.52"/>
    <n v="352.15"/>
    <n v="269.7"/>
    <n v="104.75"/>
    <n v="865.04"/>
    <n v="614.65"/>
    <n v="1033.45"/>
    <n v="1921"/>
    <n v="255.76"/>
    <n v="58.99"/>
    <n v="196.17"/>
    <n v="819.09"/>
    <n v="1437.83"/>
    <n v="1480.1"/>
    <n v="761.23"/>
    <n v="511.45"/>
    <n v="498.4"/>
    <n v="137.5"/>
    <n v="699.76"/>
    <n v="1304.68"/>
    <n v="267.92"/>
    <n v="2018"/>
    <n v="35.89"/>
    <n v="21003.979999999996"/>
    <n v="48.134915169348275"/>
    <n v="58.842211231453078"/>
    <n v="171.34287359919864"/>
    <n v="95.493956386292822"/>
    <n v="160.14604361370715"/>
    <n v="31.4925269527808"/>
    <n v="124.87709169128698"/>
    <n v="116.90017597055925"/>
    <n v="132.26020538537293"/>
    <n v="156.27067455621301"/>
    <n v="72.220142011834312"/>
    <n v="272.78918343195267"/>
    <n v="0.51570937608540657"/>
    <n v="1.4987258776353776"/>
    <n v="0.71370671289896259"/>
    <n v="15.939750105113065"/>
    <n v="196.68210792826719"/>
    <n v="383.7848874328597"/>
    <n v="198.76584206315951"/>
    <n v="73.969270503980795"/>
    <n v="67.015104667949956"/>
    <n v="122.31534461554915"/>
    <n v="290.79941316436748"/>
    <n v="65.578375975831463"/>
    <n v="122.93700606886965"/>
    <n v="266.17471226339433"/>
    <n v="10.715872418771658"/>
    <n v="54.925717859868129"/>
    <n v="13.078196653383541"/>
    <n v="19.910256312014749"/>
    <n v="573.51264897994417"/>
    <n v="187.71735102005582"/>
    <n v="117.80101328759601"/>
    <n v="581.958986712404"/>
    <n v="713.21935682927835"/>
    <n v="591.46064317072171"/>
    <n v="112.72724154826066"/>
    <n v="155.19275845173934"/>
    <m/>
    <m/>
    <m/>
    <n v="69.91"/>
    <n v="714.99"/>
    <n v="784.94"/>
    <n v="58.842211231453078"/>
    <n v="171.34287359919864"/>
    <n v="160.14604361370715"/>
    <n v="31.4925269527808"/>
    <n v="124.87709169128698"/>
    <n v="132.26020538537293"/>
    <n v="156.27067455621301"/>
    <n v="72.220142011834312"/>
    <n v="2101.2172515672469"/>
    <n v="621.84999999999991"/>
    <n v="77.730977086721609"/>
    <n v="122.31534461554915"/>
    <n v="345.72513102423562"/>
    <n v="78.656572629215006"/>
    <n v="142.84726238088439"/>
    <n v="10684.164972908473"/>
    <n v="3570.2197393549209"/>
    <n v="0.51570937608540657"/>
    <n v="198.18083380590255"/>
    <n v="383.7848874328597"/>
    <n v="199.47954877605846"/>
    <n v="21003.98"/>
    <m/>
    <m/>
    <m/>
    <m/>
    <m/>
    <m/>
    <m/>
    <m/>
    <m/>
    <m/>
    <m/>
    <m/>
    <m/>
    <m/>
    <m/>
    <m/>
    <m/>
    <m/>
    <m/>
    <m/>
    <m/>
    <m/>
    <m/>
    <m/>
    <m/>
  </r>
  <r>
    <x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2"/>
    <n v="9.39"/>
    <n v="58.93"/>
    <n v="150.53"/>
    <n v="2.78"/>
    <n v="52.79"/>
    <n v="44.06"/>
    <n v="37.6"/>
    <n v="226.46"/>
    <n v="52.21"/>
    <n v="60.78"/>
    <n v="8.1"/>
    <n v="85.36"/>
    <n v="17.02"/>
    <n v="76.88"/>
    <n v="130.13999999999999"/>
    <n v="150.69"/>
    <n v="43.86"/>
    <n v="57.89"/>
    <n v="202.85"/>
    <n v="63.53"/>
    <n v="74.89"/>
    <n v="16.04"/>
    <n v="108.61"/>
    <n v="113.17"/>
    <n v="172.98"/>
    <n v="14"/>
    <n v="0.67"/>
    <n v="2.68"/>
    <n v="51.3"/>
    <n v="209.86"/>
    <n v="137.1"/>
    <n v="220.43"/>
    <n v="175.52"/>
    <n v="79.48"/>
    <n v="61.64"/>
    <n v="27.56"/>
    <n v="8.36"/>
    <n v="73.84"/>
    <n v="8.9700000000000006"/>
    <n v="0"/>
    <n v="0.09"/>
    <n v="3089.04"/>
    <n v="14.762849809052776"/>
    <n v="18.046748888749764"/>
    <n v="52.550401302197457"/>
    <n v="28.718414047012175"/>
    <n v="48.161585952987814"/>
    <n v="10.106373036852743"/>
    <n v="40.074728658062504"/>
    <n v="37.514829730990506"/>
    <n v="42.444068574094224"/>
    <n v="46.976595812471551"/>
    <n v="21.710128470641784"/>
    <n v="82.003275716886662"/>
    <n v="0.13863206771109443"/>
    <n v="0.40288479710384034"/>
    <n v="0.19185735597734363"/>
    <n v="4.2848949783375678"/>
    <n v="52.871730800870154"/>
    <n v="118.58094866227317"/>
    <n v="61.414200728861125"/>
    <n v="22.854850608865693"/>
    <n v="11.217062078922039"/>
    <n v="20.47327718960539"/>
    <n v="48.674326275264683"/>
    <n v="10.97658084696824"/>
    <n v="20.577331568816167"/>
    <n v="44.5526166987488"/>
    <n v="1.7936345357773682"/>
    <n v="9.1935271908655363"/>
    <n v="2.1890429697636895"/>
    <n v="3.3326006452680934"/>
    <n v="132.23722153483152"/>
    <n v="43.282778465168477"/>
    <n v="1.407363197502433"/>
    <n v="6.9526368024975671"/>
    <n v="40.365543511262459"/>
    <n v="33.474456488737538"/>
    <n v="3.774124203821656"/>
    <n v="5.1958757961783437"/>
    <m/>
    <m/>
    <m/>
    <n v="9.39"/>
    <n v="209.46"/>
    <n v="226.46"/>
    <n v="18.046748888749764"/>
    <n v="52.550401302197457"/>
    <n v="48.161585952987814"/>
    <n v="10.106373036852743"/>
    <n v="40.074728658062504"/>
    <n v="42.444068574094224"/>
    <n v="46.976595812471551"/>
    <n v="21.710128470641784"/>
    <n v="509.33911489114541"/>
    <n v="138.42000000000002"/>
    <n v="13.010696614699407"/>
    <n v="20.47327718960539"/>
    <n v="57.867853466130221"/>
    <n v="13.16562381673193"/>
    <n v="23.909932214084261"/>
    <n v="1264.8768691461669"/>
    <n v="88.995747552581918"/>
    <n v="0.13863206771109443"/>
    <n v="53.274615597973991"/>
    <n v="118.58094866227317"/>
    <n v="61.606058084838466"/>
    <n v="3089.0400000000004"/>
    <m/>
    <m/>
    <m/>
    <m/>
    <m/>
    <m/>
    <m/>
    <m/>
    <m/>
    <m/>
    <m/>
    <m/>
    <m/>
    <m/>
    <m/>
    <m/>
    <m/>
    <m/>
    <m/>
    <m/>
    <m/>
    <m/>
    <m/>
    <m/>
    <m/>
  </r>
  <r>
    <x v="2"/>
    <n v="4.92"/>
    <n v="31.59"/>
    <n v="81.430000000000007"/>
    <n v="2.12"/>
    <n v="30.58"/>
    <n v="24.27"/>
    <n v="20.63"/>
    <n v="122.61"/>
    <n v="26.58"/>
    <n v="35.119999999999997"/>
    <n v="9.98"/>
    <n v="45.6"/>
    <n v="9.2200000000000006"/>
    <n v="41.24"/>
    <n v="68.86"/>
    <n v="80.849999999999994"/>
    <n v="24.73"/>
    <n v="31.86"/>
    <n v="108.06"/>
    <n v="39.020000000000003"/>
    <n v="40.9"/>
    <n v="10.41"/>
    <n v="75.94"/>
    <n v="69.069999999999993"/>
    <n v="101.89"/>
    <n v="0"/>
    <n v="0.8"/>
    <n v="3.19"/>
    <n v="28.42"/>
    <n v="116.84"/>
    <n v="107.95"/>
    <n v="144.38999999999999"/>
    <n v="96.81"/>
    <n v="51.31"/>
    <n v="37.71"/>
    <n v="16.39"/>
    <n v="7.85"/>
    <n v="47.26"/>
    <n v="7.44"/>
    <n v="5"/>
    <n v="0.14000000000000001"/>
    <n v="1808.9800000000002"/>
    <n v="7.8864333562887374"/>
    <n v="9.6407187128278977"/>
    <n v="28.072847930883363"/>
    <n v="15.405143018974794"/>
    <n v="25.834856981025204"/>
    <n v="5.3475092002280622"/>
    <n v="21.20443995231431"/>
    <n v="19.849939874565901"/>
    <n v="22.458110972891721"/>
    <n v="25.204444697314518"/>
    <n v="11.648177628584433"/>
    <n v="43.997377674101045"/>
    <n v="7.6296729612635492E-2"/>
    <n v="0.22172930792413806"/>
    <n v="0.10558948629190132"/>
    <n v="2.3582096045920697"/>
    <n v="29.098174871579253"/>
    <n v="63.169126509466309"/>
    <n v="32.715891204144604"/>
    <n v="12.17498228638909"/>
    <n v="6.6071595283926854"/>
    <n v="12.059326007913592"/>
    <n v="28.670523206074218"/>
    <n v="6.4655094374933171"/>
    <n v="12.120616912629666"/>
    <n v="26.242722369265323"/>
    <n v="1.0565003055287088"/>
    <n v="5.415241562477104"/>
    <n v="1.289406799567709"/>
    <n v="1.962993870657683"/>
    <n v="72.936904152159528"/>
    <n v="23.873095847840474"/>
    <n v="1.3215073086595812"/>
    <n v="6.5284926913404187"/>
    <n v="25.835259836704548"/>
    <n v="21.42474016329545"/>
    <n v="3.130377266046056"/>
    <n v="4.3096227339539439"/>
    <m/>
    <m/>
    <m/>
    <n v="4.92"/>
    <n v="113.02000000000001"/>
    <n v="122.61"/>
    <n v="9.6407187128278977"/>
    <n v="28.072847930883363"/>
    <n v="25.834856981025204"/>
    <n v="5.3475092002280622"/>
    <n v="21.20443995231431"/>
    <n v="22.458110972891721"/>
    <n v="25.204444697314518"/>
    <n v="11.648177628584433"/>
    <n v="284.90208581491157"/>
    <n v="79.92"/>
    <n v="7.6636598339213942"/>
    <n v="12.059326007913592"/>
    <n v="34.085764768551321"/>
    <n v="7.7549162370610265"/>
    <n v="14.08361078328735"/>
    <n v="791.88677093283491"/>
    <n v="61.27595143643029"/>
    <n v="7.6296729612635492E-2"/>
    <n v="29.319904179503393"/>
    <n v="63.169126509466309"/>
    <n v="32.821480690436509"/>
    <n v="1808.9799999999996"/>
    <m/>
    <m/>
    <m/>
    <m/>
    <m/>
    <m/>
    <m/>
    <m/>
    <m/>
    <m/>
    <m/>
    <m/>
    <m/>
    <m/>
    <m/>
    <m/>
    <m/>
    <m/>
    <m/>
    <m/>
    <m/>
    <m/>
    <m/>
    <m/>
    <m/>
  </r>
  <r>
    <x v="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8"/>
    <n v="2722.82"/>
    <n v="181.33"/>
    <n v="351.66"/>
    <n v="25.99"/>
    <n v="100.12"/>
    <n v="87.97"/>
    <n v="59.61"/>
    <n v="243.47"/>
    <n v="169.98"/>
    <n v="132.30000000000001"/>
    <n v="53.39"/>
    <n v="125.89"/>
    <n v="-1.19"/>
    <n v="159.58000000000001"/>
    <n v="286.63"/>
    <n v="229.1"/>
    <n v="123.82"/>
    <n v="151.22999999999999"/>
    <n v="2046.28"/>
    <n v="403.18"/>
    <n v="65.88"/>
    <n v="192.37"/>
    <n v="714.01"/>
    <n v="2001.01"/>
    <n v="1944.51"/>
    <n v="4034"/>
    <n v="1793.39"/>
    <n v="1818.87"/>
    <n v="66994.100000000006"/>
    <n v="228.73"/>
    <n v="877.3"/>
    <n v="450.38"/>
    <n v="933.57"/>
    <n v="1178.6500000000001"/>
    <n v="3838.93"/>
    <n v="205.4"/>
    <n v="6244.45"/>
    <n v="3416.1"/>
    <n v="1463.33"/>
    <n v="6707"/>
    <n v="206.89"/>
    <n v="112962.03"/>
    <n v="21.772436298754148"/>
    <n v="26.615571902585614"/>
    <n v="77.501991798660228"/>
    <n v="59.610880770320023"/>
    <n v="99.969119229679976"/>
    <n v="22.25902646037423"/>
    <n v="88.263558285388484"/>
    <n v="82.625446794174039"/>
    <n v="93.481968460063229"/>
    <n v="71.420386891215287"/>
    <n v="33.006771734182976"/>
    <n v="124.67284137460173"/>
    <n v="0.36215801692777355"/>
    <n v="1.0524834663329377"/>
    <n v="0.50120207193735822"/>
    <n v="11.193723744584391"/>
    <n v="138.12043270021752"/>
    <n v="1196.2032222264547"/>
    <n v="619.52502177694817"/>
    <n v="230.55175599659697"/>
    <n v="126.09370668912415"/>
    <n v="230.14505854988772"/>
    <n v="547.15986926531923"/>
    <n v="123.39039902149504"/>
    <n v="231.31475898299647"/>
    <n v="500.82673544273342"/>
    <n v="20.162679449441846"/>
    <n v="103.3466617985313"/>
    <n v="24.607561250637023"/>
    <n v="37.462569549833859"/>
    <n v="703.354050297816"/>
    <n v="230.21594970218399"/>
    <n v="1051.2211864406779"/>
    <n v="5193.2288135593226"/>
    <n v="1867.4530496861282"/>
    <n v="1548.6469503138719"/>
    <n v="615.69555977462028"/>
    <n v="847.63444022537965"/>
    <m/>
    <m/>
    <m/>
    <n v="2722.82"/>
    <n v="532.99"/>
    <n v="243.47"/>
    <n v="26.615571902585614"/>
    <n v="77.501991798660228"/>
    <n v="99.969119229679976"/>
    <n v="22.25902646037423"/>
    <n v="88.263558285388484"/>
    <n v="93.481968460063229"/>
    <n v="71.420386891215287"/>
    <n v="33.006771734182976"/>
    <n v="1282.4170849790314"/>
    <n v="469.06"/>
    <n v="146.256386138566"/>
    <n v="230.14505854988772"/>
    <n v="650.5065310638505"/>
    <n v="147.99796027213208"/>
    <n v="268.77732853283032"/>
    <n v="89065.69058164196"/>
    <n v="14733.61615380076"/>
    <n v="0.36215801692777355"/>
    <n v="139.17291616655046"/>
    <n v="1196.2032222264547"/>
    <n v="620.02622384888548"/>
    <n v="112962.02999999998"/>
    <m/>
    <m/>
    <m/>
    <m/>
    <m/>
    <m/>
    <m/>
    <m/>
    <m/>
    <m/>
    <m/>
    <m/>
    <m/>
    <m/>
    <m/>
    <m/>
    <m/>
    <m/>
    <m/>
    <m/>
    <m/>
    <m/>
    <m/>
    <m/>
    <m/>
  </r>
  <r>
    <x v="8"/>
    <n v="3.13"/>
    <n v="98.48"/>
    <n v="216.58"/>
    <n v="35.020000000000003"/>
    <n v="68.55"/>
    <n v="55.7"/>
    <n v="33.909999999999997"/>
    <n v="98.87"/>
    <n v="113.93"/>
    <n v="75.349999999999994"/>
    <n v="57.9"/>
    <n v="66.23"/>
    <n v="-2.14"/>
    <n v="95.74"/>
    <n v="161.31"/>
    <n v="132.41"/>
    <n v="72.180000000000007"/>
    <n v="173.9"/>
    <n v="673.45"/>
    <n v="276.02999999999997"/>
    <n v="33.07"/>
    <n v="172.33"/>
    <n v="622.82000000000005"/>
    <n v="1949.67"/>
    <n v="1339.25"/>
    <n v="0"/>
    <n v="7.45"/>
    <n v="1183.33"/>
    <n v="6841.91"/>
    <n v="119.7"/>
    <n v="695.76"/>
    <n v="1345.76"/>
    <n v="226.83"/>
    <n v="965.98"/>
    <n v="1259.94"/>
    <n v="188.28"/>
    <n v="651.37"/>
    <n v="650.23"/>
    <n v="231.77"/>
    <n v="9714"/>
    <n v="5.01"/>
    <n v="30710.989999999998"/>
    <n v="11.454352657609716"/>
    <n v="14.002298253302449"/>
    <n v="40.773349089087837"/>
    <n v="35.763540073633528"/>
    <n v="59.976459926366459"/>
    <n v="12.526963535997512"/>
    <n v="49.673078836883839"/>
    <n v="46.500055201368369"/>
    <n v="52.609902425750271"/>
    <n v="41.277928538916704"/>
    <n v="19.076502162039144"/>
    <n v="72.055569299044151"/>
    <n v="0.41644699559439152"/>
    <n v="1.2102550736976652"/>
    <n v="0.57633432724926681"/>
    <n v="12.871709047035811"/>
    <n v="158.82525455642286"/>
    <n v="393.68173466407632"/>
    <n v="203.8915133391744"/>
    <n v="75.876751996749334"/>
    <n v="86.845013233878731"/>
    <n v="158.50870896160839"/>
    <n v="376.84756309485618"/>
    <n v="84.983153539728377"/>
    <n v="159.3143213292696"/>
    <n v="344.93636208694261"/>
    <n v="13.886721309052147"/>
    <n v="71.178351776891375"/>
    <n v="16.948062187859989"/>
    <n v="25.801742479912672"/>
    <n v="170.89430811728482"/>
    <n v="55.935691882715162"/>
    <n v="109.65480454033012"/>
    <n v="541.71519545966987"/>
    <n v="355.45622098223447"/>
    <n v="294.77377901776561"/>
    <n v="97.517142332190105"/>
    <n v="134.25285766780991"/>
    <m/>
    <m/>
    <m/>
    <n v="3.13"/>
    <n v="315.06"/>
    <n v="98.87"/>
    <n v="14.002298253302449"/>
    <n v="40.773349089087837"/>
    <n v="59.976459926366459"/>
    <n v="12.526963535997512"/>
    <n v="49.673078836883839"/>
    <n v="52.609902425750271"/>
    <n v="41.277928538916704"/>
    <n v="19.076502162039144"/>
    <n v="764.92197827544089"/>
    <n v="309.09999999999997"/>
    <n v="100.73173454293088"/>
    <n v="158.50870896160839"/>
    <n v="448.02591487174755"/>
    <n v="101.93121572758837"/>
    <n v="185.11606380918226"/>
    <n v="16431.388838058985"/>
    <n v="10745.687524027961"/>
    <n v="0.41644699559439152"/>
    <n v="160.03550963012052"/>
    <n v="393.68173466407632"/>
    <n v="204.46784766642367"/>
    <n v="30710.99"/>
    <m/>
    <m/>
    <m/>
    <m/>
    <m/>
    <m/>
    <m/>
    <m/>
    <m/>
    <m/>
    <m/>
    <m/>
    <m/>
    <m/>
    <m/>
    <m/>
    <m/>
    <m/>
    <m/>
    <m/>
    <m/>
    <m/>
    <m/>
    <m/>
    <m/>
  </r>
  <r>
    <x v="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1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9"/>
    <n v="0.1"/>
    <n v="51.91"/>
    <n v="91.4"/>
    <n v="-2"/>
    <n v="13.02"/>
    <n v="18.260000000000002"/>
    <n v="9.2799999999999994"/>
    <n v="56.3"/>
    <n v="55.31"/>
    <n v="36.39"/>
    <n v="3.65"/>
    <n v="29.7"/>
    <n v="-5.43"/>
    <n v="40.450000000000003"/>
    <n v="81.17"/>
    <n v="48.4"/>
    <n v="36.5"/>
    <n v="-5.94"/>
    <n v="158.85"/>
    <n v="120.88"/>
    <n v="6.88"/>
    <n v="38.33"/>
    <n v="132.43"/>
    <n v="324.26"/>
    <n v="546.07000000000005"/>
    <n v="0"/>
    <n v="262.75"/>
    <n v="683.37"/>
    <n v="13058.31"/>
    <n v="38.590000000000003"/>
    <n v="133.86000000000001"/>
    <n v="-41.74"/>
    <n v="-0.69"/>
    <n v="294.24"/>
    <n v="37.659999999999997"/>
    <n v="35.1"/>
    <n v="23.53"/>
    <n v="179.43"/>
    <n v="29.48"/>
    <n v="0"/>
    <n v="2.91"/>
    <n v="16622.969999999998"/>
    <n v="5.1365585675827958"/>
    <n v="6.2791523195392225"/>
    <n v="18.284289112877978"/>
    <n v="15.110039648824696"/>
    <n v="25.339960351175304"/>
    <n v="6.3034754833359248"/>
    <n v="24.995126211579329"/>
    <n v="23.398484165241278"/>
    <n v="26.472914139843468"/>
    <n v="15.088375056895767"/>
    <n v="6.9730587164314972"/>
    <n v="26.338566226672736"/>
    <n v="-1.422481399557611E-2"/>
    <n v="-4.1339362494330824E-2"/>
    <n v="-1.9686175410354483E-2"/>
    <n v="-0.43966619746631813"/>
    <n v="-5.4250834506334202"/>
    <n v="92.859668203116073"/>
    <n v="48.09290503218925"/>
    <n v="17.897426764694679"/>
    <n v="35.410458373436001"/>
    <n v="64.630838680355055"/>
    <n v="153.65700860870498"/>
    <n v="34.651297855844298"/>
    <n v="64.959321596620683"/>
    <n v="140.64543531440489"/>
    <n v="5.6622153483174209"/>
    <n v="29.022484640513028"/>
    <n v="6.910456090292854"/>
    <n v="10.520483491510856"/>
    <n v="-0.51984778292521505"/>
    <n v="-0.17015221707478489"/>
    <n v="3.9611550283770636"/>
    <n v="19.568844971622937"/>
    <n v="98.087614737619489"/>
    <n v="81.342385262380503"/>
    <n v="12.403699167074963"/>
    <n v="17.076300832925035"/>
    <m/>
    <m/>
    <m/>
    <n v="0.1"/>
    <n v="143.31"/>
    <n v="56.3"/>
    <n v="6.2791523195392225"/>
    <n v="18.284289112877978"/>
    <n v="25.339960351175304"/>
    <n v="6.3034754833359248"/>
    <n v="24.995126211579329"/>
    <n v="26.472914139843468"/>
    <n v="15.088375056895767"/>
    <n v="6.9730587164314972"/>
    <n v="252.42140917554983"/>
    <n v="127.75999999999999"/>
    <n v="41.072673721753418"/>
    <n v="64.630838680355055"/>
    <n v="182.67949324921801"/>
    <n v="41.561753946137152"/>
    <n v="75.479805088131542"/>
    <n v="15251.738056464552"/>
    <n v="120.72737884985369"/>
    <n v="-1.422481399557611E-2"/>
    <n v="-5.4664228131277515"/>
    <n v="92.859668203116073"/>
    <n v="48.073218856778894"/>
    <n v="16622.97"/>
    <m/>
    <m/>
    <m/>
    <m/>
    <m/>
    <m/>
    <m/>
    <m/>
    <m/>
    <m/>
    <m/>
    <m/>
    <m/>
    <m/>
    <m/>
    <m/>
    <m/>
    <m/>
    <m/>
    <m/>
    <m/>
    <m/>
    <m/>
    <m/>
    <m/>
  </r>
  <r>
    <x v="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9"/>
    <n v="318.3"/>
    <n v="184.65"/>
    <n v="359.4"/>
    <n v="47.34"/>
    <n v="257.14"/>
    <n v="169.72"/>
    <n v="144.69999999999999"/>
    <n v="390.04"/>
    <n v="444.41"/>
    <n v="402.91"/>
    <n v="2521.23"/>
    <n v="135.47"/>
    <n v="36.31"/>
    <n v="159.32"/>
    <n v="368.66"/>
    <n v="299.47000000000003"/>
    <n v="394.8"/>
    <n v="84.66"/>
    <n v="649.37"/>
    <n v="488.19"/>
    <n v="54.5"/>
    <n v="156.62"/>
    <n v="1779.98"/>
    <n v="966.53"/>
    <n v="1820.18"/>
    <n v="1985"/>
    <n v="557.47"/>
    <n v="1319.71"/>
    <n v="15479.02"/>
    <n v="475.76"/>
    <n v="8238.9500000000007"/>
    <n v="949.98"/>
    <n v="890.16"/>
    <n v="653.86"/>
    <n v="400.13"/>
    <n v="94.76"/>
    <n v="556.91"/>
    <n v="610.76"/>
    <n v="202.29"/>
    <n v="3963"/>
    <n v="129.34"/>
    <n v="49141.000000000007"/>
    <n v="23.429279095974458"/>
    <n v="28.640968509359542"/>
    <n v="83.399752394665995"/>
    <n v="59.513758142169351"/>
    <n v="99.806241857830628"/>
    <n v="28.629287565438243"/>
    <n v="113.52350904473126"/>
    <n v="106.27183900896698"/>
    <n v="120.23536438086353"/>
    <n v="93.357761948111076"/>
    <n v="43.145080450614479"/>
    <n v="162.96715760127449"/>
    <n v="0.20273952068442314"/>
    <n v="0.58919030787374538"/>
    <n v="0.28057771216171895"/>
    <n v="6.2663535820704528"/>
    <n v="77.321138877209648"/>
    <n v="379.60517935824669"/>
    <n v="196.60113151245034"/>
    <n v="73.163689129303009"/>
    <n v="118.03140279114534"/>
    <n v="215.42981659715539"/>
    <n v="512.17502138808686"/>
    <n v="115.50094187787404"/>
    <n v="216.52472756924394"/>
    <n v="468.80438121591283"/>
    <n v="18.873498146209101"/>
    <n v="96.738780912646732"/>
    <n v="23.034178706812767"/>
    <n v="35.067250794913157"/>
    <n v="670.64884412856441"/>
    <n v="219.51115587143553"/>
    <n v="93.752947167593291"/>
    <n v="463.15705283240669"/>
    <n v="333.87946038649324"/>
    <n v="276.88053961350676"/>
    <n v="85.113443165115129"/>
    <n v="117.17655683488485"/>
    <m/>
    <m/>
    <m/>
    <n v="318.3"/>
    <n v="544.04999999999995"/>
    <n v="390.04"/>
    <n v="28.640968509359542"/>
    <n v="83.399752394665995"/>
    <n v="99.806241857830628"/>
    <n v="28.629287565438243"/>
    <n v="113.52350904473126"/>
    <n v="120.23536438086353"/>
    <n v="93.357761948111076"/>
    <n v="43.145080450614479"/>
    <n v="4850.1720765597584"/>
    <n v="542.69000000000005"/>
    <n v="136.90490093735445"/>
    <n v="215.42981659715539"/>
    <n v="608.91380230073355"/>
    <n v="138.53512058468681"/>
    <n v="251.59197836415709"/>
    <n v="34709.969076063688"/>
    <n v="5169.0653051522331"/>
    <n v="0.20273952068442314"/>
    <n v="77.910329185083398"/>
    <n v="379.60517935824669"/>
    <n v="196.88170922461205"/>
    <n v="49141"/>
    <m/>
    <m/>
    <m/>
    <m/>
    <m/>
    <m/>
    <m/>
    <m/>
    <m/>
    <m/>
    <m/>
    <m/>
    <m/>
    <m/>
    <m/>
    <m/>
    <m/>
    <m/>
    <m/>
    <m/>
    <m/>
    <m/>
    <m/>
    <m/>
    <m/>
  </r>
  <r>
    <x v="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1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9"/>
    <n v="0.01"/>
    <n v="0.05"/>
    <n v="0.13"/>
    <n v="0.03"/>
    <n v="-0.84"/>
    <n v="0.12"/>
    <n v="0.05"/>
    <n v="0"/>
    <n v="0"/>
    <n v="0.06"/>
    <n v="0.03"/>
    <n v="0.03"/>
    <n v="0.01"/>
    <n v="0.02"/>
    <n v="7.0000000000000007E-2"/>
    <n v="0.05"/>
    <n v="0.02"/>
    <n v="0.01"/>
    <n v="-0.21"/>
    <n v="0"/>
    <n v="0.01"/>
    <n v="0.05"/>
    <n v="-3.17"/>
    <n v="-2.38"/>
    <n v="0"/>
    <n v="0"/>
    <n v="0"/>
    <n v="0.01"/>
    <n v="-0.36"/>
    <n v="-8.4"/>
    <n v="0.15"/>
    <n v="-0.82"/>
    <n v="0.06"/>
    <n v="-0.6"/>
    <n v="2431.83"/>
    <n v="0"/>
    <n v="2"/>
    <n v="0.01"/>
    <n v="0.01"/>
    <n v="14"/>
    <n v="0"/>
    <n v="2432.0400000000004"/>
    <n v="5.1884429975583794E-3"/>
    <n v="6.3425781005446687E-3"/>
    <n v="1.846897890189695E-2"/>
    <n v="7.4709713962050409E-3"/>
    <n v="1.2529028603794958E-2"/>
    <n v="5.4360389778676209E-3"/>
    <n v="2.1555486445861194E-2"/>
    <n v="2.0178562172808792E-2"/>
    <n v="2.2829912403462396E-2"/>
    <n v="1.5587164314974967E-2"/>
    <n v="7.2035730541647712E-3"/>
    <n v="2.7209262630860265E-2"/>
    <n v="2.3947498309050689E-5"/>
    <n v="6.9594886354092293E-5"/>
    <n v="3.314170944504122E-5"/>
    <n v="7.4017878361333012E-4"/>
    <n v="9.1331371222784855E-3"/>
    <n v="-0.12276065673688621"/>
    <n v="-6.3578911279570299E-2"/>
    <n v="-2.3660431983543485E-2"/>
    <n v="0"/>
    <n v="0"/>
    <n v="0"/>
    <n v="0"/>
    <n v="0"/>
    <n v="0"/>
    <n v="0"/>
    <n v="0"/>
    <n v="0"/>
    <n v="0"/>
    <n v="4.5204155036975217E-2"/>
    <n v="1.4795844963024773E-2"/>
    <n v="0.33668976016804619"/>
    <n v="1.6633102398319539"/>
    <n v="5.4666229023919918E-3"/>
    <n v="4.5333770976080092E-3"/>
    <n v="4.2074963253307205E-3"/>
    <n v="5.7925036746692797E-3"/>
    <m/>
    <m/>
    <m/>
    <n v="0.01"/>
    <n v="0.18"/>
    <n v="0"/>
    <n v="6.3425781005446687E-3"/>
    <n v="1.846897890189695E-2"/>
    <n v="1.2529028603794958E-2"/>
    <n v="5.4360389778676209E-3"/>
    <n v="2.1555486445861194E-2"/>
    <n v="2.2829912403462396E-2"/>
    <n v="1.5587164314974967E-2"/>
    <n v="7.2035730541647712E-3"/>
    <n v="-0.48287301400249755"/>
    <n v="0.01"/>
    <n v="0"/>
    <n v="0"/>
    <n v="0"/>
    <n v="0"/>
    <n v="0"/>
    <n v="2416.701568034433"/>
    <n v="15.688431965567258"/>
    <n v="2.3947498309050689E-5"/>
    <n v="9.2027320086325772E-3"/>
    <n v="-0.12276065673688621"/>
    <n v="-6.3545769570125255E-2"/>
    <n v="2432.0400000000004"/>
    <m/>
    <m/>
    <m/>
    <m/>
    <m/>
    <m/>
    <m/>
    <m/>
    <m/>
    <m/>
    <m/>
    <m/>
    <m/>
    <m/>
    <m/>
    <m/>
    <m/>
    <m/>
    <m/>
    <m/>
    <m/>
    <m/>
    <m/>
    <m/>
    <m/>
  </r>
  <r>
    <x v="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1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1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1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1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1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13"/>
    <n v="9625.02"/>
    <n v="1422.67"/>
    <n v="3294.39"/>
    <n v="192.58"/>
    <n v="1360.3300000000002"/>
    <n v="967.54000000000008"/>
    <n v="832.84999999999991"/>
    <n v="4273.88"/>
    <n v="1671.45"/>
    <n v="1713.7099999999998"/>
    <n v="3000.3700000000003"/>
    <n v="1648.6699999999998"/>
    <n v="288.65000000000003"/>
    <n v="1614.73"/>
    <n v="2627.29"/>
    <n v="3027.42"/>
    <n v="1329.65"/>
    <n v="1293.5600000000002"/>
    <n v="6542.92"/>
    <n v="2981.7100000000005"/>
    <n v="1706.4800000000005"/>
    <n v="1453.4399999999998"/>
    <n v="6130.7900000000009"/>
    <n v="7515.8"/>
    <n v="14657.28"/>
    <n v="8961"/>
    <n v="3157.96"/>
    <n v="5246.68"/>
    <n v="103347.38"/>
    <n v="3992.2000000000003"/>
    <n v="14388.050000000001"/>
    <n v="14391.88"/>
    <n v="5115.9000000000005"/>
    <n v="4838.82"/>
    <n v="9678.5099999999984"/>
    <n v="1308.29"/>
    <n v="8628.0399999999991"/>
    <n v="7636.02"/>
    <n v="2982.9800000000005"/>
    <n v="25199"/>
    <n v="406.20000000000005"/>
    <n v="300452.08999999997"/>
    <n v="285.13434389281912"/>
    <n v="348.56060790083262"/>
    <n v="1014.975048206348"/>
    <n v="603.18008212970824"/>
    <n v="1011.5499178702917"/>
    <n v="204.0292978023117"/>
    <n v="809.035914062095"/>
    <n v="757.35620872855429"/>
    <n v="856.86857940703885"/>
    <n v="943.77785980883027"/>
    <n v="436.16482271279023"/>
    <n v="1647.4773174783797"/>
    <n v="3.0977525912655612"/>
    <n v="9.0025161192199636"/>
    <n v="4.2870789669727518"/>
    <n v="95.746566733085942"/>
    <n v="1181.4260855894559"/>
    <n v="3824.8245532233691"/>
    <n v="1980.913000901553"/>
    <n v="737.18244587507775"/>
    <n v="950.4660635226179"/>
    <n v="1734.7818030157205"/>
    <n v="4124.3683028553105"/>
    <n v="930.08913699069626"/>
    <n v="1743.5987423804941"/>
    <n v="3775.1195380173249"/>
    <n v="151.9817528532715"/>
    <n v="779.0039439480264"/>
    <n v="185.48627436615752"/>
    <n v="282.38444205038223"/>
    <n v="3854.3322792276927"/>
    <n v="1261.5677207723074"/>
    <n v="1452.4863591601545"/>
    <n v="7175.5536408398448"/>
    <n v="4174.3241815123292"/>
    <n v="3461.6958184876712"/>
    <n v="1255.0877388535034"/>
    <n v="1727.892261146497"/>
    <m/>
    <m/>
    <m/>
    <n v="9625.02"/>
    <n v="4717.0599999999995"/>
    <n v="4273.88"/>
    <n v="348.56060790083262"/>
    <n v="1014.975048206348"/>
    <n v="1011.5499178702917"/>
    <n v="204.0292978023117"/>
    <n v="809.035914062095"/>
    <n v="856.86857940703885"/>
    <n v="943.77785980883027"/>
    <n v="436.16482271279023"/>
    <n v="15483.206964837624"/>
    <n v="4688.1900000000005"/>
    <n v="1102.4478163758895"/>
    <n v="1734.7818030157205"/>
    <n v="4903.3722468033366"/>
    <n v="1115.5754113568537"/>
    <n v="2025.9831844308762"/>
    <n v="198922.15009677102"/>
    <n v="39231.909441246324"/>
    <n v="3.0977525912655612"/>
    <n v="1190.4286017086758"/>
    <n v="3824.8245532233691"/>
    <n v="1985.2000798685258"/>
    <n v="300452.09000000003"/>
    <m/>
    <m/>
    <m/>
    <m/>
    <m/>
    <m/>
    <m/>
    <m/>
    <m/>
    <m/>
    <m/>
    <m/>
    <m/>
    <m/>
    <m/>
    <m/>
    <m/>
    <m/>
    <m/>
    <m/>
    <m/>
    <m/>
    <m/>
    <m/>
    <m/>
  </r>
  <r>
    <x v="1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m/>
    <m/>
    <m/>
    <m/>
    <m/>
    <m/>
    <m/>
    <m/>
    <m/>
    <m/>
    <m/>
    <m/>
    <m/>
    <m/>
    <m/>
    <m/>
    <m/>
    <m/>
    <m/>
    <m/>
    <m/>
    <m/>
  </r>
  <r>
    <x v="0"/>
    <m/>
    <m/>
    <m/>
    <m/>
    <m/>
    <m/>
    <m/>
    <m/>
    <m/>
    <m/>
    <m/>
    <m/>
    <m/>
    <m/>
    <m/>
    <m/>
    <m/>
    <m/>
    <m/>
    <m/>
    <m/>
    <m/>
    <m/>
    <m/>
    <m/>
    <m/>
    <m/>
    <m/>
    <m/>
    <m/>
    <m/>
    <m/>
    <m/>
    <m/>
    <m/>
    <m/>
    <m/>
    <m/>
    <m/>
    <m/>
    <m/>
    <n v="0"/>
    <m/>
    <m/>
    <m/>
    <m/>
    <m/>
    <m/>
    <m/>
    <m/>
    <m/>
    <m/>
    <m/>
    <m/>
    <m/>
    <m/>
    <m/>
    <m/>
    <m/>
    <m/>
    <m/>
    <m/>
    <m/>
    <m/>
    <m/>
    <m/>
    <m/>
    <m/>
    <m/>
    <m/>
    <m/>
    <m/>
    <m/>
    <m/>
    <m/>
    <m/>
    <m/>
    <m/>
    <m/>
    <m/>
    <m/>
    <m/>
    <m/>
    <m/>
    <m/>
    <m/>
    <m/>
    <m/>
    <m/>
    <m/>
    <m/>
    <m/>
    <m/>
    <m/>
    <m/>
    <m/>
    <m/>
    <m/>
    <m/>
    <m/>
    <m/>
    <m/>
    <m/>
    <m/>
    <m/>
    <m/>
    <m/>
    <m/>
    <m/>
    <m/>
    <m/>
    <m/>
    <m/>
    <m/>
    <m/>
    <m/>
    <m/>
    <m/>
    <m/>
    <m/>
    <m/>
    <m/>
    <m/>
    <m/>
    <m/>
    <m/>
    <m/>
    <m/>
    <m/>
    <m/>
    <m/>
    <m/>
    <m/>
  </r>
  <r>
    <x v="1"/>
    <m/>
    <m/>
    <m/>
    <m/>
    <m/>
    <m/>
    <m/>
    <m/>
    <m/>
    <m/>
    <m/>
    <m/>
    <m/>
    <m/>
    <m/>
    <m/>
    <m/>
    <m/>
    <m/>
    <m/>
    <m/>
    <m/>
    <m/>
    <m/>
    <m/>
    <m/>
    <m/>
    <m/>
    <m/>
    <m/>
    <m/>
    <m/>
    <m/>
    <m/>
    <m/>
    <m/>
    <m/>
    <m/>
    <m/>
    <m/>
    <m/>
    <n v="0"/>
    <m/>
    <m/>
    <m/>
    <m/>
    <m/>
    <m/>
    <m/>
    <m/>
    <m/>
    <m/>
    <m/>
    <m/>
    <m/>
    <m/>
    <m/>
    <m/>
    <m/>
    <m/>
    <m/>
    <m/>
    <m/>
    <m/>
    <m/>
    <m/>
    <m/>
    <m/>
    <m/>
    <m/>
    <m/>
    <m/>
    <m/>
    <m/>
    <m/>
    <m/>
    <m/>
    <m/>
    <m/>
    <m/>
    <m/>
    <m/>
    <m/>
    <m/>
    <m/>
    <m/>
    <m/>
    <m/>
    <m/>
    <m/>
    <m/>
    <m/>
    <m/>
    <m/>
    <m/>
    <m/>
    <m/>
    <m/>
    <m/>
    <m/>
    <m/>
    <m/>
    <m/>
    <m/>
    <m/>
    <m/>
    <m/>
    <m/>
    <m/>
    <m/>
    <m/>
    <m/>
    <m/>
    <m/>
    <m/>
    <m/>
    <m/>
    <m/>
    <m/>
    <m/>
    <m/>
    <m/>
    <m/>
    <m/>
    <m/>
    <m/>
    <m/>
    <m/>
    <m/>
    <m/>
    <m/>
    <m/>
    <m/>
  </r>
  <r>
    <x v="3"/>
    <m/>
    <m/>
    <m/>
    <m/>
    <m/>
    <m/>
    <m/>
    <m/>
    <m/>
    <m/>
    <m/>
    <m/>
    <m/>
    <m/>
    <m/>
    <m/>
    <m/>
    <m/>
    <m/>
    <m/>
    <m/>
    <m/>
    <m/>
    <m/>
    <m/>
    <m/>
    <m/>
    <m/>
    <m/>
    <m/>
    <m/>
    <m/>
    <m/>
    <m/>
    <m/>
    <m/>
    <m/>
    <m/>
    <m/>
    <m/>
    <m/>
    <n v="0"/>
    <m/>
    <m/>
    <m/>
    <m/>
    <m/>
    <m/>
    <m/>
    <m/>
    <m/>
    <m/>
    <m/>
    <m/>
    <m/>
    <m/>
    <m/>
    <m/>
    <m/>
    <m/>
    <m/>
    <m/>
    <m/>
    <m/>
    <m/>
    <m/>
    <m/>
    <m/>
    <m/>
    <m/>
    <m/>
    <m/>
    <m/>
    <m/>
    <m/>
    <m/>
    <m/>
    <m/>
    <m/>
    <m/>
    <m/>
    <m/>
    <m/>
    <m/>
    <m/>
    <m/>
    <m/>
    <m/>
    <m/>
    <m/>
    <m/>
    <m/>
    <m/>
    <m/>
    <m/>
    <m/>
    <m/>
    <m/>
    <m/>
    <m/>
    <m/>
    <m/>
    <m/>
    <m/>
    <m/>
    <m/>
    <m/>
    <m/>
    <m/>
    <m/>
    <m/>
    <m/>
    <m/>
    <m/>
    <m/>
    <m/>
    <m/>
    <m/>
    <m/>
    <m/>
    <m/>
    <m/>
    <m/>
    <m/>
    <m/>
    <m/>
    <m/>
    <m/>
    <m/>
    <m/>
    <m/>
    <m/>
    <m/>
  </r>
  <r>
    <x v="15"/>
    <m/>
    <m/>
    <m/>
    <m/>
    <m/>
    <m/>
    <m/>
    <m/>
    <m/>
    <m/>
    <m/>
    <m/>
    <m/>
    <m/>
    <m/>
    <m/>
    <m/>
    <m/>
    <m/>
    <m/>
    <m/>
    <m/>
    <m/>
    <m/>
    <m/>
    <m/>
    <m/>
    <m/>
    <m/>
    <m/>
    <m/>
    <m/>
    <m/>
    <m/>
    <m/>
    <m/>
    <m/>
    <m/>
    <m/>
    <m/>
    <m/>
    <n v="0"/>
    <m/>
    <m/>
    <m/>
    <m/>
    <m/>
    <m/>
    <m/>
    <m/>
    <m/>
    <m/>
    <m/>
    <m/>
    <m/>
    <m/>
    <m/>
    <m/>
    <m/>
    <m/>
    <m/>
    <m/>
    <m/>
    <m/>
    <m/>
    <m/>
    <m/>
    <m/>
    <m/>
    <m/>
    <m/>
    <m/>
    <m/>
    <m/>
    <m/>
    <m/>
    <m/>
    <m/>
    <m/>
    <m/>
    <m/>
    <m/>
    <m/>
    <m/>
    <m/>
    <m/>
    <m/>
    <m/>
    <m/>
    <m/>
    <m/>
    <m/>
    <m/>
    <m/>
    <m/>
    <m/>
    <m/>
    <m/>
    <m/>
    <m/>
    <m/>
    <m/>
    <m/>
    <m/>
    <m/>
    <m/>
    <m/>
    <m/>
    <m/>
    <m/>
    <m/>
    <m/>
    <m/>
    <m/>
    <m/>
    <m/>
    <m/>
    <m/>
    <m/>
    <m/>
    <m/>
    <m/>
    <m/>
    <m/>
    <m/>
    <m/>
    <m/>
    <m/>
    <m/>
    <m/>
    <m/>
    <m/>
    <m/>
  </r>
  <r>
    <x v="16"/>
    <m/>
    <m/>
    <m/>
    <m/>
    <m/>
    <m/>
    <m/>
    <m/>
    <m/>
    <m/>
    <m/>
    <m/>
    <m/>
    <m/>
    <m/>
    <m/>
    <m/>
    <m/>
    <m/>
    <m/>
    <m/>
    <m/>
    <m/>
    <m/>
    <m/>
    <m/>
    <m/>
    <m/>
    <m/>
    <m/>
    <m/>
    <m/>
    <m/>
    <m/>
    <m/>
    <m/>
    <m/>
    <m/>
    <m/>
    <m/>
    <m/>
    <n v="0"/>
    <m/>
    <m/>
    <m/>
    <m/>
    <m/>
    <m/>
    <m/>
    <m/>
    <m/>
    <m/>
    <m/>
    <m/>
    <m/>
    <m/>
    <m/>
    <m/>
    <m/>
    <m/>
    <m/>
    <m/>
    <m/>
    <m/>
    <m/>
    <m/>
    <m/>
    <m/>
    <m/>
    <m/>
    <m/>
    <m/>
    <m/>
    <m/>
    <m/>
    <m/>
    <m/>
    <m/>
    <m/>
    <m/>
    <m/>
    <m/>
    <m/>
    <m/>
    <m/>
    <m/>
    <m/>
    <m/>
    <m/>
    <m/>
    <m/>
    <m/>
    <m/>
    <m/>
    <m/>
    <m/>
    <m/>
    <m/>
    <m/>
    <m/>
    <m/>
    <m/>
    <m/>
    <m/>
    <m/>
    <m/>
    <m/>
    <m/>
    <m/>
    <m/>
    <m/>
    <m/>
    <m/>
    <m/>
    <m/>
    <m/>
    <m/>
    <m/>
    <m/>
    <m/>
    <m/>
    <m/>
    <m/>
    <m/>
    <m/>
    <m/>
    <m/>
    <m/>
    <m/>
    <m/>
    <m/>
    <m/>
    <m/>
  </r>
  <r>
    <x v="17"/>
    <m/>
    <m/>
    <m/>
    <m/>
    <m/>
    <m/>
    <m/>
    <m/>
    <m/>
    <m/>
    <m/>
    <m/>
    <m/>
    <m/>
    <m/>
    <m/>
    <m/>
    <m/>
    <m/>
    <m/>
    <m/>
    <m/>
    <m/>
    <m/>
    <m/>
    <m/>
    <m/>
    <m/>
    <m/>
    <m/>
    <m/>
    <m/>
    <m/>
    <m/>
    <m/>
    <m/>
    <m/>
    <m/>
    <m/>
    <m/>
    <m/>
    <n v="0"/>
    <m/>
    <m/>
    <m/>
    <m/>
    <m/>
    <m/>
    <m/>
    <m/>
    <m/>
    <m/>
    <m/>
    <m/>
    <m/>
    <m/>
    <m/>
    <m/>
    <m/>
    <m/>
    <m/>
    <m/>
    <m/>
    <m/>
    <m/>
    <m/>
    <m/>
    <m/>
    <m/>
    <m/>
    <m/>
    <m/>
    <m/>
    <m/>
    <m/>
    <m/>
    <m/>
    <m/>
    <m/>
    <m/>
    <m/>
    <m/>
    <m/>
    <m/>
    <m/>
    <m/>
    <m/>
    <m/>
    <m/>
    <m/>
    <m/>
    <m/>
    <m/>
    <m/>
    <m/>
    <m/>
    <m/>
    <m/>
    <m/>
    <m/>
    <m/>
    <m/>
    <m/>
    <m/>
    <m/>
    <m/>
    <m/>
    <m/>
    <m/>
    <m/>
    <m/>
    <m/>
    <m/>
    <m/>
    <m/>
    <m/>
    <m/>
    <m/>
    <m/>
    <m/>
    <m/>
    <m/>
    <m/>
    <m/>
    <m/>
    <m/>
    <m/>
    <m/>
    <m/>
    <m/>
    <m/>
    <m/>
    <m/>
  </r>
  <r>
    <x v="18"/>
    <m/>
    <m/>
    <m/>
    <m/>
    <m/>
    <m/>
    <m/>
    <m/>
    <m/>
    <m/>
    <m/>
    <m/>
    <m/>
    <m/>
    <m/>
    <m/>
    <m/>
    <m/>
    <m/>
    <m/>
    <m/>
    <m/>
    <m/>
    <m/>
    <m/>
    <m/>
    <m/>
    <m/>
    <m/>
    <m/>
    <m/>
    <m/>
    <m/>
    <m/>
    <m/>
    <m/>
    <m/>
    <m/>
    <m/>
    <m/>
    <m/>
    <n v="0"/>
    <m/>
    <m/>
    <m/>
    <m/>
    <m/>
    <m/>
    <m/>
    <m/>
    <m/>
    <m/>
    <m/>
    <m/>
    <m/>
    <m/>
    <m/>
    <m/>
    <m/>
    <m/>
    <m/>
    <m/>
    <m/>
    <m/>
    <m/>
    <m/>
    <m/>
    <m/>
    <m/>
    <m/>
    <m/>
    <m/>
    <m/>
    <m/>
    <m/>
    <m/>
    <m/>
    <m/>
    <m/>
    <m/>
    <m/>
    <m/>
    <m/>
    <m/>
    <m/>
    <m/>
    <m/>
    <m/>
    <m/>
    <m/>
    <m/>
    <m/>
    <m/>
    <m/>
    <m/>
    <m/>
    <m/>
    <m/>
    <m/>
    <m/>
    <m/>
    <m/>
    <m/>
    <m/>
    <m/>
    <m/>
    <m/>
    <m/>
    <m/>
    <m/>
    <m/>
    <m/>
    <m/>
    <m/>
    <m/>
    <m/>
    <m/>
    <m/>
    <m/>
    <m/>
    <m/>
    <m/>
    <m/>
    <m/>
    <m/>
    <m/>
    <m/>
    <m/>
    <m/>
    <m/>
    <m/>
    <m/>
    <m/>
  </r>
  <r>
    <x v="19"/>
    <m/>
    <m/>
    <m/>
    <m/>
    <m/>
    <m/>
    <m/>
    <m/>
    <m/>
    <m/>
    <m/>
    <m/>
    <m/>
    <m/>
    <m/>
    <m/>
    <m/>
    <m/>
    <m/>
    <m/>
    <m/>
    <m/>
    <m/>
    <m/>
    <m/>
    <m/>
    <m/>
    <m/>
    <m/>
    <m/>
    <m/>
    <m/>
    <m/>
    <m/>
    <m/>
    <m/>
    <m/>
    <m/>
    <m/>
    <m/>
    <m/>
    <n v="0"/>
    <m/>
    <m/>
    <m/>
    <m/>
    <m/>
    <m/>
    <m/>
    <m/>
    <m/>
    <m/>
    <m/>
    <m/>
    <m/>
    <m/>
    <m/>
    <m/>
    <m/>
    <m/>
    <m/>
    <m/>
    <m/>
    <m/>
    <m/>
    <m/>
    <m/>
    <m/>
    <m/>
    <m/>
    <m/>
    <m/>
    <m/>
    <m/>
    <m/>
    <m/>
    <m/>
    <m/>
    <m/>
    <m/>
    <m/>
    <m/>
    <m/>
    <m/>
    <m/>
    <m/>
    <m/>
    <m/>
    <m/>
    <m/>
    <m/>
    <m/>
    <m/>
    <m/>
    <m/>
    <m/>
    <m/>
    <m/>
    <m/>
    <m/>
    <m/>
    <m/>
    <m/>
    <m/>
    <m/>
    <m/>
    <m/>
    <m/>
    <m/>
    <m/>
    <m/>
    <m/>
    <m/>
    <m/>
    <m/>
    <m/>
    <m/>
    <m/>
    <m/>
    <m/>
    <m/>
    <m/>
    <m/>
    <m/>
    <m/>
    <m/>
    <m/>
    <m/>
    <m/>
    <m/>
    <m/>
    <m/>
    <m/>
  </r>
  <r>
    <x v="20"/>
    <m/>
    <m/>
    <m/>
    <m/>
    <m/>
    <m/>
    <m/>
    <m/>
    <m/>
    <m/>
    <m/>
    <m/>
    <m/>
    <m/>
    <m/>
    <m/>
    <m/>
    <m/>
    <m/>
    <m/>
    <m/>
    <m/>
    <m/>
    <m/>
    <m/>
    <m/>
    <m/>
    <m/>
    <m/>
    <m/>
    <m/>
    <m/>
    <m/>
    <m/>
    <m/>
    <m/>
    <m/>
    <m/>
    <m/>
    <m/>
    <m/>
    <n v="0"/>
    <m/>
    <m/>
    <m/>
    <m/>
    <m/>
    <m/>
    <m/>
    <m/>
    <m/>
    <m/>
    <m/>
    <m/>
    <m/>
    <m/>
    <m/>
    <m/>
    <m/>
    <m/>
    <m/>
    <m/>
    <m/>
    <m/>
    <m/>
    <m/>
    <m/>
    <m/>
    <m/>
    <m/>
    <m/>
    <m/>
    <m/>
    <m/>
    <m/>
    <m/>
    <m/>
    <m/>
    <m/>
    <m/>
    <m/>
    <m/>
    <m/>
    <m/>
    <m/>
    <m/>
    <m/>
    <m/>
    <m/>
    <m/>
    <m/>
    <m/>
    <m/>
    <m/>
    <m/>
    <m/>
    <m/>
    <m/>
    <m/>
    <m/>
    <m/>
    <m/>
    <m/>
    <m/>
    <m/>
    <m/>
    <m/>
    <m/>
    <m/>
    <m/>
    <m/>
    <m/>
    <m/>
    <m/>
    <m/>
    <m/>
    <m/>
    <m/>
    <m/>
    <m/>
    <m/>
    <m/>
    <m/>
    <m/>
    <m/>
    <m/>
    <m/>
    <m/>
    <m/>
    <m/>
    <m/>
    <m/>
    <m/>
  </r>
  <r>
    <x v="21"/>
    <m/>
    <m/>
    <m/>
    <m/>
    <m/>
    <m/>
    <m/>
    <m/>
    <m/>
    <m/>
    <m/>
    <m/>
    <m/>
    <m/>
    <m/>
    <m/>
    <m/>
    <m/>
    <m/>
    <m/>
    <m/>
    <m/>
    <m/>
    <m/>
    <m/>
    <m/>
    <m/>
    <m/>
    <m/>
    <m/>
    <m/>
    <m/>
    <m/>
    <m/>
    <m/>
    <m/>
    <m/>
    <m/>
    <m/>
    <m/>
    <m/>
    <n v="0"/>
    <m/>
    <m/>
    <m/>
    <m/>
    <m/>
    <m/>
    <m/>
    <m/>
    <m/>
    <m/>
    <m/>
    <m/>
    <m/>
    <m/>
    <m/>
    <m/>
    <m/>
    <m/>
    <m/>
    <m/>
    <m/>
    <m/>
    <m/>
    <m/>
    <m/>
    <m/>
    <m/>
    <m/>
    <m/>
    <m/>
    <m/>
    <m/>
    <m/>
    <m/>
    <m/>
    <m/>
    <m/>
    <m/>
    <m/>
    <m/>
    <m/>
    <m/>
    <m/>
    <m/>
    <m/>
    <m/>
    <m/>
    <m/>
    <m/>
    <m/>
    <m/>
    <m/>
    <m/>
    <m/>
    <m/>
    <m/>
    <m/>
    <m/>
    <m/>
    <m/>
    <m/>
    <m/>
    <m/>
    <m/>
    <m/>
    <m/>
    <m/>
    <m/>
    <m/>
    <m/>
    <m/>
    <m/>
    <m/>
    <m/>
    <m/>
    <m/>
    <m/>
    <m/>
    <m/>
    <m/>
    <m/>
    <m/>
    <m/>
    <m/>
    <m/>
    <m/>
    <m/>
    <m/>
    <m/>
    <m/>
    <m/>
  </r>
  <r>
    <x v="22"/>
    <m/>
    <m/>
    <m/>
    <m/>
    <m/>
    <m/>
    <m/>
    <m/>
    <m/>
    <m/>
    <m/>
    <m/>
    <m/>
    <m/>
    <m/>
    <m/>
    <m/>
    <m/>
    <m/>
    <m/>
    <m/>
    <m/>
    <m/>
    <m/>
    <m/>
    <m/>
    <m/>
    <m/>
    <m/>
    <m/>
    <m/>
    <m/>
    <m/>
    <m/>
    <m/>
    <m/>
    <m/>
    <m/>
    <m/>
    <m/>
    <m/>
    <n v="0"/>
    <m/>
    <m/>
    <m/>
    <m/>
    <m/>
    <m/>
    <m/>
    <m/>
    <m/>
    <m/>
    <m/>
    <m/>
    <m/>
    <m/>
    <m/>
    <m/>
    <m/>
    <m/>
    <m/>
    <m/>
    <m/>
    <m/>
    <m/>
    <m/>
    <m/>
    <m/>
    <m/>
    <m/>
    <m/>
    <m/>
    <m/>
    <m/>
    <m/>
    <m/>
    <m/>
    <m/>
    <m/>
    <m/>
    <m/>
    <m/>
    <m/>
    <m/>
    <m/>
    <m/>
    <m/>
    <m/>
    <m/>
    <m/>
    <m/>
    <m/>
    <m/>
    <m/>
    <m/>
    <m/>
    <m/>
    <m/>
    <m/>
    <m/>
    <m/>
    <m/>
    <m/>
    <m/>
    <m/>
    <m/>
    <m/>
    <m/>
    <m/>
    <m/>
    <m/>
    <m/>
    <m/>
    <m/>
    <m/>
    <m/>
    <m/>
    <m/>
    <m/>
    <m/>
    <m/>
    <m/>
    <m/>
    <m/>
    <m/>
    <m/>
    <m/>
    <m/>
    <m/>
    <m/>
    <m/>
    <m/>
    <m/>
  </r>
  <r>
    <x v="2"/>
    <m/>
    <m/>
    <m/>
    <m/>
    <m/>
    <m/>
    <m/>
    <m/>
    <m/>
    <m/>
    <m/>
    <m/>
    <m/>
    <m/>
    <m/>
    <m/>
    <m/>
    <m/>
    <m/>
    <m/>
    <m/>
    <m/>
    <m/>
    <m/>
    <m/>
    <m/>
    <m/>
    <m/>
    <m/>
    <m/>
    <m/>
    <m/>
    <m/>
    <m/>
    <m/>
    <m/>
    <m/>
    <m/>
    <m/>
    <m/>
    <m/>
    <n v="0"/>
    <m/>
    <m/>
    <m/>
    <m/>
    <m/>
    <m/>
    <m/>
    <m/>
    <m/>
    <m/>
    <m/>
    <m/>
    <m/>
    <m/>
    <m/>
    <m/>
    <m/>
    <m/>
    <m/>
    <m/>
    <m/>
    <m/>
    <m/>
    <m/>
    <m/>
    <m/>
    <m/>
    <m/>
    <m/>
    <m/>
    <m/>
    <m/>
    <m/>
    <m/>
    <m/>
    <m/>
    <m/>
    <m/>
    <m/>
    <m/>
    <m/>
    <m/>
    <m/>
    <m/>
    <m/>
    <m/>
    <m/>
    <m/>
    <m/>
    <m/>
    <m/>
    <m/>
    <m/>
    <m/>
    <m/>
    <m/>
    <m/>
    <m/>
    <m/>
    <m/>
    <m/>
    <m/>
    <m/>
    <m/>
    <m/>
    <m/>
    <m/>
    <m/>
    <m/>
    <m/>
    <m/>
    <m/>
    <m/>
    <m/>
    <m/>
    <m/>
    <m/>
    <m/>
    <m/>
    <m/>
    <m/>
    <m/>
    <m/>
    <m/>
    <m/>
    <m/>
    <m/>
    <m/>
    <m/>
    <m/>
    <m/>
  </r>
  <r>
    <x v="8"/>
    <m/>
    <m/>
    <m/>
    <m/>
    <m/>
    <m/>
    <m/>
    <m/>
    <m/>
    <m/>
    <m/>
    <m/>
    <m/>
    <m/>
    <m/>
    <m/>
    <m/>
    <m/>
    <m/>
    <m/>
    <m/>
    <m/>
    <m/>
    <m/>
    <m/>
    <m/>
    <m/>
    <m/>
    <m/>
    <m/>
    <m/>
    <m/>
    <m/>
    <m/>
    <m/>
    <m/>
    <m/>
    <m/>
    <m/>
    <m/>
    <m/>
    <n v="0"/>
    <m/>
    <m/>
    <m/>
    <m/>
    <m/>
    <m/>
    <m/>
    <m/>
    <m/>
    <m/>
    <m/>
    <m/>
    <m/>
    <m/>
    <m/>
    <m/>
    <m/>
    <m/>
    <m/>
    <m/>
    <m/>
    <m/>
    <m/>
    <m/>
    <m/>
    <m/>
    <m/>
    <m/>
    <m/>
    <m/>
    <m/>
    <m/>
    <m/>
    <m/>
    <m/>
    <m/>
    <m/>
    <m/>
    <m/>
    <m/>
    <m/>
    <m/>
    <m/>
    <m/>
    <m/>
    <m/>
    <m/>
    <m/>
    <m/>
    <m/>
    <m/>
    <m/>
    <m/>
    <m/>
    <m/>
    <m/>
    <m/>
    <m/>
    <m/>
    <m/>
    <m/>
    <m/>
    <m/>
    <m/>
    <m/>
    <m/>
    <m/>
    <m/>
    <m/>
    <m/>
    <m/>
    <m/>
    <m/>
    <m/>
    <m/>
    <m/>
    <m/>
    <m/>
    <m/>
    <m/>
    <m/>
    <m/>
    <m/>
    <m/>
    <m/>
    <m/>
    <m/>
    <m/>
    <m/>
    <m/>
    <m/>
  </r>
  <r>
    <x v="23"/>
    <m/>
    <m/>
    <m/>
    <m/>
    <m/>
    <m/>
    <m/>
    <m/>
    <m/>
    <m/>
    <m/>
    <m/>
    <m/>
    <m/>
    <m/>
    <m/>
    <m/>
    <m/>
    <m/>
    <m/>
    <m/>
    <m/>
    <m/>
    <m/>
    <m/>
    <m/>
    <m/>
    <m/>
    <m/>
    <m/>
    <m/>
    <m/>
    <m/>
    <m/>
    <m/>
    <m/>
    <m/>
    <m/>
    <m/>
    <m/>
    <m/>
    <n v="0"/>
    <m/>
    <m/>
    <m/>
    <m/>
    <m/>
    <m/>
    <m/>
    <m/>
    <m/>
    <m/>
    <m/>
    <m/>
    <m/>
    <m/>
    <m/>
    <m/>
    <m/>
    <m/>
    <m/>
    <m/>
    <m/>
    <m/>
    <m/>
    <m/>
    <m/>
    <m/>
    <m/>
    <m/>
    <m/>
    <m/>
    <m/>
    <m/>
    <m/>
    <m/>
    <m/>
    <m/>
    <m/>
    <m/>
    <m/>
    <m/>
    <m/>
    <m/>
    <m/>
    <m/>
    <m/>
    <m/>
    <m/>
    <m/>
    <m/>
    <m/>
    <m/>
    <m/>
    <m/>
    <m/>
    <m/>
    <m/>
    <m/>
    <m/>
    <m/>
    <m/>
    <m/>
    <m/>
    <m/>
    <m/>
    <m/>
    <m/>
    <m/>
    <m/>
    <m/>
    <m/>
    <m/>
    <m/>
    <m/>
    <m/>
    <m/>
    <m/>
    <m/>
    <m/>
    <m/>
    <m/>
    <m/>
    <m/>
    <m/>
    <m/>
    <m/>
    <m/>
    <m/>
    <m/>
    <m/>
    <m/>
    <m/>
  </r>
  <r>
    <x v="24"/>
    <m/>
    <m/>
    <m/>
    <m/>
    <m/>
    <m/>
    <m/>
    <m/>
    <m/>
    <m/>
    <m/>
    <m/>
    <m/>
    <m/>
    <m/>
    <m/>
    <m/>
    <m/>
    <m/>
    <m/>
    <m/>
    <m/>
    <m/>
    <m/>
    <m/>
    <m/>
    <m/>
    <m/>
    <m/>
    <m/>
    <m/>
    <m/>
    <m/>
    <m/>
    <m/>
    <m/>
    <m/>
    <m/>
    <m/>
    <m/>
    <m/>
    <n v="0"/>
    <m/>
    <m/>
    <m/>
    <m/>
    <m/>
    <m/>
    <m/>
    <m/>
    <m/>
    <m/>
    <m/>
    <m/>
    <m/>
    <m/>
    <m/>
    <m/>
    <m/>
    <m/>
    <m/>
    <m/>
    <m/>
    <m/>
    <m/>
    <m/>
    <m/>
    <m/>
    <m/>
    <m/>
    <m/>
    <m/>
    <m/>
    <m/>
    <m/>
    <m/>
    <m/>
    <m/>
    <m/>
    <m/>
    <m/>
    <m/>
    <m/>
    <m/>
    <m/>
    <m/>
    <m/>
    <m/>
    <m/>
    <m/>
    <m/>
    <m/>
    <m/>
    <m/>
    <m/>
    <m/>
    <m/>
    <m/>
    <m/>
    <m/>
    <m/>
    <m/>
    <m/>
    <m/>
    <m/>
    <m/>
    <m/>
    <m/>
    <m/>
    <m/>
    <m/>
    <m/>
    <m/>
    <m/>
    <m/>
    <m/>
    <m/>
    <m/>
    <m/>
    <m/>
    <m/>
    <m/>
    <m/>
    <m/>
    <m/>
    <m/>
    <m/>
    <m/>
    <m/>
    <m/>
    <m/>
    <m/>
    <m/>
  </r>
  <r>
    <x v="25"/>
    <m/>
    <m/>
    <m/>
    <m/>
    <m/>
    <m/>
    <m/>
    <m/>
    <m/>
    <m/>
    <m/>
    <m/>
    <m/>
    <m/>
    <m/>
    <m/>
    <m/>
    <m/>
    <m/>
    <m/>
    <m/>
    <m/>
    <m/>
    <m/>
    <m/>
    <m/>
    <m/>
    <m/>
    <m/>
    <m/>
    <m/>
    <m/>
    <m/>
    <m/>
    <m/>
    <m/>
    <m/>
    <m/>
    <m/>
    <m/>
    <m/>
    <n v="0"/>
    <m/>
    <m/>
    <m/>
    <m/>
    <m/>
    <m/>
    <m/>
    <m/>
    <m/>
    <m/>
    <m/>
    <m/>
    <m/>
    <m/>
    <m/>
    <m/>
    <m/>
    <m/>
    <m/>
    <m/>
    <m/>
    <m/>
    <m/>
    <m/>
    <m/>
    <m/>
    <m/>
    <m/>
    <m/>
    <m/>
    <m/>
    <m/>
    <m/>
    <m/>
    <m/>
    <m/>
    <m/>
    <m/>
    <m/>
    <m/>
    <m/>
    <m/>
    <m/>
    <m/>
    <m/>
    <m/>
    <m/>
    <m/>
    <m/>
    <m/>
    <m/>
    <m/>
    <m/>
    <m/>
    <m/>
    <m/>
    <m/>
    <m/>
    <m/>
    <m/>
    <m/>
    <m/>
    <m/>
    <m/>
    <m/>
    <m/>
    <m/>
    <m/>
    <m/>
    <m/>
    <m/>
    <m/>
    <m/>
    <m/>
    <m/>
    <m/>
    <m/>
    <m/>
    <m/>
    <m/>
    <m/>
    <m/>
    <m/>
    <m/>
    <m/>
    <m/>
    <m/>
    <m/>
    <m/>
    <m/>
    <m/>
  </r>
  <r>
    <x v="26"/>
    <m/>
    <m/>
    <m/>
    <m/>
    <m/>
    <m/>
    <m/>
    <m/>
    <m/>
    <m/>
    <m/>
    <m/>
    <m/>
    <m/>
    <m/>
    <m/>
    <m/>
    <m/>
    <m/>
    <m/>
    <m/>
    <m/>
    <m/>
    <m/>
    <m/>
    <m/>
    <m/>
    <m/>
    <m/>
    <m/>
    <m/>
    <m/>
    <m/>
    <m/>
    <m/>
    <m/>
    <m/>
    <m/>
    <m/>
    <m/>
    <m/>
    <n v="0"/>
    <m/>
    <m/>
    <m/>
    <m/>
    <m/>
    <m/>
    <m/>
    <m/>
    <m/>
    <m/>
    <m/>
    <m/>
    <m/>
    <m/>
    <m/>
    <m/>
    <m/>
    <m/>
    <m/>
    <m/>
    <m/>
    <m/>
    <m/>
    <m/>
    <m/>
    <m/>
    <m/>
    <m/>
    <m/>
    <m/>
    <m/>
    <m/>
    <m/>
    <m/>
    <m/>
    <m/>
    <m/>
    <m/>
    <m/>
    <m/>
    <m/>
    <m/>
    <m/>
    <m/>
    <m/>
    <m/>
    <m/>
    <m/>
    <m/>
    <m/>
    <m/>
    <m/>
    <m/>
    <m/>
    <m/>
    <m/>
    <m/>
    <m/>
    <m/>
    <m/>
    <m/>
    <m/>
    <m/>
    <m/>
    <m/>
    <m/>
    <m/>
    <m/>
    <m/>
    <m/>
    <m/>
    <m/>
    <m/>
    <m/>
    <m/>
    <m/>
    <m/>
    <m/>
    <m/>
    <m/>
    <m/>
    <m/>
    <m/>
    <m/>
    <m/>
    <m/>
    <m/>
    <m/>
    <m/>
    <m/>
    <m/>
  </r>
  <r>
    <x v="27"/>
    <m/>
    <m/>
    <m/>
    <m/>
    <m/>
    <m/>
    <m/>
    <m/>
    <m/>
    <m/>
    <m/>
    <m/>
    <m/>
    <m/>
    <m/>
    <m/>
    <m/>
    <m/>
    <m/>
    <m/>
    <m/>
    <m/>
    <m/>
    <m/>
    <m/>
    <m/>
    <m/>
    <m/>
    <m/>
    <m/>
    <m/>
    <m/>
    <m/>
    <m/>
    <m/>
    <m/>
    <m/>
    <m/>
    <m/>
    <m/>
    <m/>
    <n v="0"/>
    <m/>
    <m/>
    <m/>
    <m/>
    <m/>
    <m/>
    <m/>
    <m/>
    <m/>
    <m/>
    <m/>
    <m/>
    <m/>
    <m/>
    <m/>
    <m/>
    <m/>
    <m/>
    <m/>
    <m/>
    <m/>
    <m/>
    <m/>
    <m/>
    <m/>
    <m/>
    <m/>
    <m/>
    <m/>
    <m/>
    <m/>
    <m/>
    <m/>
    <m/>
    <m/>
    <m/>
    <m/>
    <m/>
    <m/>
    <m/>
    <m/>
    <m/>
    <m/>
    <m/>
    <m/>
    <m/>
    <m/>
    <m/>
    <m/>
    <m/>
    <m/>
    <m/>
    <m/>
    <m/>
    <m/>
    <m/>
    <m/>
    <m/>
    <m/>
    <m/>
    <m/>
    <m/>
    <m/>
    <m/>
    <m/>
    <m/>
    <m/>
    <m/>
    <m/>
    <m/>
    <m/>
    <m/>
    <m/>
    <m/>
    <m/>
    <m/>
    <m/>
    <m/>
    <m/>
    <m/>
    <m/>
    <m/>
    <m/>
    <m/>
    <m/>
    <m/>
    <m/>
    <m/>
    <m/>
    <m/>
    <m/>
  </r>
  <r>
    <x v="9"/>
    <m/>
    <m/>
    <m/>
    <m/>
    <m/>
    <m/>
    <m/>
    <m/>
    <m/>
    <m/>
    <m/>
    <m/>
    <m/>
    <m/>
    <m/>
    <m/>
    <m/>
    <m/>
    <m/>
    <m/>
    <m/>
    <m/>
    <m/>
    <m/>
    <m/>
    <m/>
    <m/>
    <m/>
    <m/>
    <m/>
    <m/>
    <m/>
    <m/>
    <m/>
    <m/>
    <m/>
    <m/>
    <m/>
    <m/>
    <m/>
    <m/>
    <n v="0"/>
    <m/>
    <m/>
    <m/>
    <m/>
    <m/>
    <m/>
    <m/>
    <m/>
    <m/>
    <m/>
    <m/>
    <m/>
    <m/>
    <m/>
    <m/>
    <m/>
    <m/>
    <m/>
    <m/>
    <m/>
    <m/>
    <m/>
    <m/>
    <m/>
    <m/>
    <m/>
    <m/>
    <m/>
    <m/>
    <m/>
    <m/>
    <m/>
    <m/>
    <m/>
    <m/>
    <m/>
    <m/>
    <m/>
    <m/>
    <m/>
    <m/>
    <m/>
    <m/>
    <m/>
    <m/>
    <m/>
    <m/>
    <m/>
    <m/>
    <m/>
    <m/>
    <m/>
    <m/>
    <m/>
    <m/>
    <m/>
    <m/>
    <m/>
    <m/>
    <m/>
    <m/>
    <m/>
    <m/>
    <m/>
    <m/>
    <m/>
    <m/>
    <m/>
    <m/>
    <m/>
    <m/>
    <m/>
    <m/>
    <m/>
    <m/>
    <m/>
    <m/>
    <m/>
    <m/>
    <m/>
    <m/>
    <m/>
    <m/>
    <m/>
    <m/>
    <m/>
    <m/>
    <m/>
    <m/>
    <m/>
    <m/>
  </r>
  <r>
    <x v="12"/>
    <m/>
    <m/>
    <m/>
    <m/>
    <m/>
    <m/>
    <m/>
    <m/>
    <m/>
    <m/>
    <m/>
    <m/>
    <m/>
    <m/>
    <m/>
    <m/>
    <m/>
    <m/>
    <m/>
    <m/>
    <m/>
    <m/>
    <m/>
    <m/>
    <m/>
    <m/>
    <m/>
    <m/>
    <m/>
    <m/>
    <m/>
    <m/>
    <m/>
    <m/>
    <m/>
    <m/>
    <m/>
    <m/>
    <m/>
    <m/>
    <m/>
    <n v="0"/>
    <m/>
    <m/>
    <m/>
    <m/>
    <m/>
    <m/>
    <m/>
    <m/>
    <m/>
    <m/>
    <m/>
    <m/>
    <m/>
    <m/>
    <m/>
    <m/>
    <m/>
    <m/>
    <m/>
    <m/>
    <m/>
    <m/>
    <m/>
    <m/>
    <m/>
    <m/>
    <m/>
    <m/>
    <m/>
    <m/>
    <m/>
    <m/>
    <m/>
    <m/>
    <m/>
    <m/>
    <m/>
    <m/>
    <m/>
    <m/>
    <m/>
    <m/>
    <m/>
    <m/>
    <m/>
    <m/>
    <m/>
    <m/>
    <m/>
    <m/>
    <m/>
    <m/>
    <m/>
    <m/>
    <m/>
    <m/>
    <m/>
    <m/>
    <m/>
    <m/>
    <m/>
    <m/>
    <m/>
    <m/>
    <m/>
    <m/>
    <m/>
    <m/>
    <m/>
    <m/>
    <m/>
    <m/>
    <m/>
    <m/>
    <m/>
    <m/>
    <m/>
    <m/>
    <m/>
    <m/>
    <m/>
    <m/>
    <m/>
    <m/>
    <m/>
    <m/>
    <m/>
    <m/>
    <m/>
    <m/>
    <m/>
  </r>
  <r>
    <x v="28"/>
    <m/>
    <m/>
    <m/>
    <m/>
    <m/>
    <m/>
    <m/>
    <m/>
    <m/>
    <m/>
    <m/>
    <m/>
    <m/>
    <m/>
    <m/>
    <m/>
    <m/>
    <m/>
    <m/>
    <m/>
    <m/>
    <m/>
    <m/>
    <m/>
    <m/>
    <m/>
    <m/>
    <m/>
    <m/>
    <m/>
    <m/>
    <m/>
    <m/>
    <m/>
    <m/>
    <m/>
    <m/>
    <m/>
    <m/>
    <m/>
    <m/>
    <n v="0"/>
    <m/>
    <m/>
    <m/>
    <m/>
    <m/>
    <m/>
    <m/>
    <m/>
    <m/>
    <m/>
    <m/>
    <m/>
    <m/>
    <m/>
    <m/>
    <m/>
    <m/>
    <m/>
    <m/>
    <m/>
    <m/>
    <m/>
    <m/>
    <m/>
    <m/>
    <m/>
    <m/>
    <m/>
    <m/>
    <m/>
    <m/>
    <m/>
    <m/>
    <m/>
    <m/>
    <m/>
    <m/>
    <m/>
    <m/>
    <m/>
    <m/>
    <m/>
    <m/>
    <m/>
    <m/>
    <m/>
    <m/>
    <m/>
    <m/>
    <m/>
    <m/>
    <m/>
    <m/>
    <m/>
    <m/>
    <m/>
    <m/>
    <m/>
    <m/>
    <m/>
    <m/>
    <m/>
    <m/>
    <m/>
    <m/>
    <m/>
    <m/>
    <m/>
    <m/>
    <m/>
    <m/>
    <m/>
    <m/>
    <m/>
    <m/>
    <m/>
    <m/>
    <m/>
    <m/>
    <m/>
    <m/>
    <m/>
    <m/>
    <m/>
    <m/>
    <m/>
    <m/>
    <m/>
    <m/>
    <m/>
    <m/>
  </r>
  <r>
    <x v="29"/>
    <m/>
    <m/>
    <m/>
    <m/>
    <m/>
    <m/>
    <m/>
    <m/>
    <m/>
    <m/>
    <m/>
    <m/>
    <m/>
    <m/>
    <m/>
    <m/>
    <m/>
    <m/>
    <m/>
    <m/>
    <m/>
    <m/>
    <m/>
    <m/>
    <m/>
    <m/>
    <m/>
    <m/>
    <m/>
    <m/>
    <m/>
    <m/>
    <m/>
    <m/>
    <m/>
    <m/>
    <m/>
    <m/>
    <m/>
    <m/>
    <m/>
    <n v="0"/>
    <m/>
    <m/>
    <m/>
    <m/>
    <m/>
    <m/>
    <m/>
    <m/>
    <m/>
    <m/>
    <m/>
    <m/>
    <m/>
    <m/>
    <m/>
    <m/>
    <m/>
    <m/>
    <m/>
    <m/>
    <m/>
    <m/>
    <m/>
    <m/>
    <m/>
    <m/>
    <m/>
    <m/>
    <m/>
    <m/>
    <m/>
    <m/>
    <m/>
    <m/>
    <m/>
    <m/>
    <m/>
    <m/>
    <m/>
    <m/>
    <m/>
    <m/>
    <m/>
    <m/>
    <m/>
    <m/>
    <m/>
    <m/>
    <m/>
    <m/>
    <m/>
    <m/>
    <m/>
    <m/>
    <m/>
    <m/>
    <m/>
    <m/>
    <m/>
    <m/>
    <m/>
    <m/>
    <m/>
    <m/>
    <m/>
    <m/>
    <m/>
    <m/>
    <m/>
    <m/>
    <m/>
    <m/>
    <m/>
    <m/>
    <m/>
    <m/>
    <m/>
    <m/>
    <m/>
    <m/>
    <m/>
    <m/>
    <m/>
    <m/>
    <m/>
    <m/>
    <m/>
    <m/>
    <m/>
    <m/>
    <m/>
  </r>
  <r>
    <x v="30"/>
    <m/>
    <m/>
    <m/>
    <m/>
    <m/>
    <m/>
    <m/>
    <m/>
    <m/>
    <m/>
    <m/>
    <m/>
    <m/>
    <m/>
    <m/>
    <m/>
    <m/>
    <m/>
    <m/>
    <m/>
    <m/>
    <m/>
    <m/>
    <m/>
    <m/>
    <m/>
    <m/>
    <m/>
    <m/>
    <m/>
    <m/>
    <m/>
    <m/>
    <m/>
    <m/>
    <m/>
    <m/>
    <m/>
    <m/>
    <m/>
    <m/>
    <n v="0"/>
    <m/>
    <m/>
    <m/>
    <m/>
    <m/>
    <m/>
    <m/>
    <m/>
    <m/>
    <m/>
    <m/>
    <m/>
    <m/>
    <m/>
    <m/>
    <m/>
    <m/>
    <m/>
    <m/>
    <m/>
    <m/>
    <m/>
    <m/>
    <m/>
    <m/>
    <m/>
    <m/>
    <m/>
    <m/>
    <m/>
    <m/>
    <m/>
    <m/>
    <m/>
    <m/>
    <m/>
    <m/>
    <m/>
    <m/>
    <m/>
    <m/>
    <m/>
    <m/>
    <m/>
    <m/>
    <m/>
    <m/>
    <m/>
    <m/>
    <m/>
    <m/>
    <m/>
    <m/>
    <m/>
    <m/>
    <m/>
    <m/>
    <m/>
    <m/>
    <m/>
    <m/>
    <m/>
    <m/>
    <m/>
    <m/>
    <m/>
    <m/>
    <m/>
    <m/>
    <m/>
    <m/>
    <m/>
    <m/>
    <m/>
    <m/>
    <m/>
    <m/>
    <m/>
    <m/>
    <m/>
    <m/>
    <m/>
    <m/>
    <m/>
    <m/>
    <m/>
    <m/>
    <m/>
    <m/>
    <m/>
    <m/>
  </r>
  <r>
    <x v="31"/>
    <m/>
    <m/>
    <m/>
    <m/>
    <m/>
    <m/>
    <m/>
    <m/>
    <m/>
    <m/>
    <m/>
    <m/>
    <m/>
    <m/>
    <m/>
    <m/>
    <m/>
    <m/>
    <m/>
    <m/>
    <m/>
    <m/>
    <m/>
    <m/>
    <m/>
    <m/>
    <m/>
    <m/>
    <m/>
    <m/>
    <m/>
    <m/>
    <m/>
    <m/>
    <m/>
    <m/>
    <m/>
    <m/>
    <m/>
    <m/>
    <m/>
    <n v="0"/>
    <m/>
    <m/>
    <m/>
    <m/>
    <m/>
    <m/>
    <m/>
    <m/>
    <m/>
    <m/>
    <m/>
    <m/>
    <m/>
    <m/>
    <m/>
    <m/>
    <m/>
    <m/>
    <m/>
    <m/>
    <m/>
    <m/>
    <m/>
    <m/>
    <m/>
    <m/>
    <m/>
    <m/>
    <m/>
    <m/>
    <m/>
    <m/>
    <m/>
    <m/>
    <m/>
    <m/>
    <m/>
    <m/>
    <m/>
    <m/>
    <m/>
    <m/>
    <m/>
    <m/>
    <m/>
    <m/>
    <m/>
    <m/>
    <m/>
    <m/>
    <m/>
    <m/>
    <m/>
    <m/>
    <m/>
    <m/>
    <m/>
    <m/>
    <m/>
    <m/>
    <m/>
    <m/>
    <m/>
    <m/>
    <m/>
    <m/>
    <m/>
    <m/>
    <m/>
    <m/>
    <m/>
    <m/>
    <m/>
    <m/>
    <m/>
    <m/>
    <m/>
    <m/>
    <m/>
    <m/>
    <m/>
    <m/>
    <m/>
    <m/>
    <m/>
    <m/>
    <m/>
    <m/>
    <m/>
    <m/>
    <m/>
  </r>
  <r>
    <x v="13"/>
    <m/>
    <m/>
    <m/>
    <m/>
    <m/>
    <m/>
    <m/>
    <m/>
    <m/>
    <m/>
    <m/>
    <m/>
    <m/>
    <m/>
    <m/>
    <m/>
    <m/>
    <m/>
    <m/>
    <m/>
    <m/>
    <m/>
    <m/>
    <m/>
    <m/>
    <m/>
    <m/>
    <m/>
    <m/>
    <m/>
    <m/>
    <m/>
    <m/>
    <m/>
    <m/>
    <m/>
    <m/>
    <m/>
    <m/>
    <m/>
    <m/>
    <n v="0"/>
    <m/>
    <m/>
    <m/>
    <m/>
    <m/>
    <m/>
    <m/>
    <m/>
    <m/>
    <m/>
    <m/>
    <m/>
    <m/>
    <m/>
    <m/>
    <m/>
    <m/>
    <m/>
    <m/>
    <m/>
    <m/>
    <m/>
    <m/>
    <m/>
    <m/>
    <m/>
    <m/>
    <m/>
    <m/>
    <m/>
    <m/>
    <m/>
    <m/>
    <m/>
    <m/>
    <m/>
    <m/>
    <m/>
    <m/>
    <m/>
    <m/>
    <m/>
    <m/>
    <m/>
    <m/>
    <m/>
    <m/>
    <m/>
    <m/>
    <m/>
    <m/>
    <m/>
    <m/>
    <m/>
    <m/>
    <m/>
    <m/>
    <m/>
    <m/>
    <m/>
    <m/>
    <m/>
    <m/>
    <m/>
    <m/>
    <m/>
    <m/>
    <m/>
    <m/>
    <m/>
    <m/>
    <m/>
    <m/>
    <m/>
    <m/>
    <m/>
    <m/>
    <m/>
    <m/>
    <m/>
    <m/>
    <m/>
    <m/>
    <m/>
    <m/>
    <m/>
    <m/>
    <m/>
    <m/>
    <m/>
    <m/>
  </r>
  <r>
    <x v="14"/>
    <m/>
    <m/>
    <m/>
    <m/>
    <m/>
    <m/>
    <m/>
    <m/>
    <m/>
    <m/>
    <m/>
    <m/>
    <m/>
    <m/>
    <m/>
    <m/>
    <m/>
    <m/>
    <m/>
    <m/>
    <m/>
    <m/>
    <m/>
    <m/>
    <m/>
    <m/>
    <m/>
    <m/>
    <m/>
    <m/>
    <m/>
    <m/>
    <m/>
    <m/>
    <m/>
    <m/>
    <m/>
    <m/>
    <m/>
    <m/>
    <m/>
    <n v="0"/>
    <m/>
    <m/>
    <m/>
    <m/>
    <m/>
    <m/>
    <m/>
    <m/>
    <m/>
    <m/>
    <m/>
    <m/>
    <m/>
    <m/>
    <m/>
    <m/>
    <m/>
    <m/>
    <m/>
    <m/>
    <m/>
    <m/>
    <m/>
    <m/>
    <m/>
    <m/>
    <m/>
    <m/>
    <m/>
    <m/>
    <m/>
    <m/>
    <m/>
    <m/>
    <m/>
    <m/>
    <m/>
    <m/>
    <m/>
    <m/>
    <m/>
    <m/>
    <m/>
    <m/>
    <m/>
    <m/>
    <m/>
    <m/>
    <m/>
    <m/>
    <m/>
    <m/>
    <m/>
    <m/>
    <m/>
    <m/>
    <m/>
    <m/>
    <m/>
    <m/>
    <m/>
    <m/>
    <m/>
    <m/>
    <m/>
    <m/>
    <m/>
    <m/>
    <m/>
    <m/>
    <m/>
    <m/>
    <m/>
    <m/>
    <m/>
    <m/>
    <m/>
    <m/>
    <m/>
    <m/>
    <m/>
    <m/>
    <m/>
    <m/>
    <m/>
    <m/>
    <m/>
    <m/>
    <m/>
    <m/>
    <m/>
  </r>
  <r>
    <x v="14"/>
    <m/>
    <m/>
    <m/>
    <m/>
    <m/>
    <m/>
    <m/>
    <m/>
    <m/>
    <m/>
    <m/>
    <m/>
    <m/>
    <m/>
    <m/>
    <m/>
    <m/>
    <m/>
    <m/>
    <m/>
    <m/>
    <m/>
    <m/>
    <m/>
    <m/>
    <m/>
    <m/>
    <m/>
    <m/>
    <m/>
    <m/>
    <m/>
    <m/>
    <m/>
    <m/>
    <m/>
    <m/>
    <m/>
    <m/>
    <m/>
    <m/>
    <n v="0"/>
    <m/>
    <m/>
    <m/>
    <m/>
    <m/>
    <m/>
    <m/>
    <m/>
    <m/>
    <m/>
    <m/>
    <m/>
    <m/>
    <m/>
    <m/>
    <m/>
    <m/>
    <m/>
    <m/>
    <m/>
    <m/>
    <m/>
    <m/>
    <m/>
    <m/>
    <m/>
    <m/>
    <m/>
    <m/>
    <m/>
    <m/>
    <m/>
    <m/>
    <m/>
    <m/>
    <m/>
    <m/>
    <m/>
    <m/>
    <m/>
    <m/>
    <m/>
    <m/>
    <m/>
    <m/>
    <m/>
    <m/>
    <m/>
    <m/>
    <m/>
    <m/>
    <m/>
    <m/>
    <m/>
    <m/>
    <m/>
    <m/>
    <m/>
    <m/>
    <m/>
    <m/>
    <m/>
    <m/>
    <m/>
    <m/>
    <m/>
    <m/>
    <m/>
    <m/>
    <m/>
    <m/>
    <m/>
    <m/>
    <m/>
    <m/>
    <m/>
    <m/>
    <m/>
    <m/>
    <m/>
    <m/>
    <m/>
    <m/>
    <m/>
    <m/>
    <m/>
    <m/>
    <m/>
    <m/>
    <m/>
    <m/>
  </r>
  <r>
    <x v="14"/>
    <m/>
    <m/>
    <m/>
    <m/>
    <m/>
    <m/>
    <m/>
    <m/>
    <m/>
    <m/>
    <m/>
    <m/>
    <m/>
    <m/>
    <m/>
    <m/>
    <m/>
    <m/>
    <m/>
    <m/>
    <m/>
    <m/>
    <m/>
    <m/>
    <m/>
    <m/>
    <m/>
    <m/>
    <m/>
    <m/>
    <m/>
    <m/>
    <m/>
    <m/>
    <m/>
    <m/>
    <m/>
    <m/>
    <m/>
    <m/>
    <m/>
    <n v="0"/>
    <m/>
    <m/>
    <m/>
    <m/>
    <m/>
    <m/>
    <m/>
    <m/>
    <m/>
    <m/>
    <m/>
    <m/>
    <m/>
    <m/>
    <m/>
    <m/>
    <m/>
    <m/>
    <m/>
    <m/>
    <m/>
    <m/>
    <m/>
    <m/>
    <m/>
    <m/>
    <m/>
    <m/>
    <m/>
    <m/>
    <m/>
    <m/>
    <m/>
    <m/>
    <m/>
    <m/>
    <m/>
    <m/>
    <m/>
    <m/>
    <m/>
    <m/>
    <m/>
    <m/>
    <m/>
    <m/>
    <m/>
    <m/>
    <m/>
    <m/>
    <m/>
    <m/>
    <m/>
    <m/>
    <m/>
    <m/>
    <m/>
    <m/>
    <m/>
    <m/>
    <m/>
    <m/>
    <m/>
    <m/>
    <m/>
    <m/>
    <m/>
    <m/>
    <m/>
    <m/>
    <m/>
    <m/>
    <m/>
    <m/>
    <m/>
    <m/>
    <m/>
    <m/>
    <m/>
    <m/>
    <m/>
    <m/>
    <m/>
    <m/>
    <m/>
    <m/>
    <m/>
    <m/>
    <m/>
    <m/>
    <m/>
  </r>
  <r>
    <x v="14"/>
    <m/>
    <m/>
    <m/>
    <m/>
    <m/>
    <m/>
    <m/>
    <m/>
    <m/>
    <m/>
    <m/>
    <m/>
    <m/>
    <m/>
    <m/>
    <m/>
    <m/>
    <m/>
    <m/>
    <m/>
    <m/>
    <m/>
    <m/>
    <m/>
    <m/>
    <m/>
    <m/>
    <m/>
    <m/>
    <m/>
    <m/>
    <m/>
    <m/>
    <m/>
    <m/>
    <m/>
    <m/>
    <m/>
    <m/>
    <m/>
    <m/>
    <n v="0"/>
    <m/>
    <m/>
    <m/>
    <m/>
    <m/>
    <m/>
    <m/>
    <m/>
    <m/>
    <m/>
    <m/>
    <m/>
    <m/>
    <m/>
    <m/>
    <m/>
    <m/>
    <m/>
    <m/>
    <m/>
    <m/>
    <m/>
    <m/>
    <m/>
    <m/>
    <m/>
    <m/>
    <m/>
    <m/>
    <m/>
    <m/>
    <m/>
    <m/>
    <m/>
    <m/>
    <m/>
    <m/>
    <m/>
    <m/>
    <m/>
    <m/>
    <m/>
    <m/>
    <m/>
    <m/>
    <m/>
    <m/>
    <m/>
    <m/>
    <m/>
    <m/>
    <m/>
    <m/>
    <m/>
    <m/>
    <m/>
    <m/>
    <m/>
    <m/>
    <m/>
    <m/>
    <m/>
    <m/>
    <m/>
    <m/>
    <m/>
    <m/>
    <m/>
    <m/>
    <m/>
    <m/>
    <m/>
    <m/>
    <m/>
    <m/>
    <m/>
    <m/>
    <m/>
    <m/>
    <m/>
    <m/>
    <m/>
    <m/>
    <m/>
    <m/>
    <m/>
    <m/>
    <m/>
    <m/>
    <m/>
    <m/>
  </r>
  <r>
    <x v="14"/>
    <m/>
    <m/>
    <m/>
    <m/>
    <m/>
    <m/>
    <m/>
    <m/>
    <m/>
    <m/>
    <m/>
    <m/>
    <m/>
    <m/>
    <m/>
    <m/>
    <m/>
    <m/>
    <m/>
    <m/>
    <m/>
    <m/>
    <m/>
    <m/>
    <m/>
    <m/>
    <m/>
    <m/>
    <m/>
    <m/>
    <m/>
    <m/>
    <m/>
    <m/>
    <m/>
    <m/>
    <m/>
    <m/>
    <m/>
    <m/>
    <m/>
    <n v="0"/>
    <m/>
    <m/>
    <m/>
    <m/>
    <m/>
    <m/>
    <m/>
    <m/>
    <m/>
    <m/>
    <m/>
    <m/>
    <m/>
    <m/>
    <m/>
    <m/>
    <m/>
    <m/>
    <m/>
    <m/>
    <m/>
    <m/>
    <m/>
    <m/>
    <m/>
    <m/>
    <m/>
    <m/>
    <m/>
    <m/>
    <m/>
    <m/>
    <m/>
    <m/>
    <m/>
    <m/>
    <m/>
    <m/>
    <m/>
    <m/>
    <m/>
    <m/>
    <m/>
    <m/>
    <m/>
    <m/>
    <m/>
    <m/>
    <m/>
    <m/>
    <m/>
    <m/>
    <m/>
    <m/>
    <m/>
    <m/>
    <m/>
    <m/>
    <m/>
    <m/>
    <m/>
    <m/>
    <m/>
    <m/>
    <m/>
    <m/>
    <m/>
    <m/>
    <m/>
    <m/>
    <m/>
    <m/>
    <m/>
    <m/>
    <m/>
    <m/>
    <m/>
    <m/>
    <m/>
    <m/>
    <m/>
    <m/>
    <m/>
    <m/>
    <m/>
    <m/>
    <m/>
    <m/>
    <m/>
    <m/>
    <m/>
  </r>
  <r>
    <x v="14"/>
    <m/>
    <m/>
    <m/>
    <m/>
    <m/>
    <m/>
    <m/>
    <m/>
    <m/>
    <m/>
    <m/>
    <m/>
    <m/>
    <m/>
    <m/>
    <m/>
    <m/>
    <m/>
    <m/>
    <m/>
    <m/>
    <m/>
    <m/>
    <m/>
    <m/>
    <m/>
    <m/>
    <m/>
    <m/>
    <m/>
    <m/>
    <m/>
    <m/>
    <m/>
    <m/>
    <m/>
    <m/>
    <m/>
    <m/>
    <m/>
    <m/>
    <n v="0"/>
    <m/>
    <m/>
    <m/>
    <m/>
    <m/>
    <m/>
    <m/>
    <m/>
    <m/>
    <m/>
    <m/>
    <m/>
    <m/>
    <m/>
    <m/>
    <m/>
    <m/>
    <m/>
    <m/>
    <m/>
    <m/>
    <m/>
    <m/>
    <m/>
    <m/>
    <m/>
    <m/>
    <m/>
    <m/>
    <m/>
    <m/>
    <m/>
    <m/>
    <m/>
    <m/>
    <m/>
    <m/>
    <m/>
    <m/>
    <m/>
    <m/>
    <m/>
    <m/>
    <m/>
    <m/>
    <m/>
    <m/>
    <m/>
    <m/>
    <m/>
    <m/>
    <m/>
    <m/>
    <m/>
    <m/>
    <m/>
    <m/>
    <m/>
    <m/>
    <m/>
    <m/>
    <m/>
    <m/>
    <m/>
    <m/>
    <m/>
    <m/>
    <m/>
    <m/>
    <m/>
    <m/>
    <m/>
    <m/>
    <m/>
    <m/>
    <m/>
    <m/>
    <m/>
    <m/>
    <m/>
    <m/>
    <m/>
    <m/>
    <m/>
    <m/>
    <m/>
    <m/>
    <m/>
    <m/>
    <m/>
    <m/>
  </r>
  <r>
    <x v="14"/>
    <m/>
    <m/>
    <m/>
    <m/>
    <m/>
    <m/>
    <m/>
    <m/>
    <m/>
    <m/>
    <m/>
    <m/>
    <m/>
    <m/>
    <m/>
    <m/>
    <m/>
    <m/>
    <m/>
    <m/>
    <m/>
    <m/>
    <m/>
    <m/>
    <m/>
    <m/>
    <m/>
    <m/>
    <m/>
    <m/>
    <m/>
    <m/>
    <m/>
    <m/>
    <m/>
    <m/>
    <m/>
    <m/>
    <m/>
    <m/>
    <m/>
    <n v="0"/>
    <m/>
    <m/>
    <m/>
    <m/>
    <m/>
    <m/>
    <m/>
    <m/>
    <m/>
    <m/>
    <m/>
    <m/>
    <m/>
    <m/>
    <m/>
    <m/>
    <m/>
    <m/>
    <m/>
    <m/>
    <m/>
    <m/>
    <m/>
    <m/>
    <m/>
    <m/>
    <m/>
    <m/>
    <m/>
    <m/>
    <m/>
    <m/>
    <m/>
    <m/>
    <m/>
    <m/>
    <m/>
    <m/>
    <m/>
    <m/>
    <m/>
    <m/>
    <m/>
    <m/>
    <m/>
    <m/>
    <m/>
    <m/>
    <m/>
    <m/>
    <m/>
    <m/>
    <m/>
    <m/>
    <m/>
    <m/>
    <m/>
    <m/>
    <m/>
    <m/>
    <m/>
    <m/>
    <m/>
    <m/>
    <m/>
    <m/>
    <m/>
    <m/>
    <m/>
    <m/>
    <m/>
    <m/>
    <m/>
    <m/>
    <m/>
    <m/>
    <m/>
    <m/>
    <m/>
    <m/>
    <m/>
    <m/>
    <m/>
    <m/>
    <m/>
    <m/>
    <m/>
    <m/>
    <m/>
    <m/>
    <m/>
  </r>
  <r>
    <x v="14"/>
    <m/>
    <m/>
    <m/>
    <m/>
    <m/>
    <m/>
    <m/>
    <m/>
    <m/>
    <m/>
    <m/>
    <m/>
    <m/>
    <m/>
    <m/>
    <m/>
    <m/>
    <m/>
    <m/>
    <m/>
    <m/>
    <m/>
    <m/>
    <m/>
    <m/>
    <m/>
    <m/>
    <m/>
    <m/>
    <m/>
    <m/>
    <m/>
    <m/>
    <m/>
    <m/>
    <m/>
    <m/>
    <m/>
    <m/>
    <m/>
    <m/>
    <n v="0"/>
    <m/>
    <m/>
    <m/>
    <m/>
    <m/>
    <m/>
    <m/>
    <m/>
    <m/>
    <m/>
    <m/>
    <m/>
    <m/>
    <m/>
    <m/>
    <m/>
    <m/>
    <m/>
    <m/>
    <m/>
    <m/>
    <m/>
    <m/>
    <m/>
    <m/>
    <m/>
    <m/>
    <m/>
    <m/>
    <m/>
    <m/>
    <m/>
    <m/>
    <m/>
    <m/>
    <m/>
    <m/>
    <m/>
    <m/>
    <m/>
    <m/>
    <m/>
    <m/>
    <m/>
    <m/>
    <m/>
    <m/>
    <m/>
    <m/>
    <m/>
    <m/>
    <m/>
    <m/>
    <m/>
    <m/>
    <m/>
    <m/>
    <m/>
    <m/>
    <m/>
    <m/>
    <m/>
    <m/>
    <m/>
    <m/>
    <m/>
    <m/>
    <m/>
    <m/>
    <m/>
    <m/>
    <m/>
    <m/>
    <m/>
    <m/>
    <m/>
    <m/>
    <m/>
    <m/>
    <m/>
    <m/>
    <m/>
    <m/>
    <m/>
    <m/>
    <m/>
    <m/>
    <m/>
    <m/>
    <m/>
    <m/>
  </r>
  <r>
    <x v="14"/>
    <m/>
    <m/>
    <m/>
    <m/>
    <m/>
    <m/>
    <m/>
    <m/>
    <m/>
    <m/>
    <m/>
    <m/>
    <m/>
    <m/>
    <m/>
    <m/>
    <m/>
    <m/>
    <m/>
    <m/>
    <m/>
    <m/>
    <m/>
    <m/>
    <m/>
    <m/>
    <m/>
    <m/>
    <m/>
    <m/>
    <m/>
    <m/>
    <m/>
    <m/>
    <m/>
    <m/>
    <m/>
    <m/>
    <m/>
    <m/>
    <m/>
    <n v="0"/>
    <m/>
    <m/>
    <m/>
    <m/>
    <m/>
    <m/>
    <m/>
    <m/>
    <m/>
    <m/>
    <m/>
    <m/>
    <m/>
    <m/>
    <m/>
    <m/>
    <m/>
    <m/>
    <m/>
    <m/>
    <m/>
    <m/>
    <m/>
    <m/>
    <m/>
    <m/>
    <m/>
    <m/>
    <m/>
    <m/>
    <m/>
    <m/>
    <m/>
    <m/>
    <m/>
    <m/>
    <m/>
    <m/>
    <m/>
    <m/>
    <m/>
    <m/>
    <m/>
    <m/>
    <m/>
    <m/>
    <m/>
    <m/>
    <m/>
    <m/>
    <m/>
    <m/>
    <m/>
    <m/>
    <m/>
    <m/>
    <m/>
    <m/>
    <m/>
    <m/>
    <m/>
    <m/>
    <m/>
    <m/>
    <m/>
    <m/>
    <m/>
    <m/>
    <m/>
    <m/>
    <m/>
    <m/>
    <m/>
    <m/>
    <m/>
    <m/>
    <m/>
    <m/>
    <m/>
    <m/>
    <m/>
    <m/>
    <m/>
    <m/>
    <m/>
    <m/>
    <m/>
    <m/>
    <m/>
    <m/>
    <m/>
  </r>
  <r>
    <x v="14"/>
    <m/>
    <m/>
    <m/>
    <m/>
    <m/>
    <m/>
    <m/>
    <m/>
    <m/>
    <m/>
    <m/>
    <m/>
    <m/>
    <m/>
    <m/>
    <m/>
    <m/>
    <m/>
    <m/>
    <m/>
    <m/>
    <m/>
    <m/>
    <m/>
    <m/>
    <m/>
    <m/>
    <m/>
    <m/>
    <m/>
    <m/>
    <m/>
    <m/>
    <m/>
    <m/>
    <m/>
    <m/>
    <m/>
    <m/>
    <m/>
    <m/>
    <n v="0"/>
    <m/>
    <m/>
    <m/>
    <m/>
    <m/>
    <m/>
    <m/>
    <m/>
    <m/>
    <m/>
    <m/>
    <m/>
    <m/>
    <m/>
    <m/>
    <m/>
    <m/>
    <m/>
    <m/>
    <m/>
    <m/>
    <m/>
    <m/>
    <m/>
    <m/>
    <m/>
    <m/>
    <m/>
    <m/>
    <m/>
    <m/>
    <m/>
    <m/>
    <m/>
    <m/>
    <m/>
    <m/>
    <m/>
    <m/>
    <m/>
    <m/>
    <m/>
    <m/>
    <m/>
    <m/>
    <m/>
    <m/>
    <m/>
    <m/>
    <m/>
    <m/>
    <m/>
    <m/>
    <m/>
    <m/>
    <m/>
    <m/>
    <m/>
    <m/>
    <m/>
    <m/>
    <m/>
    <m/>
    <m/>
    <m/>
    <m/>
    <m/>
    <m/>
    <m/>
    <m/>
    <m/>
    <m/>
    <m/>
    <m/>
    <m/>
    <m/>
    <m/>
    <m/>
    <m/>
    <m/>
    <m/>
    <m/>
    <m/>
    <m/>
    <m/>
    <m/>
    <m/>
    <m/>
    <m/>
    <m/>
    <m/>
  </r>
  <r>
    <x v="14"/>
    <m/>
    <m/>
    <m/>
    <m/>
    <m/>
    <m/>
    <m/>
    <m/>
    <m/>
    <m/>
    <m/>
    <m/>
    <m/>
    <m/>
    <m/>
    <m/>
    <m/>
    <m/>
    <m/>
    <m/>
    <m/>
    <m/>
    <m/>
    <m/>
    <m/>
    <m/>
    <m/>
    <m/>
    <m/>
    <m/>
    <m/>
    <m/>
    <m/>
    <m/>
    <m/>
    <m/>
    <m/>
    <m/>
    <m/>
    <m/>
    <m/>
    <n v="0"/>
    <m/>
    <m/>
    <m/>
    <m/>
    <m/>
    <m/>
    <m/>
    <m/>
    <m/>
    <m/>
    <m/>
    <m/>
    <m/>
    <m/>
    <m/>
    <m/>
    <m/>
    <m/>
    <m/>
    <m/>
    <m/>
    <m/>
    <m/>
    <m/>
    <m/>
    <m/>
    <m/>
    <m/>
    <m/>
    <m/>
    <m/>
    <m/>
    <m/>
    <m/>
    <m/>
    <m/>
    <m/>
    <m/>
    <m/>
    <m/>
    <m/>
    <m/>
    <m/>
    <m/>
    <m/>
    <m/>
    <m/>
    <m/>
    <m/>
    <m/>
    <m/>
    <m/>
    <m/>
    <m/>
    <m/>
    <m/>
    <m/>
    <m/>
    <m/>
    <m/>
    <m/>
    <m/>
    <m/>
    <m/>
    <m/>
    <m/>
    <m/>
    <m/>
    <m/>
    <m/>
    <m/>
    <m/>
    <m/>
    <m/>
    <m/>
    <m/>
    <m/>
    <m/>
    <m/>
    <m/>
    <m/>
    <m/>
    <m/>
    <m/>
    <m/>
    <m/>
    <m/>
    <m/>
    <m/>
    <m/>
    <m/>
  </r>
  <r>
    <x v="14"/>
    <m/>
    <m/>
    <m/>
    <m/>
    <m/>
    <m/>
    <m/>
    <m/>
    <m/>
    <m/>
    <m/>
    <m/>
    <m/>
    <m/>
    <m/>
    <m/>
    <m/>
    <m/>
    <m/>
    <m/>
    <m/>
    <m/>
    <m/>
    <m/>
    <m/>
    <m/>
    <m/>
    <m/>
    <m/>
    <m/>
    <m/>
    <m/>
    <m/>
    <m/>
    <m/>
    <m/>
    <m/>
    <m/>
    <m/>
    <m/>
    <m/>
    <n v="0"/>
    <m/>
    <m/>
    <m/>
    <m/>
    <m/>
    <m/>
    <m/>
    <m/>
    <m/>
    <m/>
    <m/>
    <m/>
    <m/>
    <m/>
    <m/>
    <m/>
    <m/>
    <m/>
    <m/>
    <m/>
    <m/>
    <m/>
    <m/>
    <m/>
    <m/>
    <m/>
    <m/>
    <m/>
    <m/>
    <m/>
    <m/>
    <m/>
    <m/>
    <m/>
    <m/>
    <m/>
    <m/>
    <m/>
    <m/>
    <m/>
    <m/>
    <m/>
    <m/>
    <m/>
    <m/>
    <m/>
    <m/>
    <m/>
    <m/>
    <m/>
    <m/>
    <m/>
    <m/>
    <m/>
    <m/>
    <m/>
    <m/>
    <m/>
    <m/>
    <m/>
    <m/>
    <m/>
    <m/>
    <m/>
    <m/>
    <m/>
    <m/>
    <m/>
    <m/>
    <m/>
    <m/>
    <m/>
    <m/>
    <m/>
    <m/>
    <m/>
    <m/>
    <m/>
    <m/>
    <m/>
    <m/>
    <m/>
    <m/>
    <m/>
    <m/>
    <m/>
    <m/>
    <m/>
    <m/>
    <m/>
    <m/>
  </r>
  <r>
    <x v="14"/>
    <m/>
    <m/>
    <m/>
    <m/>
    <m/>
    <m/>
    <m/>
    <m/>
    <m/>
    <m/>
    <m/>
    <m/>
    <m/>
    <m/>
    <m/>
    <m/>
    <m/>
    <m/>
    <m/>
    <m/>
    <m/>
    <m/>
    <m/>
    <m/>
    <m/>
    <m/>
    <m/>
    <m/>
    <m/>
    <m/>
    <m/>
    <m/>
    <m/>
    <m/>
    <m/>
    <m/>
    <m/>
    <m/>
    <m/>
    <m/>
    <m/>
    <n v="0"/>
    <m/>
    <m/>
    <m/>
    <m/>
    <m/>
    <m/>
    <m/>
    <m/>
    <m/>
    <m/>
    <m/>
    <m/>
    <m/>
    <m/>
    <m/>
    <m/>
    <m/>
    <m/>
    <m/>
    <m/>
    <m/>
    <m/>
    <m/>
    <m/>
    <m/>
    <m/>
    <m/>
    <m/>
    <m/>
    <m/>
    <m/>
    <m/>
    <m/>
    <m/>
    <m/>
    <m/>
    <m/>
    <m/>
    <m/>
    <m/>
    <m/>
    <m/>
    <m/>
    <m/>
    <m/>
    <m/>
    <m/>
    <m/>
    <m/>
    <m/>
    <m/>
    <m/>
    <m/>
    <m/>
    <m/>
    <m/>
    <m/>
    <m/>
    <m/>
    <m/>
    <m/>
    <m/>
    <m/>
    <m/>
    <m/>
    <m/>
    <m/>
    <m/>
    <m/>
    <m/>
    <m/>
    <m/>
    <m/>
    <m/>
    <m/>
    <m/>
    <m/>
    <m/>
    <m/>
    <m/>
    <m/>
    <m/>
    <m/>
    <m/>
    <m/>
    <m/>
    <m/>
    <m/>
    <m/>
    <m/>
    <m/>
  </r>
  <r>
    <x v="14"/>
    <m/>
    <m/>
    <m/>
    <m/>
    <m/>
    <m/>
    <m/>
    <m/>
    <m/>
    <m/>
    <m/>
    <m/>
    <m/>
    <m/>
    <m/>
    <m/>
    <m/>
    <m/>
    <m/>
    <m/>
    <m/>
    <m/>
    <m/>
    <m/>
    <m/>
    <m/>
    <m/>
    <m/>
    <m/>
    <m/>
    <m/>
    <m/>
    <m/>
    <m/>
    <m/>
    <m/>
    <m/>
    <m/>
    <m/>
    <m/>
    <m/>
    <n v="0"/>
    <m/>
    <m/>
    <m/>
    <m/>
    <m/>
    <m/>
    <m/>
    <m/>
    <m/>
    <m/>
    <m/>
    <m/>
    <m/>
    <m/>
    <m/>
    <m/>
    <m/>
    <m/>
    <m/>
    <m/>
    <m/>
    <m/>
    <m/>
    <m/>
    <m/>
    <m/>
    <m/>
    <m/>
    <m/>
    <m/>
    <m/>
    <m/>
    <m/>
    <m/>
    <m/>
    <m/>
    <m/>
    <m/>
    <m/>
    <m/>
    <m/>
    <m/>
    <m/>
    <m/>
    <m/>
    <m/>
    <m/>
    <m/>
    <m/>
    <m/>
    <m/>
    <m/>
    <m/>
    <m/>
    <m/>
    <m/>
    <m/>
    <m/>
    <m/>
    <m/>
    <m/>
    <m/>
    <m/>
    <m/>
    <m/>
    <m/>
    <m/>
    <m/>
    <m/>
    <m/>
    <m/>
    <m/>
    <m/>
    <m/>
    <m/>
    <m/>
    <m/>
    <m/>
    <m/>
    <m/>
    <m/>
    <m/>
    <m/>
    <m/>
    <m/>
    <m/>
    <m/>
    <m/>
    <m/>
    <m/>
    <m/>
  </r>
  <r>
    <x v="14"/>
    <m/>
    <m/>
    <m/>
    <m/>
    <m/>
    <m/>
    <m/>
    <m/>
    <m/>
    <m/>
    <m/>
    <m/>
    <m/>
    <m/>
    <m/>
    <m/>
    <m/>
    <m/>
    <m/>
    <m/>
    <m/>
    <m/>
    <m/>
    <m/>
    <m/>
    <m/>
    <m/>
    <m/>
    <m/>
    <m/>
    <m/>
    <m/>
    <m/>
    <m/>
    <m/>
    <m/>
    <m/>
    <m/>
    <m/>
    <m/>
    <m/>
    <n v="0"/>
    <m/>
    <m/>
    <m/>
    <m/>
    <m/>
    <m/>
    <m/>
    <m/>
    <m/>
    <m/>
    <m/>
    <m/>
    <m/>
    <m/>
    <m/>
    <m/>
    <m/>
    <m/>
    <m/>
    <m/>
    <m/>
    <m/>
    <m/>
    <m/>
    <m/>
    <m/>
    <m/>
    <m/>
    <m/>
    <m/>
    <m/>
    <m/>
    <m/>
    <m/>
    <m/>
    <m/>
    <m/>
    <m/>
    <m/>
    <m/>
    <m/>
    <m/>
    <m/>
    <m/>
    <m/>
    <m/>
    <m/>
    <m/>
    <m/>
    <m/>
    <m/>
    <m/>
    <m/>
    <m/>
    <m/>
    <m/>
    <m/>
    <m/>
    <m/>
    <m/>
    <m/>
    <m/>
    <m/>
    <m/>
    <m/>
    <m/>
    <m/>
    <m/>
    <m/>
    <m/>
    <m/>
    <m/>
    <m/>
    <m/>
    <m/>
    <m/>
    <m/>
    <m/>
    <m/>
    <m/>
    <m/>
    <m/>
    <m/>
    <m/>
    <m/>
    <m/>
    <m/>
    <m/>
    <m/>
    <m/>
    <m/>
  </r>
  <r>
    <x v="14"/>
    <m/>
    <m/>
    <m/>
    <m/>
    <m/>
    <m/>
    <m/>
    <m/>
    <m/>
    <m/>
    <m/>
    <m/>
    <m/>
    <m/>
    <m/>
    <m/>
    <m/>
    <m/>
    <m/>
    <m/>
    <m/>
    <m/>
    <m/>
    <m/>
    <m/>
    <m/>
    <m/>
    <m/>
    <m/>
    <m/>
    <m/>
    <m/>
    <m/>
    <m/>
    <m/>
    <m/>
    <m/>
    <m/>
    <m/>
    <m/>
    <m/>
    <n v="0"/>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pivotCacheRecords>
</file>

<file path=xl/pivotCache/pivotCacheRecords4.xml><?xml version="1.0" encoding="utf-8"?>
<pivotCacheRecords xmlns="http://schemas.openxmlformats.org/spreadsheetml/2006/main" xmlns:r="http://schemas.openxmlformats.org/officeDocument/2006/relationships" count="133">
  <r>
    <x v="0"/>
    <n v="1190"/>
    <n v="0"/>
    <n v="0"/>
    <n v="0"/>
    <n v="0"/>
    <n v="0"/>
    <n v="0"/>
    <n v="0"/>
    <n v="0"/>
    <n v="0"/>
    <n v="0"/>
    <n v="0"/>
    <n v="0"/>
    <n v="0"/>
    <n v="0"/>
    <n v="0"/>
    <n v="0"/>
    <n v="0"/>
    <n v="0"/>
    <n v="0"/>
    <n v="0"/>
    <n v="0"/>
    <n v="0"/>
    <n v="0"/>
    <n v="0"/>
    <n v="0"/>
    <n v="0"/>
    <n v="0"/>
    <n v="0"/>
    <n v="0"/>
    <n v="0"/>
    <n v="0"/>
    <n v="0"/>
    <n v="0"/>
    <n v="3"/>
    <n v="0"/>
    <n v="1"/>
    <n v="0"/>
    <n v="0"/>
    <n v="41"/>
    <n v="0"/>
    <n v="1235"/>
    <n v="0"/>
    <n v="0"/>
    <n v="0"/>
    <n v="0"/>
    <n v="0"/>
    <n v="0"/>
    <n v="0"/>
    <n v="0"/>
    <n v="0"/>
    <n v="0"/>
    <n v="0"/>
    <n v="0"/>
    <n v="0"/>
    <n v="0"/>
    <n v="0"/>
    <n v="0"/>
    <n v="0"/>
    <n v="0"/>
    <n v="0"/>
    <n v="0"/>
    <n v="0"/>
    <n v="0"/>
    <n v="0"/>
    <n v="0"/>
    <n v="0"/>
    <n v="0"/>
    <n v="0"/>
    <n v="0"/>
    <n v="0"/>
    <n v="0"/>
    <n v="0"/>
    <n v="0"/>
    <n v="0.1683448800840231"/>
    <n v="0.83165511991597696"/>
    <n v="0"/>
    <n v="0"/>
    <n v="0"/>
    <n v="0"/>
    <m/>
    <m/>
    <m/>
    <n v="1190"/>
    <n v="0"/>
    <n v="0"/>
    <n v="0"/>
    <n v="0"/>
    <n v="0"/>
    <n v="0"/>
    <n v="0"/>
    <n v="0"/>
    <n v="0"/>
    <n v="0"/>
    <n v="0"/>
    <n v="0"/>
    <n v="0"/>
    <n v="0"/>
    <n v="0"/>
    <n v="0"/>
    <n v="0"/>
    <n v="3.1683448800840233"/>
    <n v="41.831655119915979"/>
    <n v="0"/>
    <n v="0"/>
    <n v="0"/>
    <n v="0"/>
    <n v="1235"/>
    <m/>
    <m/>
    <m/>
    <m/>
    <m/>
    <m/>
    <m/>
    <m/>
    <m/>
    <m/>
    <m/>
    <m/>
    <m/>
    <m/>
    <m/>
    <m/>
    <m/>
    <m/>
    <m/>
    <m/>
    <m/>
    <m/>
    <m/>
    <m/>
    <m/>
  </r>
  <r>
    <x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2"/>
    <n v="0"/>
    <n v="0"/>
    <n v="0"/>
    <n v="0"/>
    <n v="0"/>
    <n v="0"/>
    <n v="0"/>
    <n v="0"/>
    <n v="0"/>
    <n v="0"/>
    <n v="0"/>
    <n v="0"/>
    <n v="0"/>
    <n v="0"/>
    <n v="0"/>
    <n v="0"/>
    <n v="0"/>
    <n v="0"/>
    <n v="0"/>
    <n v="0"/>
    <n v="0"/>
    <n v="0"/>
    <n v="0"/>
    <n v="0"/>
    <n v="0"/>
    <n v="0"/>
    <n v="0"/>
    <n v="0"/>
    <n v="0"/>
    <n v="0"/>
    <n v="0"/>
    <n v="0"/>
    <n v="0"/>
    <n v="0"/>
    <n v="1"/>
    <n v="0"/>
    <n v="0"/>
    <n v="0"/>
    <n v="0"/>
    <n v="0"/>
    <n v="0"/>
    <n v="1"/>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1"/>
    <n v="0"/>
    <n v="0"/>
    <n v="0"/>
    <n v="0"/>
    <n v="0"/>
    <n v="1"/>
    <m/>
    <m/>
    <m/>
    <m/>
    <m/>
    <m/>
    <m/>
    <m/>
    <m/>
    <m/>
    <m/>
    <m/>
    <m/>
    <m/>
    <m/>
    <m/>
    <m/>
    <m/>
    <m/>
    <m/>
    <m/>
    <m/>
    <m/>
    <m/>
    <m/>
  </r>
  <r>
    <x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2"/>
    <n v="4.72"/>
    <n v="36.340000000000003"/>
    <n v="102.57"/>
    <n v="8.34"/>
    <n v="52.59"/>
    <n v="35.200000000000003"/>
    <n v="32.04"/>
    <n v="132.77000000000001"/>
    <n v="29.55"/>
    <n v="60.55"/>
    <n v="59.95"/>
    <n v="51.11"/>
    <n v="10.95"/>
    <n v="44.05"/>
    <n v="91.88"/>
    <n v="104.11"/>
    <n v="46.02"/>
    <n v="31.18"/>
    <n v="166.94"/>
    <n v="93"/>
    <n v="71.17"/>
    <n v="24.06"/>
    <n v="344.1"/>
    <n v="97.35"/>
    <n v="196.52"/>
    <n v="256"/>
    <n v="81.09"/>
    <n v="20.76"/>
    <n v="21.57"/>
    <n v="294.48"/>
    <n v="527.98"/>
    <n v="562.42999999999995"/>
    <n v="88.64"/>
    <n v="124.02"/>
    <n v="337.19"/>
    <n v="12.79"/>
    <n v="237.3"/>
    <n v="285.83"/>
    <n v="186.17"/>
    <n v="916"/>
    <n v="21.72"/>
    <n v="5901.0300000000007"/>
    <n v="8.8393773868402938"/>
    <n v="10.805638890627934"/>
    <n v="31.46498372253177"/>
    <n v="16.454814500141602"/>
    <n v="27.595185499858395"/>
    <n v="7.1351894469496706"/>
    <n v="28.293115637796088"/>
    <n v="26.485804177681022"/>
    <n v="29.965890737573211"/>
    <n v="32.455593536640876"/>
    <n v="14.999279813381886"/>
    <n v="56.655126649977241"/>
    <n v="7.4668299727620055E-2"/>
    <n v="0.21699685565205978"/>
    <n v="0.10333585004963852"/>
    <n v="2.3078774473063635"/>
    <n v="28.477121547264318"/>
    <n v="97.588876360265644"/>
    <n v="50.542206900054602"/>
    <n v="18.808916739679759"/>
    <n v="12.743537054860443"/>
    <n v="23.259385092503479"/>
    <n v="55.298176665597268"/>
    <n v="12.470329911239441"/>
    <n v="23.377599721954873"/>
    <n v="50.615563843439212"/>
    <n v="2.0377214647414061"/>
    <n v="10.444629226204736"/>
    <n v="2.4869390936406535"/>
    <n v="3.7861179258185094"/>
    <n v="66.7816050412914"/>
    <n v="21.858394958708601"/>
    <n v="39.948240043938682"/>
    <n v="197.35175995606133"/>
    <n v="156.25248241907028"/>
    <n v="129.57751758092971"/>
    <n v="78.330959088682008"/>
    <n v="107.83904091131797"/>
    <m/>
    <m/>
    <m/>
    <n v="4.72"/>
    <n v="138.91"/>
    <n v="132.77000000000001"/>
    <n v="10.805638890627934"/>
    <n v="31.46498372253177"/>
    <n v="27.595185499858395"/>
    <n v="7.1351894469496706"/>
    <n v="28.293115637796088"/>
    <n v="29.965890737573211"/>
    <n v="32.455593536640876"/>
    <n v="14.999279813381886"/>
    <n v="464.74191690162627"/>
    <n v="164.17000000000002"/>
    <n v="14.781258519601849"/>
    <n v="23.259385092503479"/>
    <n v="65.742805891802007"/>
    <n v="14.957269004880095"/>
    <n v="27.163717647773382"/>
    <n v="3095.7488504364219"/>
    <n v="1394.3467134070174"/>
    <n v="7.4668299727620055E-2"/>
    <n v="28.694118402916377"/>
    <n v="97.588876360265644"/>
    <n v="50.645542750104241"/>
    <n v="5901.03"/>
    <m/>
    <m/>
    <m/>
    <m/>
    <m/>
    <m/>
    <m/>
    <m/>
    <m/>
    <m/>
    <m/>
    <m/>
    <m/>
    <m/>
    <m/>
    <m/>
    <m/>
    <m/>
    <m/>
    <m/>
    <m/>
    <m/>
    <m/>
    <m/>
    <m/>
  </r>
  <r>
    <x v="3"/>
    <n v="291.52999999999997"/>
    <n v="114.54"/>
    <n v="194.45"/>
    <n v="14.91"/>
    <n v="68.58"/>
    <n v="11.7"/>
    <n v="57.84"/>
    <n v="298.94"/>
    <n v="5.46"/>
    <n v="106.31"/>
    <n v="2.59"/>
    <n v="154.33000000000001"/>
    <n v="19.100000000000001"/>
    <n v="89.09"/>
    <n v="49.02"/>
    <n v="253.79"/>
    <n v="62.51"/>
    <n v="-23.41"/>
    <n v="247.01"/>
    <n v="726.14"/>
    <n v="431.33"/>
    <n v="473.84"/>
    <n v="-2.3199999999999998"/>
    <n v="-104.14"/>
    <n v="4642.3"/>
    <n v="122"/>
    <n v="80.64"/>
    <n v="393.12"/>
    <n v="-12.8"/>
    <n v="236.55"/>
    <n v="331.36"/>
    <n v="8752.44"/>
    <n v="77.94"/>
    <n v="108.26"/>
    <n v="211.57"/>
    <n v="25.36"/>
    <n v="80.38"/>
    <n v="259.41000000000003"/>
    <n v="199.66"/>
    <n v="1211"/>
    <n v="6.67"/>
    <n v="20268.999999999996"/>
    <n v="26.691080260439495"/>
    <n v="32.628335941901959"/>
    <n v="95.010583797658555"/>
    <n v="33.279442084395356"/>
    <n v="55.810557915604647"/>
    <n v="3.8067804385010109"/>
    <n v="15.09499922251594"/>
    <n v="14.130758824444099"/>
    <n v="15.987461514538953"/>
    <n v="79.117328629949924"/>
    <n v="36.563896108329544"/>
    <n v="138.10877526172052"/>
    <n v="-5.6061093541487667E-2"/>
    <n v="-0.16292162895493006"/>
    <n v="-7.758474181084149E-2"/>
    <n v="-1.732758532438806"/>
    <n v="-21.380674003253933"/>
    <n v="144.39576105037267"/>
    <n v="74.783937500793627"/>
    <n v="27.830301448833694"/>
    <n v="301.0346126082772"/>
    <n v="549.44556999251415"/>
    <n v="1306.2829510212814"/>
    <n v="294.58076809966855"/>
    <n v="552.23809886643141"/>
    <n v="1195.6677795155599"/>
    <n v="48.136140625732899"/>
    <n v="246.72858872791699"/>
    <n v="58.747798465336892"/>
    <n v="89.437692077281014"/>
    <n v="58.720197393030809"/>
    <n v="19.219802606969182"/>
    <n v="13.531561461153776"/>
    <n v="66.848438538846224"/>
    <n v="141.80966471095067"/>
    <n v="117.60033528904937"/>
    <n v="84.006871631553153"/>
    <n v="115.65312836844683"/>
    <m/>
    <m/>
    <m/>
    <n v="291.52999999999997"/>
    <n v="308.99"/>
    <n v="298.94"/>
    <n v="32.628335941901959"/>
    <n v="95.010583797658555"/>
    <n v="55.810557915604647"/>
    <n v="3.8067804385010109"/>
    <n v="15.09499922251594"/>
    <n v="15.987461514538953"/>
    <n v="79.117328629949924"/>
    <n v="36.563896108329544"/>
    <n v="587.30759934739444"/>
    <n v="1157.47"/>
    <n v="349.17075323401008"/>
    <n v="549.44556999251415"/>
    <n v="1553.0115397491984"/>
    <n v="353.32856656500542"/>
    <n v="641.6757909437124"/>
    <n v="12109.616074712249"/>
    <n v="1536.9917048033117"/>
    <n v="-5.6061093541487667E-2"/>
    <n v="-21.543595632208863"/>
    <n v="144.39576105037267"/>
    <n v="74.706352758982788"/>
    <n v="20269"/>
    <m/>
    <m/>
    <m/>
    <m/>
    <m/>
    <m/>
    <m/>
    <m/>
    <m/>
    <m/>
    <m/>
    <m/>
    <m/>
    <m/>
    <m/>
    <m/>
    <m/>
    <m/>
    <m/>
    <m/>
    <m/>
    <m/>
    <m/>
    <m/>
    <m/>
  </r>
  <r>
    <x v="2"/>
    <n v="1.85"/>
    <n v="13.76"/>
    <n v="29.29"/>
    <n v="1.59"/>
    <n v="9.44"/>
    <n v="5.2"/>
    <n v="8.52"/>
    <n v="39.83"/>
    <n v="3.94"/>
    <n v="13.94"/>
    <n v="2.97"/>
    <n v="19.68"/>
    <n v="2.9"/>
    <n v="13.41"/>
    <n v="18.5"/>
    <n v="34.07"/>
    <n v="10.87"/>
    <n v="3.25"/>
    <n v="43.8"/>
    <n v="61.84"/>
    <n v="40.31"/>
    <n v="37.93"/>
    <n v="7.83"/>
    <n v="-0.62"/>
    <n v="1760.96"/>
    <n v="0"/>
    <n v="0.59"/>
    <n v="31.64"/>
    <n v="1.02"/>
    <n v="48.91"/>
    <n v="40.6"/>
    <n v="703.46"/>
    <n v="-45.93"/>
    <n v="14.98"/>
    <n v="11.78"/>
    <n v="2.73"/>
    <n v="2.65"/>
    <n v="22.84"/>
    <n v="2.21"/>
    <n v="171"/>
    <n v="0.46"/>
    <n v="3194.0000000000005"/>
    <n v="3.4036186063982972"/>
    <n v="4.1607312339573026"/>
    <n v="12.1156501596444"/>
    <n v="5.0092863211554794"/>
    <n v="8.4007136788445198"/>
    <n v="1.4366674441507283"/>
    <n v="5.6968071321204583"/>
    <n v="5.3329057170994654"/>
    <n v="6.0336197066293478"/>
    <n v="10.621093764223941"/>
    <n v="4.9085146791078751"/>
    <n v="18.540391556668183"/>
    <n v="7.7829369504414745E-3"/>
    <n v="2.2618338065079995E-2"/>
    <n v="1.0771055569638395E-2"/>
    <n v="0.24055810467433231"/>
    <n v="2.9682695647405075"/>
    <n v="25.604365547979121"/>
    <n v="13.260744352596092"/>
    <n v="4.9348900994247833"/>
    <n v="114.19122232916266"/>
    <n v="208.42075499946532"/>
    <n v="495.51128221580586"/>
    <n v="111.74309057854776"/>
    <n v="209.48004277617369"/>
    <n v="453.5517163939686"/>
    <n v="18.259444283284278"/>
    <n v="93.591361093921691"/>
    <n v="22.284756087611669"/>
    <n v="33.926329242058628"/>
    <n v="-34.603780680804533"/>
    <n v="-11.326219319195465"/>
    <n v="0.44611393222266121"/>
    <n v="2.2038860677773391"/>
    <n v="12.485766709063308"/>
    <n v="10.354233290936692"/>
    <n v="0.92985668789808917"/>
    <n v="1.2801433121019108"/>
    <m/>
    <m/>
    <m/>
    <n v="1.85"/>
    <n v="43.05"/>
    <n v="39.83"/>
    <n v="4.1607312339573026"/>
    <n v="12.1156501596444"/>
    <n v="8.4007136788445198"/>
    <n v="1.4366674441507283"/>
    <n v="5.6968071321204583"/>
    <n v="6.0336197066293478"/>
    <n v="10.621093764223941"/>
    <n v="4.9085146791078751"/>
    <n v="96.831650405420532"/>
    <n v="102.15"/>
    <n v="132.45066661244692"/>
    <n v="208.42075499946532"/>
    <n v="589.10264330972757"/>
    <n v="134.02784666615943"/>
    <n v="243.40637201823233"/>
    <n v="1333.6596730423482"/>
    <n v="173.97204335162047"/>
    <n v="7.7829369504414745E-3"/>
    <n v="2.9908879028055875"/>
    <n v="25.604365547979121"/>
    <n v="13.27151540816573"/>
    <n v="3194.0000000000005"/>
    <m/>
    <m/>
    <m/>
    <m/>
    <m/>
    <m/>
    <m/>
    <m/>
    <m/>
    <m/>
    <m/>
    <m/>
    <m/>
    <m/>
    <m/>
    <m/>
    <m/>
    <m/>
    <m/>
    <m/>
    <m/>
    <m/>
    <m/>
    <m/>
    <m/>
  </r>
  <r>
    <x v="2"/>
    <n v="4954.17"/>
    <n v="392.54"/>
    <n v="1112.5999999999999"/>
    <n v="41.98"/>
    <n v="340.54"/>
    <n v="339.09"/>
    <n v="316.58"/>
    <n v="1304.1500000000001"/>
    <n v="295.97000000000003"/>
    <n v="465.8"/>
    <n v="255.9"/>
    <n v="596.08000000000004"/>
    <n v="111.24"/>
    <n v="504.57"/>
    <n v="1126.08"/>
    <n v="1123.75"/>
    <n v="472.84"/>
    <n v="385.96"/>
    <n v="2006.59"/>
    <n v="500.88"/>
    <n v="546.89"/>
    <n v="125.64"/>
    <n v="943.37"/>
    <n v="744.67"/>
    <n v="1540.72"/>
    <n v="488"/>
    <n v="105.62"/>
    <n v="109.8"/>
    <n v="180.9"/>
    <n v="2451.17"/>
    <n v="1629.31"/>
    <n v="2490.9699999999998"/>
    <n v="606.59"/>
    <n v="632.03"/>
    <n v="526.32000000000005"/>
    <n v="83.09"/>
    <n v="70.77"/>
    <n v="615.47"/>
    <n v="331.46"/>
    <n v="280"/>
    <n v="9.9"/>
    <n v="31160"/>
    <n v="103.09090339948663"/>
    <n v="126.02279847242222"/>
    <n v="366.96629812809113"/>
    <n v="188.48140186915887"/>
    <n v="316.08859813084109"/>
    <n v="87.44878245995956"/>
    <n v="346.76003109936244"/>
    <n v="324.609647022236"/>
    <n v="367.26153941844188"/>
    <n v="350.32151797906238"/>
    <n v="161.90030439235321"/>
    <n v="611.52817762858444"/>
    <n v="0.9242776447361204"/>
    <n v="2.6860842337225459"/>
    <n v="1.2791374177408108"/>
    <n v="28.56794033234009"/>
    <n v="352.50256037146039"/>
    <n v="1173.0014581031833"/>
    <n v="607.50860754510938"/>
    <n v="226.07993435170724"/>
    <n v="99.909538017324351"/>
    <n v="182.35395786546894"/>
    <n v="433.53860549673834"/>
    <n v="97.767589562613637"/>
    <n v="183.2807624852957"/>
    <n v="396.82684472248962"/>
    <n v="15.975769464463561"/>
    <n v="81.886063206788933"/>
    <n v="19.497642989792528"/>
    <n v="29.683226189024492"/>
    <n v="457.00647339798002"/>
    <n v="149.58352660201999"/>
    <n v="11.913767163546314"/>
    <n v="58.856232836453685"/>
    <n v="336.45423977351987"/>
    <n v="279.01576022648015"/>
    <n v="139.46167319941205"/>
    <n v="191.99832680058793"/>
    <m/>
    <m/>
    <m/>
    <n v="4954.17"/>
    <n v="1505.1399999999999"/>
    <n v="1304.1500000000001"/>
    <n v="126.02279847242222"/>
    <n v="366.96629812809113"/>
    <n v="316.08859813084109"/>
    <n v="87.44878245995956"/>
    <n v="346.76003109936244"/>
    <n v="367.26153941844188"/>
    <n v="350.32151797906238"/>
    <n v="161.90030439235321"/>
    <n v="4122.2980046035136"/>
    <n v="1047.77"/>
    <n v="115.88530748178792"/>
    <n v="182.35395786546894"/>
    <n v="515.42466870352723"/>
    <n v="117.26523255240616"/>
    <n v="212.96398867432018"/>
    <n v="11852.552998256948"/>
    <n v="969.35384646554178"/>
    <n v="0.9242776447361204"/>
    <n v="355.18864460518296"/>
    <n v="1173.0014581031833"/>
    <n v="608.78774496285018"/>
    <n v="31160"/>
    <m/>
    <m/>
    <m/>
    <m/>
    <m/>
    <m/>
    <m/>
    <m/>
    <m/>
    <m/>
    <m/>
    <m/>
    <m/>
    <m/>
    <m/>
    <m/>
    <m/>
    <m/>
    <m/>
    <m/>
    <m/>
    <m/>
    <m/>
    <m/>
    <m/>
  </r>
  <r>
    <x v="2"/>
    <n v="70.489999999999995"/>
    <n v="203.55"/>
    <n v="573.92999999999995"/>
    <n v="30.65"/>
    <n v="221.8"/>
    <n v="183.6"/>
    <n v="169.29"/>
    <n v="704.12"/>
    <n v="160.80000000000001"/>
    <n v="278.66000000000003"/>
    <n v="211.5"/>
    <n v="300.20999999999998"/>
    <n v="59.05"/>
    <n v="255.48"/>
    <n v="557.4"/>
    <n v="581.99"/>
    <n v="249.45"/>
    <n v="190.74"/>
    <n v="999.1"/>
    <n v="358.7"/>
    <n v="294.23"/>
    <n v="88.6"/>
    <n v="1037.68"/>
    <n v="408.81"/>
    <n v="1097.25"/>
    <n v="1463"/>
    <n v="228.83"/>
    <n v="79.38"/>
    <n v="98.64"/>
    <n v="1418.06"/>
    <n v="1652.31"/>
    <n v="2006.11"/>
    <n v="531.54"/>
    <n v="456.96"/>
    <n v="470.44"/>
    <n v="50.82"/>
    <n v="601.23"/>
    <n v="1188.57"/>
    <n v="202.45"/>
    <n v="2045"/>
    <n v="45.59"/>
    <n v="21826.01"/>
    <n v="51.920749076566707"/>
    <n v="63.470179052150499"/>
    <n v="184.81907187128277"/>
    <n v="95.43418861512319"/>
    <n v="160.0458113848768"/>
    <n v="43.28640180376302"/>
    <n v="171.64325921318613"/>
    <n v="160.67900793033741"/>
    <n v="181.79133105271342"/>
    <n v="181.43147519344561"/>
    <n v="83.848149635867102"/>
    <n v="316.71037517068731"/>
    <n v="0.45677458274683286"/>
    <n v="1.3274528623179565"/>
    <n v="0.63214496595471625"/>
    <n v="14.118170118640659"/>
    <n v="174.20545747033984"/>
    <n v="584.04843878963345"/>
    <n v="302.48423933056523"/>
    <n v="112.56732187980141"/>
    <n v="71.15227983638114"/>
    <n v="129.86647818415142"/>
    <n v="308.75190487648382"/>
    <n v="69.626854748155282"/>
    <n v="130.52651788578763"/>
    <n v="282.60699891722811"/>
    <n v="11.377416431851758"/>
    <n v="58.316555151908943"/>
    <n v="13.885578671367835"/>
    <n v="21.139415296684096"/>
    <n v="400.46360947256346"/>
    <n v="131.07639052743647"/>
    <n v="101.21399225291721"/>
    <n v="500.01600774708282"/>
    <n v="649.74639830960484"/>
    <n v="538.82360169039509"/>
    <n v="85.180763106320427"/>
    <n v="117.26923689367955"/>
    <m/>
    <m/>
    <m/>
    <n v="70.489999999999995"/>
    <n v="777.48"/>
    <n v="704.12"/>
    <n v="63.470179052150499"/>
    <n v="184.81907187128277"/>
    <n v="160.0458113848768"/>
    <n v="43.28640180376302"/>
    <n v="171.64325921318613"/>
    <n v="181.79133105271342"/>
    <n v="181.43147519344561"/>
    <n v="83.848149635867102"/>
    <n v="2316.2298127911567"/>
    <n v="652.93000000000006"/>
    <n v="82.529696268232897"/>
    <n v="129.86647818415142"/>
    <n v="367.06846002839279"/>
    <n v="83.51243341952312"/>
    <n v="151.66593318247172"/>
    <n v="10978.851762058632"/>
    <n v="3377.7752368585943"/>
    <n v="0.45677458274683286"/>
    <n v="175.53291033265779"/>
    <n v="584.04843878963345"/>
    <n v="303.11638429651993"/>
    <n v="21826.010000000002"/>
    <m/>
    <m/>
    <m/>
    <m/>
    <m/>
    <m/>
    <m/>
    <m/>
    <m/>
    <m/>
    <m/>
    <m/>
    <m/>
    <m/>
    <m/>
    <m/>
    <m/>
    <m/>
    <m/>
    <m/>
    <m/>
    <m/>
    <m/>
    <m/>
    <m/>
  </r>
  <r>
    <x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2"/>
    <n v="0"/>
    <n v="0"/>
    <n v="0"/>
    <n v="0"/>
    <n v="0"/>
    <n v="0"/>
    <n v="0"/>
    <n v="0"/>
    <n v="1"/>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m/>
    <m/>
    <m/>
    <n v="0"/>
    <n v="0"/>
    <n v="0"/>
    <n v="0"/>
    <n v="0"/>
    <n v="0"/>
    <n v="0"/>
    <n v="0"/>
    <n v="0"/>
    <n v="0"/>
    <n v="0"/>
    <n v="1"/>
    <n v="0"/>
    <n v="0"/>
    <n v="0"/>
    <n v="0"/>
    <n v="0"/>
    <n v="0"/>
    <n v="0"/>
    <n v="0"/>
    <n v="0"/>
    <n v="0"/>
    <n v="0"/>
    <n v="0"/>
    <n v="1"/>
    <m/>
    <m/>
    <m/>
    <m/>
    <m/>
    <m/>
    <m/>
    <m/>
    <m/>
    <m/>
    <m/>
    <m/>
    <m/>
    <m/>
    <m/>
    <m/>
    <m/>
    <m/>
    <m/>
    <m/>
    <m/>
    <m/>
    <m/>
    <m/>
    <m/>
  </r>
  <r>
    <x v="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2"/>
    <n v="7.78"/>
    <n v="54.21"/>
    <n v="152.72"/>
    <n v="4.7300000000000004"/>
    <n v="43.49"/>
    <n v="46"/>
    <n v="43.39"/>
    <n v="179.06"/>
    <n v="46.41"/>
    <n v="61.26"/>
    <n v="29.71"/>
    <n v="82.94"/>
    <n v="15.23"/>
    <n v="69.92"/>
    <n v="157.62"/>
    <n v="154.75"/>
    <n v="64.66"/>
    <n v="54.25"/>
    <n v="279.56"/>
    <n v="60.8"/>
    <n v="74.47"/>
    <n v="13.71"/>
    <n v="85.84"/>
    <n v="79.650000000000006"/>
    <n v="202.59"/>
    <n v="12"/>
    <n v="2.4700000000000002"/>
    <n v="13.24"/>
    <n v="21.52"/>
    <n v="328.11"/>
    <n v="161.32"/>
    <n v="290.7"/>
    <n v="77.959999999999994"/>
    <n v="70.8"/>
    <n v="62.82"/>
    <n v="9.08"/>
    <n v="6.52"/>
    <n v="70.34"/>
    <n v="8.24"/>
    <n v="0"/>
    <n v="1.1000000000000001"/>
    <n v="3200.97"/>
    <n v="14.344315407249734"/>
    <n v="17.535114255305828"/>
    <n v="51.060570337444432"/>
    <n v="26.118516001132821"/>
    <n v="43.801483998867177"/>
    <n v="12.240406624164205"/>
    <n v="48.536796765666303"/>
    <n v="45.436356709687452"/>
    <n v="51.406439900482042"/>
    <n v="48.242273554847522"/>
    <n v="22.295058602639966"/>
    <n v="84.212667842512516"/>
    <n v="0.12991517832659999"/>
    <n v="0.3775522584709507"/>
    <n v="0.1797937737393486"/>
    <n v="4.0154699011023158"/>
    <n v="49.547268888360783"/>
    <n v="163.42366284459004"/>
    <n v="84.638668749127021"/>
    <n v="31.497668406282937"/>
    <n v="13.137152309913379"/>
    <n v="23.977807988450433"/>
    <n v="57.006195861405203"/>
    <n v="12.855506496631378"/>
    <n v="24.0996739653513"/>
    <n v="52.17894910972089"/>
    <n v="2.1006614672397794"/>
    <n v="10.767237100228057"/>
    <n v="2.5637542793642378"/>
    <n v="3.9030614216953583"/>
    <n v="58.735265444709803"/>
    <n v="19.22473455529019"/>
    <n v="1.0976086181478306"/>
    <n v="5.4223913818521696"/>
    <n v="38.452225495425267"/>
    <n v="31.887774504574736"/>
    <n v="3.4669769720725134"/>
    <n v="4.7730230279274863"/>
    <m/>
    <m/>
    <m/>
    <n v="7.78"/>
    <n v="206.93"/>
    <n v="179.06"/>
    <n v="17.535114255305828"/>
    <n v="51.060570337444432"/>
    <n v="43.801483998867177"/>
    <n v="12.240406624164205"/>
    <n v="48.536796765666303"/>
    <n v="51.406439900482042"/>
    <n v="48.242273554847522"/>
    <n v="22.295058602639966"/>
    <n v="560.50499426796773"/>
    <n v="135.26999999999998"/>
    <n v="15.237813777153159"/>
    <n v="23.977807988450433"/>
    <n v="67.773432961633262"/>
    <n v="15.419260775995616"/>
    <n v="28.002735387046659"/>
    <n v="1305.1910256400761"/>
    <n v="62.407923469644579"/>
    <n v="0.12991517832659999"/>
    <n v="49.924821146831732"/>
    <n v="163.42366284459004"/>
    <n v="84.818462522866369"/>
    <n v="3200.9699999999993"/>
    <m/>
    <m/>
    <m/>
    <m/>
    <m/>
    <m/>
    <m/>
    <m/>
    <m/>
    <m/>
    <m/>
    <m/>
    <m/>
    <m/>
    <m/>
    <m/>
    <m/>
    <m/>
    <m/>
    <m/>
    <m/>
    <m/>
    <m/>
    <m/>
    <m/>
  </r>
  <r>
    <x v="2"/>
    <n v="2.71"/>
    <n v="22.11"/>
    <n v="62.36"/>
    <n v="3.54"/>
    <n v="25.06"/>
    <n v="20.12"/>
    <n v="18.62"/>
    <n v="77.02"/>
    <n v="19.05"/>
    <n v="31.07"/>
    <n v="24.62"/>
    <n v="32.43"/>
    <n v="6.45"/>
    <n v="27.64"/>
    <n v="59.99"/>
    <n v="63.24"/>
    <n v="27.21"/>
    <n v="20.51"/>
    <n v="107.33"/>
    <n v="41.12"/>
    <n v="32.33"/>
    <n v="10.24"/>
    <n v="124.53"/>
    <n v="46.22"/>
    <n v="101.6"/>
    <n v="0"/>
    <n v="3.95"/>
    <n v="9.11"/>
    <n v="11.01"/>
    <n v="157.12"/>
    <n v="196.63"/>
    <n v="232.77"/>
    <n v="42.54"/>
    <n v="52.79"/>
    <n v="37.21"/>
    <n v="5.8"/>
    <n v="7.63"/>
    <n v="48.89"/>
    <n v="11.68"/>
    <n v="8"/>
    <n v="0.76"/>
    <n v="1833.0100000000007"/>
    <n v="5.6087068803606082"/>
    <n v="6.8563269266887872"/>
    <n v="19.964966192950602"/>
    <n v="10.324882469555366"/>
    <n v="17.315117530444631"/>
    <n v="4.6586854040325507"/>
    <n v="18.473051884103043"/>
    <n v="17.293027782097134"/>
    <n v="19.565234929767275"/>
    <n v="19.714645425580336"/>
    <n v="9.1110791989076017"/>
    <n v="34.414275375512062"/>
    <n v="4.9116319031862969E-2"/>
    <n v="0.14273911191224331"/>
    <n v="6.7973646071779539E-2"/>
    <n v="1.5181066851909402"/>
    <n v="18.732064237793175"/>
    <n v="62.74238708366665"/>
    <n v="32.494878798268005"/>
    <n v="12.092734118065344"/>
    <n v="6.5883541867179973"/>
    <n v="12.025002673510855"/>
    <n v="28.588920971019142"/>
    <n v="6.4471072612554812"/>
    <n v="12.086119131643674"/>
    <n v="26.168030157202438"/>
    <n v="1.0534932872874356"/>
    <n v="5.3998286656951002"/>
    <n v="1.2857368813041441"/>
    <n v="1.9574067843637315"/>
    <n v="32.049745921215433"/>
    <n v="10.490254078784565"/>
    <n v="1.2844714350410962"/>
    <n v="6.3455285649589044"/>
    <n v="26.726319369794446"/>
    <n v="22.163680630205555"/>
    <n v="4.9143557079862807"/>
    <n v="6.7656442920137181"/>
    <m/>
    <m/>
    <m/>
    <n v="2.71"/>
    <n v="84.47"/>
    <n v="77.02"/>
    <n v="6.8563269266887872"/>
    <n v="19.964966192950602"/>
    <n v="17.315117530444631"/>
    <n v="4.6586854040325507"/>
    <n v="18.473051884103043"/>
    <n v="19.565234929767275"/>
    <n v="19.714645425580336"/>
    <n v="9.1110791989076017"/>
    <n v="256.99173331078146"/>
    <n v="73.449999999999989"/>
    <n v="7.6418474740054325"/>
    <n v="12.025002673510855"/>
    <n v="33.988749636714246"/>
    <n v="7.7328441425596255"/>
    <n v="14.043525916007406"/>
    <n v="978.52292259123942"/>
    <n v="54.525107565962742"/>
    <n v="4.9116319031862969E-2"/>
    <n v="18.874803349705417"/>
    <n v="62.74238708366665"/>
    <n v="32.562852444339782"/>
    <n v="1833.0099999999998"/>
    <m/>
    <m/>
    <m/>
    <m/>
    <m/>
    <m/>
    <m/>
    <m/>
    <m/>
    <m/>
    <m/>
    <m/>
    <m/>
    <m/>
    <m/>
    <m/>
    <m/>
    <m/>
    <m/>
    <m/>
    <m/>
    <m/>
    <m/>
    <m/>
    <m/>
  </r>
  <r>
    <x v="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8"/>
    <n v="2759.9"/>
    <n v="230.43"/>
    <n v="622.77"/>
    <n v="37.26"/>
    <n v="139.81"/>
    <n v="175.38"/>
    <n v="122.91"/>
    <n v="378.75"/>
    <n v="280.63"/>
    <n v="234.23"/>
    <n v="73.510000000000005"/>
    <n v="264.32"/>
    <n v="40.92"/>
    <n v="236.76"/>
    <n v="463.38"/>
    <n v="486.33"/>
    <n v="176.6"/>
    <n v="103.94"/>
    <n v="991.73"/>
    <n v="291.43"/>
    <n v="199.59"/>
    <n v="236.52"/>
    <n v="812.35"/>
    <n v="1793.1"/>
    <n v="1830.31"/>
    <n v="3469"/>
    <n v="1472.26"/>
    <n v="1834.46"/>
    <n v="59812.32"/>
    <n v="825.91"/>
    <n v="1037.47"/>
    <n v="1021.96"/>
    <n v="699.99"/>
    <n v="1054.6300000000001"/>
    <n v="3843.78"/>
    <n v="117.65"/>
    <n v="6096.81"/>
    <n v="2944.56"/>
    <n v="1238.54"/>
    <n v="8557"/>
    <n v="217.81"/>
    <n v="107227.01"/>
    <n v="45.713641770487698"/>
    <n v="55.882341451198897"/>
    <n v="162.7240167783134"/>
    <n v="88.441359388275274"/>
    <n v="148.3186406117247"/>
    <n v="35.98502487948997"/>
    <n v="142.69116156118798"/>
    <n v="133.57631628051624"/>
    <n v="151.12749727880578"/>
    <n v="151.6101124260355"/>
    <n v="70.066273668639056"/>
    <n v="264.65361390532541"/>
    <n v="0.24891029742427287"/>
    <n v="0.72336924876443531"/>
    <n v="0.34447492797175838"/>
    <n v="7.6934182768769537"/>
    <n v="94.929827248962567"/>
    <n v="579.74012431272456"/>
    <n v="300.25292230137268"/>
    <n v="111.73695338590277"/>
    <n v="118.68829282964388"/>
    <n v="216.62876617474066"/>
    <n v="515.02547187466587"/>
    <n v="116.14374893059566"/>
    <n v="217.72977074644422"/>
    <n v="471.41345745107481"/>
    <n v="18.978536404085297"/>
    <n v="97.277169341618105"/>
    <n v="23.162372748226261"/>
    <n v="35.262413498905332"/>
    <n v="527.37427473887146"/>
    <n v="172.61572526112855"/>
    <n v="1026.3667483450729"/>
    <n v="5070.4432516549277"/>
    <n v="1609.6799133467359"/>
    <n v="1334.8800866532638"/>
    <n v="521.11524987751102"/>
    <n v="717.42475012248894"/>
    <m/>
    <m/>
    <m/>
    <n v="2759.9"/>
    <n v="853.2"/>
    <n v="378.75"/>
    <n v="55.882341451198897"/>
    <n v="162.7240167783134"/>
    <n v="148.3186406117247"/>
    <n v="35.98502487948997"/>
    <n v="142.69116156118798"/>
    <n v="151.12749727880578"/>
    <n v="151.6101124260355"/>
    <n v="70.066273668639056"/>
    <n v="1933.0653030073845"/>
    <n v="491.02"/>
    <n v="137.66682923372917"/>
    <n v="216.62876617474066"/>
    <n v="612.30264121628397"/>
    <n v="139.30612167882191"/>
    <n v="252.99218424534956"/>
    <n v="81487.359643759264"/>
    <n v="16070.173813691808"/>
    <n v="0.24891029742427287"/>
    <n v="95.653196497727009"/>
    <n v="579.74012431272456"/>
    <n v="300.59739722934444"/>
    <n v="107227.01000000001"/>
    <m/>
    <m/>
    <m/>
    <m/>
    <m/>
    <m/>
    <m/>
    <m/>
    <m/>
    <m/>
    <m/>
    <m/>
    <m/>
    <m/>
    <m/>
    <m/>
    <m/>
    <m/>
    <m/>
    <m/>
    <m/>
    <m/>
    <m/>
    <m/>
    <m/>
  </r>
  <r>
    <x v="8"/>
    <n v="13.44"/>
    <n v="93.64"/>
    <n v="299.18"/>
    <n v="37.17"/>
    <n v="61.12"/>
    <n v="78.989999999999995"/>
    <n v="28.6"/>
    <n v="3.27"/>
    <n v="96.37"/>
    <n v="108.8"/>
    <n v="18.88"/>
    <n v="84.38"/>
    <n v="10.69"/>
    <n v="88.33"/>
    <n v="121.59"/>
    <n v="168.55"/>
    <n v="54.52"/>
    <n v="-8.17"/>
    <n v="1455.35"/>
    <n v="187.67"/>
    <n v="53.08"/>
    <n v="230.83"/>
    <n v="716.08"/>
    <n v="1999.67"/>
    <n v="1107.1400000000001"/>
    <n v="0"/>
    <n v="6.13"/>
    <n v="1417.21"/>
    <n v="5535.01"/>
    <n v="169.09"/>
    <n v="814.7"/>
    <n v="1322.65"/>
    <n v="713.36"/>
    <n v="966.77"/>
    <n v="1265.1099999999999"/>
    <n v="137.24"/>
    <n v="418.56"/>
    <n v="713.45"/>
    <n v="256.16000000000003"/>
    <n v="7946"/>
    <n v="0.4"/>
    <n v="28791.010000000006"/>
    <n v="14.593360671132537"/>
    <n v="17.839558004131973"/>
    <n v="51.947081324735485"/>
    <n v="32.995545171339558"/>
    <n v="55.334454828660434"/>
    <n v="9.4423997045560562"/>
    <n v="37.441879956460895"/>
    <n v="35.050162494168866"/>
    <n v="39.655557844814183"/>
    <n v="52.544330905780612"/>
    <n v="24.283244765589444"/>
    <n v="91.722424328629955"/>
    <n v="-1.9565106118494414E-2"/>
    <n v="-5.6859022151293404E-2"/>
    <n v="-2.7076776616598672E-2"/>
    <n v="-0.60472606621209068"/>
    <n v="-7.4617730289015221"/>
    <n v="850.76057991441587"/>
    <n v="440.61699300344117"/>
    <n v="163.9724270821429"/>
    <n v="71.793606833493754"/>
    <n v="131.03702224361032"/>
    <n v="311.53482247887933"/>
    <n v="70.254432413645617"/>
    <n v="131.70301117527538"/>
    <n v="285.15426090792437"/>
    <n v="11.479966122907593"/>
    <n v="58.842188080095212"/>
    <n v="14.010735539045966"/>
    <n v="21.329954205122654"/>
    <n v="537.44726728627745"/>
    <n v="175.91273271372256"/>
    <n v="70.462433007968713"/>
    <n v="348.09756699203132"/>
    <n v="390.01621097115662"/>
    <n v="323.43378902884342"/>
    <n v="107.77922586967173"/>
    <n v="148.38077413032826"/>
    <m/>
    <m/>
    <m/>
    <n v="13.44"/>
    <n v="392.82"/>
    <n v="3.27"/>
    <n v="17.839558004131973"/>
    <n v="51.947081324735485"/>
    <n v="55.334454828660434"/>
    <n v="9.4423997045560562"/>
    <n v="37.441879956460895"/>
    <n v="39.655557844814183"/>
    <n v="52.544330905780612"/>
    <n v="24.283244765589444"/>
    <n v="832.86919368120164"/>
    <n v="240.75"/>
    <n v="83.273572956401352"/>
    <n v="131.03702224361032"/>
    <n v="370.37701055897458"/>
    <n v="84.265167952691584"/>
    <n v="153.03296538039802"/>
    <n v="15971.349398043001"/>
    <n v="8942.2248628649249"/>
    <n v="-1.9565106118494414E-2"/>
    <n v="-7.5186320510528155"/>
    <n v="850.76057991441587"/>
    <n v="440.58991622682458"/>
    <n v="28791.010000000002"/>
    <m/>
    <m/>
    <m/>
    <m/>
    <m/>
    <m/>
    <m/>
    <m/>
    <m/>
    <m/>
    <m/>
    <m/>
    <m/>
    <m/>
    <m/>
    <m/>
    <m/>
    <m/>
    <m/>
    <m/>
    <m/>
    <m/>
    <m/>
    <m/>
    <m/>
  </r>
  <r>
    <x v="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1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9"/>
    <n v="1.34"/>
    <n v="55.87"/>
    <n v="129.30000000000001"/>
    <n v="4.07"/>
    <n v="7.71"/>
    <n v="31.65"/>
    <n v="8.07"/>
    <n v="10.8"/>
    <n v="49.06"/>
    <n v="42.34"/>
    <n v="0.22"/>
    <n v="43.82"/>
    <n v="2.46"/>
    <n v="40.39"/>
    <n v="68.42"/>
    <n v="66.78"/>
    <n v="9.6999999999999993"/>
    <n v="-3.41"/>
    <n v="61.2"/>
    <n v="50.76"/>
    <n v="11.72"/>
    <n v="65.959999999999994"/>
    <n v="188.94"/>
    <n v="380.24"/>
    <n v="628.70000000000005"/>
    <n v="0"/>
    <n v="256.41000000000003"/>
    <n v="987.24"/>
    <n v="11629.97"/>
    <n v="51.08"/>
    <n v="180.91"/>
    <n v="-26.9"/>
    <n v="97.65"/>
    <n v="316.04000000000002"/>
    <n v="131.68"/>
    <n v="8.52"/>
    <n v="16.32"/>
    <n v="142.76"/>
    <n v="30.92"/>
    <n v="0"/>
    <n v="0.28999999999999998"/>
    <n v="15779.000000000002"/>
    <n v="7.5785857384336071"/>
    <n v="9.2643924121955799"/>
    <n v="26.977021849370811"/>
    <n v="15.08762673463608"/>
    <n v="25.302373265363919"/>
    <n v="5.3133398123671798"/>
    <n v="21.068948323226039"/>
    <n v="19.723103198051106"/>
    <n v="22.314608666355674"/>
    <n v="20.818216659080566"/>
    <n v="9.6210921711424682"/>
    <n v="36.340691169776967"/>
    <n v="-8.1660969233862853E-3"/>
    <n v="-2.3731856246745474E-2"/>
    <n v="-1.1301322920759055E-2"/>
    <n v="-0.25240096521214561"/>
    <n v="-3.1143997586969636"/>
    <n v="35.775962820463981"/>
    <n v="18.528711287189061"/>
    <n v="6.8953258923469587"/>
    <n v="40.768683830606356"/>
    <n v="74.410621858624751"/>
    <n v="176.90801785905253"/>
    <n v="39.894648968024818"/>
    <n v="74.788810020318692"/>
    <n v="161.92756456528716"/>
    <n v="6.5190081665119175"/>
    <n v="33.41409726498533"/>
    <n v="7.9561296975975928"/>
    <n v="12.112417768990925"/>
    <n v="73.569762322677178"/>
    <n v="24.08023767732282"/>
    <n v="2.7473884429712569"/>
    <n v="13.572611557028743"/>
    <n v="78.041508554548059"/>
    <n v="64.718491445451932"/>
    <n v="13.009578637922587"/>
    <n v="17.910421362077411"/>
    <m/>
    <m/>
    <m/>
    <n v="1.34"/>
    <n v="185.17000000000002"/>
    <n v="10.8"/>
    <n v="9.2643924121955799"/>
    <n v="26.977021849370811"/>
    <n v="25.302373265363919"/>
    <n v="5.3133398123671798"/>
    <n v="21.068948323226039"/>
    <n v="22.314608666355674"/>
    <n v="20.818216659080566"/>
    <n v="9.6210921711424682"/>
    <n v="240.65293176803257"/>
    <n v="62.48"/>
    <n v="47.287691997118273"/>
    <n v="74.410621858624751"/>
    <n v="210.32211512403785"/>
    <n v="47.850778665622414"/>
    <n v="86.901227789309615"/>
    <n v="14499.385802523406"/>
    <n v="120.5717620418809"/>
    <n v="-8.1660969233862853E-3"/>
    <n v="-3.1381316149437093"/>
    <n v="35.775962820463981"/>
    <n v="18.517409964268303"/>
    <n v="15779"/>
    <m/>
    <m/>
    <m/>
    <m/>
    <m/>
    <m/>
    <m/>
    <m/>
    <m/>
    <m/>
    <m/>
    <m/>
    <m/>
    <m/>
    <m/>
    <m/>
    <m/>
    <m/>
    <m/>
    <m/>
    <m/>
    <m/>
    <m/>
    <m/>
    <m/>
  </r>
  <r>
    <x v="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9"/>
    <n v="300.99"/>
    <n v="186.63"/>
    <n v="410.45"/>
    <n v="56.33"/>
    <n v="249.68"/>
    <n v="188.1"/>
    <n v="84.3"/>
    <n v="283.05"/>
    <n v="447.93"/>
    <n v="400.68"/>
    <n v="2562.21"/>
    <n v="154.33000000000001"/>
    <n v="49.6"/>
    <n v="153.29"/>
    <n v="319.31"/>
    <n v="326.48"/>
    <n v="333.96"/>
    <n v="77.52"/>
    <n v="480.92"/>
    <n v="347.99"/>
    <n v="71.45"/>
    <n v="200.72"/>
    <n v="1945.02"/>
    <n v="997.73"/>
    <n v="1901.1"/>
    <n v="2142"/>
    <n v="578.76"/>
    <n v="1778.36"/>
    <n v="13591.15"/>
    <n v="533.42999999999995"/>
    <n v="8421.02"/>
    <n v="1049.33"/>
    <n v="1274.29"/>
    <n v="649.86"/>
    <n v="544.66999999999996"/>
    <n v="33.450000000000003"/>
    <n v="560.29"/>
    <n v="524.74"/>
    <n v="196.4"/>
    <n v="3334"/>
    <n v="126.46"/>
    <n v="47867.98"/>
    <n v="26.691080260439495"/>
    <n v="32.628335941901959"/>
    <n v="95.010583797658555"/>
    <n v="57.261260266213533"/>
    <n v="96.028739733786452"/>
    <n v="24.796880086041568"/>
    <n v="98.326891100399109"/>
    <n v="92.045952677136782"/>
    <n v="104.14027613642254"/>
    <n v="101.77794811106054"/>
    <n v="47.03645061447429"/>
    <n v="177.66560127446519"/>
    <n v="0.18564100689176094"/>
    <n v="0.53949955901692337"/>
    <n v="0.25691453161795946"/>
    <n v="5.7378659305705346"/>
    <n v="70.800078971902821"/>
    <n v="281.13359541858722"/>
    <n v="145.60176196462359"/>
    <n v="54.184642616789205"/>
    <n v="123.2787415784408"/>
    <n v="225.00721045877447"/>
    <n v="534.94485883862694"/>
    <n v="120.63578360603144"/>
    <n v="226.15079804299003"/>
    <n v="489.64608397497597"/>
    <n v="19.712559925808502"/>
    <n v="101.03951059402515"/>
    <n v="24.058212451253034"/>
    <n v="36.626240529073719"/>
    <n v="960.05337870111919"/>
    <n v="314.23662129888066"/>
    <n v="94.3219528622773"/>
    <n v="465.96804713772269"/>
    <n v="286.85557018011735"/>
    <n v="237.88442981988266"/>
    <n v="82.635227829495349"/>
    <n v="113.76477217050464"/>
    <m/>
    <m/>
    <m/>
    <n v="300.99"/>
    <n v="597.07999999999993"/>
    <n v="283.05"/>
    <n v="32.628335941901959"/>
    <n v="95.010583797658555"/>
    <n v="96.028739733786452"/>
    <n v="24.796880086041568"/>
    <n v="98.326891100399109"/>
    <n v="104.14027613642254"/>
    <n v="101.77794811106054"/>
    <n v="47.03645061447429"/>
    <n v="4786.3764030256152"/>
    <n v="419.44"/>
    <n v="142.99130150424929"/>
    <n v="225.00721045877447"/>
    <n v="635.9843694326521"/>
    <n v="144.69399605728447"/>
    <n v="262.77703857206376"/>
    <n v="34379.012213547983"/>
    <n v="4592.3138704269904"/>
    <n v="0.18564100689176094"/>
    <n v="71.339578530919738"/>
    <n v="281.13359541858722"/>
    <n v="145.85867649624154"/>
    <n v="47867.979999999989"/>
    <m/>
    <m/>
    <m/>
    <m/>
    <m/>
    <m/>
    <m/>
    <m/>
    <m/>
    <m/>
    <m/>
    <m/>
    <m/>
    <m/>
    <m/>
    <m/>
    <m/>
    <m/>
    <m/>
    <m/>
    <m/>
    <m/>
    <m/>
    <m/>
    <m/>
  </r>
  <r>
    <x v="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1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9"/>
    <n v="0"/>
    <n v="0.01"/>
    <n v="0.05"/>
    <n v="0.01"/>
    <n v="-1.44"/>
    <n v="0.06"/>
    <n v="0.02"/>
    <n v="0"/>
    <n v="0"/>
    <n v="0.03"/>
    <n v="0.01"/>
    <n v="0.01"/>
    <n v="0.01"/>
    <n v="0.01"/>
    <n v="0.05"/>
    <n v="0.02"/>
    <n v="0.01"/>
    <n v="0.02"/>
    <n v="-0.1"/>
    <n v="0"/>
    <n v="0.02"/>
    <n v="0.02"/>
    <n v="-1.45"/>
    <n v="-0.14000000000000001"/>
    <n v="-0.01"/>
    <n v="0"/>
    <n v="0"/>
    <n v="0.01"/>
    <n v="-0.3"/>
    <n v="-18.649999999999999"/>
    <n v="-0.11"/>
    <n v="-0.88"/>
    <n v="1.03"/>
    <n v="-2.2599999999999998"/>
    <n v="2271.91"/>
    <n v="-0.02"/>
    <n v="1"/>
    <n v="0"/>
    <n v="1.01"/>
    <n v="16"/>
    <n v="0"/>
    <n v="2265.96"/>
    <n v="1.7294809991861267E-3"/>
    <n v="2.1141927001815564E-3"/>
    <n v="6.1563263006323169E-3"/>
    <n v="3.7354856981025204E-3"/>
    <n v="6.2645143018974789E-3"/>
    <n v="3.8828849841911575E-3"/>
    <n v="1.5396776032757995E-2"/>
    <n v="1.4413258694863422E-2"/>
    <n v="1.6307080288187427E-2"/>
    <n v="6.2348657259899869E-3"/>
    <n v="2.8814292216659083E-3"/>
    <n v="1.0883705052344107E-2"/>
    <n v="4.7894996618101379E-5"/>
    <n v="1.3918977270818459E-4"/>
    <n v="6.628341889008244E-5"/>
    <n v="1.4803575672266602E-3"/>
    <n v="1.8266274244556971E-2"/>
    <n v="-5.8457455588993436E-2"/>
    <n v="-3.0275672037890625E-2"/>
    <n v="-1.1266872373115945E-2"/>
    <n v="-6.4846005774783441E-4"/>
    <n v="-1.1835632552668165E-3"/>
    <n v="-2.8138701743129079E-3"/>
    <n v="-6.3455780130467333E-4"/>
    <n v="-1.1895786546893381E-3"/>
    <n v="-2.575593519409689E-3"/>
    <n v="-1.0369028418183421E-4"/>
    <n v="-5.3147919937943902E-4"/>
    <n v="-1.2654890564017167E-4"/>
    <n v="-1.9265814806729642E-4"/>
    <n v="0.77600466146807467"/>
    <n v="0.2539953385319253"/>
    <n v="0.1683448800840231"/>
    <n v="0.83165511991597696"/>
    <n v="0"/>
    <n v="0"/>
    <n v="0.42495712885840276"/>
    <n v="0.58504287114159725"/>
    <m/>
    <m/>
    <m/>
    <n v="0"/>
    <n v="6.0000000000000005E-2"/>
    <n v="0"/>
    <n v="2.1141927001815564E-3"/>
    <n v="6.1563263006323169E-3"/>
    <n v="6.2645143018974789E-3"/>
    <n v="3.8828849841911575E-3"/>
    <n v="1.5396776032757995E-2"/>
    <n v="1.6307080288187427E-2"/>
    <n v="6.2348657259899869E-3"/>
    <n v="2.8814292216659083E-3"/>
    <n v="-1.2690245843613932"/>
    <n v="0.02"/>
    <n v="-7.5215034192966865E-4"/>
    <n v="-1.1835632552668165E-3"/>
    <n v="-3.3453493736923471E-3"/>
    <n v="-7.61106706944845E-4"/>
    <n v="-1.3822368027566344E-3"/>
    <n v="2249.4967310768907"/>
    <n v="17.670693329589497"/>
    <n v="4.7894996618101379E-5"/>
    <n v="1.8405464017265154E-2"/>
    <n v="-5.8457455588993436E-2"/>
    <n v="-3.0209388619000542E-2"/>
    <n v="2265.9599999999991"/>
    <m/>
    <m/>
    <m/>
    <m/>
    <m/>
    <m/>
    <m/>
    <m/>
    <m/>
    <m/>
    <m/>
    <m/>
    <m/>
    <m/>
    <m/>
    <m/>
    <m/>
    <m/>
    <m/>
    <m/>
    <m/>
    <m/>
    <m/>
    <m/>
    <m/>
  </r>
  <r>
    <x v="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1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1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1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1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1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13"/>
    <n v="9598.92"/>
    <n v="1403.6299999999999"/>
    <n v="3689.6699999999996"/>
    <n v="240.57999999999998"/>
    <n v="1218.3799999999999"/>
    <n v="1115.0899999999999"/>
    <n v="890.18"/>
    <n v="3411.76"/>
    <n v="1436.17"/>
    <n v="1803.6699999999998"/>
    <n v="3242.0700000000006"/>
    <n v="1783.6399999999999"/>
    <n v="328.59999999999997"/>
    <n v="1522.94"/>
    <n v="3033.2400000000002"/>
    <n v="3363.86"/>
    <n v="1508.3500000000001"/>
    <n v="832.38000000000011"/>
    <n v="6839.4299999999994"/>
    <n v="2720.33"/>
    <n v="1826.5899999999997"/>
    <n v="1508.07"/>
    <n v="6201.97"/>
    <n v="6442.54"/>
    <n v="15009.18"/>
    <n v="7952"/>
    <n v="2816.75"/>
    <n v="6674.33"/>
    <n v="90890.01"/>
    <n v="6495.26"/>
    <n v="14993.5"/>
    <n v="18405.040000000005"/>
    <n v="4165.5999999999995"/>
    <n v="4444.88"/>
    <n v="9718.48"/>
    <n v="486.51000000000005"/>
    <n v="8100.46"/>
    <n v="6816.86"/>
    <n v="2664.9"/>
    <n v="24525"/>
    <n v="431.15999999999997"/>
    <n v="290551.98"/>
    <n v="308.47714893883426"/>
    <n v="377.09586677518308"/>
    <n v="1098.0669842859825"/>
    <n v="568.89205890682524"/>
    <n v="954.0479410931747"/>
    <n v="235.55444098895975"/>
    <n v="934.04233867205721"/>
    <n v="874.37745607215049"/>
    <n v="989.26576426683266"/>
    <n v="1048.6607710514338"/>
    <n v="484.63622507965414"/>
    <n v="1830.5630038689123"/>
    <n v="1.9933418642487615"/>
    <n v="5.792939150341935"/>
    <n v="2.7586496107863407"/>
    <n v="61.611001590406381"/>
    <n v="760.22406778421669"/>
    <n v="3998.1567547902932"/>
    <n v="2070.6833960611025"/>
    <n v="770.58984914860378"/>
    <n v="973.28537295476417"/>
    <n v="1776.4313939685596"/>
    <n v="4223.3883942893817"/>
    <n v="952.41922601860767"/>
    <n v="1785.4600152390119"/>
    <n v="3865.7546739653517"/>
    <n v="155.63061395363025"/>
    <n v="797.70669697418896"/>
    <n v="189.93953035563518"/>
    <n v="289.16408228087039"/>
    <n v="3138.3738037003995"/>
    <n v="1027.2261962995999"/>
    <n v="1363.6709673254256"/>
    <n v="6736.7890326745746"/>
    <n v="3726.5202998399868"/>
    <n v="3090.3397001600129"/>
    <n v="1121.2556957373836"/>
    <n v="1543.6443042626163"/>
    <m/>
    <m/>
    <m/>
    <n v="9598.92"/>
    <n v="5093.2999999999993"/>
    <n v="3411.76"/>
    <n v="377.09586677518308"/>
    <n v="1098.0669842859825"/>
    <n v="954.0479410931747"/>
    <n v="235.55444098895975"/>
    <n v="934.04233867205721"/>
    <n v="989.26576426683266"/>
    <n v="1048.6607710514338"/>
    <n v="484.63622507965414"/>
    <n v="16197.600518525735"/>
    <n v="4546.92"/>
    <n v="1128.9159869083944"/>
    <n v="1776.4313939685596"/>
    <n v="5021.0950912635708"/>
    <n v="1142.3587563742428"/>
    <n v="2074.6240975198825"/>
    <n v="190244.91544056858"/>
    <n v="37354.159233396807"/>
    <n v="1.9933418642487615"/>
    <n v="766.01700693455859"/>
    <n v="3998.1567547902932"/>
    <n v="2073.442045671889"/>
    <n v="290551.98000000004"/>
    <m/>
    <m/>
    <m/>
    <m/>
    <m/>
    <m/>
    <m/>
    <m/>
    <m/>
    <m/>
    <m/>
    <m/>
    <m/>
    <m/>
    <m/>
    <m/>
    <m/>
    <m/>
    <m/>
    <m/>
    <m/>
    <m/>
    <m/>
    <m/>
    <m/>
  </r>
  <r>
    <x v="1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m/>
    <m/>
    <m/>
    <m/>
    <m/>
    <m/>
    <m/>
    <m/>
    <m/>
    <m/>
    <m/>
    <m/>
    <m/>
    <m/>
    <m/>
    <m/>
    <m/>
    <m/>
    <m/>
    <m/>
    <m/>
    <m/>
  </r>
  <r>
    <x v="0"/>
    <m/>
    <m/>
    <m/>
    <m/>
    <m/>
    <m/>
    <m/>
    <m/>
    <m/>
    <m/>
    <m/>
    <m/>
    <m/>
    <m/>
    <m/>
    <m/>
    <m/>
    <m/>
    <m/>
    <m/>
    <m/>
    <m/>
    <m/>
    <m/>
    <m/>
    <m/>
    <m/>
    <m/>
    <m/>
    <m/>
    <m/>
    <m/>
    <m/>
    <m/>
    <m/>
    <m/>
    <m/>
    <m/>
    <m/>
    <m/>
    <m/>
    <n v="0"/>
    <m/>
    <m/>
    <m/>
    <m/>
    <m/>
    <m/>
    <m/>
    <m/>
    <m/>
    <m/>
    <m/>
    <m/>
    <m/>
    <m/>
    <m/>
    <m/>
    <m/>
    <m/>
    <m/>
    <m/>
    <m/>
    <m/>
    <m/>
    <m/>
    <m/>
    <m/>
    <m/>
    <m/>
    <m/>
    <m/>
    <m/>
    <m/>
    <m/>
    <m/>
    <m/>
    <m/>
    <m/>
    <m/>
    <m/>
    <m/>
    <m/>
    <m/>
    <m/>
    <m/>
    <m/>
    <m/>
    <m/>
    <m/>
    <m/>
    <m/>
    <m/>
    <m/>
    <m/>
    <m/>
    <m/>
    <m/>
    <m/>
    <m/>
    <m/>
    <m/>
    <m/>
    <m/>
    <m/>
    <m/>
    <m/>
    <m/>
    <m/>
    <m/>
    <m/>
    <m/>
    <m/>
    <m/>
    <m/>
    <m/>
    <m/>
    <m/>
    <m/>
    <m/>
    <m/>
    <m/>
    <m/>
    <m/>
    <m/>
    <m/>
    <m/>
    <m/>
    <m/>
    <m/>
    <m/>
    <m/>
    <m/>
  </r>
  <r>
    <x v="1"/>
    <m/>
    <m/>
    <m/>
    <m/>
    <m/>
    <m/>
    <m/>
    <m/>
    <m/>
    <m/>
    <m/>
    <m/>
    <m/>
    <m/>
    <m/>
    <m/>
    <m/>
    <m/>
    <m/>
    <m/>
    <m/>
    <m/>
    <m/>
    <m/>
    <m/>
    <m/>
    <m/>
    <m/>
    <m/>
    <m/>
    <m/>
    <m/>
    <m/>
    <m/>
    <m/>
    <m/>
    <m/>
    <m/>
    <m/>
    <m/>
    <m/>
    <n v="0"/>
    <m/>
    <m/>
    <m/>
    <m/>
    <m/>
    <m/>
    <m/>
    <m/>
    <m/>
    <m/>
    <m/>
    <m/>
    <m/>
    <m/>
    <m/>
    <m/>
    <m/>
    <m/>
    <m/>
    <m/>
    <m/>
    <m/>
    <m/>
    <m/>
    <m/>
    <m/>
    <m/>
    <m/>
    <m/>
    <m/>
    <m/>
    <m/>
    <m/>
    <m/>
    <m/>
    <m/>
    <m/>
    <m/>
    <m/>
    <m/>
    <m/>
    <m/>
    <m/>
    <m/>
    <m/>
    <m/>
    <m/>
    <m/>
    <m/>
    <m/>
    <m/>
    <m/>
    <m/>
    <m/>
    <m/>
    <m/>
    <m/>
    <m/>
    <m/>
    <m/>
    <m/>
    <m/>
    <m/>
    <m/>
    <m/>
    <m/>
    <m/>
    <m/>
    <m/>
    <m/>
    <m/>
    <m/>
    <m/>
    <m/>
    <m/>
    <m/>
    <m/>
    <m/>
    <m/>
    <m/>
    <m/>
    <m/>
    <m/>
    <m/>
    <m/>
    <m/>
    <m/>
    <m/>
    <m/>
    <m/>
    <m/>
  </r>
  <r>
    <x v="3"/>
    <m/>
    <m/>
    <m/>
    <m/>
    <m/>
    <m/>
    <m/>
    <m/>
    <m/>
    <m/>
    <m/>
    <m/>
    <m/>
    <m/>
    <m/>
    <m/>
    <m/>
    <m/>
    <m/>
    <m/>
    <m/>
    <m/>
    <m/>
    <m/>
    <m/>
    <m/>
    <m/>
    <m/>
    <m/>
    <m/>
    <m/>
    <m/>
    <m/>
    <m/>
    <m/>
    <m/>
    <m/>
    <m/>
    <m/>
    <m/>
    <m/>
    <n v="0"/>
    <m/>
    <m/>
    <m/>
    <m/>
    <m/>
    <m/>
    <m/>
    <m/>
    <m/>
    <m/>
    <m/>
    <m/>
    <m/>
    <m/>
    <m/>
    <m/>
    <m/>
    <m/>
    <m/>
    <m/>
    <m/>
    <m/>
    <m/>
    <m/>
    <m/>
    <m/>
    <m/>
    <m/>
    <m/>
    <m/>
    <m/>
    <m/>
    <m/>
    <m/>
    <m/>
    <m/>
    <m/>
    <m/>
    <m/>
    <m/>
    <m/>
    <m/>
    <m/>
    <m/>
    <m/>
    <m/>
    <m/>
    <m/>
    <m/>
    <m/>
    <m/>
    <m/>
    <m/>
    <m/>
    <m/>
    <m/>
    <m/>
    <m/>
    <m/>
    <m/>
    <m/>
    <m/>
    <m/>
    <m/>
    <m/>
    <m/>
    <m/>
    <m/>
    <m/>
    <m/>
    <m/>
    <m/>
    <m/>
    <m/>
    <m/>
    <m/>
    <m/>
    <m/>
    <m/>
    <m/>
    <m/>
    <m/>
    <m/>
    <m/>
    <m/>
    <m/>
    <m/>
    <m/>
    <m/>
    <m/>
    <m/>
  </r>
  <r>
    <x v="15"/>
    <m/>
    <m/>
    <m/>
    <m/>
    <m/>
    <m/>
    <m/>
    <m/>
    <m/>
    <m/>
    <m/>
    <m/>
    <m/>
    <m/>
    <m/>
    <m/>
    <m/>
    <m/>
    <m/>
    <m/>
    <m/>
    <m/>
    <m/>
    <m/>
    <m/>
    <m/>
    <m/>
    <m/>
    <m/>
    <m/>
    <m/>
    <m/>
    <m/>
    <m/>
    <m/>
    <m/>
    <m/>
    <m/>
    <m/>
    <m/>
    <m/>
    <n v="0"/>
    <m/>
    <m/>
    <m/>
    <m/>
    <m/>
    <m/>
    <m/>
    <m/>
    <m/>
    <m/>
    <m/>
    <m/>
    <m/>
    <m/>
    <m/>
    <m/>
    <m/>
    <m/>
    <m/>
    <m/>
    <m/>
    <m/>
    <m/>
    <m/>
    <m/>
    <m/>
    <m/>
    <m/>
    <m/>
    <m/>
    <m/>
    <m/>
    <m/>
    <m/>
    <m/>
    <m/>
    <m/>
    <m/>
    <m/>
    <m/>
    <m/>
    <m/>
    <m/>
    <m/>
    <m/>
    <m/>
    <m/>
    <m/>
    <m/>
    <m/>
    <m/>
    <m/>
    <m/>
    <m/>
    <m/>
    <m/>
    <m/>
    <m/>
    <m/>
    <m/>
    <m/>
    <m/>
    <m/>
    <m/>
    <m/>
    <m/>
    <m/>
    <m/>
    <m/>
    <m/>
    <m/>
    <m/>
    <m/>
    <m/>
    <m/>
    <m/>
    <m/>
    <m/>
    <m/>
    <m/>
    <m/>
    <m/>
    <m/>
    <m/>
    <m/>
    <m/>
    <m/>
    <m/>
    <m/>
    <m/>
    <m/>
  </r>
  <r>
    <x v="16"/>
    <m/>
    <m/>
    <m/>
    <m/>
    <m/>
    <m/>
    <m/>
    <m/>
    <m/>
    <m/>
    <m/>
    <m/>
    <m/>
    <m/>
    <m/>
    <m/>
    <m/>
    <m/>
    <m/>
    <m/>
    <m/>
    <m/>
    <m/>
    <m/>
    <m/>
    <m/>
    <m/>
    <m/>
    <m/>
    <m/>
    <m/>
    <m/>
    <m/>
    <m/>
    <m/>
    <m/>
    <m/>
    <m/>
    <m/>
    <m/>
    <m/>
    <n v="0"/>
    <m/>
    <m/>
    <m/>
    <m/>
    <m/>
    <m/>
    <m/>
    <m/>
    <m/>
    <m/>
    <m/>
    <m/>
    <m/>
    <m/>
    <m/>
    <m/>
    <m/>
    <m/>
    <m/>
    <m/>
    <m/>
    <m/>
    <m/>
    <m/>
    <m/>
    <m/>
    <m/>
    <m/>
    <m/>
    <m/>
    <m/>
    <m/>
    <m/>
    <m/>
    <m/>
    <m/>
    <m/>
    <m/>
    <m/>
    <m/>
    <m/>
    <m/>
    <m/>
    <m/>
    <m/>
    <m/>
    <m/>
    <m/>
    <m/>
    <m/>
    <m/>
    <m/>
    <m/>
    <m/>
    <m/>
    <m/>
    <m/>
    <m/>
    <m/>
    <m/>
    <m/>
    <m/>
    <m/>
    <m/>
    <m/>
    <m/>
    <m/>
    <m/>
    <m/>
    <m/>
    <m/>
    <m/>
    <m/>
    <m/>
    <m/>
    <m/>
    <m/>
    <m/>
    <m/>
    <m/>
    <m/>
    <m/>
    <m/>
    <m/>
    <m/>
    <m/>
    <m/>
    <m/>
    <m/>
    <m/>
    <m/>
  </r>
  <r>
    <x v="17"/>
    <m/>
    <m/>
    <m/>
    <m/>
    <m/>
    <m/>
    <m/>
    <m/>
    <m/>
    <m/>
    <m/>
    <m/>
    <m/>
    <m/>
    <m/>
    <m/>
    <m/>
    <m/>
    <m/>
    <m/>
    <m/>
    <m/>
    <m/>
    <m/>
    <m/>
    <m/>
    <m/>
    <m/>
    <m/>
    <m/>
    <m/>
    <m/>
    <m/>
    <m/>
    <m/>
    <m/>
    <m/>
    <m/>
    <m/>
    <m/>
    <m/>
    <n v="0"/>
    <m/>
    <m/>
    <m/>
    <m/>
    <m/>
    <m/>
    <m/>
    <m/>
    <m/>
    <m/>
    <m/>
    <m/>
    <m/>
    <m/>
    <m/>
    <m/>
    <m/>
    <m/>
    <m/>
    <m/>
    <m/>
    <m/>
    <m/>
    <m/>
    <m/>
    <m/>
    <m/>
    <m/>
    <m/>
    <m/>
    <m/>
    <m/>
    <m/>
    <m/>
    <m/>
    <m/>
    <m/>
    <m/>
    <m/>
    <m/>
    <m/>
    <m/>
    <m/>
    <m/>
    <m/>
    <m/>
    <m/>
    <m/>
    <m/>
    <m/>
    <m/>
    <m/>
    <m/>
    <m/>
    <m/>
    <m/>
    <m/>
    <m/>
    <m/>
    <m/>
    <m/>
    <m/>
    <m/>
    <m/>
    <m/>
    <m/>
    <m/>
    <m/>
    <m/>
    <m/>
    <m/>
    <m/>
    <m/>
    <m/>
    <m/>
    <m/>
    <m/>
    <m/>
    <m/>
    <m/>
    <m/>
    <m/>
    <m/>
    <m/>
    <m/>
    <m/>
    <m/>
    <m/>
    <m/>
    <m/>
    <m/>
  </r>
  <r>
    <x v="18"/>
    <m/>
    <m/>
    <m/>
    <m/>
    <m/>
    <m/>
    <m/>
    <m/>
    <m/>
    <m/>
    <m/>
    <m/>
    <m/>
    <m/>
    <m/>
    <m/>
    <m/>
    <m/>
    <m/>
    <m/>
    <m/>
    <m/>
    <m/>
    <m/>
    <m/>
    <m/>
    <m/>
    <m/>
    <m/>
    <m/>
    <m/>
    <m/>
    <m/>
    <m/>
    <m/>
    <m/>
    <m/>
    <m/>
    <m/>
    <m/>
    <m/>
    <n v="0"/>
    <m/>
    <m/>
    <m/>
    <m/>
    <m/>
    <m/>
    <m/>
    <m/>
    <m/>
    <m/>
    <m/>
    <m/>
    <m/>
    <m/>
    <m/>
    <m/>
    <m/>
    <m/>
    <m/>
    <m/>
    <m/>
    <m/>
    <m/>
    <m/>
    <m/>
    <m/>
    <m/>
    <m/>
    <m/>
    <m/>
    <m/>
    <m/>
    <m/>
    <m/>
    <m/>
    <m/>
    <m/>
    <m/>
    <m/>
    <m/>
    <m/>
    <m/>
    <m/>
    <m/>
    <m/>
    <m/>
    <m/>
    <m/>
    <m/>
    <m/>
    <m/>
    <m/>
    <m/>
    <m/>
    <m/>
    <m/>
    <m/>
    <m/>
    <m/>
    <m/>
    <m/>
    <m/>
    <m/>
    <m/>
    <m/>
    <m/>
    <m/>
    <m/>
    <m/>
    <m/>
    <m/>
    <m/>
    <m/>
    <m/>
    <m/>
    <m/>
    <m/>
    <m/>
    <m/>
    <m/>
    <m/>
    <m/>
    <m/>
    <m/>
    <m/>
    <m/>
    <m/>
    <m/>
    <m/>
    <m/>
    <m/>
  </r>
  <r>
    <x v="19"/>
    <m/>
    <m/>
    <m/>
    <m/>
    <m/>
    <m/>
    <m/>
    <m/>
    <m/>
    <m/>
    <m/>
    <m/>
    <m/>
    <m/>
    <m/>
    <m/>
    <m/>
    <m/>
    <m/>
    <m/>
    <m/>
    <m/>
    <m/>
    <m/>
    <m/>
    <m/>
    <m/>
    <m/>
    <m/>
    <m/>
    <m/>
    <m/>
    <m/>
    <m/>
    <m/>
    <m/>
    <m/>
    <m/>
    <m/>
    <m/>
    <m/>
    <n v="0"/>
    <m/>
    <m/>
    <m/>
    <m/>
    <m/>
    <m/>
    <m/>
    <m/>
    <m/>
    <m/>
    <m/>
    <m/>
    <m/>
    <m/>
    <m/>
    <m/>
    <m/>
    <m/>
    <m/>
    <m/>
    <m/>
    <m/>
    <m/>
    <m/>
    <m/>
    <m/>
    <m/>
    <m/>
    <m/>
    <m/>
    <m/>
    <m/>
    <m/>
    <m/>
    <m/>
    <m/>
    <m/>
    <m/>
    <m/>
    <m/>
    <m/>
    <m/>
    <m/>
    <m/>
    <m/>
    <m/>
    <m/>
    <m/>
    <m/>
    <m/>
    <m/>
    <m/>
    <m/>
    <m/>
    <m/>
    <m/>
    <m/>
    <m/>
    <m/>
    <m/>
    <m/>
    <m/>
    <m/>
    <m/>
    <m/>
    <m/>
    <m/>
    <m/>
    <m/>
    <m/>
    <m/>
    <m/>
    <m/>
    <m/>
    <m/>
    <m/>
    <m/>
    <m/>
    <m/>
    <m/>
    <m/>
    <m/>
    <m/>
    <m/>
    <m/>
    <m/>
    <m/>
    <m/>
    <m/>
    <m/>
    <m/>
  </r>
  <r>
    <x v="20"/>
    <m/>
    <m/>
    <m/>
    <m/>
    <m/>
    <m/>
    <m/>
    <m/>
    <m/>
    <m/>
    <m/>
    <m/>
    <m/>
    <m/>
    <m/>
    <m/>
    <m/>
    <m/>
    <m/>
    <m/>
    <m/>
    <m/>
    <m/>
    <m/>
    <m/>
    <m/>
    <m/>
    <m/>
    <m/>
    <m/>
    <m/>
    <m/>
    <m/>
    <m/>
    <m/>
    <m/>
    <m/>
    <m/>
    <m/>
    <m/>
    <m/>
    <n v="0"/>
    <m/>
    <m/>
    <m/>
    <m/>
    <m/>
    <m/>
    <m/>
    <m/>
    <m/>
    <m/>
    <m/>
    <m/>
    <m/>
    <m/>
    <m/>
    <m/>
    <m/>
    <m/>
    <m/>
    <m/>
    <m/>
    <m/>
    <m/>
    <m/>
    <m/>
    <m/>
    <m/>
    <m/>
    <m/>
    <m/>
    <m/>
    <m/>
    <m/>
    <m/>
    <m/>
    <m/>
    <m/>
    <m/>
    <m/>
    <m/>
    <m/>
    <m/>
    <m/>
    <m/>
    <m/>
    <m/>
    <m/>
    <m/>
    <m/>
    <m/>
    <m/>
    <m/>
    <m/>
    <m/>
    <m/>
    <m/>
    <m/>
    <m/>
    <m/>
    <m/>
    <m/>
    <m/>
    <m/>
    <m/>
    <m/>
    <m/>
    <m/>
    <m/>
    <m/>
    <m/>
    <m/>
    <m/>
    <m/>
    <m/>
    <m/>
    <m/>
    <m/>
    <m/>
    <m/>
    <m/>
    <m/>
    <m/>
    <m/>
    <m/>
    <m/>
    <m/>
    <m/>
    <m/>
    <m/>
    <m/>
    <m/>
  </r>
  <r>
    <x v="21"/>
    <m/>
    <m/>
    <m/>
    <m/>
    <m/>
    <m/>
    <m/>
    <m/>
    <m/>
    <m/>
    <m/>
    <m/>
    <m/>
    <m/>
    <m/>
    <m/>
    <m/>
    <m/>
    <m/>
    <m/>
    <m/>
    <m/>
    <m/>
    <m/>
    <m/>
    <m/>
    <m/>
    <m/>
    <m/>
    <m/>
    <m/>
    <m/>
    <m/>
    <m/>
    <m/>
    <m/>
    <m/>
    <m/>
    <m/>
    <m/>
    <m/>
    <n v="0"/>
    <m/>
    <m/>
    <m/>
    <m/>
    <m/>
    <m/>
    <m/>
    <m/>
    <m/>
    <m/>
    <m/>
    <m/>
    <m/>
    <m/>
    <m/>
    <m/>
    <m/>
    <m/>
    <m/>
    <m/>
    <m/>
    <m/>
    <m/>
    <m/>
    <m/>
    <m/>
    <m/>
    <m/>
    <m/>
    <m/>
    <m/>
    <m/>
    <m/>
    <m/>
    <m/>
    <m/>
    <m/>
    <m/>
    <m/>
    <m/>
    <m/>
    <m/>
    <m/>
    <m/>
    <m/>
    <m/>
    <m/>
    <m/>
    <m/>
    <m/>
    <m/>
    <m/>
    <m/>
    <m/>
    <m/>
    <m/>
    <m/>
    <m/>
    <m/>
    <m/>
    <m/>
    <m/>
    <m/>
    <m/>
    <m/>
    <m/>
    <m/>
    <m/>
    <m/>
    <m/>
    <m/>
    <m/>
    <m/>
    <m/>
    <m/>
    <m/>
    <m/>
    <m/>
    <m/>
    <m/>
    <m/>
    <m/>
    <m/>
    <m/>
    <m/>
    <m/>
    <m/>
    <m/>
    <m/>
    <m/>
    <m/>
  </r>
  <r>
    <x v="22"/>
    <m/>
    <m/>
    <m/>
    <m/>
    <m/>
    <m/>
    <m/>
    <m/>
    <m/>
    <m/>
    <m/>
    <m/>
    <m/>
    <m/>
    <m/>
    <m/>
    <m/>
    <m/>
    <m/>
    <m/>
    <m/>
    <m/>
    <m/>
    <m/>
    <m/>
    <m/>
    <m/>
    <m/>
    <m/>
    <m/>
    <m/>
    <m/>
    <m/>
    <m/>
    <m/>
    <m/>
    <m/>
    <m/>
    <m/>
    <m/>
    <m/>
    <n v="0"/>
    <m/>
    <m/>
    <m/>
    <m/>
    <m/>
    <m/>
    <m/>
    <m/>
    <m/>
    <m/>
    <m/>
    <m/>
    <m/>
    <m/>
    <m/>
    <m/>
    <m/>
    <m/>
    <m/>
    <m/>
    <m/>
    <m/>
    <m/>
    <m/>
    <m/>
    <m/>
    <m/>
    <m/>
    <m/>
    <m/>
    <m/>
    <m/>
    <m/>
    <m/>
    <m/>
    <m/>
    <m/>
    <m/>
    <m/>
    <m/>
    <m/>
    <m/>
    <m/>
    <m/>
    <m/>
    <m/>
    <m/>
    <m/>
    <m/>
    <m/>
    <m/>
    <m/>
    <m/>
    <m/>
    <m/>
    <m/>
    <m/>
    <m/>
    <m/>
    <m/>
    <m/>
    <m/>
    <m/>
    <m/>
    <m/>
    <m/>
    <m/>
    <m/>
    <m/>
    <m/>
    <m/>
    <m/>
    <m/>
    <m/>
    <m/>
    <m/>
    <m/>
    <m/>
    <m/>
    <m/>
    <m/>
    <m/>
    <m/>
    <m/>
    <m/>
    <m/>
    <m/>
    <m/>
    <m/>
    <m/>
    <m/>
  </r>
  <r>
    <x v="2"/>
    <m/>
    <m/>
    <m/>
    <m/>
    <m/>
    <m/>
    <m/>
    <m/>
    <m/>
    <m/>
    <m/>
    <m/>
    <m/>
    <m/>
    <m/>
    <m/>
    <m/>
    <m/>
    <m/>
    <m/>
    <m/>
    <m/>
    <m/>
    <m/>
    <m/>
    <m/>
    <m/>
    <m/>
    <m/>
    <m/>
    <m/>
    <m/>
    <m/>
    <m/>
    <m/>
    <m/>
    <m/>
    <m/>
    <m/>
    <m/>
    <m/>
    <n v="0"/>
    <m/>
    <m/>
    <m/>
    <m/>
    <m/>
    <m/>
    <m/>
    <m/>
    <m/>
    <m/>
    <m/>
    <m/>
    <m/>
    <m/>
    <m/>
    <m/>
    <m/>
    <m/>
    <m/>
    <m/>
    <m/>
    <m/>
    <m/>
    <m/>
    <m/>
    <m/>
    <m/>
    <m/>
    <m/>
    <m/>
    <m/>
    <m/>
    <m/>
    <m/>
    <m/>
    <m/>
    <m/>
    <m/>
    <m/>
    <m/>
    <m/>
    <m/>
    <m/>
    <m/>
    <m/>
    <m/>
    <m/>
    <m/>
    <m/>
    <m/>
    <m/>
    <m/>
    <m/>
    <m/>
    <m/>
    <m/>
    <m/>
    <m/>
    <m/>
    <m/>
    <m/>
    <m/>
    <m/>
    <m/>
    <m/>
    <m/>
    <m/>
    <m/>
    <m/>
    <m/>
    <m/>
    <m/>
    <m/>
    <m/>
    <m/>
    <m/>
    <m/>
    <m/>
    <m/>
    <m/>
    <m/>
    <m/>
    <m/>
    <m/>
    <m/>
    <m/>
    <m/>
    <m/>
    <m/>
    <m/>
    <m/>
  </r>
  <r>
    <x v="8"/>
    <m/>
    <m/>
    <m/>
    <m/>
    <m/>
    <m/>
    <m/>
    <m/>
    <m/>
    <m/>
    <m/>
    <m/>
    <m/>
    <m/>
    <m/>
    <m/>
    <m/>
    <m/>
    <m/>
    <m/>
    <m/>
    <m/>
    <m/>
    <m/>
    <m/>
    <m/>
    <m/>
    <m/>
    <m/>
    <m/>
    <m/>
    <m/>
    <m/>
    <m/>
    <m/>
    <m/>
    <m/>
    <m/>
    <m/>
    <m/>
    <m/>
    <n v="0"/>
    <m/>
    <m/>
    <m/>
    <m/>
    <m/>
    <m/>
    <m/>
    <m/>
    <m/>
    <m/>
    <m/>
    <m/>
    <m/>
    <m/>
    <m/>
    <m/>
    <m/>
    <m/>
    <m/>
    <m/>
    <m/>
    <m/>
    <m/>
    <m/>
    <m/>
    <m/>
    <m/>
    <m/>
    <m/>
    <m/>
    <m/>
    <m/>
    <m/>
    <m/>
    <m/>
    <m/>
    <m/>
    <m/>
    <m/>
    <m/>
    <m/>
    <m/>
    <m/>
    <m/>
    <m/>
    <m/>
    <m/>
    <m/>
    <m/>
    <m/>
    <m/>
    <m/>
    <m/>
    <m/>
    <m/>
    <m/>
    <m/>
    <m/>
    <m/>
    <m/>
    <m/>
    <m/>
    <m/>
    <m/>
    <m/>
    <m/>
    <m/>
    <m/>
    <m/>
    <m/>
    <m/>
    <m/>
    <m/>
    <m/>
    <m/>
    <m/>
    <m/>
    <m/>
    <m/>
    <m/>
    <m/>
    <m/>
    <m/>
    <m/>
    <m/>
    <m/>
    <m/>
    <m/>
    <m/>
    <m/>
    <m/>
  </r>
  <r>
    <x v="23"/>
    <m/>
    <m/>
    <m/>
    <m/>
    <m/>
    <m/>
    <m/>
    <m/>
    <m/>
    <m/>
    <m/>
    <m/>
    <m/>
    <m/>
    <m/>
    <m/>
    <m/>
    <m/>
    <m/>
    <m/>
    <m/>
    <m/>
    <m/>
    <m/>
    <m/>
    <m/>
    <m/>
    <m/>
    <m/>
    <m/>
    <m/>
    <m/>
    <m/>
    <m/>
    <m/>
    <m/>
    <m/>
    <m/>
    <m/>
    <m/>
    <m/>
    <n v="0"/>
    <m/>
    <m/>
    <m/>
    <m/>
    <m/>
    <m/>
    <m/>
    <m/>
    <m/>
    <m/>
    <m/>
    <m/>
    <m/>
    <m/>
    <m/>
    <m/>
    <m/>
    <m/>
    <m/>
    <m/>
    <m/>
    <m/>
    <m/>
    <m/>
    <m/>
    <m/>
    <m/>
    <m/>
    <m/>
    <m/>
    <m/>
    <m/>
    <m/>
    <m/>
    <m/>
    <m/>
    <m/>
    <m/>
    <m/>
    <m/>
    <m/>
    <m/>
    <m/>
    <m/>
    <m/>
    <m/>
    <m/>
    <m/>
    <m/>
    <m/>
    <m/>
    <m/>
    <m/>
    <m/>
    <m/>
    <m/>
    <m/>
    <m/>
    <m/>
    <m/>
    <m/>
    <m/>
    <m/>
    <m/>
    <m/>
    <m/>
    <m/>
    <m/>
    <m/>
    <m/>
    <m/>
    <m/>
    <m/>
    <m/>
    <m/>
    <m/>
    <m/>
    <m/>
    <m/>
    <m/>
    <m/>
    <m/>
    <m/>
    <m/>
    <m/>
    <m/>
    <m/>
    <m/>
    <m/>
    <m/>
    <m/>
  </r>
  <r>
    <x v="24"/>
    <m/>
    <m/>
    <m/>
    <m/>
    <m/>
    <m/>
    <m/>
    <m/>
    <m/>
    <m/>
    <m/>
    <m/>
    <m/>
    <m/>
    <m/>
    <m/>
    <m/>
    <m/>
    <m/>
    <m/>
    <m/>
    <m/>
    <m/>
    <m/>
    <m/>
    <m/>
    <m/>
    <m/>
    <m/>
    <m/>
    <m/>
    <m/>
    <m/>
    <m/>
    <m/>
    <m/>
    <m/>
    <m/>
    <m/>
    <m/>
    <m/>
    <n v="0"/>
    <m/>
    <m/>
    <m/>
    <m/>
    <m/>
    <m/>
    <m/>
    <m/>
    <m/>
    <m/>
    <m/>
    <m/>
    <m/>
    <m/>
    <m/>
    <m/>
    <m/>
    <m/>
    <m/>
    <m/>
    <m/>
    <m/>
    <m/>
    <m/>
    <m/>
    <m/>
    <m/>
    <m/>
    <m/>
    <m/>
    <m/>
    <m/>
    <m/>
    <m/>
    <m/>
    <m/>
    <m/>
    <m/>
    <m/>
    <m/>
    <m/>
    <m/>
    <m/>
    <m/>
    <m/>
    <m/>
    <m/>
    <m/>
    <m/>
    <m/>
    <m/>
    <m/>
    <m/>
    <m/>
    <m/>
    <m/>
    <m/>
    <m/>
    <m/>
    <m/>
    <m/>
    <m/>
    <m/>
    <m/>
    <m/>
    <m/>
    <m/>
    <m/>
    <m/>
    <m/>
    <m/>
    <m/>
    <m/>
    <m/>
    <m/>
    <m/>
    <m/>
    <m/>
    <m/>
    <m/>
    <m/>
    <m/>
    <m/>
    <m/>
    <m/>
    <m/>
    <m/>
    <m/>
    <m/>
    <m/>
    <m/>
  </r>
  <r>
    <x v="25"/>
    <m/>
    <m/>
    <m/>
    <m/>
    <m/>
    <m/>
    <m/>
    <m/>
    <m/>
    <m/>
    <m/>
    <m/>
    <m/>
    <m/>
    <m/>
    <m/>
    <m/>
    <m/>
    <m/>
    <m/>
    <m/>
    <m/>
    <m/>
    <m/>
    <m/>
    <m/>
    <m/>
    <m/>
    <m/>
    <m/>
    <m/>
    <m/>
    <m/>
    <m/>
    <m/>
    <m/>
    <m/>
    <m/>
    <m/>
    <m/>
    <m/>
    <n v="0"/>
    <m/>
    <m/>
    <m/>
    <m/>
    <m/>
    <m/>
    <m/>
    <m/>
    <m/>
    <m/>
    <m/>
    <m/>
    <m/>
    <m/>
    <m/>
    <m/>
    <m/>
    <m/>
    <m/>
    <m/>
    <m/>
    <m/>
    <m/>
    <m/>
    <m/>
    <m/>
    <m/>
    <m/>
    <m/>
    <m/>
    <m/>
    <m/>
    <m/>
    <m/>
    <m/>
    <m/>
    <m/>
    <m/>
    <m/>
    <m/>
    <m/>
    <m/>
    <m/>
    <m/>
    <m/>
    <m/>
    <m/>
    <m/>
    <m/>
    <m/>
    <m/>
    <m/>
    <m/>
    <m/>
    <m/>
    <m/>
    <m/>
    <m/>
    <m/>
    <m/>
    <m/>
    <m/>
    <m/>
    <m/>
    <m/>
    <m/>
    <m/>
    <m/>
    <m/>
    <m/>
    <m/>
    <m/>
    <m/>
    <m/>
    <m/>
    <m/>
    <m/>
    <m/>
    <m/>
    <m/>
    <m/>
    <m/>
    <m/>
    <m/>
    <m/>
    <m/>
    <m/>
    <m/>
    <m/>
    <m/>
    <m/>
  </r>
  <r>
    <x v="26"/>
    <m/>
    <m/>
    <m/>
    <m/>
    <m/>
    <m/>
    <m/>
    <m/>
    <m/>
    <m/>
    <m/>
    <m/>
    <m/>
    <m/>
    <m/>
    <m/>
    <m/>
    <m/>
    <m/>
    <m/>
    <m/>
    <m/>
    <m/>
    <m/>
    <m/>
    <m/>
    <m/>
    <m/>
    <m/>
    <m/>
    <m/>
    <m/>
    <m/>
    <m/>
    <m/>
    <m/>
    <m/>
    <m/>
    <m/>
    <m/>
    <m/>
    <n v="0"/>
    <m/>
    <m/>
    <m/>
    <m/>
    <m/>
    <m/>
    <m/>
    <m/>
    <m/>
    <m/>
    <m/>
    <m/>
    <m/>
    <m/>
    <m/>
    <m/>
    <m/>
    <m/>
    <m/>
    <m/>
    <m/>
    <m/>
    <m/>
    <m/>
    <m/>
    <m/>
    <m/>
    <m/>
    <m/>
    <m/>
    <m/>
    <m/>
    <m/>
    <m/>
    <m/>
    <m/>
    <m/>
    <m/>
    <m/>
    <m/>
    <m/>
    <m/>
    <m/>
    <m/>
    <m/>
    <m/>
    <m/>
    <m/>
    <m/>
    <m/>
    <m/>
    <m/>
    <m/>
    <m/>
    <m/>
    <m/>
    <m/>
    <m/>
    <m/>
    <m/>
    <m/>
    <m/>
    <m/>
    <m/>
    <m/>
    <m/>
    <m/>
    <m/>
    <m/>
    <m/>
    <m/>
    <m/>
    <m/>
    <m/>
    <m/>
    <m/>
    <m/>
    <m/>
    <m/>
    <m/>
    <m/>
    <m/>
    <m/>
    <m/>
    <m/>
    <m/>
    <m/>
    <m/>
    <m/>
    <m/>
    <m/>
  </r>
  <r>
    <x v="27"/>
    <m/>
    <m/>
    <m/>
    <m/>
    <m/>
    <m/>
    <m/>
    <m/>
    <m/>
    <m/>
    <m/>
    <m/>
    <m/>
    <m/>
    <m/>
    <m/>
    <m/>
    <m/>
    <m/>
    <m/>
    <m/>
    <m/>
    <m/>
    <m/>
    <m/>
    <m/>
    <m/>
    <m/>
    <m/>
    <m/>
    <m/>
    <m/>
    <m/>
    <m/>
    <m/>
    <m/>
    <m/>
    <m/>
    <m/>
    <m/>
    <m/>
    <n v="0"/>
    <m/>
    <m/>
    <m/>
    <m/>
    <m/>
    <m/>
    <m/>
    <m/>
    <m/>
    <m/>
    <m/>
    <m/>
    <m/>
    <m/>
    <m/>
    <m/>
    <m/>
    <m/>
    <m/>
    <m/>
    <m/>
    <m/>
    <m/>
    <m/>
    <m/>
    <m/>
    <m/>
    <m/>
    <m/>
    <m/>
    <m/>
    <m/>
    <m/>
    <m/>
    <m/>
    <m/>
    <m/>
    <m/>
    <m/>
    <m/>
    <m/>
    <m/>
    <m/>
    <m/>
    <m/>
    <m/>
    <m/>
    <m/>
    <m/>
    <m/>
    <m/>
    <m/>
    <m/>
    <m/>
    <m/>
    <m/>
    <m/>
    <m/>
    <m/>
    <m/>
    <m/>
    <m/>
    <m/>
    <m/>
    <m/>
    <m/>
    <m/>
    <m/>
    <m/>
    <m/>
    <m/>
    <m/>
    <m/>
    <m/>
    <m/>
    <m/>
    <m/>
    <m/>
    <m/>
    <m/>
    <m/>
    <m/>
    <m/>
    <m/>
    <m/>
    <m/>
    <m/>
    <m/>
    <m/>
    <m/>
    <m/>
  </r>
  <r>
    <x v="9"/>
    <m/>
    <m/>
    <m/>
    <m/>
    <m/>
    <m/>
    <m/>
    <m/>
    <m/>
    <m/>
    <m/>
    <m/>
    <m/>
    <m/>
    <m/>
    <m/>
    <m/>
    <m/>
    <m/>
    <m/>
    <m/>
    <m/>
    <m/>
    <m/>
    <m/>
    <m/>
    <m/>
    <m/>
    <m/>
    <m/>
    <m/>
    <m/>
    <m/>
    <m/>
    <m/>
    <m/>
    <m/>
    <m/>
    <m/>
    <m/>
    <m/>
    <n v="0"/>
    <m/>
    <m/>
    <m/>
    <m/>
    <m/>
    <m/>
    <m/>
    <m/>
    <m/>
    <m/>
    <m/>
    <m/>
    <m/>
    <m/>
    <m/>
    <m/>
    <m/>
    <m/>
    <m/>
    <m/>
    <m/>
    <m/>
    <m/>
    <m/>
    <m/>
    <m/>
    <m/>
    <m/>
    <m/>
    <m/>
    <m/>
    <m/>
    <m/>
    <m/>
    <m/>
    <m/>
    <m/>
    <m/>
    <m/>
    <m/>
    <m/>
    <m/>
    <m/>
    <m/>
    <m/>
    <m/>
    <m/>
    <m/>
    <m/>
    <m/>
    <m/>
    <m/>
    <m/>
    <m/>
    <m/>
    <m/>
    <m/>
    <m/>
    <m/>
    <m/>
    <m/>
    <m/>
    <m/>
    <m/>
    <m/>
    <m/>
    <m/>
    <m/>
    <m/>
    <m/>
    <m/>
    <m/>
    <m/>
    <m/>
    <m/>
    <m/>
    <m/>
    <m/>
    <m/>
    <m/>
    <m/>
    <m/>
    <m/>
    <m/>
    <m/>
    <m/>
    <m/>
    <m/>
    <m/>
    <m/>
    <m/>
  </r>
  <r>
    <x v="12"/>
    <m/>
    <m/>
    <m/>
    <m/>
    <m/>
    <m/>
    <m/>
    <m/>
    <m/>
    <m/>
    <m/>
    <m/>
    <m/>
    <m/>
    <m/>
    <m/>
    <m/>
    <m/>
    <m/>
    <m/>
    <m/>
    <m/>
    <m/>
    <m/>
    <m/>
    <m/>
    <m/>
    <m/>
    <m/>
    <m/>
    <m/>
    <m/>
    <m/>
    <m/>
    <m/>
    <m/>
    <m/>
    <m/>
    <m/>
    <m/>
    <m/>
    <n v="0"/>
    <m/>
    <m/>
    <m/>
    <m/>
    <m/>
    <m/>
    <m/>
    <m/>
    <m/>
    <m/>
    <m/>
    <m/>
    <m/>
    <m/>
    <m/>
    <m/>
    <m/>
    <m/>
    <m/>
    <m/>
    <m/>
    <m/>
    <m/>
    <m/>
    <m/>
    <m/>
    <m/>
    <m/>
    <m/>
    <m/>
    <m/>
    <m/>
    <m/>
    <m/>
    <m/>
    <m/>
    <m/>
    <m/>
    <m/>
    <m/>
    <m/>
    <m/>
    <m/>
    <m/>
    <m/>
    <m/>
    <m/>
    <m/>
    <m/>
    <m/>
    <m/>
    <m/>
    <m/>
    <m/>
    <m/>
    <m/>
    <m/>
    <m/>
    <m/>
    <m/>
    <m/>
    <m/>
    <m/>
    <m/>
    <m/>
    <m/>
    <m/>
    <m/>
    <m/>
    <m/>
    <m/>
    <m/>
    <m/>
    <m/>
    <m/>
    <m/>
    <m/>
    <m/>
    <m/>
    <m/>
    <m/>
    <m/>
    <m/>
    <m/>
    <m/>
    <m/>
    <m/>
    <m/>
    <m/>
    <m/>
    <m/>
  </r>
  <r>
    <x v="28"/>
    <m/>
    <m/>
    <m/>
    <m/>
    <m/>
    <m/>
    <m/>
    <m/>
    <m/>
    <m/>
    <m/>
    <m/>
    <m/>
    <m/>
    <m/>
    <m/>
    <m/>
    <m/>
    <m/>
    <m/>
    <m/>
    <m/>
    <m/>
    <m/>
    <m/>
    <m/>
    <m/>
    <m/>
    <m/>
    <m/>
    <m/>
    <m/>
    <m/>
    <m/>
    <m/>
    <m/>
    <m/>
    <m/>
    <m/>
    <m/>
    <m/>
    <n v="0"/>
    <m/>
    <m/>
    <m/>
    <m/>
    <m/>
    <m/>
    <m/>
    <m/>
    <m/>
    <m/>
    <m/>
    <m/>
    <m/>
    <m/>
    <m/>
    <m/>
    <m/>
    <m/>
    <m/>
    <m/>
    <m/>
    <m/>
    <m/>
    <m/>
    <m/>
    <m/>
    <m/>
    <m/>
    <m/>
    <m/>
    <m/>
    <m/>
    <m/>
    <m/>
    <m/>
    <m/>
    <m/>
    <m/>
    <m/>
    <m/>
    <m/>
    <m/>
    <m/>
    <m/>
    <m/>
    <m/>
    <m/>
    <m/>
    <m/>
    <m/>
    <m/>
    <m/>
    <m/>
    <m/>
    <m/>
    <m/>
    <m/>
    <m/>
    <m/>
    <m/>
    <m/>
    <m/>
    <m/>
    <m/>
    <m/>
    <m/>
    <m/>
    <m/>
    <m/>
    <m/>
    <m/>
    <m/>
    <m/>
    <m/>
    <m/>
    <m/>
    <m/>
    <m/>
    <m/>
    <m/>
    <m/>
    <m/>
    <m/>
    <m/>
    <m/>
    <m/>
    <m/>
    <m/>
    <m/>
    <m/>
    <m/>
  </r>
  <r>
    <x v="29"/>
    <m/>
    <m/>
    <m/>
    <m/>
    <m/>
    <m/>
    <m/>
    <m/>
    <m/>
    <m/>
    <m/>
    <m/>
    <m/>
    <m/>
    <m/>
    <m/>
    <m/>
    <m/>
    <m/>
    <m/>
    <m/>
    <m/>
    <m/>
    <m/>
    <m/>
    <m/>
    <m/>
    <m/>
    <m/>
    <m/>
    <m/>
    <m/>
    <m/>
    <m/>
    <m/>
    <m/>
    <m/>
    <m/>
    <m/>
    <m/>
    <m/>
    <n v="0"/>
    <m/>
    <m/>
    <m/>
    <m/>
    <m/>
    <m/>
    <m/>
    <m/>
    <m/>
    <m/>
    <m/>
    <m/>
    <m/>
    <m/>
    <m/>
    <m/>
    <m/>
    <m/>
    <m/>
    <m/>
    <m/>
    <m/>
    <m/>
    <m/>
    <m/>
    <m/>
    <m/>
    <m/>
    <m/>
    <m/>
    <m/>
    <m/>
    <m/>
    <m/>
    <m/>
    <m/>
    <m/>
    <m/>
    <m/>
    <m/>
    <m/>
    <m/>
    <m/>
    <m/>
    <m/>
    <m/>
    <m/>
    <m/>
    <m/>
    <m/>
    <m/>
    <m/>
    <m/>
    <m/>
    <m/>
    <m/>
    <m/>
    <m/>
    <m/>
    <m/>
    <m/>
    <m/>
    <m/>
    <m/>
    <m/>
    <m/>
    <m/>
    <m/>
    <m/>
    <m/>
    <m/>
    <m/>
    <m/>
    <m/>
    <m/>
    <m/>
    <m/>
    <m/>
    <m/>
    <m/>
    <m/>
    <m/>
    <m/>
    <m/>
    <m/>
    <m/>
    <m/>
    <m/>
    <m/>
    <m/>
    <m/>
  </r>
  <r>
    <x v="30"/>
    <m/>
    <m/>
    <m/>
    <m/>
    <m/>
    <m/>
    <m/>
    <m/>
    <m/>
    <m/>
    <m/>
    <m/>
    <m/>
    <m/>
    <m/>
    <m/>
    <m/>
    <m/>
    <m/>
    <m/>
    <m/>
    <m/>
    <m/>
    <m/>
    <m/>
    <m/>
    <m/>
    <m/>
    <m/>
    <m/>
    <m/>
    <m/>
    <m/>
    <m/>
    <m/>
    <m/>
    <m/>
    <m/>
    <m/>
    <m/>
    <m/>
    <n v="0"/>
    <m/>
    <m/>
    <m/>
    <m/>
    <m/>
    <m/>
    <m/>
    <m/>
    <m/>
    <m/>
    <m/>
    <m/>
    <m/>
    <m/>
    <m/>
    <m/>
    <m/>
    <m/>
    <m/>
    <m/>
    <m/>
    <m/>
    <m/>
    <m/>
    <m/>
    <m/>
    <m/>
    <m/>
    <m/>
    <m/>
    <m/>
    <m/>
    <m/>
    <m/>
    <m/>
    <m/>
    <m/>
    <m/>
    <m/>
    <m/>
    <m/>
    <m/>
    <m/>
    <m/>
    <m/>
    <m/>
    <m/>
    <m/>
    <m/>
    <m/>
    <m/>
    <m/>
    <m/>
    <m/>
    <m/>
    <m/>
    <m/>
    <m/>
    <m/>
    <m/>
    <m/>
    <m/>
    <m/>
    <m/>
    <m/>
    <m/>
    <m/>
    <m/>
    <m/>
    <m/>
    <m/>
    <m/>
    <m/>
    <m/>
    <m/>
    <m/>
    <m/>
    <m/>
    <m/>
    <m/>
    <m/>
    <m/>
    <m/>
    <m/>
    <m/>
    <m/>
    <m/>
    <m/>
    <m/>
    <m/>
    <m/>
  </r>
  <r>
    <x v="31"/>
    <m/>
    <m/>
    <m/>
    <m/>
    <m/>
    <m/>
    <m/>
    <m/>
    <m/>
    <m/>
    <m/>
    <m/>
    <m/>
    <m/>
    <m/>
    <m/>
    <m/>
    <m/>
    <m/>
    <m/>
    <m/>
    <m/>
    <m/>
    <m/>
    <m/>
    <m/>
    <m/>
    <m/>
    <m/>
    <m/>
    <m/>
    <m/>
    <m/>
    <m/>
    <m/>
    <m/>
    <m/>
    <m/>
    <m/>
    <m/>
    <m/>
    <n v="0"/>
    <m/>
    <m/>
    <m/>
    <m/>
    <m/>
    <m/>
    <m/>
    <m/>
    <m/>
    <m/>
    <m/>
    <m/>
    <m/>
    <m/>
    <m/>
    <m/>
    <m/>
    <m/>
    <m/>
    <m/>
    <m/>
    <m/>
    <m/>
    <m/>
    <m/>
    <m/>
    <m/>
    <m/>
    <m/>
    <m/>
    <m/>
    <m/>
    <m/>
    <m/>
    <m/>
    <m/>
    <m/>
    <m/>
    <m/>
    <m/>
    <m/>
    <m/>
    <m/>
    <m/>
    <m/>
    <m/>
    <m/>
    <m/>
    <m/>
    <m/>
    <m/>
    <m/>
    <m/>
    <m/>
    <m/>
    <m/>
    <m/>
    <m/>
    <m/>
    <m/>
    <m/>
    <m/>
    <m/>
    <m/>
    <m/>
    <m/>
    <m/>
    <m/>
    <m/>
    <m/>
    <m/>
    <m/>
    <m/>
    <m/>
    <m/>
    <m/>
    <m/>
    <m/>
    <m/>
    <m/>
    <m/>
    <m/>
    <m/>
    <m/>
    <m/>
    <m/>
    <m/>
    <m/>
    <m/>
    <m/>
    <m/>
  </r>
  <r>
    <x v="13"/>
    <m/>
    <m/>
    <m/>
    <m/>
    <m/>
    <m/>
    <m/>
    <m/>
    <m/>
    <m/>
    <m/>
    <m/>
    <m/>
    <m/>
    <m/>
    <m/>
    <m/>
    <m/>
    <m/>
    <m/>
    <m/>
    <m/>
    <m/>
    <m/>
    <m/>
    <m/>
    <m/>
    <m/>
    <m/>
    <m/>
    <m/>
    <m/>
    <m/>
    <m/>
    <m/>
    <m/>
    <m/>
    <m/>
    <m/>
    <m/>
    <m/>
    <n v="0"/>
    <m/>
    <m/>
    <m/>
    <m/>
    <m/>
    <m/>
    <m/>
    <m/>
    <m/>
    <m/>
    <m/>
    <m/>
    <m/>
    <m/>
    <m/>
    <m/>
    <m/>
    <m/>
    <m/>
    <m/>
    <m/>
    <m/>
    <m/>
    <m/>
    <m/>
    <m/>
    <m/>
    <m/>
    <m/>
    <m/>
    <m/>
    <m/>
    <m/>
    <m/>
    <m/>
    <m/>
    <m/>
    <m/>
    <m/>
    <m/>
    <m/>
    <m/>
    <m/>
    <m/>
    <m/>
    <m/>
    <m/>
    <m/>
    <m/>
    <m/>
    <m/>
    <m/>
    <m/>
    <m/>
    <m/>
    <m/>
    <m/>
    <m/>
    <m/>
    <m/>
    <m/>
    <m/>
    <m/>
    <m/>
    <m/>
    <m/>
    <m/>
    <m/>
    <m/>
    <m/>
    <m/>
    <m/>
    <m/>
    <m/>
    <m/>
    <m/>
    <m/>
    <m/>
    <m/>
    <m/>
    <m/>
    <m/>
    <m/>
    <m/>
    <m/>
    <m/>
    <m/>
    <m/>
    <m/>
    <m/>
    <m/>
  </r>
  <r>
    <x v="14"/>
    <m/>
    <m/>
    <m/>
    <m/>
    <m/>
    <m/>
    <m/>
    <m/>
    <m/>
    <m/>
    <m/>
    <m/>
    <m/>
    <m/>
    <m/>
    <m/>
    <m/>
    <m/>
    <m/>
    <m/>
    <m/>
    <m/>
    <m/>
    <m/>
    <m/>
    <m/>
    <m/>
    <m/>
    <m/>
    <m/>
    <m/>
    <m/>
    <m/>
    <m/>
    <m/>
    <m/>
    <m/>
    <m/>
    <m/>
    <m/>
    <m/>
    <n v="0"/>
    <m/>
    <m/>
    <m/>
    <m/>
    <m/>
    <m/>
    <m/>
    <m/>
    <m/>
    <m/>
    <m/>
    <m/>
    <m/>
    <m/>
    <m/>
    <m/>
    <m/>
    <m/>
    <m/>
    <m/>
    <m/>
    <m/>
    <m/>
    <m/>
    <m/>
    <m/>
    <m/>
    <m/>
    <m/>
    <m/>
    <m/>
    <m/>
    <m/>
    <m/>
    <m/>
    <m/>
    <m/>
    <m/>
    <m/>
    <m/>
    <m/>
    <m/>
    <m/>
    <m/>
    <m/>
    <m/>
    <m/>
    <m/>
    <m/>
    <m/>
    <m/>
    <m/>
    <m/>
    <m/>
    <m/>
    <m/>
    <m/>
    <m/>
    <m/>
    <m/>
    <m/>
    <m/>
    <m/>
    <m/>
    <m/>
    <m/>
    <m/>
    <m/>
    <m/>
    <m/>
    <m/>
    <m/>
    <m/>
    <m/>
    <m/>
    <m/>
    <m/>
    <m/>
    <m/>
    <m/>
    <m/>
    <m/>
    <m/>
    <m/>
    <m/>
    <m/>
    <m/>
    <m/>
    <m/>
    <m/>
    <m/>
  </r>
  <r>
    <x v="14"/>
    <m/>
    <m/>
    <m/>
    <m/>
    <m/>
    <m/>
    <m/>
    <m/>
    <m/>
    <m/>
    <m/>
    <m/>
    <m/>
    <m/>
    <m/>
    <m/>
    <m/>
    <m/>
    <m/>
    <m/>
    <m/>
    <m/>
    <m/>
    <m/>
    <m/>
    <m/>
    <m/>
    <m/>
    <m/>
    <m/>
    <m/>
    <m/>
    <m/>
    <m/>
    <m/>
    <m/>
    <m/>
    <m/>
    <m/>
    <m/>
    <m/>
    <n v="0"/>
    <m/>
    <m/>
    <m/>
    <m/>
    <m/>
    <m/>
    <m/>
    <m/>
    <m/>
    <m/>
    <m/>
    <m/>
    <m/>
    <m/>
    <m/>
    <m/>
    <m/>
    <m/>
    <m/>
    <m/>
    <m/>
    <m/>
    <m/>
    <m/>
    <m/>
    <m/>
    <m/>
    <m/>
    <m/>
    <m/>
    <m/>
    <m/>
    <m/>
    <m/>
    <m/>
    <m/>
    <m/>
    <m/>
    <m/>
    <m/>
    <m/>
    <m/>
    <m/>
    <m/>
    <m/>
    <m/>
    <m/>
    <m/>
    <m/>
    <m/>
    <m/>
    <m/>
    <m/>
    <m/>
    <m/>
    <m/>
    <m/>
    <m/>
    <m/>
    <m/>
    <m/>
    <m/>
    <m/>
    <m/>
    <m/>
    <m/>
    <m/>
    <m/>
    <m/>
    <m/>
    <m/>
    <m/>
    <m/>
    <m/>
    <m/>
    <m/>
    <m/>
    <m/>
    <m/>
    <m/>
    <m/>
    <m/>
    <m/>
    <m/>
    <m/>
    <m/>
    <m/>
    <m/>
    <m/>
    <m/>
    <m/>
  </r>
  <r>
    <x v="14"/>
    <m/>
    <m/>
    <m/>
    <m/>
    <m/>
    <m/>
    <m/>
    <m/>
    <m/>
    <m/>
    <m/>
    <m/>
    <m/>
    <m/>
    <m/>
    <m/>
    <m/>
    <m/>
    <m/>
    <m/>
    <m/>
    <m/>
    <m/>
    <m/>
    <m/>
    <m/>
    <m/>
    <m/>
    <m/>
    <m/>
    <m/>
    <m/>
    <m/>
    <m/>
    <m/>
    <m/>
    <m/>
    <m/>
    <m/>
    <m/>
    <m/>
    <n v="0"/>
    <m/>
    <m/>
    <m/>
    <m/>
    <m/>
    <m/>
    <m/>
    <m/>
    <m/>
    <m/>
    <m/>
    <m/>
    <m/>
    <m/>
    <m/>
    <m/>
    <m/>
    <m/>
    <m/>
    <m/>
    <m/>
    <m/>
    <m/>
    <m/>
    <m/>
    <m/>
    <m/>
    <m/>
    <m/>
    <m/>
    <m/>
    <m/>
    <m/>
    <m/>
    <m/>
    <m/>
    <m/>
    <m/>
    <m/>
    <m/>
    <m/>
    <m/>
    <m/>
    <m/>
    <m/>
    <m/>
    <m/>
    <m/>
    <m/>
    <m/>
    <m/>
    <m/>
    <m/>
    <m/>
    <m/>
    <m/>
    <m/>
    <m/>
    <m/>
    <m/>
    <m/>
    <m/>
    <m/>
    <m/>
    <m/>
    <m/>
    <m/>
    <m/>
    <m/>
    <m/>
    <m/>
    <m/>
    <m/>
    <m/>
    <m/>
    <m/>
    <m/>
    <m/>
    <m/>
    <m/>
    <m/>
    <m/>
    <m/>
    <m/>
    <m/>
    <m/>
    <m/>
    <m/>
    <m/>
    <m/>
    <m/>
  </r>
  <r>
    <x v="14"/>
    <m/>
    <m/>
    <m/>
    <m/>
    <m/>
    <m/>
    <m/>
    <m/>
    <m/>
    <m/>
    <m/>
    <m/>
    <m/>
    <m/>
    <m/>
    <m/>
    <m/>
    <m/>
    <m/>
    <m/>
    <m/>
    <m/>
    <m/>
    <m/>
    <m/>
    <m/>
    <m/>
    <m/>
    <m/>
    <m/>
    <m/>
    <m/>
    <m/>
    <m/>
    <m/>
    <m/>
    <m/>
    <m/>
    <m/>
    <m/>
    <m/>
    <n v="0"/>
    <m/>
    <m/>
    <m/>
    <m/>
    <m/>
    <m/>
    <m/>
    <m/>
    <m/>
    <m/>
    <m/>
    <m/>
    <m/>
    <m/>
    <m/>
    <m/>
    <m/>
    <m/>
    <m/>
    <m/>
    <m/>
    <m/>
    <m/>
    <m/>
    <m/>
    <m/>
    <m/>
    <m/>
    <m/>
    <m/>
    <m/>
    <m/>
    <m/>
    <m/>
    <m/>
    <m/>
    <m/>
    <m/>
    <m/>
    <m/>
    <m/>
    <m/>
    <m/>
    <m/>
    <m/>
    <m/>
    <m/>
    <m/>
    <m/>
    <m/>
    <m/>
    <m/>
    <m/>
    <m/>
    <m/>
    <m/>
    <m/>
    <m/>
    <m/>
    <m/>
    <m/>
    <m/>
    <m/>
    <m/>
    <m/>
    <m/>
    <m/>
    <m/>
    <m/>
    <m/>
    <m/>
    <m/>
    <m/>
    <m/>
    <m/>
    <m/>
    <m/>
    <m/>
    <m/>
    <m/>
    <m/>
    <m/>
    <m/>
    <m/>
    <m/>
    <m/>
    <m/>
    <m/>
    <m/>
    <m/>
    <m/>
  </r>
  <r>
    <x v="14"/>
    <m/>
    <m/>
    <m/>
    <m/>
    <m/>
    <m/>
    <m/>
    <m/>
    <m/>
    <m/>
    <m/>
    <m/>
    <m/>
    <m/>
    <m/>
    <m/>
    <m/>
    <m/>
    <m/>
    <m/>
    <m/>
    <m/>
    <m/>
    <m/>
    <m/>
    <m/>
    <m/>
    <m/>
    <m/>
    <m/>
    <m/>
    <m/>
    <m/>
    <m/>
    <m/>
    <m/>
    <m/>
    <m/>
    <m/>
    <m/>
    <m/>
    <n v="0"/>
    <m/>
    <m/>
    <m/>
    <m/>
    <m/>
    <m/>
    <m/>
    <m/>
    <m/>
    <m/>
    <m/>
    <m/>
    <m/>
    <m/>
    <m/>
    <m/>
    <m/>
    <m/>
    <m/>
    <m/>
    <m/>
    <m/>
    <m/>
    <m/>
    <m/>
    <m/>
    <m/>
    <m/>
    <m/>
    <m/>
    <m/>
    <m/>
    <m/>
    <m/>
    <m/>
    <m/>
    <m/>
    <m/>
    <m/>
    <m/>
    <m/>
    <m/>
    <m/>
    <m/>
    <m/>
    <m/>
    <m/>
    <m/>
    <m/>
    <m/>
    <m/>
    <m/>
    <m/>
    <m/>
    <m/>
    <m/>
    <m/>
    <m/>
    <m/>
    <m/>
    <m/>
    <m/>
    <m/>
    <m/>
    <m/>
    <m/>
    <m/>
    <m/>
    <m/>
    <m/>
    <m/>
    <m/>
    <m/>
    <m/>
    <m/>
    <m/>
    <m/>
    <m/>
    <m/>
    <m/>
    <m/>
    <m/>
    <m/>
    <m/>
    <m/>
    <m/>
    <m/>
    <m/>
    <m/>
    <m/>
    <m/>
  </r>
  <r>
    <x v="14"/>
    <m/>
    <m/>
    <m/>
    <m/>
    <m/>
    <m/>
    <m/>
    <m/>
    <m/>
    <m/>
    <m/>
    <m/>
    <m/>
    <m/>
    <m/>
    <m/>
    <m/>
    <m/>
    <m/>
    <m/>
    <m/>
    <m/>
    <m/>
    <m/>
    <m/>
    <m/>
    <m/>
    <m/>
    <m/>
    <m/>
    <m/>
    <m/>
    <m/>
    <m/>
    <m/>
    <m/>
    <m/>
    <m/>
    <m/>
    <m/>
    <m/>
    <n v="0"/>
    <m/>
    <m/>
    <m/>
    <m/>
    <m/>
    <m/>
    <m/>
    <m/>
    <m/>
    <m/>
    <m/>
    <m/>
    <m/>
    <m/>
    <m/>
    <m/>
    <m/>
    <m/>
    <m/>
    <m/>
    <m/>
    <m/>
    <m/>
    <m/>
    <m/>
    <m/>
    <m/>
    <m/>
    <m/>
    <m/>
    <m/>
    <m/>
    <m/>
    <m/>
    <m/>
    <m/>
    <m/>
    <m/>
    <m/>
    <m/>
    <m/>
    <m/>
    <m/>
    <m/>
    <m/>
    <m/>
    <m/>
    <m/>
    <m/>
    <m/>
    <m/>
    <m/>
    <m/>
    <m/>
    <m/>
    <m/>
    <m/>
    <m/>
    <m/>
    <m/>
    <m/>
    <m/>
    <m/>
    <m/>
    <m/>
    <m/>
    <m/>
    <m/>
    <m/>
    <m/>
    <m/>
    <m/>
    <m/>
    <m/>
    <m/>
    <m/>
    <m/>
    <m/>
    <m/>
    <m/>
    <m/>
    <m/>
    <m/>
    <m/>
    <m/>
    <m/>
    <m/>
    <m/>
    <m/>
    <m/>
    <m/>
  </r>
  <r>
    <x v="14"/>
    <m/>
    <m/>
    <m/>
    <m/>
    <m/>
    <m/>
    <m/>
    <m/>
    <m/>
    <m/>
    <m/>
    <m/>
    <m/>
    <m/>
    <m/>
    <m/>
    <m/>
    <m/>
    <m/>
    <m/>
    <m/>
    <m/>
    <m/>
    <m/>
    <m/>
    <m/>
    <m/>
    <m/>
    <m/>
    <m/>
    <m/>
    <m/>
    <m/>
    <m/>
    <m/>
    <m/>
    <m/>
    <m/>
    <m/>
    <m/>
    <m/>
    <n v="0"/>
    <m/>
    <m/>
    <m/>
    <m/>
    <m/>
    <m/>
    <m/>
    <m/>
    <m/>
    <m/>
    <m/>
    <m/>
    <m/>
    <m/>
    <m/>
    <m/>
    <m/>
    <m/>
    <m/>
    <m/>
    <m/>
    <m/>
    <m/>
    <m/>
    <m/>
    <m/>
    <m/>
    <m/>
    <m/>
    <m/>
    <m/>
    <m/>
    <m/>
    <m/>
    <m/>
    <m/>
    <m/>
    <m/>
    <m/>
    <m/>
    <m/>
    <m/>
    <m/>
    <m/>
    <m/>
    <m/>
    <m/>
    <m/>
    <m/>
    <m/>
    <m/>
    <m/>
    <m/>
    <m/>
    <m/>
    <m/>
    <m/>
    <m/>
    <m/>
    <m/>
    <m/>
    <m/>
    <m/>
    <m/>
    <m/>
    <m/>
    <m/>
    <m/>
    <m/>
    <m/>
    <m/>
    <m/>
    <m/>
    <m/>
    <m/>
    <m/>
    <m/>
    <m/>
    <m/>
    <m/>
    <m/>
    <m/>
    <m/>
    <m/>
    <m/>
    <m/>
    <m/>
    <m/>
    <m/>
    <m/>
    <m/>
  </r>
  <r>
    <x v="14"/>
    <m/>
    <m/>
    <m/>
    <m/>
    <m/>
    <m/>
    <m/>
    <m/>
    <m/>
    <m/>
    <m/>
    <m/>
    <m/>
    <m/>
    <m/>
    <m/>
    <m/>
    <m/>
    <m/>
    <m/>
    <m/>
    <m/>
    <m/>
    <m/>
    <m/>
    <m/>
    <m/>
    <m/>
    <m/>
    <m/>
    <m/>
    <m/>
    <m/>
    <m/>
    <m/>
    <m/>
    <m/>
    <m/>
    <m/>
    <m/>
    <m/>
    <n v="0"/>
    <m/>
    <m/>
    <m/>
    <m/>
    <m/>
    <m/>
    <m/>
    <m/>
    <m/>
    <m/>
    <m/>
    <m/>
    <m/>
    <m/>
    <m/>
    <m/>
    <m/>
    <m/>
    <m/>
    <m/>
    <m/>
    <m/>
    <m/>
    <m/>
    <m/>
    <m/>
    <m/>
    <m/>
    <m/>
    <m/>
    <m/>
    <m/>
    <m/>
    <m/>
    <m/>
    <m/>
    <m/>
    <m/>
    <m/>
    <m/>
    <m/>
    <m/>
    <m/>
    <m/>
    <m/>
    <m/>
    <m/>
    <m/>
    <m/>
    <m/>
    <m/>
    <m/>
    <m/>
    <m/>
    <m/>
    <m/>
    <m/>
    <m/>
    <m/>
    <m/>
    <m/>
    <m/>
    <m/>
    <m/>
    <m/>
    <m/>
    <m/>
    <m/>
    <m/>
    <m/>
    <m/>
    <m/>
    <m/>
    <m/>
    <m/>
    <m/>
    <m/>
    <m/>
    <m/>
    <m/>
    <m/>
    <m/>
    <m/>
    <m/>
    <m/>
    <m/>
    <m/>
    <m/>
    <m/>
    <m/>
    <m/>
  </r>
  <r>
    <x v="14"/>
    <m/>
    <m/>
    <m/>
    <m/>
    <m/>
    <m/>
    <m/>
    <m/>
    <m/>
    <m/>
    <m/>
    <m/>
    <m/>
    <m/>
    <m/>
    <m/>
    <m/>
    <m/>
    <m/>
    <m/>
    <m/>
    <m/>
    <m/>
    <m/>
    <m/>
    <m/>
    <m/>
    <m/>
    <m/>
    <m/>
    <m/>
    <m/>
    <m/>
    <m/>
    <m/>
    <m/>
    <m/>
    <m/>
    <m/>
    <m/>
    <m/>
    <n v="0"/>
    <m/>
    <m/>
    <m/>
    <m/>
    <m/>
    <m/>
    <m/>
    <m/>
    <m/>
    <m/>
    <m/>
    <m/>
    <m/>
    <m/>
    <m/>
    <m/>
    <m/>
    <m/>
    <m/>
    <m/>
    <m/>
    <m/>
    <m/>
    <m/>
    <m/>
    <m/>
    <m/>
    <m/>
    <m/>
    <m/>
    <m/>
    <m/>
    <m/>
    <m/>
    <m/>
    <m/>
    <m/>
    <m/>
    <m/>
    <m/>
    <m/>
    <m/>
    <m/>
    <m/>
    <m/>
    <m/>
    <m/>
    <m/>
    <m/>
    <m/>
    <m/>
    <m/>
    <m/>
    <m/>
    <m/>
    <m/>
    <m/>
    <m/>
    <m/>
    <m/>
    <m/>
    <m/>
    <m/>
    <m/>
    <m/>
    <m/>
    <m/>
    <m/>
    <m/>
    <m/>
    <m/>
    <m/>
    <m/>
    <m/>
    <m/>
    <m/>
    <m/>
    <m/>
    <m/>
    <m/>
    <m/>
    <m/>
    <m/>
    <m/>
    <m/>
    <m/>
    <m/>
    <m/>
    <m/>
    <m/>
    <m/>
  </r>
  <r>
    <x v="14"/>
    <m/>
    <m/>
    <m/>
    <m/>
    <m/>
    <m/>
    <m/>
    <m/>
    <m/>
    <m/>
    <m/>
    <m/>
    <m/>
    <m/>
    <m/>
    <m/>
    <m/>
    <m/>
    <m/>
    <m/>
    <m/>
    <m/>
    <m/>
    <m/>
    <m/>
    <m/>
    <m/>
    <m/>
    <m/>
    <m/>
    <m/>
    <m/>
    <m/>
    <m/>
    <m/>
    <m/>
    <m/>
    <m/>
    <m/>
    <m/>
    <m/>
    <n v="0"/>
    <m/>
    <m/>
    <m/>
    <m/>
    <m/>
    <m/>
    <m/>
    <m/>
    <m/>
    <m/>
    <m/>
    <m/>
    <m/>
    <m/>
    <m/>
    <m/>
    <m/>
    <m/>
    <m/>
    <m/>
    <m/>
    <m/>
    <m/>
    <m/>
    <m/>
    <m/>
    <m/>
    <m/>
    <m/>
    <m/>
    <m/>
    <m/>
    <m/>
    <m/>
    <m/>
    <m/>
    <m/>
    <m/>
    <m/>
    <m/>
    <m/>
    <m/>
    <m/>
    <m/>
    <m/>
    <m/>
    <m/>
    <m/>
    <m/>
    <m/>
    <m/>
    <m/>
    <m/>
    <m/>
    <m/>
    <m/>
    <m/>
    <m/>
    <m/>
    <m/>
    <m/>
    <m/>
    <m/>
    <m/>
    <m/>
    <m/>
    <m/>
    <m/>
    <m/>
    <m/>
    <m/>
    <m/>
    <m/>
    <m/>
    <m/>
    <m/>
    <m/>
    <m/>
    <m/>
    <m/>
    <m/>
    <m/>
    <m/>
    <m/>
    <m/>
    <m/>
    <m/>
    <m/>
    <m/>
    <m/>
    <m/>
  </r>
  <r>
    <x v="14"/>
    <m/>
    <m/>
    <m/>
    <m/>
    <m/>
    <m/>
    <m/>
    <m/>
    <m/>
    <m/>
    <m/>
    <m/>
    <m/>
    <m/>
    <m/>
    <m/>
    <m/>
    <m/>
    <m/>
    <m/>
    <m/>
    <m/>
    <m/>
    <m/>
    <m/>
    <m/>
    <m/>
    <m/>
    <m/>
    <m/>
    <m/>
    <m/>
    <m/>
    <m/>
    <m/>
    <m/>
    <m/>
    <m/>
    <m/>
    <m/>
    <m/>
    <n v="0"/>
    <m/>
    <m/>
    <m/>
    <m/>
    <m/>
    <m/>
    <m/>
    <m/>
    <m/>
    <m/>
    <m/>
    <m/>
    <m/>
    <m/>
    <m/>
    <m/>
    <m/>
    <m/>
    <m/>
    <m/>
    <m/>
    <m/>
    <m/>
    <m/>
    <m/>
    <m/>
    <m/>
    <m/>
    <m/>
    <m/>
    <m/>
    <m/>
    <m/>
    <m/>
    <m/>
    <m/>
    <m/>
    <m/>
    <m/>
    <m/>
    <m/>
    <m/>
    <m/>
    <m/>
    <m/>
    <m/>
    <m/>
    <m/>
    <m/>
    <m/>
    <m/>
    <m/>
    <m/>
    <m/>
    <m/>
    <m/>
    <m/>
    <m/>
    <m/>
    <m/>
    <m/>
    <m/>
    <m/>
    <m/>
    <m/>
    <m/>
    <m/>
    <m/>
    <m/>
    <m/>
    <m/>
    <m/>
    <m/>
    <m/>
    <m/>
    <m/>
    <m/>
    <m/>
    <m/>
    <m/>
    <m/>
    <m/>
    <m/>
    <m/>
    <m/>
    <m/>
    <m/>
    <m/>
    <m/>
    <m/>
    <m/>
  </r>
  <r>
    <x v="14"/>
    <m/>
    <m/>
    <m/>
    <m/>
    <m/>
    <m/>
    <m/>
    <m/>
    <m/>
    <m/>
    <m/>
    <m/>
    <m/>
    <m/>
    <m/>
    <m/>
    <m/>
    <m/>
    <m/>
    <m/>
    <m/>
    <m/>
    <m/>
    <m/>
    <m/>
    <m/>
    <m/>
    <m/>
    <m/>
    <m/>
    <m/>
    <m/>
    <m/>
    <m/>
    <m/>
    <m/>
    <m/>
    <m/>
    <m/>
    <m/>
    <m/>
    <n v="0"/>
    <m/>
    <m/>
    <m/>
    <m/>
    <m/>
    <m/>
    <m/>
    <m/>
    <m/>
    <m/>
    <m/>
    <m/>
    <m/>
    <m/>
    <m/>
    <m/>
    <m/>
    <m/>
    <m/>
    <m/>
    <m/>
    <m/>
    <m/>
    <m/>
    <m/>
    <m/>
    <m/>
    <m/>
    <m/>
    <m/>
    <m/>
    <m/>
    <m/>
    <m/>
    <m/>
    <m/>
    <m/>
    <m/>
    <m/>
    <m/>
    <m/>
    <m/>
    <m/>
    <m/>
    <m/>
    <m/>
    <m/>
    <m/>
    <m/>
    <m/>
    <m/>
    <m/>
    <m/>
    <m/>
    <m/>
    <m/>
    <m/>
    <m/>
    <m/>
    <m/>
    <m/>
    <m/>
    <m/>
    <m/>
    <m/>
    <m/>
    <m/>
    <m/>
    <m/>
    <m/>
    <m/>
    <m/>
    <m/>
    <m/>
    <m/>
    <m/>
    <m/>
    <m/>
    <m/>
    <m/>
    <m/>
    <m/>
    <m/>
    <m/>
    <m/>
    <m/>
    <m/>
    <m/>
    <m/>
    <m/>
    <m/>
  </r>
  <r>
    <x v="14"/>
    <m/>
    <m/>
    <m/>
    <m/>
    <m/>
    <m/>
    <m/>
    <m/>
    <m/>
    <m/>
    <m/>
    <m/>
    <m/>
    <m/>
    <m/>
    <m/>
    <m/>
    <m/>
    <m/>
    <m/>
    <m/>
    <m/>
    <m/>
    <m/>
    <m/>
    <m/>
    <m/>
    <m/>
    <m/>
    <m/>
    <m/>
    <m/>
    <m/>
    <m/>
    <m/>
    <m/>
    <m/>
    <m/>
    <m/>
    <m/>
    <m/>
    <n v="0"/>
    <m/>
    <m/>
    <m/>
    <m/>
    <m/>
    <m/>
    <m/>
    <m/>
    <m/>
    <m/>
    <m/>
    <m/>
    <m/>
    <m/>
    <m/>
    <m/>
    <m/>
    <m/>
    <m/>
    <m/>
    <m/>
    <m/>
    <m/>
    <m/>
    <m/>
    <m/>
    <m/>
    <m/>
    <m/>
    <m/>
    <m/>
    <m/>
    <m/>
    <m/>
    <m/>
    <m/>
    <m/>
    <m/>
    <m/>
    <m/>
    <m/>
    <m/>
    <m/>
    <m/>
    <m/>
    <m/>
    <m/>
    <m/>
    <m/>
    <m/>
    <m/>
    <m/>
    <m/>
    <m/>
    <m/>
    <m/>
    <m/>
    <m/>
    <m/>
    <m/>
    <m/>
    <m/>
    <m/>
    <m/>
    <m/>
    <m/>
    <m/>
    <m/>
    <m/>
    <m/>
    <m/>
    <m/>
    <m/>
    <m/>
    <m/>
    <m/>
    <m/>
    <m/>
    <m/>
    <m/>
    <m/>
    <m/>
    <m/>
    <m/>
    <m/>
    <m/>
    <m/>
    <m/>
    <m/>
    <m/>
    <m/>
  </r>
  <r>
    <x v="14"/>
    <m/>
    <m/>
    <m/>
    <m/>
    <m/>
    <m/>
    <m/>
    <m/>
    <m/>
    <m/>
    <m/>
    <m/>
    <m/>
    <m/>
    <m/>
    <m/>
    <m/>
    <m/>
    <m/>
    <m/>
    <m/>
    <m/>
    <m/>
    <m/>
    <m/>
    <m/>
    <m/>
    <m/>
    <m/>
    <m/>
    <m/>
    <m/>
    <m/>
    <m/>
    <m/>
    <m/>
    <m/>
    <m/>
    <m/>
    <m/>
    <m/>
    <n v="0"/>
    <m/>
    <m/>
    <m/>
    <m/>
    <m/>
    <m/>
    <m/>
    <m/>
    <m/>
    <m/>
    <m/>
    <m/>
    <m/>
    <m/>
    <m/>
    <m/>
    <m/>
    <m/>
    <m/>
    <m/>
    <m/>
    <m/>
    <m/>
    <m/>
    <m/>
    <m/>
    <m/>
    <m/>
    <m/>
    <m/>
    <m/>
    <m/>
    <m/>
    <m/>
    <m/>
    <m/>
    <m/>
    <m/>
    <m/>
    <m/>
    <m/>
    <m/>
    <m/>
    <m/>
    <m/>
    <m/>
    <m/>
    <m/>
    <m/>
    <m/>
    <m/>
    <m/>
    <m/>
    <m/>
    <m/>
    <m/>
    <m/>
    <m/>
    <m/>
    <m/>
    <m/>
    <m/>
    <m/>
    <m/>
    <m/>
    <m/>
    <m/>
    <m/>
    <m/>
    <m/>
    <m/>
    <m/>
    <m/>
    <m/>
    <m/>
    <m/>
    <m/>
    <m/>
    <m/>
    <m/>
    <m/>
    <m/>
    <m/>
    <m/>
    <m/>
    <m/>
    <m/>
    <m/>
    <m/>
    <m/>
    <m/>
  </r>
  <r>
    <x v="14"/>
    <m/>
    <m/>
    <m/>
    <m/>
    <m/>
    <m/>
    <m/>
    <m/>
    <m/>
    <m/>
    <m/>
    <m/>
    <m/>
    <m/>
    <m/>
    <m/>
    <m/>
    <m/>
    <m/>
    <m/>
    <m/>
    <m/>
    <m/>
    <m/>
    <m/>
    <m/>
    <m/>
    <m/>
    <m/>
    <m/>
    <m/>
    <m/>
    <m/>
    <m/>
    <m/>
    <m/>
    <m/>
    <m/>
    <m/>
    <m/>
    <m/>
    <n v="0"/>
    <m/>
    <m/>
    <m/>
    <m/>
    <m/>
    <m/>
    <m/>
    <m/>
    <m/>
    <m/>
    <m/>
    <m/>
    <m/>
    <m/>
    <m/>
    <m/>
    <m/>
    <m/>
    <m/>
    <m/>
    <m/>
    <m/>
    <m/>
    <m/>
    <m/>
    <m/>
    <m/>
    <m/>
    <m/>
    <m/>
    <m/>
    <m/>
    <m/>
    <m/>
    <m/>
    <m/>
    <m/>
    <m/>
    <m/>
    <m/>
    <m/>
    <m/>
    <m/>
    <m/>
    <m/>
    <m/>
    <m/>
    <m/>
    <m/>
    <m/>
    <m/>
    <m/>
    <m/>
    <m/>
    <m/>
    <m/>
    <m/>
    <m/>
    <m/>
    <m/>
    <m/>
    <m/>
    <m/>
    <m/>
    <m/>
    <m/>
    <m/>
    <m/>
    <m/>
    <m/>
    <m/>
    <m/>
    <m/>
    <m/>
    <m/>
    <m/>
    <m/>
    <m/>
    <m/>
    <m/>
    <m/>
    <m/>
    <m/>
    <m/>
    <m/>
    <m/>
    <m/>
    <m/>
    <m/>
    <m/>
    <m/>
  </r>
  <r>
    <x v="14"/>
    <m/>
    <m/>
    <m/>
    <m/>
    <m/>
    <m/>
    <m/>
    <m/>
    <m/>
    <m/>
    <m/>
    <m/>
    <m/>
    <m/>
    <m/>
    <m/>
    <m/>
    <m/>
    <m/>
    <m/>
    <m/>
    <m/>
    <m/>
    <m/>
    <m/>
    <m/>
    <m/>
    <m/>
    <m/>
    <m/>
    <m/>
    <m/>
    <m/>
    <m/>
    <m/>
    <m/>
    <m/>
    <m/>
    <m/>
    <m/>
    <m/>
    <n v="0"/>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pivotCacheRecords>
</file>

<file path=xl/pivotCache/pivotCacheRecords5.xml><?xml version="1.0" encoding="utf-8"?>
<pivotCacheRecords xmlns="http://schemas.openxmlformats.org/spreadsheetml/2006/main" xmlns:r="http://schemas.openxmlformats.org/officeDocument/2006/relationships" count="133">
  <r>
    <x v="0"/>
    <n v="1416"/>
    <n v="0"/>
    <n v="0"/>
    <n v="0"/>
    <n v="0"/>
    <n v="0"/>
    <n v="0"/>
    <n v="0"/>
    <n v="0"/>
    <n v="0"/>
    <n v="0"/>
    <n v="0"/>
    <n v="0"/>
    <n v="0"/>
    <n v="0"/>
    <n v="0"/>
    <n v="0"/>
    <n v="0"/>
    <n v="0"/>
    <n v="0"/>
    <n v="0"/>
    <n v="0"/>
    <n v="0"/>
    <n v="0"/>
    <n v="0"/>
    <n v="0"/>
    <n v="0"/>
    <n v="0"/>
    <n v="0"/>
    <n v="0"/>
    <n v="0"/>
    <n v="0"/>
    <n v="0"/>
    <n v="0"/>
    <n v="6"/>
    <n v="0"/>
    <n v="2"/>
    <n v="0"/>
    <n v="0"/>
    <n v="62"/>
    <n v="0"/>
    <n v="1486"/>
    <n v="0"/>
    <n v="0"/>
    <n v="0"/>
    <n v="0"/>
    <n v="0"/>
    <n v="0"/>
    <n v="0"/>
    <n v="0"/>
    <n v="0"/>
    <n v="0"/>
    <n v="0"/>
    <n v="0"/>
    <n v="0"/>
    <n v="0"/>
    <n v="0"/>
    <n v="0"/>
    <n v="0"/>
    <n v="0"/>
    <n v="0"/>
    <n v="0"/>
    <n v="0"/>
    <n v="0"/>
    <n v="0"/>
    <n v="0"/>
    <n v="0"/>
    <n v="0"/>
    <n v="0"/>
    <n v="0"/>
    <n v="0"/>
    <n v="0"/>
    <n v="0"/>
    <n v="0"/>
    <n v="0.33668976016804619"/>
    <n v="1.6633102398319539"/>
    <n v="0"/>
    <n v="0"/>
    <n v="0"/>
    <n v="0"/>
    <m/>
    <m/>
    <m/>
    <n v="1416"/>
    <n v="0"/>
    <n v="0"/>
    <n v="0"/>
    <n v="0"/>
    <n v="0"/>
    <n v="0"/>
    <n v="0"/>
    <n v="0"/>
    <n v="0"/>
    <n v="0"/>
    <n v="0"/>
    <n v="0"/>
    <n v="0"/>
    <n v="0"/>
    <n v="0"/>
    <n v="0"/>
    <n v="0"/>
    <n v="6.3366897601680465"/>
    <n v="63.663310239831951"/>
    <n v="0"/>
    <n v="0"/>
    <n v="0"/>
    <n v="0"/>
    <n v="1486"/>
    <m/>
    <m/>
    <m/>
    <m/>
    <m/>
    <m/>
    <m/>
    <m/>
    <m/>
    <m/>
    <m/>
    <m/>
    <m/>
    <m/>
    <m/>
    <m/>
    <m/>
    <m/>
    <m/>
    <m/>
    <m/>
    <m/>
    <m/>
    <m/>
    <m/>
  </r>
  <r>
    <x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2"/>
    <n v="2.62"/>
    <n v="26.74"/>
    <n v="73.16"/>
    <n v="8.23"/>
    <n v="45.81"/>
    <n v="24.42"/>
    <n v="29.62"/>
    <n v="154.68"/>
    <n v="31.24"/>
    <n v="65.92"/>
    <n v="93.32"/>
    <n v="46.87"/>
    <n v="14.38"/>
    <n v="38.74"/>
    <n v="89.71"/>
    <n v="98.44"/>
    <n v="65.44"/>
    <n v="16.5"/>
    <n v="139.41999999999999"/>
    <n v="52.02"/>
    <n v="77.77"/>
    <n v="25.07"/>
    <n v="190.35"/>
    <n v="97.66"/>
    <n v="99.28"/>
    <n v="301"/>
    <n v="72.650000000000006"/>
    <n v="9"/>
    <n v="31.05"/>
    <n v="261.57"/>
    <n v="449.45"/>
    <n v="357.81"/>
    <n v="66.260000000000005"/>
    <n v="92.61"/>
    <n v="377.68"/>
    <n v="15.42"/>
    <n v="395.78"/>
    <n v="254.47"/>
    <n v="196.44"/>
    <n v="1109"/>
    <n v="29.41"/>
    <n v="5627.01"/>
    <n v="8.1060774431853755"/>
    <n v="9.9092211857509547"/>
    <n v="28.854701371063666"/>
    <n v="14.471271594449165"/>
    <n v="24.268728405550835"/>
    <n v="6.9666722386357742"/>
    <n v="27.624895557974391"/>
    <n v="25.860268750323947"/>
    <n v="29.258163453065876"/>
    <n v="30.688009103322713"/>
    <n v="14.182394629039599"/>
    <n v="53.569596267637685"/>
    <n v="3.9513372209933638E-2"/>
    <n v="0.11483156248425228"/>
    <n v="5.4683820584318005E-2"/>
    <n v="1.2212949929619947"/>
    <n v="15.0696762517595"/>
    <n v="81.501384582174637"/>
    <n v="42.210341955227101"/>
    <n v="15.70827346259825"/>
    <n v="6.4379114533205"/>
    <n v="11.750415998288954"/>
    <n v="27.936103090578552"/>
    <n v="6.2998898513527974"/>
    <n v="11.810136883755748"/>
    <n v="25.570492460699395"/>
    <n v="1.0294371413572501"/>
    <n v="5.2765254914390711"/>
    <n v="1.2563775351956243"/>
    <n v="1.9127100940121189"/>
    <n v="49.92045521249964"/>
    <n v="16.339544787500362"/>
    <n v="66.62753663965465"/>
    <n v="329.15246336034534"/>
    <n v="139.10915299716899"/>
    <n v="115.36084700283101"/>
    <n v="82.652057814796663"/>
    <n v="113.78794218520332"/>
    <m/>
    <m/>
    <m/>
    <n v="2.62"/>
    <n v="99.899999999999991"/>
    <n v="154.68"/>
    <n v="9.9092211857509547"/>
    <n v="28.854701371063666"/>
    <n v="24.268728405550835"/>
    <n v="6.9666722386357742"/>
    <n v="27.624895557974391"/>
    <n v="29.258163453065876"/>
    <n v="30.688009103322713"/>
    <n v="14.182394629039599"/>
    <n v="497.31678251115636"/>
    <n v="129.79"/>
    <n v="7.46734859467775"/>
    <n v="11.750415998288954"/>
    <n v="33.212628582017622"/>
    <n v="7.5562673865484218"/>
    <n v="13.722846977767867"/>
    <n v="2645.1996951248193"/>
    <n v="1713.0507973358801"/>
    <n v="3.9513372209933638E-2"/>
    <n v="15.184507814243752"/>
    <n v="81.501384582174637"/>
    <n v="42.265025775811417"/>
    <n v="5627.01"/>
    <m/>
    <m/>
    <m/>
    <m/>
    <m/>
    <m/>
    <m/>
    <m/>
    <m/>
    <m/>
    <m/>
    <m/>
    <m/>
    <m/>
    <m/>
    <m/>
    <m/>
    <m/>
    <m/>
    <m/>
    <m/>
    <m/>
    <m/>
    <m/>
    <m/>
  </r>
  <r>
    <x v="3"/>
    <n v="278.87"/>
    <n v="66.02"/>
    <n v="88.55"/>
    <n v="13.63"/>
    <n v="42.97"/>
    <n v="-0.88"/>
    <n v="39.020000000000003"/>
    <n v="238.01"/>
    <n v="45"/>
    <n v="64.23"/>
    <n v="-54.92"/>
    <n v="90.19"/>
    <n v="19.61"/>
    <n v="232.32"/>
    <n v="-26.99"/>
    <n v="163.01"/>
    <n v="41.72"/>
    <n v="-82.14"/>
    <n v="70.13"/>
    <n v="478.39"/>
    <n v="595"/>
    <n v="580.95000000000005"/>
    <n v="-44.32"/>
    <n v="-244.34"/>
    <n v="3523.31"/>
    <n v="143"/>
    <n v="75.849999999999994"/>
    <n v="446.3"/>
    <n v="808.27"/>
    <n v="12.14"/>
    <n v="194.26"/>
    <n v="9959.07"/>
    <n v="26.13"/>
    <n v="147.52000000000001"/>
    <n v="117.44"/>
    <n v="23.3"/>
    <n v="58.47"/>
    <n v="192.29"/>
    <n v="211.67"/>
    <n v="1076"/>
    <n v="40.950000000000003"/>
    <n v="19750"/>
    <n v="15.598189131659677"/>
    <n v="19.067903962937457"/>
    <n v="55.52390690540286"/>
    <n v="86.782803738317753"/>
    <n v="145.53719626168223"/>
    <n v="-2.0959813144663868"/>
    <n v="-8.3111797024827645"/>
    <n v="-7.7802770434872741"/>
    <n v="-8.8025619395635726"/>
    <n v="50.81727309968138"/>
    <n v="23.485088871187983"/>
    <n v="88.707638029130635"/>
    <n v="-0.19670475111054236"/>
    <n v="-0.57165239651251409"/>
    <n v="-0.27222600138156855"/>
    <n v="-6.0798285285998936"/>
    <n v="-75.019588322395478"/>
    <n v="40.996213604561092"/>
    <n v="21.232328800172692"/>
    <n v="7.9014575952662121"/>
    <n v="228.47258060635224"/>
    <n v="417.0060252914127"/>
    <n v="991.41369238584116"/>
    <n v="223.57438469147687"/>
    <n v="419.12543698534915"/>
    <n v="907.46144028713513"/>
    <n v="36.533301516069827"/>
    <n v="187.25659779655712"/>
    <n v="44.587102473107322"/>
    <n v="67.879437966698603"/>
    <n v="19.686409518602709"/>
    <n v="6.4435904813972895"/>
    <n v="9.8431251385128302"/>
    <n v="48.626874861487174"/>
    <n v="105.11769179009559"/>
    <n v="87.172308209904401"/>
    <n v="89.060074718275345"/>
    <n v="122.60992528172463"/>
    <m/>
    <m/>
    <m/>
    <n v="278.87"/>
    <n v="154.57"/>
    <n v="238.01"/>
    <n v="19.067903962937457"/>
    <n v="55.52390690540286"/>
    <n v="145.53719626168223"/>
    <n v="-2.0959813144663868"/>
    <n v="-8.3111797024827645"/>
    <n v="-8.8025619395635726"/>
    <n v="50.81727309968138"/>
    <n v="23.485088871187983"/>
    <n v="395.50998292228712"/>
    <n v="1073.3899999999999"/>
    <n v="265.00588212242207"/>
    <n v="417.0060252914127"/>
    <n v="1178.6702901823983"/>
    <n v="268.16148716458417"/>
    <n v="487.00487495204777"/>
    <n v="13350.608741452625"/>
    <n v="1381.8026988345134"/>
    <n v="-0.19670475111054236"/>
    <n v="-75.591240718907997"/>
    <n v="40.996213604561092"/>
    <n v="20.960102798791123"/>
    <n v="19750.000000000004"/>
    <m/>
    <m/>
    <m/>
    <m/>
    <m/>
    <m/>
    <m/>
    <m/>
    <m/>
    <m/>
    <m/>
    <m/>
    <m/>
    <m/>
    <m/>
    <m/>
    <m/>
    <m/>
    <m/>
    <m/>
    <m/>
    <m/>
    <m/>
    <m/>
    <m/>
  </r>
  <r>
    <x v="2"/>
    <n v="0.76"/>
    <n v="7.76"/>
    <n v="13.21"/>
    <n v="1.43"/>
    <n v="5.45"/>
    <n v="1.53"/>
    <n v="5.12"/>
    <n v="30.82"/>
    <n v="6.66"/>
    <n v="8.74"/>
    <n v="-3.22"/>
    <n v="11.39"/>
    <n v="2.66"/>
    <n v="22.95"/>
    <n v="4.8"/>
    <n v="21.22"/>
    <n v="7.98"/>
    <n v="-6.3"/>
    <n v="15.74"/>
    <n v="43.05"/>
    <n v="55.05"/>
    <n v="51.06"/>
    <n v="0.11"/>
    <n v="-18.23"/>
    <n v="2014.78"/>
    <n v="0"/>
    <n v="0.18"/>
    <n v="38.909999999999997"/>
    <n v="72.180000000000007"/>
    <n v="14.47"/>
    <n v="21.25"/>
    <n v="875.11"/>
    <n v="304.58"/>
    <n v="15.34"/>
    <n v="6.04"/>
    <n v="2.39"/>
    <n v="1.81"/>
    <n v="15.39"/>
    <n v="4.4000000000000004"/>
    <n v="86"/>
    <n v="3.44"/>
    <n v="3766.0099999999993"/>
    <n v="1.9698788580729982"/>
    <n v="2.4080654855067927"/>
    <n v="7.012055656420209"/>
    <n v="8.5729396771452837"/>
    <n v="14.377060322854714"/>
    <n v="0.37275695848235108"/>
    <n v="1.4780904991447674"/>
    <n v="1.3836728347068883"/>
    <n v="1.5654797076659928"/>
    <n v="6.6151925352753755"/>
    <n v="3.0571964041875286"/>
    <n v="11.547611060537095"/>
    <n v="-1.5086923934701934E-2"/>
    <n v="-4.3844778403078148E-2"/>
    <n v="-2.0879276950375968E-2"/>
    <n v="-0.46631263367639797"/>
    <n v="-5.7538763870354455"/>
    <n v="9.2012035097075664"/>
    <n v="4.765390778763984"/>
    <n v="1.7734057115284498"/>
    <n v="130.65043551491817"/>
    <n v="238.46195754464765"/>
    <n v="566.93293498021603"/>
    <n v="127.84943669126298"/>
    <n v="239.67392818949844"/>
    <n v="518.92543110362533"/>
    <n v="20.891311076387595"/>
    <n v="107.08136613257061"/>
    <n v="25.496820410570507"/>
    <n v="38.816378356302749"/>
    <n v="229.4713590193652"/>
    <n v="75.10864098063476"/>
    <n v="0.30470423295208182"/>
    <n v="1.5052957670479183"/>
    <n v="8.4131326467812748"/>
    <n v="6.9768673532187258"/>
    <n v="1.851298383145517"/>
    <n v="2.5487016168544829"/>
    <m/>
    <m/>
    <m/>
    <n v="0.76"/>
    <n v="20.97"/>
    <n v="30.82"/>
    <n v="2.4080654855067927"/>
    <n v="7.012055656420209"/>
    <n v="14.377060322854714"/>
    <n v="0.37275695848235108"/>
    <n v="1.4780904991447674"/>
    <n v="1.5654797076659928"/>
    <n v="6.6151925352753755"/>
    <n v="3.0571964041875286"/>
    <n v="61.131195508314313"/>
    <n v="98.1"/>
    <n v="151.54174659130575"/>
    <n v="238.46195754464765"/>
    <n v="674.0143011127866"/>
    <n v="153.34625710183349"/>
    <n v="278.49030654580122"/>
    <n v="1837.7759253858694"/>
    <n v="175.57950571775589"/>
    <n v="-1.5086923934701934E-2"/>
    <n v="-5.7977211654385234"/>
    <n v="9.2012035097075664"/>
    <n v="4.7445115018136077"/>
    <n v="3766.0100000000007"/>
    <m/>
    <m/>
    <m/>
    <m/>
    <m/>
    <m/>
    <m/>
    <m/>
    <m/>
    <m/>
    <m/>
    <m/>
    <m/>
    <m/>
    <m/>
    <m/>
    <m/>
    <m/>
    <m/>
    <m/>
    <m/>
    <m/>
    <m/>
    <m/>
    <m/>
  </r>
  <r>
    <x v="2"/>
    <n v="4934.91"/>
    <n v="415.29"/>
    <n v="1145.76"/>
    <n v="60.08"/>
    <n v="375.95"/>
    <n v="337.85"/>
    <n v="362.89"/>
    <n v="2102.27"/>
    <n v="371.11"/>
    <n v="672.37"/>
    <n v="376.92"/>
    <n v="732.96"/>
    <n v="199.07"/>
    <n v="570.86"/>
    <n v="1481.92"/>
    <n v="1465.02"/>
    <n v="906.15"/>
    <n v="177.35"/>
    <n v="2242.44"/>
    <n v="330.35"/>
    <n v="737.97"/>
    <n v="137.13999999999999"/>
    <n v="972.92"/>
    <n v="812.1"/>
    <n v="866.75"/>
    <n v="574"/>
    <n v="85.12"/>
    <n v="28.36"/>
    <n v="410.64"/>
    <n v="2843.22"/>
    <n v="1267.52"/>
    <n v="2176.4699999999998"/>
    <n v="553.79999999999995"/>
    <n v="626.41999999999996"/>
    <n v="572.39"/>
    <n v="107.22"/>
    <n v="79.77"/>
    <n v="612.26"/>
    <n v="349.4"/>
    <n v="502"/>
    <n v="18.02"/>
    <n v="33595.009999999987"/>
    <n v="126.76403931634634"/>
    <n v="154.96186815250735"/>
    <n v="451.2340925311463"/>
    <n v="213.24393656188047"/>
    <n v="357.61606343811951"/>
    <n v="115.0824983154512"/>
    <n v="456.33580676929455"/>
    <n v="427.18592650184002"/>
    <n v="483.31576841341422"/>
    <n v="456.71014929449251"/>
    <n v="211.06757191624945"/>
    <n v="797.24227878925808"/>
    <n v="0.42470888251101396"/>
    <n v="1.2342653094898268"/>
    <n v="0.58776821700780602"/>
    <n v="13.12707072738241"/>
    <n v="161.97618686360892"/>
    <n v="1310.8733671098244"/>
    <n v="678.91378004647447"/>
    <n v="252.6528528437012"/>
    <n v="56.20527550529355"/>
    <n v="102.58534515025131"/>
    <n v="243.89219735857131"/>
    <n v="55.000297428082561"/>
    <n v="103.10672989519837"/>
    <n v="223.23956829483481"/>
    <n v="8.9873553814604801"/>
    <n v="46.065959606212878"/>
    <n v="10.968626396361879"/>
    <n v="16.698644983732915"/>
    <n v="417.23435099128125"/>
    <n v="136.56564900871865"/>
    <n v="13.428871084302521"/>
    <n v="66.341128915697482"/>
    <n v="334.69945382185205"/>
    <n v="277.56054617814794"/>
    <n v="147.00992160705536"/>
    <n v="202.39007839294462"/>
    <m/>
    <m/>
    <m/>
    <n v="4934.91"/>
    <n v="1561.05"/>
    <n v="2102.27"/>
    <n v="154.96186815250735"/>
    <n v="451.2340925311463"/>
    <n v="357.61606343811951"/>
    <n v="115.0824983154512"/>
    <n v="456.33580676929455"/>
    <n v="483.31576841341422"/>
    <n v="456.71014929449251"/>
    <n v="211.06757191624945"/>
    <n v="5492.6061047404091"/>
    <n v="1068.3200000000002"/>
    <n v="65.192630886754031"/>
    <n v="102.58534515025131"/>
    <n v="289.95815696478417"/>
    <n v="65.968923824444445"/>
    <n v="119.80537487893129"/>
    <n v="11749.132165799325"/>
    <n v="1202.8774024955087"/>
    <n v="0.42470888251101396"/>
    <n v="163.21045217309873"/>
    <n v="1310.8733671098244"/>
    <n v="679.50154826348228"/>
    <n v="33595.01"/>
    <m/>
    <m/>
    <m/>
    <m/>
    <m/>
    <m/>
    <m/>
    <m/>
    <m/>
    <m/>
    <m/>
    <m/>
    <m/>
    <m/>
    <m/>
    <m/>
    <m/>
    <m/>
    <m/>
    <m/>
    <m/>
    <m/>
    <m/>
    <m/>
    <m/>
  </r>
  <r>
    <x v="2"/>
    <n v="81.319999999999993"/>
    <n v="212.2"/>
    <n v="580.57000000000005"/>
    <n v="45.19"/>
    <n v="270.56"/>
    <n v="181.42"/>
    <n v="208.01"/>
    <n v="1145.68"/>
    <n v="225.25"/>
    <n v="425.79"/>
    <n v="447.26"/>
    <n v="372.78"/>
    <n v="107.09"/>
    <n v="298.29000000000002"/>
    <n v="733.14"/>
    <n v="761.32"/>
    <n v="488.63"/>
    <n v="109.76"/>
    <n v="1129.5899999999999"/>
    <n v="280.41000000000003"/>
    <n v="451.54"/>
    <n v="126.35"/>
    <n v="954.49"/>
    <n v="542.6"/>
    <n v="783.91"/>
    <n v="1943"/>
    <n v="211.52"/>
    <n v="40.07"/>
    <n v="222.24"/>
    <n v="1738.82"/>
    <n v="1987.13"/>
    <n v="1904.21"/>
    <n v="560.28"/>
    <n v="495.68"/>
    <n v="549.12"/>
    <n v="84.28"/>
    <n v="602.89"/>
    <n v="1128.0999999999999"/>
    <n v="293.31"/>
    <n v="1753"/>
    <n v="74.19"/>
    <n v="24550.989999999994"/>
    <n v="64.471592687660419"/>
    <n v="78.812875477368053"/>
    <n v="229.49553183497147"/>
    <n v="111.42580288870009"/>
    <n v="186.86419711129992"/>
    <n v="56.9339659461981"/>
    <n v="225.75984761312392"/>
    <n v="211.33872959104335"/>
    <n v="239.10745684963459"/>
    <n v="237.33639872553485"/>
    <n v="109.68448475193446"/>
    <n v="414.29911652253077"/>
    <n v="0.26284774144014039"/>
    <n v="0.76387347262251715"/>
    <n v="0.36376340286877246"/>
    <n v="8.1242023289399121"/>
    <n v="100.24531305412866"/>
    <n v="660.32957258771091"/>
    <n v="341.99096377280864"/>
    <n v="127.26946363948039"/>
    <n v="50.833432386910488"/>
    <n v="92.780707143621001"/>
    <n v="220.58209683456317"/>
    <n v="49.74362060207465"/>
    <n v="93.252260319751898"/>
    <n v="201.90335158004493"/>
    <n v="8.128385067298165"/>
    <n v="41.663185918553602"/>
    <n v="9.9202952620386959"/>
    <n v="15.102664885143433"/>
    <n v="422.11639973527463"/>
    <n v="138.16360026472535"/>
    <n v="101.49344475385668"/>
    <n v="501.39655524614335"/>
    <n v="616.68972961884049"/>
    <n v="511.41027038115948"/>
    <n v="123.41007471827535"/>
    <n v="169.89992528172462"/>
    <m/>
    <m/>
    <m/>
    <n v="81.319999999999993"/>
    <n v="792.77"/>
    <n v="1145.68"/>
    <n v="78.812875477368053"/>
    <n v="229.49553183497147"/>
    <n v="186.86419711129992"/>
    <n v="56.9339659461981"/>
    <n v="225.75984761312392"/>
    <n v="239.10745684963459"/>
    <n v="237.33639872553485"/>
    <n v="109.68448475193446"/>
    <n v="3336.1289076583553"/>
    <n v="731.95"/>
    <n v="58.961817454208656"/>
    <n v="92.780707143621001"/>
    <n v="262.24528275311678"/>
    <n v="59.663915864113349"/>
    <n v="108.35492520489532"/>
    <n v="12265.123000406293"/>
    <n v="3148.0603511737531"/>
    <n v="0.26284774144014039"/>
    <n v="101.00918652675118"/>
    <n v="660.32957258771091"/>
    <n v="342.3547271756774"/>
    <n v="24550.989999999998"/>
    <m/>
    <m/>
    <m/>
    <m/>
    <m/>
    <m/>
    <m/>
    <m/>
    <m/>
    <m/>
    <m/>
    <m/>
    <m/>
    <m/>
    <m/>
    <m/>
    <m/>
    <m/>
    <m/>
    <m/>
    <m/>
    <m/>
    <m/>
    <m/>
    <m/>
  </r>
  <r>
    <x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2"/>
    <n v="0"/>
    <n v="0"/>
    <n v="0"/>
    <n v="0"/>
    <n v="0"/>
    <n v="0"/>
    <n v="0"/>
    <n v="0"/>
    <n v="1"/>
    <n v="0"/>
    <n v="0"/>
    <n v="0"/>
    <n v="0"/>
    <n v="0"/>
    <n v="0"/>
    <n v="0"/>
    <n v="0"/>
    <n v="0"/>
    <n v="0"/>
    <n v="0"/>
    <n v="0"/>
    <n v="0"/>
    <n v="0"/>
    <n v="0"/>
    <n v="0"/>
    <n v="0"/>
    <n v="0"/>
    <n v="0"/>
    <n v="0"/>
    <n v="0"/>
    <n v="0"/>
    <n v="0"/>
    <n v="0"/>
    <n v="0"/>
    <n v="0"/>
    <n v="0"/>
    <n v="0"/>
    <n v="0"/>
    <n v="0"/>
    <n v="0"/>
    <n v="0"/>
    <n v="1"/>
    <n v="0"/>
    <n v="0"/>
    <n v="0"/>
    <n v="0"/>
    <n v="0"/>
    <n v="0"/>
    <n v="0"/>
    <n v="0"/>
    <n v="0"/>
    <n v="0"/>
    <n v="0"/>
    <n v="0"/>
    <n v="0"/>
    <n v="0"/>
    <n v="0"/>
    <n v="0"/>
    <n v="0"/>
    <n v="0"/>
    <n v="0"/>
    <n v="0"/>
    <n v="0"/>
    <n v="0"/>
    <n v="0"/>
    <n v="0"/>
    <n v="0"/>
    <n v="0"/>
    <n v="0"/>
    <n v="0"/>
    <n v="0"/>
    <n v="0"/>
    <n v="0"/>
    <n v="0"/>
    <n v="0"/>
    <n v="0"/>
    <n v="0"/>
    <n v="0"/>
    <n v="0"/>
    <n v="0"/>
    <m/>
    <m/>
    <m/>
    <n v="0"/>
    <n v="0"/>
    <n v="0"/>
    <n v="0"/>
    <n v="0"/>
    <n v="0"/>
    <n v="0"/>
    <n v="0"/>
    <n v="0"/>
    <n v="0"/>
    <n v="0"/>
    <n v="1"/>
    <n v="0"/>
    <n v="0"/>
    <n v="0"/>
    <n v="0"/>
    <n v="0"/>
    <n v="0"/>
    <n v="0"/>
    <n v="0"/>
    <n v="0"/>
    <n v="0"/>
    <n v="0"/>
    <n v="0"/>
    <n v="1"/>
    <m/>
    <m/>
    <m/>
    <m/>
    <m/>
    <m/>
    <m/>
    <m/>
    <m/>
    <m/>
    <m/>
    <m/>
    <m/>
    <m/>
    <m/>
    <m/>
    <m/>
    <m/>
    <m/>
    <m/>
    <m/>
    <m/>
    <m/>
    <m/>
    <m/>
  </r>
  <r>
    <x v="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2"/>
    <n v="6.45"/>
    <n v="53.04"/>
    <n v="145.12"/>
    <n v="6.44"/>
    <n v="45.19"/>
    <n v="42.37"/>
    <n v="45.47"/>
    <n v="266.64"/>
    <n v="47.93"/>
    <n v="82.94"/>
    <n v="41.01"/>
    <n v="93.38"/>
    <n v="25.08"/>
    <n v="72.36"/>
    <n v="188.39"/>
    <n v="185.5"/>
    <n v="114.74"/>
    <n v="22.33"/>
    <n v="285.99"/>
    <n v="38.14"/>
    <n v="91.55"/>
    <n v="14.07"/>
    <n v="104.39"/>
    <n v="79.55"/>
    <n v="99.69"/>
    <n v="14"/>
    <n v="0.63"/>
    <n v="2.4500000000000002"/>
    <n v="49.71"/>
    <n v="353.33"/>
    <n v="116.93"/>
    <n v="251.64"/>
    <n v="65.33"/>
    <n v="66.16"/>
    <n v="59.55"/>
    <n v="11.88"/>
    <n v="5.24"/>
    <n v="67.86"/>
    <n v="11.23"/>
    <n v="2"/>
    <n v="1.28"/>
    <n v="3276.98"/>
    <n v="16.149893570400049"/>
    <n v="19.742331434295373"/>
    <n v="57.487774995304569"/>
    <n v="27.029974511469838"/>
    <n v="45.330025488530161"/>
    <n v="14.629934043435442"/>
    <n v="58.011972736225566"/>
    <n v="54.306276110506396"/>
    <n v="61.441817109832577"/>
    <n v="57.828379608557121"/>
    <n v="26.7252560309513"/>
    <n v="100.94636436049159"/>
    <n v="5.3474763724110183E-2"/>
    <n v="0.15540538122868808"/>
    <n v="7.4005437190777026E-2"/>
    <n v="1.6528192238085662"/>
    <n v="20.394295194047857"/>
    <n v="167.18247723896232"/>
    <n v="86.585394461163389"/>
    <n v="32.222128299874292"/>
    <n v="6.4644983156881617"/>
    <n v="11.798942091754892"/>
    <n v="28.051471767725378"/>
    <n v="6.3259067212062883"/>
    <n v="11.85890960859801"/>
    <n v="25.676091794995191"/>
    <n v="1.0336884430087052"/>
    <n v="5.298316138613627"/>
    <n v="1.2615660403268711"/>
    <n v="1.9206090780828777"/>
    <n v="49.21979080942652"/>
    <n v="16.110209190573475"/>
    <n v="0.88212717164028109"/>
    <n v="4.357872828359719"/>
    <n v="37.096503015632052"/>
    <n v="30.763496984367947"/>
    <n v="4.7250183733463986"/>
    <n v="6.5049816266536009"/>
    <m/>
    <m/>
    <m/>
    <n v="6.45"/>
    <n v="198.16"/>
    <n v="266.64"/>
    <n v="19.742331434295373"/>
    <n v="57.487774995304569"/>
    <n v="45.330025488530161"/>
    <n v="14.629934043435442"/>
    <n v="58.011972736225566"/>
    <n v="61.441817109832577"/>
    <n v="57.828379608557121"/>
    <n v="26.7252560309513"/>
    <n v="683.47745607655065"/>
    <n v="129.69"/>
    <n v="7.4981867586968667"/>
    <n v="11.798942091754892"/>
    <n v="33.349787906339003"/>
    <n v="7.5874727615331592"/>
    <n v="13.779518686680888"/>
    <n v="1241.8895311650406"/>
    <n v="61.016560629954746"/>
    <n v="5.3474763724110183E-2"/>
    <n v="20.549700575276546"/>
    <n v="167.18247723896232"/>
    <n v="86.659399898354167"/>
    <n v="3276.9799999999996"/>
    <m/>
    <m/>
    <m/>
    <m/>
    <m/>
    <m/>
    <m/>
    <m/>
    <m/>
    <m/>
    <m/>
    <m/>
    <m/>
    <m/>
    <m/>
    <m/>
    <m/>
    <m/>
    <m/>
    <m/>
    <m/>
    <m/>
    <m/>
    <m/>
    <m/>
  </r>
  <r>
    <x v="2"/>
    <n v="3.4"/>
    <n v="29.19"/>
    <n v="79.87"/>
    <n v="4.74"/>
    <n v="30.37"/>
    <n v="24.05"/>
    <n v="26.63"/>
    <n v="151.59"/>
    <n v="28.21"/>
    <n v="51.41"/>
    <n v="39.92"/>
    <n v="51.34"/>
    <n v="14.22"/>
    <n v="40.369999999999997"/>
    <n v="102.43"/>
    <n v="103.27"/>
    <n v="64.97"/>
    <n v="13.54"/>
    <n v="156.26"/>
    <n v="28.82"/>
    <n v="55.55"/>
    <n v="12.04"/>
    <n v="90.35"/>
    <n v="57.53"/>
    <n v="66.58"/>
    <n v="0"/>
    <n v="1.1399999999999999"/>
    <n v="3.2"/>
    <n v="28.79"/>
    <n v="214.4"/>
    <n v="157.4"/>
    <n v="193.19"/>
    <n v="43.92"/>
    <n v="50.57"/>
    <n v="43.92"/>
    <n v="8.7899999999999991"/>
    <n v="6.74"/>
    <n v="47.68"/>
    <n v="12.58"/>
    <n v="13"/>
    <n v="3.04"/>
    <n v="2155.0099999999993"/>
    <n v="8.8791554498215746"/>
    <n v="10.854265322732111"/>
    <n v="31.606579227446314"/>
    <n v="15.080155763239873"/>
    <n v="25.289844236760121"/>
    <n v="7.9544781786140053"/>
    <n v="31.541835380708029"/>
    <n v="29.527001762297207"/>
    <n v="33.406684678380763"/>
    <n v="32.193729176149297"/>
    <n v="14.878259786071917"/>
    <n v="56.198011037778791"/>
    <n v="3.2424912710454633E-2"/>
    <n v="9.423147612344096E-2"/>
    <n v="4.4873874588585799E-2"/>
    <n v="1.002202073012449"/>
    <n v="12.366267663565068"/>
    <n v="91.345620103361142"/>
    <n v="47.308765126407884"/>
    <n v="17.605614770230975"/>
    <n v="4.3174470644850818"/>
    <n v="7.8801641535664633"/>
    <n v="18.734747620575341"/>
    <n v="4.2248858410865147"/>
    <n v="7.9202146829216122"/>
    <n v="17.148301652229708"/>
    <n v="0.69036991208265219"/>
    <n v="3.5385885094683052"/>
    <n v="0.84256261375226293"/>
    <n v="1.2827179498320596"/>
    <n v="33.089441487065862"/>
    <n v="10.830558512934136"/>
    <n v="1.1346444917663157"/>
    <n v="5.6053555082336848"/>
    <n v="26.064857998605014"/>
    <n v="21.615142001394986"/>
    <n v="5.2930303772660459"/>
    <n v="7.2869696227339533"/>
    <m/>
    <m/>
    <m/>
    <n v="3.4"/>
    <n v="109.06"/>
    <n v="151.59"/>
    <n v="10.854265322732111"/>
    <n v="31.606579227446314"/>
    <n v="25.289844236760121"/>
    <n v="7.9544781786140053"/>
    <n v="31.541835380708029"/>
    <n v="33.406684678380763"/>
    <n v="32.193729176149297"/>
    <n v="14.878259786071917"/>
    <n v="412.81214085638084"/>
    <n v="84.37"/>
    <n v="5.0078169765677343"/>
    <n v="7.8801641535664633"/>
    <n v="22.273336130043646"/>
    <n v="5.0674484548387779"/>
    <n v="9.2029326327536722"/>
    <n v="944.0502760069329"/>
    <n v="61.378025645296759"/>
    <n v="3.2424912710454633E-2"/>
    <n v="12.46049913968851"/>
    <n v="91.345620103361142"/>
    <n v="47.353639000996473"/>
    <n v="2155.0099999999998"/>
    <m/>
    <m/>
    <m/>
    <m/>
    <m/>
    <m/>
    <m/>
    <m/>
    <m/>
    <m/>
    <m/>
    <m/>
    <m/>
    <m/>
    <m/>
    <m/>
    <m/>
    <m/>
    <m/>
    <m/>
    <m/>
    <m/>
    <m/>
    <m/>
    <m/>
  </r>
  <r>
    <x v="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8"/>
    <n v="2956.66"/>
    <n v="200.33"/>
    <n v="478.76"/>
    <n v="46.99"/>
    <n v="130.66"/>
    <n v="139.15"/>
    <n v="140.38999999999999"/>
    <n v="484.58"/>
    <n v="174.74"/>
    <n v="281.08999999999997"/>
    <n v="90.43"/>
    <n v="245.97"/>
    <n v="79.92"/>
    <n v="204.26"/>
    <n v="524.21"/>
    <n v="480.37"/>
    <n v="264.98"/>
    <n v="-11.77"/>
    <n v="738.61"/>
    <n v="217.92"/>
    <n v="180.17"/>
    <n v="204.87"/>
    <n v="916.25"/>
    <n v="1469.92"/>
    <n v="2256.8200000000002"/>
    <n v="4076"/>
    <n v="925.06"/>
    <n v="1673.86"/>
    <n v="59094.99"/>
    <n v="836.43"/>
    <n v="656.49"/>
    <n v="945.13"/>
    <n v="564.94000000000005"/>
    <n v="1026.52"/>
    <n v="4297.7299999999996"/>
    <n v="100.24"/>
    <n v="5785.75"/>
    <n v="2387.9"/>
    <n v="1252.05"/>
    <n v="6898"/>
    <n v="275.64"/>
    <n v="103693.01000000001"/>
    <n v="42.540044136981159"/>
    <n v="52.002797846365745"/>
    <n v="151.4271580166531"/>
    <n v="76.301030869442073"/>
    <n v="127.9589691305579"/>
    <n v="40.708942751256934"/>
    <n v="161.42287928264139"/>
    <n v="151.11148680868709"/>
    <n v="170.96669115741463"/>
    <n v="149.75212243969048"/>
    <n v="69.207607760582619"/>
    <n v="261.4102697997269"/>
    <n v="-2.8186205509752659E-2"/>
    <n v="-8.1913181238766633E-2"/>
    <n v="-3.9007792016813508E-2"/>
    <n v="-0.87119042831288951"/>
    <n v="-10.749702392921776"/>
    <n v="431.77261272586441"/>
    <n v="223.61914123906394"/>
    <n v="83.218246035071687"/>
    <n v="146.34576275264678"/>
    <n v="267.10892257512569"/>
    <n v="635.0398486792858"/>
    <n v="143.2082737140413"/>
    <n v="268.4664899475992"/>
    <n v="581.26509664741752"/>
    <n v="23.401030714724708"/>
    <n v="119.94528867435056"/>
    <n v="28.559810122685224"/>
    <n v="43.47947617212359"/>
    <n v="425.62725577647973"/>
    <n v="139.31274422352027"/>
    <n v="974.00138994613667"/>
    <n v="4811.7486100538636"/>
    <n v="1305.3748828621835"/>
    <n v="1082.5251171378166"/>
    <n v="526.79957741303281"/>
    <n v="725.25042258696703"/>
    <m/>
    <m/>
    <m/>
    <n v="2956.66"/>
    <n v="679.09"/>
    <n v="484.58"/>
    <n v="52.002797846365745"/>
    <n v="151.4271580166531"/>
    <n v="127.9589691305579"/>
    <n v="40.708942751256934"/>
    <n v="161.42287928264139"/>
    <n v="170.96669115741463"/>
    <n v="149.75212243969048"/>
    <n v="69.207607760582619"/>
    <n v="1962.0598872215958"/>
    <n v="398.09"/>
    <n v="169.74679346737148"/>
    <n v="267.10892257512569"/>
    <n v="754.98513735363633"/>
    <n v="171.76808383672653"/>
    <n v="311.94596611972281"/>
    <n v="80036.558202645261"/>
    <n v="13932.476894002168"/>
    <n v="-2.8186205509752659E-2"/>
    <n v="-10.831615574160542"/>
    <n v="431.77261272586441"/>
    <n v="223.58013344704713"/>
    <n v="103693.01"/>
    <m/>
    <m/>
    <m/>
    <m/>
    <m/>
    <m/>
    <m/>
    <m/>
    <m/>
    <m/>
    <m/>
    <m/>
    <m/>
    <m/>
    <m/>
    <m/>
    <m/>
    <m/>
    <m/>
    <m/>
    <m/>
    <m/>
    <m/>
    <m/>
    <m/>
  </r>
  <r>
    <x v="8"/>
    <n v="11.82"/>
    <n v="81.430000000000007"/>
    <n v="232.43"/>
    <n v="51.02"/>
    <n v="68.14"/>
    <n v="71.91"/>
    <n v="61.59"/>
    <n v="77.06"/>
    <n v="57.18"/>
    <n v="137.05000000000001"/>
    <n v="32.67"/>
    <n v="89.09"/>
    <n v="37.18"/>
    <n v="83.04"/>
    <n v="226.97"/>
    <n v="191.78"/>
    <n v="82.19"/>
    <n v="-35.700000000000003"/>
    <n v="1389.61"/>
    <n v="146.31"/>
    <n v="44.23"/>
    <n v="185.89"/>
    <n v="761.41"/>
    <n v="1552.49"/>
    <n v="1607.23"/>
    <n v="0"/>
    <n v="25.68"/>
    <n v="1186.1400000000001"/>
    <n v="5536.19"/>
    <n v="302.73"/>
    <n v="604.66999999999996"/>
    <n v="1369.55"/>
    <n v="466.11"/>
    <n v="919.51"/>
    <n v="1302.5899999999999"/>
    <n v="83.8"/>
    <n v="345.38"/>
    <n v="591.23"/>
    <n v="250.85"/>
    <n v="10244"/>
    <n v="37.54"/>
    <n v="30509.989999999994"/>
    <n v="15.407946221749201"/>
    <n v="18.835342765917485"/>
    <n v="54.846711012333309"/>
    <n v="31.019473237043332"/>
    <n v="52.020526762956671"/>
    <n v="17.62596809723734"/>
    <n v="69.892125123101636"/>
    <n v="65.427546519463007"/>
    <n v="74.024360260197994"/>
    <n v="59.78612744651798"/>
    <n v="27.630024806554395"/>
    <n v="104.36384774692763"/>
    <n v="-8.5492568963310964E-2"/>
    <n v="-0.24845374428410949"/>
    <n v="-0.11831590271879715"/>
    <n v="-2.6424382574995886"/>
    <n v="-32.605299526534196"/>
    <n v="812.3306486102116"/>
    <n v="420.71376620573182"/>
    <n v="156.56558518405646"/>
    <n v="104.22244586140519"/>
    <n v="190.22583707624852"/>
    <n v="452.25365602609349"/>
    <n v="101.98803349909102"/>
    <n v="191.19265011763449"/>
    <n v="413.95711722008343"/>
    <n v="16.665413544556941"/>
    <n v="85.420931361861577"/>
    <n v="20.33931976120531"/>
    <n v="30.964595531820081"/>
    <n v="351.16847840474202"/>
    <n v="114.94152159525797"/>
    <n v="58.142954683419894"/>
    <n v="287.23704531658012"/>
    <n v="323.20314585812173"/>
    <n v="268.02685414187835"/>
    <n v="105.54504532092112"/>
    <n v="145.30495467907886"/>
    <m/>
    <m/>
    <m/>
    <n v="11.82"/>
    <n v="313.86"/>
    <n v="77.06"/>
    <n v="18.835342765917485"/>
    <n v="54.846711012333309"/>
    <n v="52.020526762956671"/>
    <n v="17.62596809723734"/>
    <n v="69.892125123101636"/>
    <n v="74.024360260197994"/>
    <n v="59.78612744651798"/>
    <n v="27.630024806554395"/>
    <n v="969.07196065174003"/>
    <n v="190.54"/>
    <n v="120.88785940596213"/>
    <n v="190.22583707624852"/>
    <n v="537.67458738795506"/>
    <n v="122.32735326029632"/>
    <n v="222.15724564945458"/>
    <n v="15082.666741487286"/>
    <n v="11097.050375732797"/>
    <n v="-8.5492568963310964E-2"/>
    <n v="-32.853753270818302"/>
    <n v="812.3306486102116"/>
    <n v="420.59545030301302"/>
    <n v="30509.989999999998"/>
    <m/>
    <m/>
    <m/>
    <m/>
    <m/>
    <m/>
    <m/>
    <m/>
    <m/>
    <m/>
    <m/>
    <m/>
    <m/>
    <m/>
    <m/>
    <m/>
    <m/>
    <m/>
    <m/>
    <m/>
    <m/>
    <m/>
    <m/>
    <m/>
    <m/>
  </r>
  <r>
    <x v="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1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9"/>
    <n v="0.56999999999999995"/>
    <n v="46.41"/>
    <n v="86.63"/>
    <n v="1.31"/>
    <n v="8.4"/>
    <n v="20.98"/>
    <n v="20.5"/>
    <n v="35.520000000000003"/>
    <n v="35.299999999999997"/>
    <n v="52.93"/>
    <n v="5.43"/>
    <n v="39.299999999999997"/>
    <n v="14.35"/>
    <n v="33.74"/>
    <n v="75.44"/>
    <n v="62.58"/>
    <n v="32.85"/>
    <n v="-17.57"/>
    <n v="36.35"/>
    <n v="48.88"/>
    <n v="11.14"/>
    <n v="44.14"/>
    <n v="186.08"/>
    <n v="211.02"/>
    <n v="714.26"/>
    <n v="0"/>
    <n v="257.72000000000003"/>
    <n v="702.36"/>
    <n v="10313.92"/>
    <n v="91.56"/>
    <n v="39.39"/>
    <n v="64.34"/>
    <n v="35.33"/>
    <n v="234.72"/>
    <n v="155.28"/>
    <n v="13.84"/>
    <n v="7.4"/>
    <n v="121.95"/>
    <n v="-0.9"/>
    <n v="0"/>
    <n v="18.559999999999999"/>
    <n v="13862.01"/>
    <n v="6.7968603268014762"/>
    <n v="8.3087773117135164"/>
    <n v="24.194362361485002"/>
    <n v="12.603528745397904"/>
    <n v="21.136471254602096"/>
    <n v="5.8584968641476181"/>
    <n v="23.230655678225261"/>
    <n v="21.746724718809929"/>
    <n v="24.604122738817185"/>
    <n v="19.508894856622668"/>
    <n v="9.0159920345926263"/>
    <n v="34.05511310878471"/>
    <n v="-4.2075754529002064E-2"/>
    <n v="-0.12227821532414017"/>
    <n v="-5.8229983494937423E-2"/>
    <n v="-1.3004941228086211"/>
    <n v="-16.0469219238433"/>
    <n v="21.249285106599114"/>
    <n v="11.005206785773241"/>
    <n v="4.0955081076276461"/>
    <n v="46.31690808469682"/>
    <n v="84.537189070687631"/>
    <n v="200.98349107047378"/>
    <n v="45.323925515987597"/>
    <n v="84.966844989840652"/>
    <n v="183.96434271735646"/>
    <n v="7.4061822379716906"/>
    <n v="37.96143329487581"/>
    <n v="9.0388821342549015"/>
    <n v="13.760800883854714"/>
    <n v="26.617713290938909"/>
    <n v="8.7122867090610878"/>
    <n v="1.245752112621771"/>
    <n v="6.1542478873782294"/>
    <n v="66.665466294670324"/>
    <n v="55.284533705329672"/>
    <n v="-0.37867466927976484"/>
    <n v="-0.52132533072023512"/>
    <m/>
    <m/>
    <m/>
    <n v="0.56999999999999995"/>
    <n v="133.04"/>
    <n v="35.520000000000003"/>
    <n v="8.3087773117135164"/>
    <n v="24.194362361485002"/>
    <n v="21.136471254602096"/>
    <n v="5.8584968641476181"/>
    <n v="23.230655678225261"/>
    <n v="24.604122738817185"/>
    <n v="19.508894856622668"/>
    <n v="9.0159920345926263"/>
    <n v="270.04724088461302"/>
    <n v="60.02"/>
    <n v="53.723090322668511"/>
    <n v="84.537189070687631"/>
    <n v="238.94492436534958"/>
    <n v="54.362807650242502"/>
    <n v="98.727645873695366"/>
    <n v="12592.484599746307"/>
    <n v="88.189742971048759"/>
    <n v="-4.2075754529002064E-2"/>
    <n v="-16.16920013916744"/>
    <n v="21.249285106599114"/>
    <n v="10.946976802278304"/>
    <n v="13862.01"/>
    <m/>
    <m/>
    <m/>
    <m/>
    <m/>
    <m/>
    <m/>
    <m/>
    <m/>
    <m/>
    <m/>
    <m/>
    <m/>
    <m/>
    <m/>
    <m/>
    <m/>
    <m/>
    <m/>
    <m/>
    <m/>
    <m/>
    <m/>
    <m/>
    <m/>
  </r>
  <r>
    <x v="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9"/>
    <n v="273.25"/>
    <n v="175.14"/>
    <n v="347.66"/>
    <n v="54.08"/>
    <n v="257.99"/>
    <n v="180.54"/>
    <n v="193.31"/>
    <n v="359.42"/>
    <n v="417.72"/>
    <n v="448.92"/>
    <n v="2615.7199999999998"/>
    <n v="152.05000000000001"/>
    <n v="75.8"/>
    <n v="150.80000000000001"/>
    <n v="353.23"/>
    <n v="340.96"/>
    <n v="346.68"/>
    <n v="70.77"/>
    <n v="455.8"/>
    <n v="354.99"/>
    <n v="68.099999999999994"/>
    <n v="174.86"/>
    <n v="1954.75"/>
    <n v="758.3"/>
    <n v="2123.88"/>
    <n v="2296"/>
    <n v="584"/>
    <n v="1399.49"/>
    <n v="12931.82"/>
    <n v="631.9"/>
    <n v="8501.2900000000009"/>
    <n v="1248.06"/>
    <n v="1143.43"/>
    <n v="545.26"/>
    <n v="604.87"/>
    <n v="43.59"/>
    <n v="403.88"/>
    <n v="470.28"/>
    <n v="139.5"/>
    <n v="3370"/>
    <n v="175.93"/>
    <n v="47194.02"/>
    <n v="26.296758592625057"/>
    <n v="32.146300006260567"/>
    <n v="93.606941401114383"/>
    <n v="56.331124327386007"/>
    <n v="94.46887567261399"/>
    <n v="27.431029259316851"/>
    <n v="108.77206396102213"/>
    <n v="101.82390737573212"/>
    <n v="115.20299940392889"/>
    <n v="106.29199089667728"/>
    <n v="49.1226053709604"/>
    <n v="185.5454037323623"/>
    <n v="0.16947644553315172"/>
    <n v="0.49252301072791116"/>
    <n v="0.23454387774255669"/>
    <n v="5.238245251631537"/>
    <n v="64.635211414364832"/>
    <n v="266.44908257463209"/>
    <n v="137.99651314870545"/>
    <n v="51.354404276662478"/>
    <n v="137.72513474494707"/>
    <n v="251.37463265960861"/>
    <n v="597.63225858196995"/>
    <n v="134.77246230349698"/>
    <n v="252.65223131215913"/>
    <n v="547.02515640038507"/>
    <n v="22.022572076811407"/>
    <n v="112.8798041978003"/>
    <n v="26.877468971104783"/>
    <n v="40.918278751716954"/>
    <n v="861.4631165654763"/>
    <n v="281.96688343452365"/>
    <n v="67.991130168335246"/>
    <n v="335.88886983166475"/>
    <n v="257.08434185369055"/>
    <n v="213.19565814630943"/>
    <n v="58.694573738363545"/>
    <n v="80.805426261636441"/>
    <m/>
    <m/>
    <m/>
    <n v="273.25"/>
    <n v="522.79999999999995"/>
    <n v="359.42"/>
    <n v="32.146300006260567"/>
    <n v="93.606941401114383"/>
    <n v="94.46887567261399"/>
    <n v="27.431029259316851"/>
    <n v="108.77206396102213"/>
    <n v="115.20299940392889"/>
    <n v="106.29199089667728"/>
    <n v="49.1226053709604"/>
    <n v="5017.3498435563997"/>
    <n v="423.09000000000003"/>
    <n v="159.74770682175847"/>
    <n v="251.37463265960861"/>
    <n v="710.5120627797703"/>
    <n v="161.64993127460176"/>
    <n v="293.5705100638761"/>
    <n v="33466.448318726259"/>
    <n v="4457.7868376741335"/>
    <n v="0.16947644553315172"/>
    <n v="65.12773442509274"/>
    <n v="266.44908257463209"/>
    <n v="138.23105702644801"/>
    <n v="47194.02"/>
    <m/>
    <m/>
    <m/>
    <m/>
    <m/>
    <m/>
    <m/>
    <m/>
    <m/>
    <m/>
    <m/>
    <m/>
    <m/>
    <m/>
    <m/>
    <m/>
    <m/>
    <m/>
    <m/>
    <m/>
    <m/>
    <m/>
    <m/>
    <m/>
    <m/>
  </r>
  <r>
    <x v="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1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9"/>
    <n v="0"/>
    <n v="0.03"/>
    <n v="7.0000000000000007E-2"/>
    <n v="0.02"/>
    <n v="-1.7"/>
    <n v="0.09"/>
    <n v="0.02"/>
    <n v="0.02"/>
    <n v="0"/>
    <n v="0.03"/>
    <n v="0.03"/>
    <n v="0.02"/>
    <n v="0.01"/>
    <n v="0.01"/>
    <n v="7.0000000000000007E-2"/>
    <n v="0.02"/>
    <n v="0.03"/>
    <n v="0.04"/>
    <n v="-0.09"/>
    <n v="0.01"/>
    <n v="0.01"/>
    <n v="-0.06"/>
    <n v="-1.24"/>
    <n v="-1.64"/>
    <n v="-0.08"/>
    <n v="0"/>
    <n v="0"/>
    <n v="0.01"/>
    <n v="-0.01"/>
    <n v="-3.99"/>
    <n v="-1.32"/>
    <n v="-0.54"/>
    <n v="0.01"/>
    <n v="-1.26"/>
    <n v="2154.37"/>
    <n v="0"/>
    <n v="3"/>
    <n v="0"/>
    <n v="2"/>
    <n v="21"/>
    <n v="0"/>
    <n v="2168.9899999999998"/>
    <n v="3.4589619983722533E-3"/>
    <n v="4.2283854003631128E-3"/>
    <n v="1.2312652601264634E-2"/>
    <n v="3.7354856981025204E-3"/>
    <n v="6.2645143018974789E-3"/>
    <n v="5.4360389778676209E-3"/>
    <n v="2.1555486445861194E-2"/>
    <n v="2.0178562172808792E-2"/>
    <n v="2.2829912403462396E-2"/>
    <n v="6.2348657259899869E-3"/>
    <n v="2.8814292216659083E-3"/>
    <n v="1.0883705052344107E-2"/>
    <n v="9.5789993236202757E-5"/>
    <n v="2.7837954541636917E-4"/>
    <n v="1.3256683778016488E-4"/>
    <n v="2.9607151344533205E-3"/>
    <n v="3.6532548489113942E-2"/>
    <n v="-5.2611710030094086E-2"/>
    <n v="-2.7248104834101557E-2"/>
    <n v="-1.014018513580435E-2"/>
    <n v="-5.1876804619826753E-3"/>
    <n v="-9.4685060421345318E-3"/>
    <n v="-2.2510961394503263E-2"/>
    <n v="-5.0764624104373867E-3"/>
    <n v="-9.5166292375147045E-3"/>
    <n v="-2.0604748155277512E-2"/>
    <n v="-8.2952227345467369E-4"/>
    <n v="-4.2518335950355122E-3"/>
    <n v="-1.0123912451213734E-3"/>
    <n v="-1.5412651845383713E-3"/>
    <n v="7.5340258394958701E-3"/>
    <n v="2.4659741605041292E-3"/>
    <n v="0.50503464025206934"/>
    <n v="2.4949653597479307"/>
    <n v="0"/>
    <n v="0"/>
    <n v="0.84149926506614403"/>
    <n v="1.1585007349338559"/>
    <m/>
    <m/>
    <m/>
    <n v="0"/>
    <n v="0.1"/>
    <n v="0.02"/>
    <n v="4.2283854003631128E-3"/>
    <n v="1.2312652601264634E-2"/>
    <n v="6.2645143018974789E-3"/>
    <n v="5.4360389778676209E-3"/>
    <n v="2.1555486445861194E-2"/>
    <n v="2.2829912403462396E-2"/>
    <n v="6.2348657259899869E-3"/>
    <n v="2.8814292216659083E-3"/>
    <n v="-1.4389227550797232"/>
    <n v="0.02"/>
    <n v="-6.0172027354373492E-3"/>
    <n v="-9.4685060421345318E-3"/>
    <n v="-2.6762794989538777E-2"/>
    <n v="-6.08885365555876E-3"/>
    <n v="-1.1057894422053075E-2"/>
    <n v="2145.6534631830023"/>
    <n v="24.65593206884229"/>
    <n v="9.5789993236202757E-5"/>
    <n v="3.6810928034530309E-2"/>
    <n v="-5.2611710030094086E-2"/>
    <n v="-2.7115537996321392E-2"/>
    <n v="2168.9899999999998"/>
    <m/>
    <m/>
    <m/>
    <m/>
    <m/>
    <m/>
    <m/>
    <m/>
    <m/>
    <m/>
    <m/>
    <m/>
    <m/>
    <m/>
    <m/>
    <m/>
    <m/>
    <m/>
    <m/>
    <m/>
    <m/>
    <m/>
    <m/>
    <m/>
    <m/>
  </r>
  <r>
    <x v="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1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1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1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1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1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13"/>
    <n v="9966.6299999999974"/>
    <n v="1313.5800000000002"/>
    <n v="3271.79"/>
    <n v="293.16000000000003"/>
    <n v="1279.79"/>
    <n v="1023.43"/>
    <n v="1132.57"/>
    <n v="5046.2900000000018"/>
    <n v="1441.34"/>
    <n v="2291.42"/>
    <n v="3684.57"/>
    <n v="1925.34"/>
    <n v="589.37"/>
    <n v="1747.7399999999998"/>
    <n v="3753.3199999999997"/>
    <n v="3873.4900000000002"/>
    <n v="2416.36"/>
    <n v="256.81"/>
    <n v="6659.8499999999995"/>
    <n v="2019.2900000000002"/>
    <n v="2368.08"/>
    <n v="1556.38"/>
    <n v="6085.54"/>
    <n v="5316.96"/>
    <n v="14156.409999999998"/>
    <n v="9347"/>
    <n v="2239.5500000000002"/>
    <n v="5530.15"/>
    <n v="89499.79"/>
    <n v="7296.579999999999"/>
    <n v="13994.460000000001"/>
    <n v="19344.039999999997"/>
    <n v="3830.12"/>
    <n v="4219.0499999999993"/>
    <n v="10246.98"/>
    <n v="494.75"/>
    <n v="7698.11"/>
    <n v="5889.41"/>
    <n v="2722.5299999999997"/>
    <n v="25136"/>
    <n v="678"/>
    <n v="291636.02999999997"/>
    <n v="332.98389469730171"/>
    <n v="407.05397733675574"/>
    <n v="1185.3021279659424"/>
    <n v="652.8657774001698"/>
    <n v="1094.8742225998299"/>
    <n v="291.47419737728706"/>
    <n v="1155.7805483854247"/>
    <n v="1081.9514424920953"/>
    <n v="1224.1138117451924"/>
    <n v="1207.5345020482478"/>
    <n v="558.059363791534"/>
    <n v="2107.8961341602185"/>
    <n v="0.61499570407473081"/>
    <n v="1.7872662764594442"/>
    <n v="0.8511122402581035"/>
    <n v="19.008531341973931"/>
    <n v="234.54809443723377"/>
    <n v="3893.1788560435789"/>
    <n v="2016.3143442154585"/>
    <n v="750.35679974096217"/>
    <n v="917.98664461020201"/>
    <n v="1675.500670249171"/>
    <n v="3983.4299874344988"/>
    <n v="898.30604039674893"/>
    <n v="1684.0163163030691"/>
    <n v="3646.1157854106509"/>
    <n v="146.78821758945594"/>
    <n v="752.38374528870838"/>
    <n v="179.14781932935824"/>
    <n v="272.73477338813552"/>
    <n v="2885.622304836992"/>
    <n v="944.49769516300751"/>
    <n v="1295.9374048236191"/>
    <n v="6402.172595176381"/>
    <n v="3219.5183587576412"/>
    <n v="2669.8916412423582"/>
    <n v="1145.5034970602644"/>
    <n v="1577.0265029397351"/>
    <m/>
    <m/>
    <m/>
    <n v="9966.6299999999974"/>
    <n v="4585.37"/>
    <n v="5046.2900000000018"/>
    <n v="407.05397733675574"/>
    <n v="1185.3021279659424"/>
    <n v="1094.8742225998299"/>
    <n v="291.47419737728706"/>
    <n v="1155.7805483854247"/>
    <n v="1224.1138117451924"/>
    <n v="1207.5345020482478"/>
    <n v="558.059363791534"/>
    <n v="19097.072579832722"/>
    <n v="4387.37"/>
    <n v="1064.7748621996579"/>
    <n v="1675.500670249171"/>
    <n v="4735.8137327232071"/>
    <n v="1077.4538597261071"/>
    <n v="1956.7510896912045"/>
    <n v="187363.92735088916"/>
    <n v="37407.58843452148"/>
    <n v="0.61499570407473081"/>
    <n v="236.33536071369321"/>
    <n v="3893.1788560435789"/>
    <n v="2017.1654564557166"/>
    <n v="291636.02999999997"/>
    <m/>
    <m/>
    <m/>
    <m/>
    <m/>
    <m/>
    <m/>
    <m/>
    <m/>
    <m/>
    <m/>
    <m/>
    <m/>
    <m/>
    <m/>
    <m/>
    <m/>
    <m/>
    <m/>
    <m/>
    <m/>
    <m/>
    <m/>
    <m/>
    <m/>
  </r>
  <r>
    <x v="1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m/>
    <m/>
    <m/>
    <m/>
    <m/>
    <m/>
    <m/>
    <m/>
    <m/>
    <m/>
    <m/>
    <m/>
    <m/>
    <m/>
    <m/>
    <m/>
    <m/>
    <m/>
    <m/>
    <m/>
    <m/>
    <m/>
  </r>
  <r>
    <x v="0"/>
    <m/>
    <m/>
    <m/>
    <m/>
    <m/>
    <m/>
    <m/>
    <m/>
    <m/>
    <m/>
    <m/>
    <m/>
    <m/>
    <m/>
    <m/>
    <m/>
    <m/>
    <m/>
    <m/>
    <m/>
    <m/>
    <m/>
    <m/>
    <m/>
    <m/>
    <m/>
    <m/>
    <m/>
    <m/>
    <m/>
    <m/>
    <m/>
    <m/>
    <m/>
    <m/>
    <m/>
    <m/>
    <m/>
    <m/>
    <m/>
    <m/>
    <n v="0"/>
    <m/>
    <m/>
    <m/>
    <m/>
    <m/>
    <m/>
    <m/>
    <m/>
    <m/>
    <m/>
    <m/>
    <m/>
    <m/>
    <m/>
    <m/>
    <m/>
    <m/>
    <m/>
    <m/>
    <m/>
    <m/>
    <m/>
    <m/>
    <m/>
    <m/>
    <m/>
    <m/>
    <m/>
    <m/>
    <m/>
    <m/>
    <m/>
    <m/>
    <m/>
    <m/>
    <m/>
    <m/>
    <m/>
    <m/>
    <m/>
    <m/>
    <m/>
    <m/>
    <m/>
    <m/>
    <m/>
    <m/>
    <m/>
    <m/>
    <m/>
    <m/>
    <m/>
    <m/>
    <m/>
    <m/>
    <m/>
    <m/>
    <m/>
    <m/>
    <m/>
    <m/>
    <m/>
    <m/>
    <m/>
    <m/>
    <m/>
    <m/>
    <m/>
    <m/>
    <m/>
    <m/>
    <m/>
    <m/>
    <m/>
    <m/>
    <m/>
    <m/>
    <m/>
    <m/>
    <m/>
    <m/>
    <m/>
    <m/>
    <m/>
    <m/>
    <m/>
    <m/>
    <m/>
    <m/>
    <m/>
    <m/>
  </r>
  <r>
    <x v="1"/>
    <m/>
    <m/>
    <m/>
    <m/>
    <m/>
    <m/>
    <m/>
    <m/>
    <m/>
    <m/>
    <m/>
    <m/>
    <m/>
    <m/>
    <m/>
    <m/>
    <m/>
    <m/>
    <m/>
    <m/>
    <m/>
    <m/>
    <m/>
    <m/>
    <m/>
    <m/>
    <m/>
    <m/>
    <m/>
    <m/>
    <m/>
    <m/>
    <m/>
    <m/>
    <m/>
    <m/>
    <m/>
    <m/>
    <m/>
    <m/>
    <m/>
    <n v="0"/>
    <m/>
    <m/>
    <m/>
    <m/>
    <m/>
    <m/>
    <m/>
    <m/>
    <m/>
    <m/>
    <m/>
    <m/>
    <m/>
    <m/>
    <m/>
    <m/>
    <m/>
    <m/>
    <m/>
    <m/>
    <m/>
    <m/>
    <m/>
    <m/>
    <m/>
    <m/>
    <m/>
    <m/>
    <m/>
    <m/>
    <m/>
    <m/>
    <m/>
    <m/>
    <m/>
    <m/>
    <m/>
    <m/>
    <m/>
    <m/>
    <m/>
    <m/>
    <m/>
    <m/>
    <m/>
    <m/>
    <m/>
    <m/>
    <m/>
    <m/>
    <m/>
    <m/>
    <m/>
    <m/>
    <m/>
    <m/>
    <m/>
    <m/>
    <m/>
    <m/>
    <m/>
    <m/>
    <m/>
    <m/>
    <m/>
    <m/>
    <m/>
    <m/>
    <m/>
    <m/>
    <m/>
    <m/>
    <m/>
    <m/>
    <m/>
    <m/>
    <m/>
    <m/>
    <m/>
    <m/>
    <m/>
    <m/>
    <m/>
    <m/>
    <m/>
    <m/>
    <m/>
    <m/>
    <m/>
    <m/>
    <m/>
  </r>
  <r>
    <x v="3"/>
    <m/>
    <m/>
    <m/>
    <m/>
    <m/>
    <m/>
    <m/>
    <m/>
    <m/>
    <m/>
    <m/>
    <m/>
    <m/>
    <m/>
    <m/>
    <m/>
    <m/>
    <m/>
    <m/>
    <m/>
    <m/>
    <m/>
    <m/>
    <m/>
    <m/>
    <m/>
    <m/>
    <m/>
    <m/>
    <m/>
    <m/>
    <m/>
    <m/>
    <m/>
    <m/>
    <m/>
    <m/>
    <m/>
    <m/>
    <m/>
    <m/>
    <n v="0"/>
    <m/>
    <m/>
    <m/>
    <m/>
    <m/>
    <m/>
    <m/>
    <m/>
    <m/>
    <m/>
    <m/>
    <m/>
    <m/>
    <m/>
    <m/>
    <m/>
    <m/>
    <m/>
    <m/>
    <m/>
    <m/>
    <m/>
    <m/>
    <m/>
    <m/>
    <m/>
    <m/>
    <m/>
    <m/>
    <m/>
    <m/>
    <m/>
    <m/>
    <m/>
    <m/>
    <m/>
    <m/>
    <m/>
    <m/>
    <m/>
    <m/>
    <m/>
    <m/>
    <m/>
    <m/>
    <m/>
    <m/>
    <m/>
    <m/>
    <m/>
    <m/>
    <m/>
    <m/>
    <m/>
    <m/>
    <m/>
    <m/>
    <m/>
    <m/>
    <m/>
    <m/>
    <m/>
    <m/>
    <m/>
    <m/>
    <m/>
    <m/>
    <m/>
    <m/>
    <m/>
    <m/>
    <m/>
    <m/>
    <m/>
    <m/>
    <m/>
    <m/>
    <m/>
    <m/>
    <m/>
    <m/>
    <m/>
    <m/>
    <m/>
    <m/>
    <m/>
    <m/>
    <m/>
    <m/>
    <m/>
    <m/>
  </r>
  <r>
    <x v="15"/>
    <m/>
    <m/>
    <m/>
    <m/>
    <m/>
    <m/>
    <m/>
    <m/>
    <m/>
    <m/>
    <m/>
    <m/>
    <m/>
    <m/>
    <m/>
    <m/>
    <m/>
    <m/>
    <m/>
    <m/>
    <m/>
    <m/>
    <m/>
    <m/>
    <m/>
    <m/>
    <m/>
    <m/>
    <m/>
    <m/>
    <m/>
    <m/>
    <m/>
    <m/>
    <m/>
    <m/>
    <m/>
    <m/>
    <m/>
    <m/>
    <m/>
    <n v="0"/>
    <m/>
    <m/>
    <m/>
    <m/>
    <m/>
    <m/>
    <m/>
    <m/>
    <m/>
    <m/>
    <m/>
    <m/>
    <m/>
    <m/>
    <m/>
    <m/>
    <m/>
    <m/>
    <m/>
    <m/>
    <m/>
    <m/>
    <m/>
    <m/>
    <m/>
    <m/>
    <m/>
    <m/>
    <m/>
    <m/>
    <m/>
    <m/>
    <m/>
    <m/>
    <m/>
    <m/>
    <m/>
    <m/>
    <m/>
    <m/>
    <m/>
    <m/>
    <m/>
    <m/>
    <m/>
    <m/>
    <m/>
    <m/>
    <m/>
    <m/>
    <m/>
    <m/>
    <m/>
    <m/>
    <m/>
    <m/>
    <m/>
    <m/>
    <m/>
    <m/>
    <m/>
    <m/>
    <m/>
    <m/>
    <m/>
    <m/>
    <m/>
    <m/>
    <m/>
    <m/>
    <m/>
    <m/>
    <m/>
    <m/>
    <m/>
    <m/>
    <m/>
    <m/>
    <m/>
    <m/>
    <m/>
    <m/>
    <m/>
    <m/>
    <m/>
    <m/>
    <m/>
    <m/>
    <m/>
    <m/>
    <m/>
  </r>
  <r>
    <x v="16"/>
    <m/>
    <m/>
    <m/>
    <m/>
    <m/>
    <m/>
    <m/>
    <m/>
    <m/>
    <m/>
    <m/>
    <m/>
    <m/>
    <m/>
    <m/>
    <m/>
    <m/>
    <m/>
    <m/>
    <m/>
    <m/>
    <m/>
    <m/>
    <m/>
    <m/>
    <m/>
    <m/>
    <m/>
    <m/>
    <m/>
    <m/>
    <m/>
    <m/>
    <m/>
    <m/>
    <m/>
    <m/>
    <m/>
    <m/>
    <m/>
    <m/>
    <n v="0"/>
    <m/>
    <m/>
    <m/>
    <m/>
    <m/>
    <m/>
    <m/>
    <m/>
    <m/>
    <m/>
    <m/>
    <m/>
    <m/>
    <m/>
    <m/>
    <m/>
    <m/>
    <m/>
    <m/>
    <m/>
    <m/>
    <m/>
    <m/>
    <m/>
    <m/>
    <m/>
    <m/>
    <m/>
    <m/>
    <m/>
    <m/>
    <m/>
    <m/>
    <m/>
    <m/>
    <m/>
    <m/>
    <m/>
    <m/>
    <m/>
    <m/>
    <m/>
    <m/>
    <m/>
    <m/>
    <m/>
    <m/>
    <m/>
    <m/>
    <m/>
    <m/>
    <m/>
    <m/>
    <m/>
    <m/>
    <m/>
    <m/>
    <m/>
    <m/>
    <m/>
    <m/>
    <m/>
    <m/>
    <m/>
    <m/>
    <m/>
    <m/>
    <m/>
    <m/>
    <m/>
    <m/>
    <m/>
    <m/>
    <m/>
    <m/>
    <m/>
    <m/>
    <m/>
    <m/>
    <m/>
    <m/>
    <m/>
    <m/>
    <m/>
    <m/>
    <m/>
    <m/>
    <m/>
    <m/>
    <m/>
    <m/>
  </r>
  <r>
    <x v="17"/>
    <m/>
    <m/>
    <m/>
    <m/>
    <m/>
    <m/>
    <m/>
    <m/>
    <m/>
    <m/>
    <m/>
    <m/>
    <m/>
    <m/>
    <m/>
    <m/>
    <m/>
    <m/>
    <m/>
    <m/>
    <m/>
    <m/>
    <m/>
    <m/>
    <m/>
    <m/>
    <m/>
    <m/>
    <m/>
    <m/>
    <m/>
    <m/>
    <m/>
    <m/>
    <m/>
    <m/>
    <m/>
    <m/>
    <m/>
    <m/>
    <m/>
    <n v="0"/>
    <m/>
    <m/>
    <m/>
    <m/>
    <m/>
    <m/>
    <m/>
    <m/>
    <m/>
    <m/>
    <m/>
    <m/>
    <m/>
    <m/>
    <m/>
    <m/>
    <m/>
    <m/>
    <m/>
    <m/>
    <m/>
    <m/>
    <m/>
    <m/>
    <m/>
    <m/>
    <m/>
    <m/>
    <m/>
    <m/>
    <m/>
    <m/>
    <m/>
    <m/>
    <m/>
    <m/>
    <m/>
    <m/>
    <m/>
    <m/>
    <m/>
    <m/>
    <m/>
    <m/>
    <m/>
    <m/>
    <m/>
    <m/>
    <m/>
    <m/>
    <m/>
    <m/>
    <m/>
    <m/>
    <m/>
    <m/>
    <m/>
    <m/>
    <m/>
    <m/>
    <m/>
    <m/>
    <m/>
    <m/>
    <m/>
    <m/>
    <m/>
    <m/>
    <m/>
    <m/>
    <m/>
    <m/>
    <m/>
    <m/>
    <m/>
    <m/>
    <m/>
    <m/>
    <m/>
    <m/>
    <m/>
    <m/>
    <m/>
    <m/>
    <m/>
    <m/>
    <m/>
    <m/>
    <m/>
    <m/>
    <m/>
  </r>
  <r>
    <x v="18"/>
    <m/>
    <m/>
    <m/>
    <m/>
    <m/>
    <m/>
    <m/>
    <m/>
    <m/>
    <m/>
    <m/>
    <m/>
    <m/>
    <m/>
    <m/>
    <m/>
    <m/>
    <m/>
    <m/>
    <m/>
    <m/>
    <m/>
    <m/>
    <m/>
    <m/>
    <m/>
    <m/>
    <m/>
    <m/>
    <m/>
    <m/>
    <m/>
    <m/>
    <m/>
    <m/>
    <m/>
    <m/>
    <m/>
    <m/>
    <m/>
    <m/>
    <n v="0"/>
    <m/>
    <m/>
    <m/>
    <m/>
    <m/>
    <m/>
    <m/>
    <m/>
    <m/>
    <m/>
    <m/>
    <m/>
    <m/>
    <m/>
    <m/>
    <m/>
    <m/>
    <m/>
    <m/>
    <m/>
    <m/>
    <m/>
    <m/>
    <m/>
    <m/>
    <m/>
    <m/>
    <m/>
    <m/>
    <m/>
    <m/>
    <m/>
    <m/>
    <m/>
    <m/>
    <m/>
    <m/>
    <m/>
    <m/>
    <m/>
    <m/>
    <m/>
    <m/>
    <m/>
    <m/>
    <m/>
    <m/>
    <m/>
    <m/>
    <m/>
    <m/>
    <m/>
    <m/>
    <m/>
    <m/>
    <m/>
    <m/>
    <m/>
    <m/>
    <m/>
    <m/>
    <m/>
    <m/>
    <m/>
    <m/>
    <m/>
    <m/>
    <m/>
    <m/>
    <m/>
    <m/>
    <m/>
    <m/>
    <m/>
    <m/>
    <m/>
    <m/>
    <m/>
    <m/>
    <m/>
    <m/>
    <m/>
    <m/>
    <m/>
    <m/>
    <m/>
    <m/>
    <m/>
    <m/>
    <m/>
    <m/>
  </r>
  <r>
    <x v="19"/>
    <m/>
    <m/>
    <m/>
    <m/>
    <m/>
    <m/>
    <m/>
    <m/>
    <m/>
    <m/>
    <m/>
    <m/>
    <m/>
    <m/>
    <m/>
    <m/>
    <m/>
    <m/>
    <m/>
    <m/>
    <m/>
    <m/>
    <m/>
    <m/>
    <m/>
    <m/>
    <m/>
    <m/>
    <m/>
    <m/>
    <m/>
    <m/>
    <m/>
    <m/>
    <m/>
    <m/>
    <m/>
    <m/>
    <m/>
    <m/>
    <m/>
    <n v="0"/>
    <m/>
    <m/>
    <m/>
    <m/>
    <m/>
    <m/>
    <m/>
    <m/>
    <m/>
    <m/>
    <m/>
    <m/>
    <m/>
    <m/>
    <m/>
    <m/>
    <m/>
    <m/>
    <m/>
    <m/>
    <m/>
    <m/>
    <m/>
    <m/>
    <m/>
    <m/>
    <m/>
    <m/>
    <m/>
    <m/>
    <m/>
    <m/>
    <m/>
    <m/>
    <m/>
    <m/>
    <m/>
    <m/>
    <m/>
    <m/>
    <m/>
    <m/>
    <m/>
    <m/>
    <m/>
    <m/>
    <m/>
    <m/>
    <m/>
    <m/>
    <m/>
    <m/>
    <m/>
    <m/>
    <m/>
    <m/>
    <m/>
    <m/>
    <m/>
    <m/>
    <m/>
    <m/>
    <m/>
    <m/>
    <m/>
    <m/>
    <m/>
    <m/>
    <m/>
    <m/>
    <m/>
    <m/>
    <m/>
    <m/>
    <m/>
    <m/>
    <m/>
    <m/>
    <m/>
    <m/>
    <m/>
    <m/>
    <m/>
    <m/>
    <m/>
    <m/>
    <m/>
    <m/>
    <m/>
    <m/>
    <m/>
  </r>
  <r>
    <x v="20"/>
    <m/>
    <m/>
    <m/>
    <m/>
    <m/>
    <m/>
    <m/>
    <m/>
    <m/>
    <m/>
    <m/>
    <m/>
    <m/>
    <m/>
    <m/>
    <m/>
    <m/>
    <m/>
    <m/>
    <m/>
    <m/>
    <m/>
    <m/>
    <m/>
    <m/>
    <m/>
    <m/>
    <m/>
    <m/>
    <m/>
    <m/>
    <m/>
    <m/>
    <m/>
    <m/>
    <m/>
    <m/>
    <m/>
    <m/>
    <m/>
    <m/>
    <n v="0"/>
    <m/>
    <m/>
    <m/>
    <m/>
    <m/>
    <m/>
    <m/>
    <m/>
    <m/>
    <m/>
    <m/>
    <m/>
    <m/>
    <m/>
    <m/>
    <m/>
    <m/>
    <m/>
    <m/>
    <m/>
    <m/>
    <m/>
    <m/>
    <m/>
    <m/>
    <m/>
    <m/>
    <m/>
    <m/>
    <m/>
    <m/>
    <m/>
    <m/>
    <m/>
    <m/>
    <m/>
    <m/>
    <m/>
    <m/>
    <m/>
    <m/>
    <m/>
    <m/>
    <m/>
    <m/>
    <m/>
    <m/>
    <m/>
    <m/>
    <m/>
    <m/>
    <m/>
    <m/>
    <m/>
    <m/>
    <m/>
    <m/>
    <m/>
    <m/>
    <m/>
    <m/>
    <m/>
    <m/>
    <m/>
    <m/>
    <m/>
    <m/>
    <m/>
    <m/>
    <m/>
    <m/>
    <m/>
    <m/>
    <m/>
    <m/>
    <m/>
    <m/>
    <m/>
    <m/>
    <m/>
    <m/>
    <m/>
    <m/>
    <m/>
    <m/>
    <m/>
    <m/>
    <m/>
    <m/>
    <m/>
    <m/>
  </r>
  <r>
    <x v="21"/>
    <m/>
    <m/>
    <m/>
    <m/>
    <m/>
    <m/>
    <m/>
    <m/>
    <m/>
    <m/>
    <m/>
    <m/>
    <m/>
    <m/>
    <m/>
    <m/>
    <m/>
    <m/>
    <m/>
    <m/>
    <m/>
    <m/>
    <m/>
    <m/>
    <m/>
    <m/>
    <m/>
    <m/>
    <m/>
    <m/>
    <m/>
    <m/>
    <m/>
    <m/>
    <m/>
    <m/>
    <m/>
    <m/>
    <m/>
    <m/>
    <m/>
    <n v="0"/>
    <m/>
    <m/>
    <m/>
    <m/>
    <m/>
    <m/>
    <m/>
    <m/>
    <m/>
    <m/>
    <m/>
    <m/>
    <m/>
    <m/>
    <m/>
    <m/>
    <m/>
    <m/>
    <m/>
    <m/>
    <m/>
    <m/>
    <m/>
    <m/>
    <m/>
    <m/>
    <m/>
    <m/>
    <m/>
    <m/>
    <m/>
    <m/>
    <m/>
    <m/>
    <m/>
    <m/>
    <m/>
    <m/>
    <m/>
    <m/>
    <m/>
    <m/>
    <m/>
    <m/>
    <m/>
    <m/>
    <m/>
    <m/>
    <m/>
    <m/>
    <m/>
    <m/>
    <m/>
    <m/>
    <m/>
    <m/>
    <m/>
    <m/>
    <m/>
    <m/>
    <m/>
    <m/>
    <m/>
    <m/>
    <m/>
    <m/>
    <m/>
    <m/>
    <m/>
    <m/>
    <m/>
    <m/>
    <m/>
    <m/>
    <m/>
    <m/>
    <m/>
    <m/>
    <m/>
    <m/>
    <m/>
    <m/>
    <m/>
    <m/>
    <m/>
    <m/>
    <m/>
    <m/>
    <m/>
    <m/>
    <m/>
  </r>
  <r>
    <x v="22"/>
    <m/>
    <m/>
    <m/>
    <m/>
    <m/>
    <m/>
    <m/>
    <m/>
    <m/>
    <m/>
    <m/>
    <m/>
    <m/>
    <m/>
    <m/>
    <m/>
    <m/>
    <m/>
    <m/>
    <m/>
    <m/>
    <m/>
    <m/>
    <m/>
    <m/>
    <m/>
    <m/>
    <m/>
    <m/>
    <m/>
    <m/>
    <m/>
    <m/>
    <m/>
    <m/>
    <m/>
    <m/>
    <m/>
    <m/>
    <m/>
    <m/>
    <n v="0"/>
    <m/>
    <m/>
    <m/>
    <m/>
    <m/>
    <m/>
    <m/>
    <m/>
    <m/>
    <m/>
    <m/>
    <m/>
    <m/>
    <m/>
    <m/>
    <m/>
    <m/>
    <m/>
    <m/>
    <m/>
    <m/>
    <m/>
    <m/>
    <m/>
    <m/>
    <m/>
    <m/>
    <m/>
    <m/>
    <m/>
    <m/>
    <m/>
    <m/>
    <m/>
    <m/>
    <m/>
    <m/>
    <m/>
    <m/>
    <m/>
    <m/>
    <m/>
    <m/>
    <m/>
    <m/>
    <m/>
    <m/>
    <m/>
    <m/>
    <m/>
    <m/>
    <m/>
    <m/>
    <m/>
    <m/>
    <m/>
    <m/>
    <m/>
    <m/>
    <m/>
    <m/>
    <m/>
    <m/>
    <m/>
    <m/>
    <m/>
    <m/>
    <m/>
    <m/>
    <m/>
    <m/>
    <m/>
    <m/>
    <m/>
    <m/>
    <m/>
    <m/>
    <m/>
    <m/>
    <m/>
    <m/>
    <m/>
    <m/>
    <m/>
    <m/>
    <m/>
    <m/>
    <m/>
    <m/>
    <m/>
    <m/>
  </r>
  <r>
    <x v="2"/>
    <m/>
    <m/>
    <m/>
    <m/>
    <m/>
    <m/>
    <m/>
    <m/>
    <m/>
    <m/>
    <m/>
    <m/>
    <m/>
    <m/>
    <m/>
    <m/>
    <m/>
    <m/>
    <m/>
    <m/>
    <m/>
    <m/>
    <m/>
    <m/>
    <m/>
    <m/>
    <m/>
    <m/>
    <m/>
    <m/>
    <m/>
    <m/>
    <m/>
    <m/>
    <m/>
    <m/>
    <m/>
    <m/>
    <m/>
    <m/>
    <m/>
    <n v="0"/>
    <m/>
    <m/>
    <m/>
    <m/>
    <m/>
    <m/>
    <m/>
    <m/>
    <m/>
    <m/>
    <m/>
    <m/>
    <m/>
    <m/>
    <m/>
    <m/>
    <m/>
    <m/>
    <m/>
    <m/>
    <m/>
    <m/>
    <m/>
    <m/>
    <m/>
    <m/>
    <m/>
    <m/>
    <m/>
    <m/>
    <m/>
    <m/>
    <m/>
    <m/>
    <m/>
    <m/>
    <m/>
    <m/>
    <m/>
    <m/>
    <m/>
    <m/>
    <m/>
    <m/>
    <m/>
    <m/>
    <m/>
    <m/>
    <m/>
    <m/>
    <m/>
    <m/>
    <m/>
    <m/>
    <m/>
    <m/>
    <m/>
    <m/>
    <m/>
    <m/>
    <m/>
    <m/>
    <m/>
    <m/>
    <m/>
    <m/>
    <m/>
    <m/>
    <m/>
    <m/>
    <m/>
    <m/>
    <m/>
    <m/>
    <m/>
    <m/>
    <m/>
    <m/>
    <m/>
    <m/>
    <m/>
    <m/>
    <m/>
    <m/>
    <m/>
    <m/>
    <m/>
    <m/>
    <m/>
    <m/>
    <m/>
  </r>
  <r>
    <x v="8"/>
    <m/>
    <m/>
    <m/>
    <m/>
    <m/>
    <m/>
    <m/>
    <m/>
    <m/>
    <m/>
    <m/>
    <m/>
    <m/>
    <m/>
    <m/>
    <m/>
    <m/>
    <m/>
    <m/>
    <m/>
    <m/>
    <m/>
    <m/>
    <m/>
    <m/>
    <m/>
    <m/>
    <m/>
    <m/>
    <m/>
    <m/>
    <m/>
    <m/>
    <m/>
    <m/>
    <m/>
    <m/>
    <m/>
    <m/>
    <m/>
    <m/>
    <n v="0"/>
    <m/>
    <m/>
    <m/>
    <m/>
    <m/>
    <m/>
    <m/>
    <m/>
    <m/>
    <m/>
    <m/>
    <m/>
    <m/>
    <m/>
    <m/>
    <m/>
    <m/>
    <m/>
    <m/>
    <m/>
    <m/>
    <m/>
    <m/>
    <m/>
    <m/>
    <m/>
    <m/>
    <m/>
    <m/>
    <m/>
    <m/>
    <m/>
    <m/>
    <m/>
    <m/>
    <m/>
    <m/>
    <m/>
    <m/>
    <m/>
    <m/>
    <m/>
    <m/>
    <m/>
    <m/>
    <m/>
    <m/>
    <m/>
    <m/>
    <m/>
    <m/>
    <m/>
    <m/>
    <m/>
    <m/>
    <m/>
    <m/>
    <m/>
    <m/>
    <m/>
    <m/>
    <m/>
    <m/>
    <m/>
    <m/>
    <m/>
    <m/>
    <m/>
    <m/>
    <m/>
    <m/>
    <m/>
    <m/>
    <m/>
    <m/>
    <m/>
    <m/>
    <m/>
    <m/>
    <m/>
    <m/>
    <m/>
    <m/>
    <m/>
    <m/>
    <m/>
    <m/>
    <m/>
    <m/>
    <m/>
    <m/>
  </r>
  <r>
    <x v="23"/>
    <m/>
    <m/>
    <m/>
    <m/>
    <m/>
    <m/>
    <m/>
    <m/>
    <m/>
    <m/>
    <m/>
    <m/>
    <m/>
    <m/>
    <m/>
    <m/>
    <m/>
    <m/>
    <m/>
    <m/>
    <m/>
    <m/>
    <m/>
    <m/>
    <m/>
    <m/>
    <m/>
    <m/>
    <m/>
    <m/>
    <m/>
    <m/>
    <m/>
    <m/>
    <m/>
    <m/>
    <m/>
    <m/>
    <m/>
    <m/>
    <m/>
    <n v="0"/>
    <m/>
    <m/>
    <m/>
    <m/>
    <m/>
    <m/>
    <m/>
    <m/>
    <m/>
    <m/>
    <m/>
    <m/>
    <m/>
    <m/>
    <m/>
    <m/>
    <m/>
    <m/>
    <m/>
    <m/>
    <m/>
    <m/>
    <m/>
    <m/>
    <m/>
    <m/>
    <m/>
    <m/>
    <m/>
    <m/>
    <m/>
    <m/>
    <m/>
    <m/>
    <m/>
    <m/>
    <m/>
    <m/>
    <m/>
    <m/>
    <m/>
    <m/>
    <m/>
    <m/>
    <m/>
    <m/>
    <m/>
    <m/>
    <m/>
    <m/>
    <m/>
    <m/>
    <m/>
    <m/>
    <m/>
    <m/>
    <m/>
    <m/>
    <m/>
    <m/>
    <m/>
    <m/>
    <m/>
    <m/>
    <m/>
    <m/>
    <m/>
    <m/>
    <m/>
    <m/>
    <m/>
    <m/>
    <m/>
    <m/>
    <m/>
    <m/>
    <m/>
    <m/>
    <m/>
    <m/>
    <m/>
    <m/>
    <m/>
    <m/>
    <m/>
    <m/>
    <m/>
    <m/>
    <m/>
    <m/>
    <m/>
  </r>
  <r>
    <x v="24"/>
    <m/>
    <m/>
    <m/>
    <m/>
    <m/>
    <m/>
    <m/>
    <m/>
    <m/>
    <m/>
    <m/>
    <m/>
    <m/>
    <m/>
    <m/>
    <m/>
    <m/>
    <m/>
    <m/>
    <m/>
    <m/>
    <m/>
    <m/>
    <m/>
    <m/>
    <m/>
    <m/>
    <m/>
    <m/>
    <m/>
    <m/>
    <m/>
    <m/>
    <m/>
    <m/>
    <m/>
    <m/>
    <m/>
    <m/>
    <m/>
    <m/>
    <n v="0"/>
    <m/>
    <m/>
    <m/>
    <m/>
    <m/>
    <m/>
    <m/>
    <m/>
    <m/>
    <m/>
    <m/>
    <m/>
    <m/>
    <m/>
    <m/>
    <m/>
    <m/>
    <m/>
    <m/>
    <m/>
    <m/>
    <m/>
    <m/>
    <m/>
    <m/>
    <m/>
    <m/>
    <m/>
    <m/>
    <m/>
    <m/>
    <m/>
    <m/>
    <m/>
    <m/>
    <m/>
    <m/>
    <m/>
    <m/>
    <m/>
    <m/>
    <m/>
    <m/>
    <m/>
    <m/>
    <m/>
    <m/>
    <m/>
    <m/>
    <m/>
    <m/>
    <m/>
    <m/>
    <m/>
    <m/>
    <m/>
    <m/>
    <m/>
    <m/>
    <m/>
    <m/>
    <m/>
    <m/>
    <m/>
    <m/>
    <m/>
    <m/>
    <m/>
    <m/>
    <m/>
    <m/>
    <m/>
    <m/>
    <m/>
    <m/>
    <m/>
    <m/>
    <m/>
    <m/>
    <m/>
    <m/>
    <m/>
    <m/>
    <m/>
    <m/>
    <m/>
    <m/>
    <m/>
    <m/>
    <m/>
    <m/>
  </r>
  <r>
    <x v="25"/>
    <m/>
    <m/>
    <m/>
    <m/>
    <m/>
    <m/>
    <m/>
    <m/>
    <m/>
    <m/>
    <m/>
    <m/>
    <m/>
    <m/>
    <m/>
    <m/>
    <m/>
    <m/>
    <m/>
    <m/>
    <m/>
    <m/>
    <m/>
    <m/>
    <m/>
    <m/>
    <m/>
    <m/>
    <m/>
    <m/>
    <m/>
    <m/>
    <m/>
    <m/>
    <m/>
    <m/>
    <m/>
    <m/>
    <m/>
    <m/>
    <m/>
    <n v="0"/>
    <m/>
    <m/>
    <m/>
    <m/>
    <m/>
    <m/>
    <m/>
    <m/>
    <m/>
    <m/>
    <m/>
    <m/>
    <m/>
    <m/>
    <m/>
    <m/>
    <m/>
    <m/>
    <m/>
    <m/>
    <m/>
    <m/>
    <m/>
    <m/>
    <m/>
    <m/>
    <m/>
    <m/>
    <m/>
    <m/>
    <m/>
    <m/>
    <m/>
    <m/>
    <m/>
    <m/>
    <m/>
    <m/>
    <m/>
    <m/>
    <m/>
    <m/>
    <m/>
    <m/>
    <m/>
    <m/>
    <m/>
    <m/>
    <m/>
    <m/>
    <m/>
    <m/>
    <m/>
    <m/>
    <m/>
    <m/>
    <m/>
    <m/>
    <m/>
    <m/>
    <m/>
    <m/>
    <m/>
    <m/>
    <m/>
    <m/>
    <m/>
    <m/>
    <m/>
    <m/>
    <m/>
    <m/>
    <m/>
    <m/>
    <m/>
    <m/>
    <m/>
    <m/>
    <m/>
    <m/>
    <m/>
    <m/>
    <m/>
    <m/>
    <m/>
    <m/>
    <m/>
    <m/>
    <m/>
    <m/>
    <m/>
  </r>
  <r>
    <x v="26"/>
    <m/>
    <m/>
    <m/>
    <m/>
    <m/>
    <m/>
    <m/>
    <m/>
    <m/>
    <m/>
    <m/>
    <m/>
    <m/>
    <m/>
    <m/>
    <m/>
    <m/>
    <m/>
    <m/>
    <m/>
    <m/>
    <m/>
    <m/>
    <m/>
    <m/>
    <m/>
    <m/>
    <m/>
    <m/>
    <m/>
    <m/>
    <m/>
    <m/>
    <m/>
    <m/>
    <m/>
    <m/>
    <m/>
    <m/>
    <m/>
    <m/>
    <n v="0"/>
    <m/>
    <m/>
    <m/>
    <m/>
    <m/>
    <m/>
    <m/>
    <m/>
    <m/>
    <m/>
    <m/>
    <m/>
    <m/>
    <m/>
    <m/>
    <m/>
    <m/>
    <m/>
    <m/>
    <m/>
    <m/>
    <m/>
    <m/>
    <m/>
    <m/>
    <m/>
    <m/>
    <m/>
    <m/>
    <m/>
    <m/>
    <m/>
    <m/>
    <m/>
    <m/>
    <m/>
    <m/>
    <m/>
    <m/>
    <m/>
    <m/>
    <m/>
    <m/>
    <m/>
    <m/>
    <m/>
    <m/>
    <m/>
    <m/>
    <m/>
    <m/>
    <m/>
    <m/>
    <m/>
    <m/>
    <m/>
    <m/>
    <m/>
    <m/>
    <m/>
    <m/>
    <m/>
    <m/>
    <m/>
    <m/>
    <m/>
    <m/>
    <m/>
    <m/>
    <m/>
    <m/>
    <m/>
    <m/>
    <m/>
    <m/>
    <m/>
    <m/>
    <m/>
    <m/>
    <m/>
    <m/>
    <m/>
    <m/>
    <m/>
    <m/>
    <m/>
    <m/>
    <m/>
    <m/>
    <m/>
    <m/>
  </r>
  <r>
    <x v="27"/>
    <m/>
    <m/>
    <m/>
    <m/>
    <m/>
    <m/>
    <m/>
    <m/>
    <m/>
    <m/>
    <m/>
    <m/>
    <m/>
    <m/>
    <m/>
    <m/>
    <m/>
    <m/>
    <m/>
    <m/>
    <m/>
    <m/>
    <m/>
    <m/>
    <m/>
    <m/>
    <m/>
    <m/>
    <m/>
    <m/>
    <m/>
    <m/>
    <m/>
    <m/>
    <m/>
    <m/>
    <m/>
    <m/>
    <m/>
    <m/>
    <m/>
    <n v="0"/>
    <m/>
    <m/>
    <m/>
    <m/>
    <m/>
    <m/>
    <m/>
    <m/>
    <m/>
    <m/>
    <m/>
    <m/>
    <m/>
    <m/>
    <m/>
    <m/>
    <m/>
    <m/>
    <m/>
    <m/>
    <m/>
    <m/>
    <m/>
    <m/>
    <m/>
    <m/>
    <m/>
    <m/>
    <m/>
    <m/>
    <m/>
    <m/>
    <m/>
    <m/>
    <m/>
    <m/>
    <m/>
    <m/>
    <m/>
    <m/>
    <m/>
    <m/>
    <m/>
    <m/>
    <m/>
    <m/>
    <m/>
    <m/>
    <m/>
    <m/>
    <m/>
    <m/>
    <m/>
    <m/>
    <m/>
    <m/>
    <m/>
    <m/>
    <m/>
    <m/>
    <m/>
    <m/>
    <m/>
    <m/>
    <m/>
    <m/>
    <m/>
    <m/>
    <m/>
    <m/>
    <m/>
    <m/>
    <m/>
    <m/>
    <m/>
    <m/>
    <m/>
    <m/>
    <m/>
    <m/>
    <m/>
    <m/>
    <m/>
    <m/>
    <m/>
    <m/>
    <m/>
    <m/>
    <m/>
    <m/>
    <m/>
  </r>
  <r>
    <x v="9"/>
    <m/>
    <m/>
    <m/>
    <m/>
    <m/>
    <m/>
    <m/>
    <m/>
    <m/>
    <m/>
    <m/>
    <m/>
    <m/>
    <m/>
    <m/>
    <m/>
    <m/>
    <m/>
    <m/>
    <m/>
    <m/>
    <m/>
    <m/>
    <m/>
    <m/>
    <m/>
    <m/>
    <m/>
    <m/>
    <m/>
    <m/>
    <m/>
    <m/>
    <m/>
    <m/>
    <m/>
    <m/>
    <m/>
    <m/>
    <m/>
    <m/>
    <n v="0"/>
    <m/>
    <m/>
    <m/>
    <m/>
    <m/>
    <m/>
    <m/>
    <m/>
    <m/>
    <m/>
    <m/>
    <m/>
    <m/>
    <m/>
    <m/>
    <m/>
    <m/>
    <m/>
    <m/>
    <m/>
    <m/>
    <m/>
    <m/>
    <m/>
    <m/>
    <m/>
    <m/>
    <m/>
    <m/>
    <m/>
    <m/>
    <m/>
    <m/>
    <m/>
    <m/>
    <m/>
    <m/>
    <m/>
    <m/>
    <m/>
    <m/>
    <m/>
    <m/>
    <m/>
    <m/>
    <m/>
    <m/>
    <m/>
    <m/>
    <m/>
    <m/>
    <m/>
    <m/>
    <m/>
    <m/>
    <m/>
    <m/>
    <m/>
    <m/>
    <m/>
    <m/>
    <m/>
    <m/>
    <m/>
    <m/>
    <m/>
    <m/>
    <m/>
    <m/>
    <m/>
    <m/>
    <m/>
    <m/>
    <m/>
    <m/>
    <m/>
    <m/>
    <m/>
    <m/>
    <m/>
    <m/>
    <m/>
    <m/>
    <m/>
    <m/>
    <m/>
    <m/>
    <m/>
    <m/>
    <m/>
    <m/>
  </r>
  <r>
    <x v="12"/>
    <m/>
    <m/>
    <m/>
    <m/>
    <m/>
    <m/>
    <m/>
    <m/>
    <m/>
    <m/>
    <m/>
    <m/>
    <m/>
    <m/>
    <m/>
    <m/>
    <m/>
    <m/>
    <m/>
    <m/>
    <m/>
    <m/>
    <m/>
    <m/>
    <m/>
    <m/>
    <m/>
    <m/>
    <m/>
    <m/>
    <m/>
    <m/>
    <m/>
    <m/>
    <m/>
    <m/>
    <m/>
    <m/>
    <m/>
    <m/>
    <m/>
    <n v="0"/>
    <m/>
    <m/>
    <m/>
    <m/>
    <m/>
    <m/>
    <m/>
    <m/>
    <m/>
    <m/>
    <m/>
    <m/>
    <m/>
    <m/>
    <m/>
    <m/>
    <m/>
    <m/>
    <m/>
    <m/>
    <m/>
    <m/>
    <m/>
    <m/>
    <m/>
    <m/>
    <m/>
    <m/>
    <m/>
    <m/>
    <m/>
    <m/>
    <m/>
    <m/>
    <m/>
    <m/>
    <m/>
    <m/>
    <m/>
    <m/>
    <m/>
    <m/>
    <m/>
    <m/>
    <m/>
    <m/>
    <m/>
    <m/>
    <m/>
    <m/>
    <m/>
    <m/>
    <m/>
    <m/>
    <m/>
    <m/>
    <m/>
    <m/>
    <m/>
    <m/>
    <m/>
    <m/>
    <m/>
    <m/>
    <m/>
    <m/>
    <m/>
    <m/>
    <m/>
    <m/>
    <m/>
    <m/>
    <m/>
    <m/>
    <m/>
    <m/>
    <m/>
    <m/>
    <m/>
    <m/>
    <m/>
    <m/>
    <m/>
    <m/>
    <m/>
    <m/>
    <m/>
    <m/>
    <m/>
    <m/>
    <m/>
  </r>
  <r>
    <x v="28"/>
    <m/>
    <m/>
    <m/>
    <m/>
    <m/>
    <m/>
    <m/>
    <m/>
    <m/>
    <m/>
    <m/>
    <m/>
    <m/>
    <m/>
    <m/>
    <m/>
    <m/>
    <m/>
    <m/>
    <m/>
    <m/>
    <m/>
    <m/>
    <m/>
    <m/>
    <m/>
    <m/>
    <m/>
    <m/>
    <m/>
    <m/>
    <m/>
    <m/>
    <m/>
    <m/>
    <m/>
    <m/>
    <m/>
    <m/>
    <m/>
    <m/>
    <n v="0"/>
    <m/>
    <m/>
    <m/>
    <m/>
    <m/>
    <m/>
    <m/>
    <m/>
    <m/>
    <m/>
    <m/>
    <m/>
    <m/>
    <m/>
    <m/>
    <m/>
    <m/>
    <m/>
    <m/>
    <m/>
    <m/>
    <m/>
    <m/>
    <m/>
    <m/>
    <m/>
    <m/>
    <m/>
    <m/>
    <m/>
    <m/>
    <m/>
    <m/>
    <m/>
    <m/>
    <m/>
    <m/>
    <m/>
    <m/>
    <m/>
    <m/>
    <m/>
    <m/>
    <m/>
    <m/>
    <m/>
    <m/>
    <m/>
    <m/>
    <m/>
    <m/>
    <m/>
    <m/>
    <m/>
    <m/>
    <m/>
    <m/>
    <m/>
    <m/>
    <m/>
    <m/>
    <m/>
    <m/>
    <m/>
    <m/>
    <m/>
    <m/>
    <m/>
    <m/>
    <m/>
    <m/>
    <m/>
    <m/>
    <m/>
    <m/>
    <m/>
    <m/>
    <m/>
    <m/>
    <m/>
    <m/>
    <m/>
    <m/>
    <m/>
    <m/>
    <m/>
    <m/>
    <m/>
    <m/>
    <m/>
    <m/>
  </r>
  <r>
    <x v="29"/>
    <m/>
    <m/>
    <m/>
    <m/>
    <m/>
    <m/>
    <m/>
    <m/>
    <m/>
    <m/>
    <m/>
    <m/>
    <m/>
    <m/>
    <m/>
    <m/>
    <m/>
    <m/>
    <m/>
    <m/>
    <m/>
    <m/>
    <m/>
    <m/>
    <m/>
    <m/>
    <m/>
    <m/>
    <m/>
    <m/>
    <m/>
    <m/>
    <m/>
    <m/>
    <m/>
    <m/>
    <m/>
    <m/>
    <m/>
    <m/>
    <m/>
    <n v="0"/>
    <m/>
    <m/>
    <m/>
    <m/>
    <m/>
    <m/>
    <m/>
    <m/>
    <m/>
    <m/>
    <m/>
    <m/>
    <m/>
    <m/>
    <m/>
    <m/>
    <m/>
    <m/>
    <m/>
    <m/>
    <m/>
    <m/>
    <m/>
    <m/>
    <m/>
    <m/>
    <m/>
    <m/>
    <m/>
    <m/>
    <m/>
    <m/>
    <m/>
    <m/>
    <m/>
    <m/>
    <m/>
    <m/>
    <m/>
    <m/>
    <m/>
    <m/>
    <m/>
    <m/>
    <m/>
    <m/>
    <m/>
    <m/>
    <m/>
    <m/>
    <m/>
    <m/>
    <m/>
    <m/>
    <m/>
    <m/>
    <m/>
    <m/>
    <m/>
    <m/>
    <m/>
    <m/>
    <m/>
    <m/>
    <m/>
    <m/>
    <m/>
    <m/>
    <m/>
    <m/>
    <m/>
    <m/>
    <m/>
    <m/>
    <m/>
    <m/>
    <m/>
    <m/>
    <m/>
    <m/>
    <m/>
    <m/>
    <m/>
    <m/>
    <m/>
    <m/>
    <m/>
    <m/>
    <m/>
    <m/>
    <m/>
  </r>
  <r>
    <x v="30"/>
    <m/>
    <m/>
    <m/>
    <m/>
    <m/>
    <m/>
    <m/>
    <m/>
    <m/>
    <m/>
    <m/>
    <m/>
    <m/>
    <m/>
    <m/>
    <m/>
    <m/>
    <m/>
    <m/>
    <m/>
    <m/>
    <m/>
    <m/>
    <m/>
    <m/>
    <m/>
    <m/>
    <m/>
    <m/>
    <m/>
    <m/>
    <m/>
    <m/>
    <m/>
    <m/>
    <m/>
    <m/>
    <m/>
    <m/>
    <m/>
    <m/>
    <n v="0"/>
    <m/>
    <m/>
    <m/>
    <m/>
    <m/>
    <m/>
    <m/>
    <m/>
    <m/>
    <m/>
    <m/>
    <m/>
    <m/>
    <m/>
    <m/>
    <m/>
    <m/>
    <m/>
    <m/>
    <m/>
    <m/>
    <m/>
    <m/>
    <m/>
    <m/>
    <m/>
    <m/>
    <m/>
    <m/>
    <m/>
    <m/>
    <m/>
    <m/>
    <m/>
    <m/>
    <m/>
    <m/>
    <m/>
    <m/>
    <m/>
    <m/>
    <m/>
    <m/>
    <m/>
    <m/>
    <m/>
    <m/>
    <m/>
    <m/>
    <m/>
    <m/>
    <m/>
    <m/>
    <m/>
    <m/>
    <m/>
    <m/>
    <m/>
    <m/>
    <m/>
    <m/>
    <m/>
    <m/>
    <m/>
    <m/>
    <m/>
    <m/>
    <m/>
    <m/>
    <m/>
    <m/>
    <m/>
    <m/>
    <m/>
    <m/>
    <m/>
    <m/>
    <m/>
    <m/>
    <m/>
    <m/>
    <m/>
    <m/>
    <m/>
    <m/>
    <m/>
    <m/>
    <m/>
    <m/>
    <m/>
    <m/>
  </r>
  <r>
    <x v="31"/>
    <m/>
    <m/>
    <m/>
    <m/>
    <m/>
    <m/>
    <m/>
    <m/>
    <m/>
    <m/>
    <m/>
    <m/>
    <m/>
    <m/>
    <m/>
    <m/>
    <m/>
    <m/>
    <m/>
    <m/>
    <m/>
    <m/>
    <m/>
    <m/>
    <m/>
    <m/>
    <m/>
    <m/>
    <m/>
    <m/>
    <m/>
    <m/>
    <m/>
    <m/>
    <m/>
    <m/>
    <m/>
    <m/>
    <m/>
    <m/>
    <m/>
    <n v="0"/>
    <m/>
    <m/>
    <m/>
    <m/>
    <m/>
    <m/>
    <m/>
    <m/>
    <m/>
    <m/>
    <m/>
    <m/>
    <m/>
    <m/>
    <m/>
    <m/>
    <m/>
    <m/>
    <m/>
    <m/>
    <m/>
    <m/>
    <m/>
    <m/>
    <m/>
    <m/>
    <m/>
    <m/>
    <m/>
    <m/>
    <m/>
    <m/>
    <m/>
    <m/>
    <m/>
    <m/>
    <m/>
    <m/>
    <m/>
    <m/>
    <m/>
    <m/>
    <m/>
    <m/>
    <m/>
    <m/>
    <m/>
    <m/>
    <m/>
    <m/>
    <m/>
    <m/>
    <m/>
    <m/>
    <m/>
    <m/>
    <m/>
    <m/>
    <m/>
    <m/>
    <m/>
    <m/>
    <m/>
    <m/>
    <m/>
    <m/>
    <m/>
    <m/>
    <m/>
    <m/>
    <m/>
    <m/>
    <m/>
    <m/>
    <m/>
    <m/>
    <m/>
    <m/>
    <m/>
    <m/>
    <m/>
    <m/>
    <m/>
    <m/>
    <m/>
    <m/>
    <m/>
    <m/>
    <m/>
    <m/>
    <m/>
  </r>
  <r>
    <x v="13"/>
    <m/>
    <m/>
    <m/>
    <m/>
    <m/>
    <m/>
    <m/>
    <m/>
    <m/>
    <m/>
    <m/>
    <m/>
    <m/>
    <m/>
    <m/>
    <m/>
    <m/>
    <m/>
    <m/>
    <m/>
    <m/>
    <m/>
    <m/>
    <m/>
    <m/>
    <m/>
    <m/>
    <m/>
    <m/>
    <m/>
    <m/>
    <m/>
    <m/>
    <m/>
    <m/>
    <m/>
    <m/>
    <m/>
    <m/>
    <m/>
    <m/>
    <n v="0"/>
    <m/>
    <m/>
    <m/>
    <m/>
    <m/>
    <m/>
    <m/>
    <m/>
    <m/>
    <m/>
    <m/>
    <m/>
    <m/>
    <m/>
    <m/>
    <m/>
    <m/>
    <m/>
    <m/>
    <m/>
    <m/>
    <m/>
    <m/>
    <m/>
    <m/>
    <m/>
    <m/>
    <m/>
    <m/>
    <m/>
    <m/>
    <m/>
    <m/>
    <m/>
    <m/>
    <m/>
    <m/>
    <m/>
    <m/>
    <m/>
    <m/>
    <m/>
    <m/>
    <m/>
    <m/>
    <m/>
    <m/>
    <m/>
    <m/>
    <m/>
    <m/>
    <m/>
    <m/>
    <m/>
    <m/>
    <m/>
    <m/>
    <m/>
    <m/>
    <m/>
    <m/>
    <m/>
    <m/>
    <m/>
    <m/>
    <m/>
    <m/>
    <m/>
    <m/>
    <m/>
    <m/>
    <m/>
    <m/>
    <m/>
    <m/>
    <m/>
    <m/>
    <m/>
    <m/>
    <m/>
    <m/>
    <m/>
    <m/>
    <m/>
    <m/>
    <m/>
    <m/>
    <m/>
    <m/>
    <m/>
    <m/>
  </r>
  <r>
    <x v="14"/>
    <m/>
    <m/>
    <m/>
    <m/>
    <m/>
    <m/>
    <m/>
    <m/>
    <m/>
    <m/>
    <m/>
    <m/>
    <m/>
    <m/>
    <m/>
    <m/>
    <m/>
    <m/>
    <m/>
    <m/>
    <m/>
    <m/>
    <m/>
    <m/>
    <m/>
    <m/>
    <m/>
    <m/>
    <m/>
    <m/>
    <m/>
    <m/>
    <m/>
    <m/>
    <m/>
    <m/>
    <m/>
    <m/>
    <m/>
    <m/>
    <m/>
    <n v="0"/>
    <m/>
    <m/>
    <m/>
    <m/>
    <m/>
    <m/>
    <m/>
    <m/>
    <m/>
    <m/>
    <m/>
    <m/>
    <m/>
    <m/>
    <m/>
    <m/>
    <m/>
    <m/>
    <m/>
    <m/>
    <m/>
    <m/>
    <m/>
    <m/>
    <m/>
    <m/>
    <m/>
    <m/>
    <m/>
    <m/>
    <m/>
    <m/>
    <m/>
    <m/>
    <m/>
    <m/>
    <m/>
    <m/>
    <m/>
    <m/>
    <m/>
    <m/>
    <m/>
    <m/>
    <m/>
    <m/>
    <m/>
    <m/>
    <m/>
    <m/>
    <m/>
    <m/>
    <m/>
    <m/>
    <m/>
    <m/>
    <m/>
    <m/>
    <m/>
    <m/>
    <m/>
    <m/>
    <m/>
    <m/>
    <m/>
    <m/>
    <m/>
    <m/>
    <m/>
    <m/>
    <m/>
    <m/>
    <m/>
    <m/>
    <m/>
    <m/>
    <m/>
    <m/>
    <m/>
    <m/>
    <m/>
    <m/>
    <m/>
    <m/>
    <m/>
    <m/>
    <m/>
    <m/>
    <m/>
    <m/>
    <m/>
  </r>
  <r>
    <x v="14"/>
    <m/>
    <m/>
    <m/>
    <m/>
    <m/>
    <m/>
    <m/>
    <m/>
    <m/>
    <m/>
    <m/>
    <m/>
    <m/>
    <m/>
    <m/>
    <m/>
    <m/>
    <m/>
    <m/>
    <m/>
    <m/>
    <m/>
    <m/>
    <m/>
    <m/>
    <m/>
    <m/>
    <m/>
    <m/>
    <m/>
    <m/>
    <m/>
    <m/>
    <m/>
    <m/>
    <m/>
    <m/>
    <m/>
    <m/>
    <m/>
    <m/>
    <n v="0"/>
    <m/>
    <m/>
    <m/>
    <m/>
    <m/>
    <m/>
    <m/>
    <m/>
    <m/>
    <m/>
    <m/>
    <m/>
    <m/>
    <m/>
    <m/>
    <m/>
    <m/>
    <m/>
    <m/>
    <m/>
    <m/>
    <m/>
    <m/>
    <m/>
    <m/>
    <m/>
    <m/>
    <m/>
    <m/>
    <m/>
    <m/>
    <m/>
    <m/>
    <m/>
    <m/>
    <m/>
    <m/>
    <m/>
    <m/>
    <m/>
    <m/>
    <m/>
    <m/>
    <m/>
    <m/>
    <m/>
    <m/>
    <m/>
    <m/>
    <m/>
    <m/>
    <m/>
    <m/>
    <m/>
    <m/>
    <m/>
    <m/>
    <m/>
    <m/>
    <m/>
    <m/>
    <m/>
    <m/>
    <m/>
    <m/>
    <m/>
    <m/>
    <m/>
    <m/>
    <m/>
    <m/>
    <m/>
    <m/>
    <m/>
    <m/>
    <m/>
    <m/>
    <m/>
    <m/>
    <m/>
    <m/>
    <m/>
    <m/>
    <m/>
    <m/>
    <m/>
    <m/>
    <m/>
    <m/>
    <m/>
    <m/>
  </r>
  <r>
    <x v="14"/>
    <m/>
    <m/>
    <m/>
    <m/>
    <m/>
    <m/>
    <m/>
    <m/>
    <m/>
    <m/>
    <m/>
    <m/>
    <m/>
    <m/>
    <m/>
    <m/>
    <m/>
    <m/>
    <m/>
    <m/>
    <m/>
    <m/>
    <m/>
    <m/>
    <m/>
    <m/>
    <m/>
    <m/>
    <m/>
    <m/>
    <m/>
    <m/>
    <m/>
    <m/>
    <m/>
    <m/>
    <m/>
    <m/>
    <m/>
    <m/>
    <m/>
    <n v="0"/>
    <m/>
    <m/>
    <m/>
    <m/>
    <m/>
    <m/>
    <m/>
    <m/>
    <m/>
    <m/>
    <m/>
    <m/>
    <m/>
    <m/>
    <m/>
    <m/>
    <m/>
    <m/>
    <m/>
    <m/>
    <m/>
    <m/>
    <m/>
    <m/>
    <m/>
    <m/>
    <m/>
    <m/>
    <m/>
    <m/>
    <m/>
    <m/>
    <m/>
    <m/>
    <m/>
    <m/>
    <m/>
    <m/>
    <m/>
    <m/>
    <m/>
    <m/>
    <m/>
    <m/>
    <m/>
    <m/>
    <m/>
    <m/>
    <m/>
    <m/>
    <m/>
    <m/>
    <m/>
    <m/>
    <m/>
    <m/>
    <m/>
    <m/>
    <m/>
    <m/>
    <m/>
    <m/>
    <m/>
    <m/>
    <m/>
    <m/>
    <m/>
    <m/>
    <m/>
    <m/>
    <m/>
    <m/>
    <m/>
    <m/>
    <m/>
    <m/>
    <m/>
    <m/>
    <m/>
    <m/>
    <m/>
    <m/>
    <m/>
    <m/>
    <m/>
    <m/>
    <m/>
    <m/>
    <m/>
    <m/>
    <m/>
  </r>
  <r>
    <x v="14"/>
    <m/>
    <m/>
    <m/>
    <m/>
    <m/>
    <m/>
    <m/>
    <m/>
    <m/>
    <m/>
    <m/>
    <m/>
    <m/>
    <m/>
    <m/>
    <m/>
    <m/>
    <m/>
    <m/>
    <m/>
    <m/>
    <m/>
    <m/>
    <m/>
    <m/>
    <m/>
    <m/>
    <m/>
    <m/>
    <m/>
    <m/>
    <m/>
    <m/>
    <m/>
    <m/>
    <m/>
    <m/>
    <m/>
    <m/>
    <m/>
    <m/>
    <n v="0"/>
    <m/>
    <m/>
    <m/>
    <m/>
    <m/>
    <m/>
    <m/>
    <m/>
    <m/>
    <m/>
    <m/>
    <m/>
    <m/>
    <m/>
    <m/>
    <m/>
    <m/>
    <m/>
    <m/>
    <m/>
    <m/>
    <m/>
    <m/>
    <m/>
    <m/>
    <m/>
    <m/>
    <m/>
    <m/>
    <m/>
    <m/>
    <m/>
    <m/>
    <m/>
    <m/>
    <m/>
    <m/>
    <m/>
    <m/>
    <m/>
    <m/>
    <m/>
    <m/>
    <m/>
    <m/>
    <m/>
    <m/>
    <m/>
    <m/>
    <m/>
    <m/>
    <m/>
    <m/>
    <m/>
    <m/>
    <m/>
    <m/>
    <m/>
    <m/>
    <m/>
    <m/>
    <m/>
    <m/>
    <m/>
    <m/>
    <m/>
    <m/>
    <m/>
    <m/>
    <m/>
    <m/>
    <m/>
    <m/>
    <m/>
    <m/>
    <m/>
    <m/>
    <m/>
    <m/>
    <m/>
    <m/>
    <m/>
    <m/>
    <m/>
    <m/>
    <m/>
    <m/>
    <m/>
    <m/>
    <m/>
    <m/>
  </r>
  <r>
    <x v="14"/>
    <m/>
    <m/>
    <m/>
    <m/>
    <m/>
    <m/>
    <m/>
    <m/>
    <m/>
    <m/>
    <m/>
    <m/>
    <m/>
    <m/>
    <m/>
    <m/>
    <m/>
    <m/>
    <m/>
    <m/>
    <m/>
    <m/>
    <m/>
    <m/>
    <m/>
    <m/>
    <m/>
    <m/>
    <m/>
    <m/>
    <m/>
    <m/>
    <m/>
    <m/>
    <m/>
    <m/>
    <m/>
    <m/>
    <m/>
    <m/>
    <m/>
    <n v="0"/>
    <m/>
    <m/>
    <m/>
    <m/>
    <m/>
    <m/>
    <m/>
    <m/>
    <m/>
    <m/>
    <m/>
    <m/>
    <m/>
    <m/>
    <m/>
    <m/>
    <m/>
    <m/>
    <m/>
    <m/>
    <m/>
    <m/>
    <m/>
    <m/>
    <m/>
    <m/>
    <m/>
    <m/>
    <m/>
    <m/>
    <m/>
    <m/>
    <m/>
    <m/>
    <m/>
    <m/>
    <m/>
    <m/>
    <m/>
    <m/>
    <m/>
    <m/>
    <m/>
    <m/>
    <m/>
    <m/>
    <m/>
    <m/>
    <m/>
    <m/>
    <m/>
    <m/>
    <m/>
    <m/>
    <m/>
    <m/>
    <m/>
    <m/>
    <m/>
    <m/>
    <m/>
    <m/>
    <m/>
    <m/>
    <m/>
    <m/>
    <m/>
    <m/>
    <m/>
    <m/>
    <m/>
    <m/>
    <m/>
    <m/>
    <m/>
    <m/>
    <m/>
    <m/>
    <m/>
    <m/>
    <m/>
    <m/>
    <m/>
    <m/>
    <m/>
    <m/>
    <m/>
    <m/>
    <m/>
    <m/>
    <m/>
  </r>
  <r>
    <x v="14"/>
    <m/>
    <m/>
    <m/>
    <m/>
    <m/>
    <m/>
    <m/>
    <m/>
    <m/>
    <m/>
    <m/>
    <m/>
    <m/>
    <m/>
    <m/>
    <m/>
    <m/>
    <m/>
    <m/>
    <m/>
    <m/>
    <m/>
    <m/>
    <m/>
    <m/>
    <m/>
    <m/>
    <m/>
    <m/>
    <m/>
    <m/>
    <m/>
    <m/>
    <m/>
    <m/>
    <m/>
    <m/>
    <m/>
    <m/>
    <m/>
    <m/>
    <n v="0"/>
    <m/>
    <m/>
    <m/>
    <m/>
    <m/>
    <m/>
    <m/>
    <m/>
    <m/>
    <m/>
    <m/>
    <m/>
    <m/>
    <m/>
    <m/>
    <m/>
    <m/>
    <m/>
    <m/>
    <m/>
    <m/>
    <m/>
    <m/>
    <m/>
    <m/>
    <m/>
    <m/>
    <m/>
    <m/>
    <m/>
    <m/>
    <m/>
    <m/>
    <m/>
    <m/>
    <m/>
    <m/>
    <m/>
    <m/>
    <m/>
    <m/>
    <m/>
    <m/>
    <m/>
    <m/>
    <m/>
    <m/>
    <m/>
    <m/>
    <m/>
    <m/>
    <m/>
    <m/>
    <m/>
    <m/>
    <m/>
    <m/>
    <m/>
    <m/>
    <m/>
    <m/>
    <m/>
    <m/>
    <m/>
    <m/>
    <m/>
    <m/>
    <m/>
    <m/>
    <m/>
    <m/>
    <m/>
    <m/>
    <m/>
    <m/>
    <m/>
    <m/>
    <m/>
    <m/>
    <m/>
    <m/>
    <m/>
    <m/>
    <m/>
    <m/>
    <m/>
    <m/>
    <m/>
    <m/>
    <m/>
    <m/>
  </r>
  <r>
    <x v="14"/>
    <m/>
    <m/>
    <m/>
    <m/>
    <m/>
    <m/>
    <m/>
    <m/>
    <m/>
    <m/>
    <m/>
    <m/>
    <m/>
    <m/>
    <m/>
    <m/>
    <m/>
    <m/>
    <m/>
    <m/>
    <m/>
    <m/>
    <m/>
    <m/>
    <m/>
    <m/>
    <m/>
    <m/>
    <m/>
    <m/>
    <m/>
    <m/>
    <m/>
    <m/>
    <m/>
    <m/>
    <m/>
    <m/>
    <m/>
    <m/>
    <m/>
    <n v="0"/>
    <m/>
    <m/>
    <m/>
    <m/>
    <m/>
    <m/>
    <m/>
    <m/>
    <m/>
    <m/>
    <m/>
    <m/>
    <m/>
    <m/>
    <m/>
    <m/>
    <m/>
    <m/>
    <m/>
    <m/>
    <m/>
    <m/>
    <m/>
    <m/>
    <m/>
    <m/>
    <m/>
    <m/>
    <m/>
    <m/>
    <m/>
    <m/>
    <m/>
    <m/>
    <m/>
    <m/>
    <m/>
    <m/>
    <m/>
    <m/>
    <m/>
    <m/>
    <m/>
    <m/>
    <m/>
    <m/>
    <m/>
    <m/>
    <m/>
    <m/>
    <m/>
    <m/>
    <m/>
    <m/>
    <m/>
    <m/>
    <m/>
    <m/>
    <m/>
    <m/>
    <m/>
    <m/>
    <m/>
    <m/>
    <m/>
    <m/>
    <m/>
    <m/>
    <m/>
    <m/>
    <m/>
    <m/>
    <m/>
    <m/>
    <m/>
    <m/>
    <m/>
    <m/>
    <m/>
    <m/>
    <m/>
    <m/>
    <m/>
    <m/>
    <m/>
    <m/>
    <m/>
    <m/>
    <m/>
    <m/>
    <m/>
  </r>
  <r>
    <x v="14"/>
    <m/>
    <m/>
    <m/>
    <m/>
    <m/>
    <m/>
    <m/>
    <m/>
    <m/>
    <m/>
    <m/>
    <m/>
    <m/>
    <m/>
    <m/>
    <m/>
    <m/>
    <m/>
    <m/>
    <m/>
    <m/>
    <m/>
    <m/>
    <m/>
    <m/>
    <m/>
    <m/>
    <m/>
    <m/>
    <m/>
    <m/>
    <m/>
    <m/>
    <m/>
    <m/>
    <m/>
    <m/>
    <m/>
    <m/>
    <m/>
    <m/>
    <n v="0"/>
    <m/>
    <m/>
    <m/>
    <m/>
    <m/>
    <m/>
    <m/>
    <m/>
    <m/>
    <m/>
    <m/>
    <m/>
    <m/>
    <m/>
    <m/>
    <m/>
    <m/>
    <m/>
    <m/>
    <m/>
    <m/>
    <m/>
    <m/>
    <m/>
    <m/>
    <m/>
    <m/>
    <m/>
    <m/>
    <m/>
    <m/>
    <m/>
    <m/>
    <m/>
    <m/>
    <m/>
    <m/>
    <m/>
    <m/>
    <m/>
    <m/>
    <m/>
    <m/>
    <m/>
    <m/>
    <m/>
    <m/>
    <m/>
    <m/>
    <m/>
    <m/>
    <m/>
    <m/>
    <m/>
    <m/>
    <m/>
    <m/>
    <m/>
    <m/>
    <m/>
    <m/>
    <m/>
    <m/>
    <m/>
    <m/>
    <m/>
    <m/>
    <m/>
    <m/>
    <m/>
    <m/>
    <m/>
    <m/>
    <m/>
    <m/>
    <m/>
    <m/>
    <m/>
    <m/>
    <m/>
    <m/>
    <m/>
    <m/>
    <m/>
    <m/>
    <m/>
    <m/>
    <m/>
    <m/>
    <m/>
    <m/>
  </r>
  <r>
    <x v="14"/>
    <m/>
    <m/>
    <m/>
    <m/>
    <m/>
    <m/>
    <m/>
    <m/>
    <m/>
    <m/>
    <m/>
    <m/>
    <m/>
    <m/>
    <m/>
    <m/>
    <m/>
    <m/>
    <m/>
    <m/>
    <m/>
    <m/>
    <m/>
    <m/>
    <m/>
    <m/>
    <m/>
    <m/>
    <m/>
    <m/>
    <m/>
    <m/>
    <m/>
    <m/>
    <m/>
    <m/>
    <m/>
    <m/>
    <m/>
    <m/>
    <m/>
    <n v="0"/>
    <m/>
    <m/>
    <m/>
    <m/>
    <m/>
    <m/>
    <m/>
    <m/>
    <m/>
    <m/>
    <m/>
    <m/>
    <m/>
    <m/>
    <m/>
    <m/>
    <m/>
    <m/>
    <m/>
    <m/>
    <m/>
    <m/>
    <m/>
    <m/>
    <m/>
    <m/>
    <m/>
    <m/>
    <m/>
    <m/>
    <m/>
    <m/>
    <m/>
    <m/>
    <m/>
    <m/>
    <m/>
    <m/>
    <m/>
    <m/>
    <m/>
    <m/>
    <m/>
    <m/>
    <m/>
    <m/>
    <m/>
    <m/>
    <m/>
    <m/>
    <m/>
    <m/>
    <m/>
    <m/>
    <m/>
    <m/>
    <m/>
    <m/>
    <m/>
    <m/>
    <m/>
    <m/>
    <m/>
    <m/>
    <m/>
    <m/>
    <m/>
    <m/>
    <m/>
    <m/>
    <m/>
    <m/>
    <m/>
    <m/>
    <m/>
    <m/>
    <m/>
    <m/>
    <m/>
    <m/>
    <m/>
    <m/>
    <m/>
    <m/>
    <m/>
    <m/>
    <m/>
    <m/>
    <m/>
    <m/>
    <m/>
  </r>
  <r>
    <x v="14"/>
    <m/>
    <m/>
    <m/>
    <m/>
    <m/>
    <m/>
    <m/>
    <m/>
    <m/>
    <m/>
    <m/>
    <m/>
    <m/>
    <m/>
    <m/>
    <m/>
    <m/>
    <m/>
    <m/>
    <m/>
    <m/>
    <m/>
    <m/>
    <m/>
    <m/>
    <m/>
    <m/>
    <m/>
    <m/>
    <m/>
    <m/>
    <m/>
    <m/>
    <m/>
    <m/>
    <m/>
    <m/>
    <m/>
    <m/>
    <m/>
    <m/>
    <n v="0"/>
    <m/>
    <m/>
    <m/>
    <m/>
    <m/>
    <m/>
    <m/>
    <m/>
    <m/>
    <m/>
    <m/>
    <m/>
    <m/>
    <m/>
    <m/>
    <m/>
    <m/>
    <m/>
    <m/>
    <m/>
    <m/>
    <m/>
    <m/>
    <m/>
    <m/>
    <m/>
    <m/>
    <m/>
    <m/>
    <m/>
    <m/>
    <m/>
    <m/>
    <m/>
    <m/>
    <m/>
    <m/>
    <m/>
    <m/>
    <m/>
    <m/>
    <m/>
    <m/>
    <m/>
    <m/>
    <m/>
    <m/>
    <m/>
    <m/>
    <m/>
    <m/>
    <m/>
    <m/>
    <m/>
    <m/>
    <m/>
    <m/>
    <m/>
    <m/>
    <m/>
    <m/>
    <m/>
    <m/>
    <m/>
    <m/>
    <m/>
    <m/>
    <m/>
    <m/>
    <m/>
    <m/>
    <m/>
    <m/>
    <m/>
    <m/>
    <m/>
    <m/>
    <m/>
    <m/>
    <m/>
    <m/>
    <m/>
    <m/>
    <m/>
    <m/>
    <m/>
    <m/>
    <m/>
    <m/>
    <m/>
    <m/>
  </r>
  <r>
    <x v="14"/>
    <m/>
    <m/>
    <m/>
    <m/>
    <m/>
    <m/>
    <m/>
    <m/>
    <m/>
    <m/>
    <m/>
    <m/>
    <m/>
    <m/>
    <m/>
    <m/>
    <m/>
    <m/>
    <m/>
    <m/>
    <m/>
    <m/>
    <m/>
    <m/>
    <m/>
    <m/>
    <m/>
    <m/>
    <m/>
    <m/>
    <m/>
    <m/>
    <m/>
    <m/>
    <m/>
    <m/>
    <m/>
    <m/>
    <m/>
    <m/>
    <m/>
    <n v="0"/>
    <m/>
    <m/>
    <m/>
    <m/>
    <m/>
    <m/>
    <m/>
    <m/>
    <m/>
    <m/>
    <m/>
    <m/>
    <m/>
    <m/>
    <m/>
    <m/>
    <m/>
    <m/>
    <m/>
    <m/>
    <m/>
    <m/>
    <m/>
    <m/>
    <m/>
    <m/>
    <m/>
    <m/>
    <m/>
    <m/>
    <m/>
    <m/>
    <m/>
    <m/>
    <m/>
    <m/>
    <m/>
    <m/>
    <m/>
    <m/>
    <m/>
    <m/>
    <m/>
    <m/>
    <m/>
    <m/>
    <m/>
    <m/>
    <m/>
    <m/>
    <m/>
    <m/>
    <m/>
    <m/>
    <m/>
    <m/>
    <m/>
    <m/>
    <m/>
    <m/>
    <m/>
    <m/>
    <m/>
    <m/>
    <m/>
    <m/>
    <m/>
    <m/>
    <m/>
    <m/>
    <m/>
    <m/>
    <m/>
    <m/>
    <m/>
    <m/>
    <m/>
    <m/>
    <m/>
    <m/>
    <m/>
    <m/>
    <m/>
    <m/>
    <m/>
    <m/>
    <m/>
    <m/>
    <m/>
    <m/>
    <m/>
  </r>
  <r>
    <x v="14"/>
    <m/>
    <m/>
    <m/>
    <m/>
    <m/>
    <m/>
    <m/>
    <m/>
    <m/>
    <m/>
    <m/>
    <m/>
    <m/>
    <m/>
    <m/>
    <m/>
    <m/>
    <m/>
    <m/>
    <m/>
    <m/>
    <m/>
    <m/>
    <m/>
    <m/>
    <m/>
    <m/>
    <m/>
    <m/>
    <m/>
    <m/>
    <m/>
    <m/>
    <m/>
    <m/>
    <m/>
    <m/>
    <m/>
    <m/>
    <m/>
    <m/>
    <n v="0"/>
    <m/>
    <m/>
    <m/>
    <m/>
    <m/>
    <m/>
    <m/>
    <m/>
    <m/>
    <m/>
    <m/>
    <m/>
    <m/>
    <m/>
    <m/>
    <m/>
    <m/>
    <m/>
    <m/>
    <m/>
    <m/>
    <m/>
    <m/>
    <m/>
    <m/>
    <m/>
    <m/>
    <m/>
    <m/>
    <m/>
    <m/>
    <m/>
    <m/>
    <m/>
    <m/>
    <m/>
    <m/>
    <m/>
    <m/>
    <m/>
    <m/>
    <m/>
    <m/>
    <m/>
    <m/>
    <m/>
    <m/>
    <m/>
    <m/>
    <m/>
    <m/>
    <m/>
    <m/>
    <m/>
    <m/>
    <m/>
    <m/>
    <m/>
    <m/>
    <m/>
    <m/>
    <m/>
    <m/>
    <m/>
    <m/>
    <m/>
    <m/>
    <m/>
    <m/>
    <m/>
    <m/>
    <m/>
    <m/>
    <m/>
    <m/>
    <m/>
    <m/>
    <m/>
    <m/>
    <m/>
    <m/>
    <m/>
    <m/>
    <m/>
    <m/>
    <m/>
    <m/>
    <m/>
    <m/>
    <m/>
    <m/>
  </r>
  <r>
    <x v="14"/>
    <m/>
    <m/>
    <m/>
    <m/>
    <m/>
    <m/>
    <m/>
    <m/>
    <m/>
    <m/>
    <m/>
    <m/>
    <m/>
    <m/>
    <m/>
    <m/>
    <m/>
    <m/>
    <m/>
    <m/>
    <m/>
    <m/>
    <m/>
    <m/>
    <m/>
    <m/>
    <m/>
    <m/>
    <m/>
    <m/>
    <m/>
    <m/>
    <m/>
    <m/>
    <m/>
    <m/>
    <m/>
    <m/>
    <m/>
    <m/>
    <m/>
    <n v="0"/>
    <m/>
    <m/>
    <m/>
    <m/>
    <m/>
    <m/>
    <m/>
    <m/>
    <m/>
    <m/>
    <m/>
    <m/>
    <m/>
    <m/>
    <m/>
    <m/>
    <m/>
    <m/>
    <m/>
    <m/>
    <m/>
    <m/>
    <m/>
    <m/>
    <m/>
    <m/>
    <m/>
    <m/>
    <m/>
    <m/>
    <m/>
    <m/>
    <m/>
    <m/>
    <m/>
    <m/>
    <m/>
    <m/>
    <m/>
    <m/>
    <m/>
    <m/>
    <m/>
    <m/>
    <m/>
    <m/>
    <m/>
    <m/>
    <m/>
    <m/>
    <m/>
    <m/>
    <m/>
    <m/>
    <m/>
    <m/>
    <m/>
    <m/>
    <m/>
    <m/>
    <m/>
    <m/>
    <m/>
    <m/>
    <m/>
    <m/>
    <m/>
    <m/>
    <m/>
    <m/>
    <m/>
    <m/>
    <m/>
    <m/>
    <m/>
    <m/>
    <m/>
    <m/>
    <m/>
    <m/>
    <m/>
    <m/>
    <m/>
    <m/>
    <m/>
    <m/>
    <m/>
    <m/>
    <m/>
    <m/>
    <m/>
  </r>
  <r>
    <x v="14"/>
    <m/>
    <m/>
    <m/>
    <m/>
    <m/>
    <m/>
    <m/>
    <m/>
    <m/>
    <m/>
    <m/>
    <m/>
    <m/>
    <m/>
    <m/>
    <m/>
    <m/>
    <m/>
    <m/>
    <m/>
    <m/>
    <m/>
    <m/>
    <m/>
    <m/>
    <m/>
    <m/>
    <m/>
    <m/>
    <m/>
    <m/>
    <m/>
    <m/>
    <m/>
    <m/>
    <m/>
    <m/>
    <m/>
    <m/>
    <m/>
    <m/>
    <n v="0"/>
    <m/>
    <m/>
    <m/>
    <m/>
    <m/>
    <m/>
    <m/>
    <m/>
    <m/>
    <m/>
    <m/>
    <m/>
    <m/>
    <m/>
    <m/>
    <m/>
    <m/>
    <m/>
    <m/>
    <m/>
    <m/>
    <m/>
    <m/>
    <m/>
    <m/>
    <m/>
    <m/>
    <m/>
    <m/>
    <m/>
    <m/>
    <m/>
    <m/>
    <m/>
    <m/>
    <m/>
    <m/>
    <m/>
    <m/>
    <m/>
    <m/>
    <m/>
    <m/>
    <m/>
    <m/>
    <m/>
    <m/>
    <m/>
    <m/>
    <m/>
    <m/>
    <m/>
    <m/>
    <m/>
    <m/>
    <m/>
    <m/>
    <m/>
    <m/>
    <m/>
    <m/>
    <m/>
    <m/>
    <m/>
    <m/>
    <m/>
    <m/>
    <m/>
    <m/>
    <m/>
    <m/>
    <m/>
    <m/>
    <m/>
    <m/>
    <m/>
    <m/>
    <m/>
    <m/>
    <m/>
    <m/>
    <m/>
    <m/>
    <m/>
    <m/>
    <m/>
    <m/>
    <m/>
    <m/>
    <m/>
    <m/>
  </r>
  <r>
    <x v="14"/>
    <m/>
    <m/>
    <m/>
    <m/>
    <m/>
    <m/>
    <m/>
    <m/>
    <m/>
    <m/>
    <m/>
    <m/>
    <m/>
    <m/>
    <m/>
    <m/>
    <m/>
    <m/>
    <m/>
    <m/>
    <m/>
    <m/>
    <m/>
    <m/>
    <m/>
    <m/>
    <m/>
    <m/>
    <m/>
    <m/>
    <m/>
    <m/>
    <m/>
    <m/>
    <m/>
    <m/>
    <m/>
    <m/>
    <m/>
    <m/>
    <m/>
    <n v="0"/>
    <m/>
    <m/>
    <m/>
    <m/>
    <m/>
    <m/>
    <m/>
    <m/>
    <m/>
    <m/>
    <m/>
    <m/>
    <m/>
    <m/>
    <m/>
    <m/>
    <m/>
    <m/>
    <m/>
    <m/>
    <m/>
    <m/>
    <m/>
    <m/>
    <m/>
    <m/>
    <m/>
    <m/>
    <m/>
    <m/>
    <m/>
    <m/>
    <m/>
    <m/>
    <m/>
    <m/>
    <m/>
    <m/>
    <m/>
    <m/>
    <m/>
    <m/>
    <m/>
    <m/>
    <m/>
    <m/>
    <m/>
    <m/>
    <m/>
    <m/>
    <m/>
    <m/>
    <m/>
    <m/>
    <m/>
    <m/>
    <m/>
    <m/>
    <m/>
    <m/>
    <m/>
    <m/>
    <m/>
    <m/>
    <m/>
    <m/>
    <m/>
    <m/>
    <m/>
    <m/>
    <m/>
    <m/>
    <m/>
    <m/>
    <m/>
    <m/>
    <m/>
    <m/>
    <m/>
    <m/>
    <m/>
    <m/>
    <m/>
    <m/>
    <m/>
    <m/>
    <m/>
    <m/>
    <m/>
    <m/>
    <m/>
  </r>
  <r>
    <x v="14"/>
    <m/>
    <m/>
    <m/>
    <m/>
    <m/>
    <m/>
    <m/>
    <m/>
    <m/>
    <m/>
    <m/>
    <m/>
    <m/>
    <m/>
    <m/>
    <m/>
    <m/>
    <m/>
    <m/>
    <m/>
    <m/>
    <m/>
    <m/>
    <m/>
    <m/>
    <m/>
    <m/>
    <m/>
    <m/>
    <m/>
    <m/>
    <m/>
    <m/>
    <m/>
    <m/>
    <m/>
    <m/>
    <m/>
    <m/>
    <m/>
    <m/>
    <n v="0"/>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pivotCacheRecords>
</file>

<file path=xl/pivotCache/pivotCacheRecords6.xml><?xml version="1.0" encoding="utf-8"?>
<pivotCacheRecords xmlns="http://schemas.openxmlformats.org/spreadsheetml/2006/main" xmlns:r="http://schemas.openxmlformats.org/officeDocument/2006/relationships" count="133">
  <r>
    <x v="0"/>
    <n v="1549"/>
    <n v="0"/>
    <n v="0"/>
    <n v="0"/>
    <n v="0"/>
    <n v="0"/>
    <n v="0"/>
    <n v="0"/>
    <n v="0"/>
    <n v="0"/>
    <n v="0"/>
    <n v="0"/>
    <n v="0"/>
    <n v="0"/>
    <n v="0"/>
    <n v="0"/>
    <n v="0"/>
    <n v="0"/>
    <n v="0"/>
    <n v="0"/>
    <n v="0"/>
    <n v="0"/>
    <n v="0"/>
    <n v="0"/>
    <n v="0"/>
    <n v="0"/>
    <n v="0"/>
    <n v="0"/>
    <n v="0"/>
    <n v="0"/>
    <n v="0"/>
    <n v="0"/>
    <n v="0"/>
    <n v="0"/>
    <n v="0"/>
    <n v="0"/>
    <n v="0"/>
    <n v="0"/>
    <n v="0"/>
    <n v="87"/>
    <n v="0"/>
    <n v="1636"/>
    <n v="0"/>
    <n v="0"/>
    <n v="0"/>
    <n v="0"/>
    <n v="0"/>
    <n v="0"/>
    <n v="0"/>
    <n v="0"/>
    <n v="0"/>
    <n v="0"/>
    <n v="0"/>
    <n v="0"/>
    <n v="0"/>
    <n v="0"/>
    <n v="0"/>
    <n v="0"/>
    <n v="0"/>
    <n v="0"/>
    <n v="0"/>
    <n v="0"/>
    <n v="0"/>
    <n v="0"/>
    <n v="0"/>
    <n v="0"/>
    <n v="0"/>
    <n v="0"/>
    <n v="0"/>
    <n v="0"/>
    <n v="0"/>
    <n v="0"/>
    <n v="0"/>
    <n v="0"/>
    <n v="0"/>
    <n v="0"/>
    <n v="0"/>
    <n v="0"/>
    <n v="0"/>
    <n v="0"/>
    <m/>
    <m/>
    <m/>
    <n v="1549"/>
    <n v="0"/>
    <n v="0"/>
    <n v="0"/>
    <n v="0"/>
    <n v="0"/>
    <n v="0"/>
    <n v="0"/>
    <n v="0"/>
    <n v="0"/>
    <n v="0"/>
    <n v="0"/>
    <n v="0"/>
    <n v="0"/>
    <n v="0"/>
    <n v="0"/>
    <n v="0"/>
    <n v="0"/>
    <n v="0"/>
    <n v="87"/>
    <n v="0"/>
    <n v="0"/>
    <n v="0"/>
    <n v="0"/>
    <n v="1636"/>
    <m/>
    <m/>
    <m/>
    <m/>
    <m/>
    <m/>
    <m/>
    <m/>
    <m/>
    <m/>
    <m/>
    <m/>
    <m/>
    <m/>
    <m/>
    <m/>
    <m/>
    <m/>
    <m/>
    <m/>
    <m/>
    <m/>
    <m/>
    <m/>
    <m/>
  </r>
  <r>
    <x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2"/>
    <n v="3.16"/>
    <n v="30.88"/>
    <n v="79.91"/>
    <n v="7.52"/>
    <n v="43.87"/>
    <n v="20.87"/>
    <n v="30.02"/>
    <n v="141.06"/>
    <n v="26.53"/>
    <n v="60.42"/>
    <n v="52.32"/>
    <n v="45.66"/>
    <n v="14.98"/>
    <n v="45.71"/>
    <n v="99.85"/>
    <n v="95.63"/>
    <n v="117"/>
    <n v="-5.52"/>
    <n v="191.41"/>
    <n v="56.42"/>
    <n v="49.1"/>
    <n v="32.68"/>
    <n v="178.04"/>
    <n v="94.94"/>
    <n v="135.4"/>
    <n v="301"/>
    <n v="70.37"/>
    <n v="6.8"/>
    <n v="11.85"/>
    <n v="171.94"/>
    <n v="377.66"/>
    <n v="337.15"/>
    <n v="48.98"/>
    <n v="81.17"/>
    <n v="385.53"/>
    <n v="6.85"/>
    <n v="361.8"/>
    <n v="241.75"/>
    <n v="185.53"/>
    <n v="1167"/>
    <n v="18.77"/>
    <n v="5422.01"/>
    <n v="7.8968102422838529"/>
    <n v="9.6534038690289865"/>
    <n v="28.109785888687156"/>
    <n v="17.074905126026621"/>
    <n v="28.635094873973379"/>
    <n v="7.7541213134297404"/>
    <n v="30.747361737417712"/>
    <n v="28.783277613642248"/>
    <n v="32.565239335510284"/>
    <n v="29.812010468821118"/>
    <n v="13.777553823395539"/>
    <n v="52.040435707783338"/>
    <n v="-1.3219019066595979E-2"/>
    <n v="-3.8416377267458938E-2"/>
    <n v="-1.8294223613662747E-2"/>
    <n v="-0.4085786885545582"/>
    <n v="-5.0414916914977237"/>
    <n v="111.89341574289233"/>
    <n v="57.950663847726439"/>
    <n v="21.565920409381231"/>
    <n v="8.7801491819056778"/>
    <n v="16.025446476312695"/>
    <n v="38.099802160196774"/>
    <n v="8.591912629665277"/>
    <n v="16.106894984493639"/>
    <n v="34.873536252807192"/>
    <n v="1.4039664478220353"/>
    <n v="7.1962283595976047"/>
    <n v="1.7134721823679244"/>
    <n v="2.6085913248311936"/>
    <n v="36.901658561850773"/>
    <n v="12.078341438149224"/>
    <n v="60.907177614399558"/>
    <n v="300.89282238560048"/>
    <n v="132.15560866532638"/>
    <n v="109.59439133467362"/>
    <n v="78.061679323860858"/>
    <n v="107.46832067613914"/>
    <m/>
    <m/>
    <m/>
    <n v="3.16"/>
    <n v="110.78999999999999"/>
    <n v="141.06"/>
    <n v="9.6534038690289865"/>
    <n v="28.109785888687156"/>
    <n v="28.635094873973379"/>
    <n v="7.7541213134297404"/>
    <n v="30.747361737417712"/>
    <n v="32.565239335510284"/>
    <n v="29.812010468821118"/>
    <n v="13.777553823395539"/>
    <n v="500.48277041056281"/>
    <n v="105.52000000000001"/>
    <n v="10.184115629727714"/>
    <n v="16.025446476312695"/>
    <n v="45.296030519794378"/>
    <n v="10.305384812033202"/>
    <n v="18.715486309324831"/>
    <n v="2398.8796604182448"/>
    <n v="1715.8038758345626"/>
    <n v="-1.3219019066595979E-2"/>
    <n v="-5.0799080687651825"/>
    <n v="111.89341574289233"/>
    <n v="57.932369624112773"/>
    <n v="5422.01"/>
    <m/>
    <m/>
    <m/>
    <m/>
    <m/>
    <m/>
    <m/>
    <m/>
    <m/>
    <m/>
    <m/>
    <m/>
    <m/>
    <m/>
    <m/>
    <m/>
    <m/>
    <m/>
    <m/>
    <m/>
    <m/>
    <m/>
    <m/>
    <m/>
    <m/>
  </r>
  <r>
    <x v="3"/>
    <n v="265.67"/>
    <n v="98.17"/>
    <n v="122.84"/>
    <n v="16.350000000000001"/>
    <n v="59.74"/>
    <n v="-2.29"/>
    <n v="48.53"/>
    <n v="203.97"/>
    <n v="42.38"/>
    <n v="106.19"/>
    <n v="5.57"/>
    <n v="126.63"/>
    <n v="25.52"/>
    <n v="94.58"/>
    <n v="-18.7"/>
    <n v="217.07"/>
    <n v="130.97"/>
    <n v="-51.27"/>
    <n v="216.73"/>
    <n v="507.94"/>
    <n v="501.35"/>
    <n v="469.25"/>
    <n v="159.35"/>
    <n v="-110.92"/>
    <n v="3207.39"/>
    <n v="143"/>
    <n v="74.44"/>
    <n v="643.44000000000005"/>
    <n v="-28.75"/>
    <n v="13.96"/>
    <n v="311.20999999999998"/>
    <n v="9390.4500000000007"/>
    <n v="42.94"/>
    <n v="144.11000000000001"/>
    <n v="170.35"/>
    <n v="6.28"/>
    <n v="48.71"/>
    <n v="181.48"/>
    <n v="190.45"/>
    <n v="1027"/>
    <n v="3.91"/>
    <n v="18805.989999999998"/>
    <n v="21.90041789269392"/>
    <n v="26.772022162399047"/>
    <n v="77.957559944907018"/>
    <n v="35.330223732653636"/>
    <n v="59.249776267346355"/>
    <n v="-1.4521989840874927"/>
    <n v="-5.7583942362514895"/>
    <n v="-5.3905587518789195"/>
    <n v="-6.0988480277820969"/>
    <n v="67.670115157032313"/>
    <n v="31.273592057350935"/>
    <n v="118.12629278561676"/>
    <n v="-0.1227788238305029"/>
    <n v="-0.35681298233743125"/>
    <n v="-0.16991754432472633"/>
    <n v="-3.7948966235855437"/>
    <n v="-46.825594025921795"/>
    <n v="126.69484349802546"/>
    <n v="65.616464007720339"/>
    <n v="24.418692494254188"/>
    <n v="207.98643046198265"/>
    <n v="379.6148949310234"/>
    <n v="902.51790583894774"/>
    <n v="203.52743463265961"/>
    <n v="381.54426812640361"/>
    <n v="826.09328982194427"/>
    <n v="33.25751805819732"/>
    <n v="170.46610692976188"/>
    <n v="40.589169446123016"/>
    <n v="61.792981752956578"/>
    <n v="32.351106954795263"/>
    <n v="10.588893045204729"/>
    <n v="8.2000791088927656"/>
    <n v="40.509920891107235"/>
    <n v="99.208272432609846"/>
    <n v="82.271727567390144"/>
    <n v="80.131767515923556"/>
    <n v="110.31823248407642"/>
    <m/>
    <m/>
    <m/>
    <n v="265.67"/>
    <n v="221.01"/>
    <n v="203.97"/>
    <n v="26.772022162399047"/>
    <n v="77.957559944907018"/>
    <n v="59.249776267346355"/>
    <n v="-1.4521989840874927"/>
    <n v="-5.7583942362514895"/>
    <n v="-6.0988480277820969"/>
    <n v="67.670115157032313"/>
    <n v="31.273592057350935"/>
    <n v="623.55017152975392"/>
    <n v="1009.29"/>
    <n v="241.24394852017997"/>
    <n v="379.6148949310234"/>
    <n v="1072.9840127687096"/>
    <n v="244.11660407878261"/>
    <n v="443.33724987936017"/>
    <n v="12432.154515834167"/>
    <n v="1274.5987739877785"/>
    <n v="-0.1227788238305029"/>
    <n v="-47.182407008259226"/>
    <n v="126.69484349802546"/>
    <n v="65.446546463395606"/>
    <n v="18805.989999999998"/>
    <m/>
    <m/>
    <m/>
    <m/>
    <m/>
    <m/>
    <m/>
    <m/>
    <m/>
    <m/>
    <m/>
    <m/>
    <m/>
    <m/>
    <m/>
    <m/>
    <m/>
    <m/>
    <m/>
    <m/>
    <m/>
    <m/>
    <m/>
    <m/>
    <m/>
  </r>
  <r>
    <x v="2"/>
    <n v="0.96"/>
    <n v="10.18"/>
    <n v="20.43"/>
    <n v="1.42"/>
    <n v="7.32"/>
    <n v="3.34"/>
    <n v="6.76"/>
    <n v="34.82"/>
    <n v="7.32"/>
    <n v="11.52"/>
    <n v="5.79"/>
    <n v="14.3"/>
    <n v="3.61"/>
    <n v="12.45"/>
    <n v="17.77"/>
    <n v="25.85"/>
    <n v="24.96"/>
    <n v="-2.91"/>
    <n v="44.08"/>
    <n v="28.65"/>
    <n v="30.82"/>
    <n v="24.07"/>
    <n v="17.739999999999998"/>
    <n v="5.05"/>
    <n v="2426.9899999999998"/>
    <n v="0"/>
    <n v="0.14000000000000001"/>
    <n v="30.3"/>
    <n v="0.16"/>
    <n v="25.34"/>
    <n v="25.45"/>
    <n v="464.25"/>
    <n v="315.41000000000003"/>
    <n v="13.68"/>
    <n v="14.91"/>
    <n v="0.96"/>
    <n v="1.56"/>
    <n v="12.92"/>
    <n v="2.52"/>
    <n v="114"/>
    <n v="0.14000000000000001"/>
    <n v="3805.0299999999993"/>
    <n v="2.4731578288361611"/>
    <n v="3.023295561259626"/>
    <n v="8.8035466099042132"/>
    <n v="4.6506796941376374"/>
    <n v="7.799320305862361"/>
    <n v="1.3799773233815373"/>
    <n v="5.4720142020421907"/>
    <n v="5.1224721401544597"/>
    <n v="5.7955363344218105"/>
    <n v="8.0585639508420588"/>
    <n v="3.7242472690031865"/>
    <n v="14.067188780154758"/>
    <n v="-6.968722007933751E-3"/>
    <n v="-2.0252111929040858E-2"/>
    <n v="-9.6442374485069936E-3"/>
    <n v="-0.21539202603147908"/>
    <n v="-2.6577429025830392"/>
    <n v="25.768046423628306"/>
    <n v="13.345516234302186"/>
    <n v="4.9664373420695087"/>
    <n v="157.38060755534167"/>
    <n v="287.24961849000107"/>
    <n v="682.92347743556843"/>
    <n v="154.00654381884291"/>
    <n v="288.70954991444762"/>
    <n v="625.09397156721207"/>
    <n v="25.165528280646978"/>
    <n v="128.98947021019046"/>
    <n v="30.71329284996402"/>
    <n v="46.757939877784764"/>
    <n v="237.63070900353927"/>
    <n v="77.779290996460745"/>
    <n v="0.26261801293107606"/>
    <n v="1.297381987068924"/>
    <n v="7.0628767898904528"/>
    <n v="5.8571232101095472"/>
    <n v="1.0602890739833415"/>
    <n v="1.4597109260166583"/>
    <m/>
    <m/>
    <m/>
    <n v="0.96"/>
    <n v="30.61"/>
    <n v="34.82"/>
    <n v="3.023295561259626"/>
    <n v="8.8035466099042132"/>
    <n v="7.799320305862361"/>
    <n v="1.3799773233815373"/>
    <n v="5.4720142020421907"/>
    <n v="5.7955363344218105"/>
    <n v="8.0585639508420588"/>
    <n v="3.7242472690031865"/>
    <n v="103.10454375932103"/>
    <n v="59.47"/>
    <n v="182.54613583598865"/>
    <n v="287.24961849000107"/>
    <n v="811.91294764575889"/>
    <n v="184.71983666880692"/>
    <n v="335.46748979223241"/>
    <n v="1493.1604644475563"/>
    <n v="200.53350711965587"/>
    <n v="-6.968722007933751E-3"/>
    <n v="-2.6779950145120801"/>
    <n v="25.768046423628306"/>
    <n v="13.33587199685368"/>
    <n v="3805.03"/>
    <m/>
    <m/>
    <m/>
    <m/>
    <m/>
    <m/>
    <m/>
    <m/>
    <m/>
    <m/>
    <m/>
    <m/>
    <m/>
    <m/>
    <m/>
    <m/>
    <m/>
    <m/>
    <m/>
    <m/>
    <m/>
    <m/>
    <m/>
    <m/>
    <m/>
  </r>
  <r>
    <x v="2"/>
    <n v="5226.3999999999996"/>
    <n v="452.57"/>
    <n v="1196.3699999999999"/>
    <n v="62.12"/>
    <n v="399.84"/>
    <n v="281.02"/>
    <n v="374.39"/>
    <n v="2065.2399999999998"/>
    <n v="282.95999999999998"/>
    <n v="567.57000000000005"/>
    <n v="479.57"/>
    <n v="677.42"/>
    <n v="198.77"/>
    <n v="655.44"/>
    <n v="1512.88"/>
    <n v="1291.55"/>
    <n v="1545.71"/>
    <n v="-45"/>
    <n v="2809.89"/>
    <n v="431.79"/>
    <n v="613.96"/>
    <n v="202.92"/>
    <n v="1075.74"/>
    <n v="1068.52"/>
    <n v="1194.9000000000001"/>
    <n v="574"/>
    <n v="81.96"/>
    <n v="8.4700000000000006"/>
    <n v="186.03"/>
    <n v="2058.23"/>
    <n v="1399.88"/>
    <n v="2068.17"/>
    <n v="562.83000000000004"/>
    <n v="692.23"/>
    <n v="891.51"/>
    <n v="70.08"/>
    <n v="66"/>
    <n v="626.88"/>
    <n v="329.77"/>
    <n v="645"/>
    <n v="7.43"/>
    <n v="34891.009999999995"/>
    <n v="117.15850184686659"/>
    <n v="143.21964189569897"/>
    <n v="417.04185625743435"/>
    <n v="244.83867459643162"/>
    <n v="410.60132540356841"/>
    <n v="117.48678069766237"/>
    <n v="465.86949048877835"/>
    <n v="436.11061628569945"/>
    <n v="493.41311252785988"/>
    <n v="402.63204142011836"/>
    <n v="186.07549556213019"/>
    <n v="702.84246301775147"/>
    <n v="-0.1077637423907281"/>
    <n v="-0.31317698859341531"/>
    <n v="-0.14913769250268546"/>
    <n v="-3.3308045262599855"/>
    <n v="-41.099117050253184"/>
    <n v="1642.5901988495675"/>
    <n v="850.71308102548471"/>
    <n v="316.58672012494759"/>
    <n v="77.48449230028875"/>
    <n v="141.42397337183189"/>
    <n v="336.22934712864941"/>
    <n v="75.823311677895418"/>
    <n v="142.14275344882901"/>
    <n v="307.75766963426378"/>
    <n v="12.38995205688737"/>
    <n v="63.506449533849171"/>
    <n v="15.121328734944113"/>
    <n v="23.020722112561248"/>
    <n v="424.03757632434611"/>
    <n v="138.79242367565391"/>
    <n v="11.110762085545524"/>
    <n v="54.889237914454476"/>
    <n v="342.69165650514913"/>
    <n v="284.18834349485087"/>
    <n v="138.75060632043116"/>
    <n v="191.01939367956882"/>
    <m/>
    <m/>
    <m/>
    <n v="5226.3999999999996"/>
    <n v="1648.9399999999998"/>
    <n v="2065.2399999999998"/>
    <n v="143.21964189569897"/>
    <n v="417.04185625743435"/>
    <n v="410.60132540356841"/>
    <n v="117.48678069766237"/>
    <n v="465.86949048877835"/>
    <n v="493.41311252785988"/>
    <n v="402.63204142011836"/>
    <n v="186.07549556213019"/>
    <n v="6006.1561713454375"/>
    <n v="1045.75"/>
    <n v="89.874444357176117"/>
    <n v="141.42397337183189"/>
    <n v="399.73579666249856"/>
    <n v="90.944640412839533"/>
    <n v="165.16347556139027"/>
    <n v="11602.088270869737"/>
    <n v="1321.3193987645279"/>
    <n v="-0.1077637423907281"/>
    <n v="-41.412294038846596"/>
    <n v="1642.5901988495675"/>
    <n v="850.56394333298203"/>
    <n v="34891.009999999995"/>
    <m/>
    <m/>
    <m/>
    <m/>
    <m/>
    <m/>
    <m/>
    <m/>
    <m/>
    <m/>
    <m/>
    <m/>
    <m/>
    <m/>
    <m/>
    <m/>
    <m/>
    <m/>
    <m/>
    <m/>
    <m/>
    <m/>
    <m/>
    <m/>
    <m/>
  </r>
  <r>
    <x v="2"/>
    <n v="77.41"/>
    <n v="212.88"/>
    <n v="554.47"/>
    <n v="42.77"/>
    <n v="259.05"/>
    <n v="140"/>
    <n v="195.13"/>
    <n v="970.65"/>
    <n v="175.29"/>
    <n v="360.71"/>
    <n v="310.94"/>
    <n v="316.31"/>
    <n v="99.6"/>
    <n v="312.26"/>
    <n v="697.65"/>
    <n v="639.17999999999995"/>
    <n v="777.94"/>
    <n v="-31.55"/>
    <n v="1326.26"/>
    <n v="318.85000000000002"/>
    <n v="316.57"/>
    <n v="174.52"/>
    <n v="947.9"/>
    <n v="567.61"/>
    <n v="996.36"/>
    <n v="1944"/>
    <n v="193.23"/>
    <n v="30.24"/>
    <n v="73.87"/>
    <n v="1105.79"/>
    <n v="1872.18"/>
    <n v="1812.79"/>
    <n v="356.82"/>
    <n v="460.68"/>
    <n v="656.93"/>
    <n v="40.520000000000003"/>
    <n v="560.41"/>
    <n v="1085.9000000000001"/>
    <n v="282.14"/>
    <n v="1711"/>
    <n v="46.74"/>
    <n v="22992.000000000004"/>
    <n v="54.705213485256373"/>
    <n v="66.87402929944281"/>
    <n v="194.7307572153008"/>
    <n v="116.6442764089493"/>
    <n v="195.61572359105068"/>
    <n v="54.177894184419216"/>
    <n v="214.83121598507228"/>
    <n v="201.10819856942931"/>
    <n v="227.53269126107915"/>
    <n v="199.26007373691397"/>
    <n v="92.087596495220751"/>
    <n v="347.83232976786525"/>
    <n v="-7.5554357165054931E-2"/>
    <n v="-0.2195718664471612"/>
    <n v="-0.10456209329910504"/>
    <n v="-2.3352640623000567"/>
    <n v="-28.815047620788622"/>
    <n v="775.29785049458428"/>
    <n v="401.53412796972816"/>
    <n v="149.42802153568752"/>
    <n v="64.609966313763238"/>
    <n v="117.92550850176453"/>
    <n v="280.36276868784091"/>
    <n v="63.224801090792432"/>
    <n v="118.52485883862688"/>
    <n v="256.62183589990377"/>
    <n v="10.331285154741234"/>
    <n v="52.954461509369793"/>
    <n v="12.608826762364146"/>
    <n v="19.195687240833145"/>
    <n v="268.82911000489162"/>
    <n v="87.990889995108333"/>
    <n v="94.342154247887379"/>
    <n v="466.06784575211265"/>
    <n v="593.62058097074635"/>
    <n v="492.27941902925375"/>
    <n v="118.71030132288094"/>
    <n v="163.42969867711903"/>
    <m/>
    <m/>
    <m/>
    <n v="77.41"/>
    <n v="767.35"/>
    <n v="970.65"/>
    <n v="66.87402929944281"/>
    <n v="194.7307572153008"/>
    <n v="195.61572359105068"/>
    <n v="54.177894184419216"/>
    <n v="214.83121598507228"/>
    <n v="227.53269126107915"/>
    <n v="199.26007373691397"/>
    <n v="92.087596495220751"/>
    <n v="3228.8127757048883"/>
    <n v="635.42000000000007"/>
    <n v="74.941251468504475"/>
    <n v="117.92550850176453"/>
    <n v="333.31723019721073"/>
    <n v="75.833627853156571"/>
    <n v="137.72054607946004"/>
    <n v="11212.383982446312"/>
    <n v="2967.5078534535942"/>
    <n v="-7.5554357165054931E-2"/>
    <n v="-29.034619487235783"/>
    <n v="775.29785049458428"/>
    <n v="401.42956587642908"/>
    <n v="22992"/>
    <m/>
    <m/>
    <m/>
    <m/>
    <m/>
    <m/>
    <m/>
    <m/>
    <m/>
    <m/>
    <m/>
    <m/>
    <m/>
    <m/>
    <m/>
    <m/>
    <m/>
    <m/>
    <m/>
    <m/>
    <m/>
    <m/>
    <m/>
    <m/>
    <m/>
  </r>
  <r>
    <x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2"/>
    <n v="7.06"/>
    <n v="56.33"/>
    <n v="148.6"/>
    <n v="6.55"/>
    <n v="45.72"/>
    <n v="35.01"/>
    <n v="45.4"/>
    <n v="255.91"/>
    <n v="33.700000000000003"/>
    <n v="66.09"/>
    <n v="56.1"/>
    <n v="84.52"/>
    <n v="24.43"/>
    <n v="81.14"/>
    <n v="189.49"/>
    <n v="158.57"/>
    <n v="190.78"/>
    <n v="-4.93"/>
    <n v="350.54"/>
    <n v="47.5"/>
    <n v="75.06"/>
    <n v="19.48"/>
    <n v="103.78"/>
    <n v="104.48"/>
    <n v="134.66"/>
    <n v="14"/>
    <n v="0.28999999999999998"/>
    <n v="-0.76"/>
    <n v="15.43"/>
    <n v="250.74"/>
    <n v="109.83"/>
    <n v="216.75"/>
    <n v="65.760000000000005"/>
    <n v="69.88"/>
    <n v="99.47"/>
    <n v="7.21"/>
    <n v="4.49"/>
    <n v="64.83"/>
    <n v="8.59"/>
    <n v="2"/>
    <n v="0.49"/>
    <n v="3244.9699999999989"/>
    <n v="14.617573405121142"/>
    <n v="17.869156701934514"/>
    <n v="52.03326989294434"/>
    <n v="30.30973095440385"/>
    <n v="50.830269045596147"/>
    <n v="14.71535751308765"/>
    <n v="58.350701808946248"/>
    <n v="54.623367801793393"/>
    <n v="61.800572876172708"/>
    <n v="49.433132908511602"/>
    <n v="22.845411583978152"/>
    <n v="86.291455507510236"/>
    <n v="-1.180611666636199E-2"/>
    <n v="-3.4310278972567498E-2"/>
    <n v="-1.6338862756405316E-2"/>
    <n v="-0.36490814032137175"/>
    <n v="-4.5026366012832932"/>
    <n v="204.91676482165761"/>
    <n v="106.12834076162179"/>
    <n v="39.494894416720634"/>
    <n v="8.7321631376323392"/>
    <n v="15.93786279542295"/>
    <n v="37.891575767297617"/>
    <n v="8.5449553523687314"/>
    <n v="16.018866164046624"/>
    <n v="34.682942332370871"/>
    <n v="1.3962933667925794"/>
    <n v="7.1568988988435249"/>
    <n v="1.7041075633505516"/>
    <n v="2.5943346218742134"/>
    <n v="49.54375392052485"/>
    <n v="16.216246079475155"/>
    <n v="0.75586851157726376"/>
    <n v="3.7341314884227366"/>
    <n v="35.440116276207277"/>
    <n v="29.389883723792721"/>
    <n v="3.6142393434590887"/>
    <n v="4.9757606565409107"/>
    <m/>
    <m/>
    <m/>
    <n v="7.06"/>
    <n v="204.93"/>
    <n v="255.91"/>
    <n v="17.869156701934514"/>
    <n v="52.03326989294434"/>
    <n v="50.830269045596147"/>
    <n v="14.71535751308765"/>
    <n v="58.350701808946248"/>
    <n v="61.800572876172708"/>
    <n v="49.433132908511602"/>
    <n v="22.845411583978152"/>
    <n v="728.75211394522785"/>
    <n v="122.56"/>
    <n v="10.128456504424918"/>
    <n v="15.93786279542295"/>
    <n v="45.048474666141139"/>
    <n v="10.249062915719282"/>
    <n v="18.613200785920839"/>
    <n v="1134.6169203841393"/>
    <n v="56.806021948231532"/>
    <n v="-1.180611666636199E-2"/>
    <n v="-4.5369468802558606"/>
    <n v="204.91676482165761"/>
    <n v="106.11200189886539"/>
    <n v="3244.97"/>
    <m/>
    <m/>
    <m/>
    <m/>
    <m/>
    <m/>
    <m/>
    <m/>
    <m/>
    <m/>
    <m/>
    <m/>
    <m/>
    <m/>
    <m/>
    <m/>
    <m/>
    <m/>
    <m/>
    <m/>
    <m/>
    <m/>
    <m/>
    <m/>
    <m/>
  </r>
  <r>
    <x v="2"/>
    <n v="3.53"/>
    <n v="30.69"/>
    <n v="80.28"/>
    <n v="5.3"/>
    <n v="33.200000000000003"/>
    <n v="19.809999999999999"/>
    <n v="27"/>
    <n v="139.76"/>
    <n v="21.91"/>
    <n v="46.66"/>
    <n v="40.07"/>
    <n v="45.75"/>
    <n v="14.01"/>
    <n v="44.75"/>
    <n v="101.46"/>
    <n v="90.23"/>
    <n v="109.41"/>
    <n v="-3.93"/>
    <n v="190.64"/>
    <n v="39.270000000000003"/>
    <n v="43.96"/>
    <n v="20.309999999999999"/>
    <n v="109.92"/>
    <n v="73.52"/>
    <n v="100.5"/>
    <n v="0"/>
    <n v="1.1299999999999999"/>
    <n v="2.77"/>
    <n v="9.9"/>
    <n v="151.80000000000001"/>
    <n v="199.72"/>
    <n v="212.97"/>
    <n v="41.52"/>
    <n v="56.96"/>
    <n v="66.97"/>
    <n v="5.2"/>
    <n v="7"/>
    <n v="50.39"/>
    <n v="14.74"/>
    <n v="8"/>
    <n v="0.93"/>
    <n v="2258.0099999999993"/>
    <n v="7.9123755712765291"/>
    <n v="9.6724316033306206"/>
    <n v="28.165192825392847"/>
    <n v="16.716298499008779"/>
    <n v="28.033701500991221"/>
    <n v="7.879150209920696"/>
    <n v="31.243137925672521"/>
    <n v="29.24738454361685"/>
    <n v="33.090327320789925"/>
    <n v="28.128596722803824"/>
    <n v="12.999567933545745"/>
    <n v="49.101835343650436"/>
    <n v="-9.4113668354569215E-3"/>
    <n v="-2.7350790337158273E-2"/>
    <n v="-1.3024691811901199E-2"/>
    <n v="-0.29089026196003875"/>
    <n v="-3.5893228890554449"/>
    <n v="111.44329333485707"/>
    <n v="57.717541173034675"/>
    <n v="21.479165492108237"/>
    <n v="6.5170235803657359"/>
    <n v="11.894810715431506"/>
    <n v="28.279395251844726"/>
    <n v="6.3773059031119672"/>
    <n v="11.955265479627847"/>
    <n v="25.884714870067373"/>
    <n v="1.0420873560274337"/>
    <n v="5.3413659537633622"/>
    <n v="1.2718165016837253"/>
    <n v="1.936214388076329"/>
    <n v="31.281275285586855"/>
    <n v="10.238724714413145"/>
    <n v="1.1784141605881617"/>
    <n v="5.8215858394118385"/>
    <n v="27.546312805153246"/>
    <n v="22.843687194846758"/>
    <n v="6.2018495835374816"/>
    <n v="8.5381504164625177"/>
    <m/>
    <m/>
    <m/>
    <n v="3.53"/>
    <n v="110.97"/>
    <n v="139.76"/>
    <n v="9.6724316033306206"/>
    <n v="28.165192825392847"/>
    <n v="28.033701500991221"/>
    <n v="7.879150209920696"/>
    <n v="31.243137925672521"/>
    <n v="33.090327320789925"/>
    <n v="28.128596722803824"/>
    <n v="12.999567933545745"/>
    <n v="441.53616918770081"/>
    <n v="83.23"/>
    <n v="7.5591109363931697"/>
    <n v="11.894810715431506"/>
    <n v="33.62076120560809"/>
    <n v="7.6491224047956923"/>
    <n v="13.891479867704177"/>
    <n v="1003.2625667049333"/>
    <n v="56.372148165134263"/>
    <n v="-9.4113668354569215E-3"/>
    <n v="-3.6166736793926031"/>
    <n v="111.44329333485707"/>
    <n v="57.704516481222775"/>
    <n v="2258.0100000000002"/>
    <m/>
    <m/>
    <m/>
    <m/>
    <m/>
    <m/>
    <m/>
    <m/>
    <m/>
    <m/>
    <m/>
    <m/>
    <m/>
    <m/>
    <m/>
    <m/>
    <m/>
    <m/>
    <m/>
    <m/>
    <m/>
    <m/>
    <m/>
    <m/>
    <m/>
  </r>
  <r>
    <x v="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8"/>
    <n v="2496.09"/>
    <n v="216.6"/>
    <n v="428.96"/>
    <n v="27.29"/>
    <n v="119.83"/>
    <n v="43.92"/>
    <n v="116.72"/>
    <n v="566.9"/>
    <n v="114.28"/>
    <n v="232.44"/>
    <n v="87.55"/>
    <n v="213.35"/>
    <n v="59.06"/>
    <n v="245.75"/>
    <n v="474.03"/>
    <n v="422.51"/>
    <n v="417.3"/>
    <n v="-205.04"/>
    <n v="750.05"/>
    <n v="370.47"/>
    <n v="128.75"/>
    <n v="196.39"/>
    <n v="1042.95"/>
    <n v="1527.55"/>
    <n v="1716.84"/>
    <n v="4080"/>
    <n v="1162.95"/>
    <n v="584.54"/>
    <n v="57292.68"/>
    <n v="481.91"/>
    <n v="1036.24"/>
    <n v="635.04"/>
    <n v="515.36"/>
    <n v="1211.22"/>
    <n v="4391.4399999999996"/>
    <n v="131.25"/>
    <n v="5788.96"/>
    <n v="2488.61"/>
    <n v="1273.3499999999999"/>
    <n v="6581"/>
    <n v="214.92"/>
    <n v="99680.010000000024"/>
    <n v="36.898477117636013"/>
    <n v="45.106301258373506"/>
    <n v="131.34522162399048"/>
    <n v="91.799561030869441"/>
    <n v="153.95043896913054"/>
    <n v="36.812079381122686"/>
    <n v="145.97067485616543"/>
    <n v="136.64634038252214"/>
    <n v="154.60090538018969"/>
    <n v="131.71465589440146"/>
    <n v="60.871633022303143"/>
    <n v="229.92371108329542"/>
    <n v="-0.49101950532877531"/>
    <n v="-1.4269735498043086"/>
    <n v="-0.67953761046112515"/>
    <n v="-15.17662577920772"/>
    <n v="-187.26584355519805"/>
    <n v="438.46014564524523"/>
    <n v="227.08267812019861"/>
    <n v="84.507176234556141"/>
    <n v="111.33021655437921"/>
    <n v="203.1988739172281"/>
    <n v="483.09648700673728"/>
    <n v="108.94342155919153"/>
    <n v="204.23162175168432"/>
    <n v="442.18819778633303"/>
    <n v="17.801962749474022"/>
    <n v="91.246474866259604"/>
    <n v="21.72642231592723"/>
    <n v="33.076321492785716"/>
    <n v="388.27355566425916"/>
    <n v="127.08644433574079"/>
    <n v="974.54177701120636"/>
    <n v="4814.4182229887938"/>
    <n v="1360.4292421121734"/>
    <n v="1128.1807578878268"/>
    <n v="535.76154458598717"/>
    <n v="737.58845541401263"/>
    <m/>
    <m/>
    <m/>
    <n v="2496.09"/>
    <n v="645.55999999999995"/>
    <n v="566.9"/>
    <n v="45.106301258373506"/>
    <n v="131.34522162399048"/>
    <n v="153.95043896913054"/>
    <n v="36.812079381122686"/>
    <n v="145.97067485616543"/>
    <n v="154.60090538018969"/>
    <n v="131.71465589440146"/>
    <n v="60.871633022303143"/>
    <n v="1782.988640069671"/>
    <n v="499.22"/>
    <n v="129.13217930385323"/>
    <n v="203.1988739172281"/>
    <n v="574.34296187299685"/>
    <n v="130.66984387511877"/>
    <n v="237.30794324447004"/>
    <n v="77475.354317159974"/>
    <n v="13603.193880626373"/>
    <n v="-0.49101950532877531"/>
    <n v="-188.69281710500235"/>
    <n v="438.46014564524523"/>
    <n v="226.40314050973748"/>
    <n v="99680.010000000024"/>
    <m/>
    <m/>
    <m/>
    <m/>
    <m/>
    <m/>
    <m/>
    <m/>
    <m/>
    <m/>
    <m/>
    <m/>
    <m/>
    <m/>
    <m/>
    <m/>
    <m/>
    <m/>
    <m/>
    <m/>
    <m/>
    <m/>
    <m/>
    <m/>
    <m/>
  </r>
  <r>
    <x v="8"/>
    <n v="9.91"/>
    <n v="101.72"/>
    <n v="194"/>
    <n v="27.54"/>
    <n v="67.89"/>
    <n v="-6.58"/>
    <n v="51.09"/>
    <n v="213.44"/>
    <n v="56.86"/>
    <n v="121.31"/>
    <n v="13.43"/>
    <n v="77.709999999999994"/>
    <n v="22.37"/>
    <n v="111.94"/>
    <n v="163.22999999999999"/>
    <n v="185"/>
    <n v="122.48"/>
    <n v="-145.93"/>
    <n v="1160.3499999999999"/>
    <n v="251.18"/>
    <n v="25.76"/>
    <n v="176.7"/>
    <n v="904.4"/>
    <n v="1576.44"/>
    <n v="1156.75"/>
    <n v="0"/>
    <n v="11.76"/>
    <n v="429.36"/>
    <n v="5881.78"/>
    <n v="120.63"/>
    <n v="954.08"/>
    <n v="1061.74"/>
    <n v="477.05"/>
    <n v="1035.7"/>
    <n v="673.69"/>
    <n v="111.24"/>
    <n v="132.31"/>
    <n v="612.54999999999995"/>
    <n v="232.42"/>
    <n v="10909"/>
    <n v="7.71"/>
    <n v="29290.009999999995"/>
    <n v="13.439796844675389"/>
    <n v="16.429391473110872"/>
    <n v="47.840811682213726"/>
    <n v="41.815026904559609"/>
    <n v="70.124973095440382"/>
    <n v="12.676066319390452"/>
    <n v="50.264315036541745"/>
    <n v="47.053524335251119"/>
    <n v="53.236094308816668"/>
    <n v="57.672507965407377"/>
    <n v="26.65322030040965"/>
    <n v="100.67427173418298"/>
    <n v="-0.34946584282397675"/>
    <n v="-1.0155981765652689"/>
    <n v="-0.48363696593148647"/>
    <n v="-10.801428989269327"/>
    <n v="-133.27987002540993"/>
    <n v="678.31108592688531"/>
    <n v="351.30376049166381"/>
    <n v="130.73515358145085"/>
    <n v="75.010617179980756"/>
    <n v="136.90867955298899"/>
    <n v="325.49443241364565"/>
    <n v="73.402473665918095"/>
    <n v="137.60451088118919"/>
    <n v="297.93178035771581"/>
    <n v="11.994373622733672"/>
    <n v="61.478856388216606"/>
    <n v="14.638544659926856"/>
    <n v="22.285731277684512"/>
    <n v="359.41070267315052"/>
    <n v="117.63929732684949"/>
    <n v="22.273711083917096"/>
    <n v="110.03628891608291"/>
    <n v="334.85798588602137"/>
    <n v="277.69201411397859"/>
    <n v="97.79062959333659"/>
    <n v="134.62937040666338"/>
    <m/>
    <m/>
    <m/>
    <n v="9.91"/>
    <n v="295.72000000000003"/>
    <n v="213.44"/>
    <n v="16.429391473110872"/>
    <n v="47.840811682213726"/>
    <n v="70.124973095440382"/>
    <n v="12.676066319390452"/>
    <n v="50.264315036541745"/>
    <n v="53.236094308816668"/>
    <n v="57.672507965407377"/>
    <n v="26.65322030040965"/>
    <n v="799.30634441085078"/>
    <n v="276.94"/>
    <n v="87.004990802714431"/>
    <n v="136.90867955298899"/>
    <n v="386.97328880186228"/>
    <n v="88.041018325844945"/>
    <n v="159.89024215887369"/>
    <n v="14049.784809594143"/>
    <n v="11556.706970763573"/>
    <n v="-0.34946584282397675"/>
    <n v="-134.29546820197521"/>
    <n v="678.31108592688531"/>
    <n v="350.8201235257323"/>
    <n v="29290.010000000002"/>
    <m/>
    <m/>
    <m/>
    <m/>
    <m/>
    <m/>
    <m/>
    <m/>
    <m/>
    <m/>
    <m/>
    <m/>
    <m/>
    <m/>
    <m/>
    <m/>
    <m/>
    <m/>
    <m/>
    <m/>
    <m/>
    <m/>
    <m/>
    <m/>
    <m/>
  </r>
  <r>
    <x v="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1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9"/>
    <n v="3.43"/>
    <n v="54.24"/>
    <n v="78.11"/>
    <n v="-1.03"/>
    <n v="5.99"/>
    <n v="-1.36"/>
    <n v="13.5"/>
    <n v="58.28"/>
    <n v="24.49"/>
    <n v="49.29"/>
    <n v="0.03"/>
    <n v="37.31"/>
    <n v="8.6199999999999992"/>
    <n v="48.66"/>
    <n v="87.07"/>
    <n v="65.66"/>
    <n v="60.57"/>
    <n v="-86.28"/>
    <n v="48.44"/>
    <n v="112.41"/>
    <n v="5.39"/>
    <n v="39.64"/>
    <n v="229.99"/>
    <n v="238.22"/>
    <n v="577.01"/>
    <n v="0"/>
    <n v="241.66"/>
    <n v="256.45999999999998"/>
    <n v="9825.08"/>
    <n v="46.45"/>
    <n v="220.8"/>
    <n v="2.97"/>
    <n v="42.65"/>
    <n v="339.87"/>
    <n v="69.97"/>
    <n v="34.200000000000003"/>
    <n v="18.34"/>
    <n v="139.30000000000001"/>
    <n v="1.78"/>
    <n v="0"/>
    <n v="-1.19"/>
    <n v="12996.019999999999"/>
    <n v="6.4526936079634387"/>
    <n v="7.8880529643773869"/>
    <n v="22.969253427659176"/>
    <n v="18.176873406966862"/>
    <n v="30.483126593033131"/>
    <n v="6.7616559114704806"/>
    <n v="26.81194578344477"/>
    <n v="25.099248691235157"/>
    <n v="28.397149613849582"/>
    <n v="20.469064178425125"/>
    <n v="9.4597321347291761"/>
    <n v="35.731203686845696"/>
    <n v="-0.20661901541048935"/>
    <n v="-0.60046467946310833"/>
    <n v="-0.28594666909181565"/>
    <n v="-6.3862625450158124"/>
    <n v="-78.800707091018765"/>
    <n v="28.316791487308418"/>
    <n v="14.665535535154216"/>
    <n v="5.4576729775373636"/>
    <n v="37.416793792107796"/>
    <n v="68.292783392150568"/>
    <n v="162.3631229280291"/>
    <n v="36.614619693080954"/>
    <n v="68.63987795422949"/>
    <n v="148.61432166345847"/>
    <n v="5.9830330875760165"/>
    <n v="30.66688128339301"/>
    <n v="7.3019984043435455"/>
    <n v="11.116567801631071"/>
    <n v="32.132620205449889"/>
    <n v="10.517379794550111"/>
    <n v="3.0874451007409838"/>
    <n v="15.252554899259017"/>
    <n v="76.15005703032044"/>
    <n v="63.149942969679572"/>
    <n v="0.7489343459088682"/>
    <n v="1.0310656540911318"/>
    <m/>
    <m/>
    <m/>
    <n v="3.43"/>
    <n v="132.35"/>
    <n v="58.28"/>
    <n v="7.8880529643773869"/>
    <n v="22.969253427659176"/>
    <n v="30.483126593033131"/>
    <n v="6.7616559114704806"/>
    <n v="26.81194578344477"/>
    <n v="28.397149613849582"/>
    <n v="20.469064178425125"/>
    <n v="9.4597321347291761"/>
    <n v="244.63142982553268"/>
    <n v="117.8"/>
    <n v="43.399826879683815"/>
    <n v="68.292783392150568"/>
    <n v="193.03000421142212"/>
    <n v="43.916618097424497"/>
    <n v="79.756445755860568"/>
    <n v="11806.043378345877"/>
    <n v="88.760943317579844"/>
    <n v="-0.20661901541048935"/>
    <n v="-79.401171770481866"/>
    <n v="28.316791487308418"/>
    <n v="14.3795888660624"/>
    <n v="12996.019999999999"/>
    <m/>
    <m/>
    <m/>
    <m/>
    <m/>
    <m/>
    <m/>
    <m/>
    <m/>
    <m/>
    <m/>
    <m/>
    <m/>
    <m/>
    <m/>
    <m/>
    <m/>
    <m/>
    <m/>
    <m/>
    <m/>
    <m/>
    <m/>
    <m/>
    <m/>
  </r>
  <r>
    <x v="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9"/>
    <n v="277.70999999999998"/>
    <n v="185.11"/>
    <n v="316.01"/>
    <n v="41.96"/>
    <n v="224.42"/>
    <n v="119.09"/>
    <n v="153.71"/>
    <n v="381.67"/>
    <n v="382.85"/>
    <n v="396.79"/>
    <n v="2164.67"/>
    <n v="139.85"/>
    <n v="58.73"/>
    <n v="170.72"/>
    <n v="359.69"/>
    <n v="313.83999999999997"/>
    <n v="418.79"/>
    <n v="-98.75"/>
    <n v="420.54"/>
    <n v="441.79"/>
    <n v="54.39"/>
    <n v="157.04"/>
    <n v="1782.04"/>
    <n v="789.44"/>
    <n v="1788.68"/>
    <n v="2297"/>
    <n v="575.13"/>
    <n v="537.98"/>
    <n v="12742.95"/>
    <n v="479.16"/>
    <n v="7757.1"/>
    <n v="972.02"/>
    <n v="1012.84"/>
    <n v="743.46"/>
    <n v="411.14"/>
    <n v="416.29"/>
    <n v="499.89"/>
    <n v="497.8"/>
    <n v="130.79"/>
    <n v="3083"/>
    <n v="119.66"/>
    <n v="43716.99"/>
    <n v="24.18679177361798"/>
    <n v="29.566984912039064"/>
    <n v="86.09622331434295"/>
    <n v="63.772211838006228"/>
    <n v="106.94778816199377"/>
    <n v="27.932697999274346"/>
    <n v="110.76132742445446"/>
    <n v="103.68610039910847"/>
    <n v="117.3098741771627"/>
    <n v="97.837512972234862"/>
    <n v="45.215387346381426"/>
    <n v="170.78709968138369"/>
    <n v="-0.23648154580187555"/>
    <n v="-0.68724950274666141"/>
    <n v="-0.32727438076978199"/>
    <n v="-7.3092654881816355"/>
    <n v="-90.189729082500037"/>
    <n v="245.83698373395299"/>
    <n v="127.32131118814523"/>
    <n v="47.381705077901799"/>
    <n v="115.98875360923965"/>
    <n v="211.70159234306493"/>
    <n v="503.31133033900124"/>
    <n v="113.50208480376432"/>
    <n v="212.77755480697252"/>
    <n v="460.69126162977227"/>
    <n v="18.546873751036323"/>
    <n v="95.064621434601506"/>
    <n v="22.635549654046226"/>
    <n v="34.460377628501178"/>
    <n v="763.0762731274998"/>
    <n v="249.76372687250023"/>
    <n v="84.153922105202298"/>
    <n v="415.73607789479769"/>
    <n v="272.12848808107333"/>
    <n v="225.67151191892668"/>
    <n v="55.029844439000485"/>
    <n v="75.760155560999493"/>
    <m/>
    <m/>
    <m/>
    <n v="277.70999999999998"/>
    <n v="501.12"/>
    <n v="381.67"/>
    <n v="29.566984912039064"/>
    <n v="86.09622331434295"/>
    <n v="106.94778816199377"/>
    <n v="27.932697999274346"/>
    <n v="110.76132742445446"/>
    <n v="117.3098741771627"/>
    <n v="97.837512972234862"/>
    <n v="45.215387346381426"/>
    <n v="4363.5146432818365"/>
    <n v="496.18"/>
    <n v="134.53562736027598"/>
    <n v="211.70159234306493"/>
    <n v="598.37595177360276"/>
    <n v="136.13763445781055"/>
    <n v="247.23793243547368"/>
    <n v="31295.829789382551"/>
    <n v="4169.5914722472244"/>
    <n v="-0.23648154580187555"/>
    <n v="-90.876978585246704"/>
    <n v="245.83698373395299"/>
    <n v="126.99403680737545"/>
    <n v="43716.990000000005"/>
    <m/>
    <m/>
    <m/>
    <m/>
    <m/>
    <m/>
    <m/>
    <m/>
    <m/>
    <m/>
    <m/>
    <m/>
    <m/>
    <m/>
    <m/>
    <m/>
    <m/>
    <m/>
    <m/>
    <m/>
    <m/>
    <m/>
    <m/>
    <m/>
    <m/>
  </r>
  <r>
    <x v="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1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9"/>
    <n v="0"/>
    <n v="0.03"/>
    <n v="0.1"/>
    <n v="0.03"/>
    <n v="-1.78"/>
    <n v="0.02"/>
    <n v="0.01"/>
    <n v="-0.03"/>
    <n v="-0.02"/>
    <n v="0.01"/>
    <n v="0.23"/>
    <n v="0.01"/>
    <n v="0"/>
    <n v="0.02"/>
    <n v="0.03"/>
    <n v="0.01"/>
    <n v="-0.02"/>
    <n v="0.02"/>
    <n v="-0.1"/>
    <n v="0.01"/>
    <n v="0.01"/>
    <n v="0.04"/>
    <n v="-0.87"/>
    <n v="-3.36"/>
    <n v="-0.02"/>
    <n v="0"/>
    <n v="0"/>
    <n v="-0.44"/>
    <n v="-0.06"/>
    <n v="-4.2"/>
    <n v="-4.33"/>
    <n v="-1.55"/>
    <n v="0.36"/>
    <n v="-1.66"/>
    <n v="1928.79"/>
    <n v="-0.28999999999999998"/>
    <n v="4"/>
    <n v="0"/>
    <n v="1"/>
    <n v="14"/>
    <n v="0"/>
    <n v="1930"/>
    <n v="1.7294809991861267E-3"/>
    <n v="2.1141927001815564E-3"/>
    <n v="6.1563263006323169E-3"/>
    <n v="7.4709713962050409E-3"/>
    <n v="1.2529028603794958E-2"/>
    <n v="2.3297309905146945E-3"/>
    <n v="9.2380656196547964E-3"/>
    <n v="8.6479552169180518E-3"/>
    <n v="9.7842481729124558E-3"/>
    <n v="3.1174328629949935E-3"/>
    <n v="1.4407146108329542E-3"/>
    <n v="5.4418525261720535E-3"/>
    <n v="4.7894996618101379E-5"/>
    <n v="1.3918977270818459E-4"/>
    <n v="6.628341889008244E-5"/>
    <n v="1.4803575672266602E-3"/>
    <n v="1.8266274244556971E-2"/>
    <n v="-5.8457455588993436E-2"/>
    <n v="-3.0275672037890625E-2"/>
    <n v="-1.1266872373115945E-2"/>
    <n v="-1.2969201154956688E-3"/>
    <n v="-2.3671265105336329E-3"/>
    <n v="-5.6277403486258157E-3"/>
    <n v="-1.2691156026093467E-3"/>
    <n v="-2.3791573093786761E-3"/>
    <n v="-5.151187038819378E-3"/>
    <n v="-2.0738056836366842E-4"/>
    <n v="-1.062958398758878E-3"/>
    <n v="-2.5309781128034334E-4"/>
    <n v="-3.8531629613459284E-4"/>
    <n v="0.27122493022185135"/>
    <n v="8.8775069778148641E-2"/>
    <n v="0.67337952033609239"/>
    <n v="3.3266204796639078"/>
    <n v="0"/>
    <n v="0"/>
    <n v="0.42074963253307202"/>
    <n v="0.57925036746692793"/>
    <m/>
    <m/>
    <m/>
    <n v="0"/>
    <n v="0.13"/>
    <n v="-0.03"/>
    <n v="2.1141927001815564E-3"/>
    <n v="6.1563263006323169E-3"/>
    <n v="1.2529028603794958E-2"/>
    <n v="2.3297309905146945E-3"/>
    <n v="9.2380656196547964E-3"/>
    <n v="9.7842481729124558E-3"/>
    <n v="3.1174328629949935E-3"/>
    <n v="1.4407146108329542E-3"/>
    <n v="-1.5064962546674079"/>
    <n v="0.02"/>
    <n v="-1.5043006838593373E-3"/>
    <n v="-2.3671265105336329E-3"/>
    <n v="-6.6906987473846942E-3"/>
    <n v="-1.52221341388969E-3"/>
    <n v="-2.7644736055132688E-3"/>
    <n v="1913.4302028960522"/>
    <n v="17.994645916908983"/>
    <n v="4.7894996618101379E-5"/>
    <n v="1.8405464017265154E-2"/>
    <n v="-5.8457455588993436E-2"/>
    <n v="-3.0209388619000542E-2"/>
    <n v="1930"/>
    <m/>
    <m/>
    <m/>
    <m/>
    <m/>
    <m/>
    <m/>
    <m/>
    <m/>
    <m/>
    <m/>
    <m/>
    <m/>
    <m/>
    <m/>
    <m/>
    <m/>
    <m/>
    <m/>
    <m/>
    <m/>
    <m/>
    <m/>
    <m/>
    <m/>
  </r>
  <r>
    <x v="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1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1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1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1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1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n v="0"/>
    <n v="0"/>
    <n v="0"/>
    <n v="0"/>
    <n v="0"/>
    <n v="0"/>
    <n v="0"/>
    <n v="0"/>
    <n v="0"/>
    <n v="0"/>
    <n v="0"/>
    <n v="0"/>
    <n v="0"/>
    <n v="0"/>
    <n v="0"/>
    <n v="0"/>
    <n v="0"/>
    <n v="0"/>
    <n v="0"/>
    <n v="0"/>
    <n v="0"/>
    <n v="0"/>
    <n v="0"/>
    <n v="0"/>
    <n v="0"/>
    <m/>
    <m/>
    <m/>
    <m/>
    <m/>
    <m/>
    <m/>
    <m/>
    <m/>
    <m/>
    <m/>
    <m/>
    <m/>
    <m/>
    <m/>
    <m/>
    <m/>
    <m/>
    <m/>
    <m/>
    <m/>
    <m/>
    <m/>
    <m/>
    <m/>
  </r>
  <r>
    <x v="13"/>
    <n v="9920.3299999999981"/>
    <n v="1449.3999999999999"/>
    <n v="3220.0800000000004"/>
    <n v="237.82000000000002"/>
    <n v="1265.0900000000001"/>
    <n v="652.84999999999991"/>
    <n v="1062.26"/>
    <n v="5031.6699999999992"/>
    <n v="1168.55"/>
    <n v="2019"/>
    <n v="3216.27"/>
    <n v="1778.8199999999997"/>
    <n v="529.70000000000005"/>
    <n v="1823.4200000000003"/>
    <n v="3684.4500000000007"/>
    <n v="3505.1000000000004"/>
    <n v="3915.8900000000003"/>
    <n v="-681.09"/>
    <n v="7508.83"/>
    <n v="2606.2800000000002"/>
    <n v="1845.1200000000001"/>
    <n v="1513.04"/>
    <n v="6550.98"/>
    <n v="5931.4900000000007"/>
    <n v="13435.460000000001"/>
    <n v="9353"/>
    <n v="2413.06"/>
    <n v="2529.16"/>
    <n v="86010.92"/>
    <n v="4901.75"/>
    <n v="14259.820000000002"/>
    <n v="17172.75"/>
    <n v="3482.5200000000004"/>
    <n v="4847.3"/>
    <n v="9760.7000000000007"/>
    <n v="829.79000000000008"/>
    <n v="7493.4700000000012"/>
    <n v="6002.4100000000008"/>
    <n v="2653.0800000000004"/>
    <n v="25348"/>
    <n v="419.51"/>
    <n v="280668.05000000005"/>
    <n v="307.64353909722649"/>
    <n v="376.07682589369557"/>
    <n v="1095.0996350090775"/>
    <n v="681.13593316340985"/>
    <n v="1142.2840668365902"/>
    <n v="286.12591160006224"/>
    <n v="1134.573029077904"/>
    <n v="1062.0986199657907"/>
    <n v="1201.6524393562433"/>
    <n v="1092.6913928083752"/>
    <n v="504.9848782430588"/>
    <n v="1907.4237289485666"/>
    <n v="-1.6310401623311335"/>
    <n v="-4.7400381146908721"/>
    <n v="-2.2572486885923122"/>
    <n v="-50.412836773120304"/>
    <n v="-622.04883626126536"/>
    <n v="4389.4709625030155"/>
    <n v="2273.3487446827426"/>
    <n v="846.01029281424201"/>
    <n v="871.23591674687202"/>
    <n v="1590.1716773607102"/>
    <n v="3780.5640172174103"/>
    <n v="852.55759571168869"/>
    <n v="1598.2536431932415"/>
    <n v="3460.4283706288102"/>
    <n v="139.31266655136665"/>
    <n v="714.06675240944787"/>
    <n v="170.0242759772301"/>
    <n v="258.84508420322385"/>
    <n v="2623.739566656116"/>
    <n v="858.78043334388406"/>
    <n v="1261.4873085632248"/>
    <n v="6231.9826914367768"/>
    <n v="3281.2911975546713"/>
    <n v="2721.1188024453295"/>
    <n v="1116.2824350808428"/>
    <n v="1536.7975649191574"/>
    <m/>
    <m/>
    <m/>
    <n v="9920.3299999999981"/>
    <n v="4669.4800000000005"/>
    <n v="5031.6699999999992"/>
    <n v="376.07682589369557"/>
    <n v="1095.0996350090775"/>
    <n v="1142.2840668365902"/>
    <n v="286.12591160006224"/>
    <n v="1134.573029077904"/>
    <n v="1201.6524393562433"/>
    <n v="1092.6913928083752"/>
    <n v="504.9848782430588"/>
    <n v="18821.329277216115"/>
    <n v="4451.4000000000005"/>
    <n v="1010.5485832982387"/>
    <n v="1590.1716773607102"/>
    <n v="4494.6307696268577"/>
    <n v="1022.5818716889188"/>
    <n v="1857.0987273964654"/>
    <n v="177816.98887848368"/>
    <n v="37116.189492145146"/>
    <n v="-1.6310401623311335"/>
    <n v="-626.7888743759562"/>
    <n v="4389.4709625030155"/>
    <n v="2271.0914959941501"/>
    <n v="280668.04999999993"/>
    <m/>
    <m/>
    <m/>
    <m/>
    <m/>
    <m/>
    <m/>
    <m/>
    <m/>
    <m/>
    <m/>
    <m/>
    <m/>
    <m/>
    <m/>
    <m/>
    <m/>
    <m/>
    <m/>
    <m/>
    <m/>
    <m/>
    <m/>
    <m/>
    <m/>
  </r>
  <r>
    <x v="1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m/>
    <m/>
    <m/>
    <m/>
    <m/>
    <m/>
    <m/>
    <m/>
    <m/>
    <m/>
    <m/>
    <m/>
    <m/>
    <m/>
    <m/>
    <m/>
    <m/>
    <m/>
    <m/>
    <m/>
    <m/>
    <m/>
  </r>
  <r>
    <x v="0"/>
    <m/>
    <m/>
    <m/>
    <m/>
    <m/>
    <m/>
    <m/>
    <m/>
    <m/>
    <m/>
    <m/>
    <m/>
    <m/>
    <m/>
    <m/>
    <m/>
    <m/>
    <m/>
    <m/>
    <m/>
    <m/>
    <m/>
    <m/>
    <m/>
    <m/>
    <m/>
    <m/>
    <m/>
    <m/>
    <m/>
    <m/>
    <m/>
    <m/>
    <m/>
    <m/>
    <m/>
    <m/>
    <m/>
    <m/>
    <m/>
    <m/>
    <n v="0"/>
    <m/>
    <m/>
    <m/>
    <m/>
    <m/>
    <m/>
    <m/>
    <m/>
    <m/>
    <m/>
    <m/>
    <m/>
    <m/>
    <m/>
    <m/>
    <m/>
    <m/>
    <m/>
    <m/>
    <m/>
    <m/>
    <m/>
    <m/>
    <m/>
    <m/>
    <m/>
    <m/>
    <m/>
    <m/>
    <m/>
    <m/>
    <m/>
    <m/>
    <m/>
    <m/>
    <m/>
    <m/>
    <m/>
    <m/>
    <m/>
    <m/>
    <m/>
    <m/>
    <m/>
    <m/>
    <m/>
    <m/>
    <m/>
    <m/>
    <m/>
    <m/>
    <m/>
    <m/>
    <m/>
    <m/>
    <m/>
    <m/>
    <m/>
    <m/>
    <m/>
    <m/>
    <m/>
    <m/>
    <m/>
    <m/>
    <m/>
    <m/>
    <m/>
    <m/>
    <m/>
    <m/>
    <m/>
    <m/>
    <m/>
    <m/>
    <m/>
    <m/>
    <m/>
    <m/>
    <m/>
    <m/>
    <m/>
    <m/>
    <m/>
    <m/>
    <m/>
    <m/>
    <m/>
    <m/>
    <m/>
    <m/>
  </r>
  <r>
    <x v="1"/>
    <m/>
    <m/>
    <m/>
    <m/>
    <m/>
    <m/>
    <m/>
    <m/>
    <m/>
    <m/>
    <m/>
    <m/>
    <m/>
    <m/>
    <m/>
    <m/>
    <m/>
    <m/>
    <m/>
    <m/>
    <m/>
    <m/>
    <m/>
    <m/>
    <m/>
    <m/>
    <m/>
    <m/>
    <m/>
    <m/>
    <m/>
    <m/>
    <m/>
    <m/>
    <m/>
    <m/>
    <m/>
    <m/>
    <m/>
    <m/>
    <m/>
    <n v="0"/>
    <m/>
    <m/>
    <m/>
    <m/>
    <m/>
    <m/>
    <m/>
    <m/>
    <m/>
    <m/>
    <m/>
    <m/>
    <m/>
    <m/>
    <m/>
    <m/>
    <m/>
    <m/>
    <m/>
    <m/>
    <m/>
    <m/>
    <m/>
    <m/>
    <m/>
    <m/>
    <m/>
    <m/>
    <m/>
    <m/>
    <m/>
    <m/>
    <m/>
    <m/>
    <m/>
    <m/>
    <m/>
    <m/>
    <m/>
    <m/>
    <m/>
    <m/>
    <m/>
    <m/>
    <m/>
    <m/>
    <m/>
    <m/>
    <m/>
    <m/>
    <m/>
    <m/>
    <m/>
    <m/>
    <m/>
    <m/>
    <m/>
    <m/>
    <m/>
    <m/>
    <m/>
    <m/>
    <m/>
    <m/>
    <m/>
    <m/>
    <m/>
    <m/>
    <m/>
    <m/>
    <m/>
    <m/>
    <m/>
    <m/>
    <m/>
    <m/>
    <m/>
    <m/>
    <m/>
    <m/>
    <m/>
    <m/>
    <m/>
    <m/>
    <m/>
    <m/>
    <m/>
    <m/>
    <m/>
    <m/>
    <m/>
  </r>
  <r>
    <x v="3"/>
    <m/>
    <m/>
    <m/>
    <m/>
    <m/>
    <m/>
    <m/>
    <m/>
    <m/>
    <m/>
    <m/>
    <m/>
    <m/>
    <m/>
    <m/>
    <m/>
    <m/>
    <m/>
    <m/>
    <m/>
    <m/>
    <m/>
    <m/>
    <m/>
    <m/>
    <m/>
    <m/>
    <m/>
    <m/>
    <m/>
    <m/>
    <m/>
    <m/>
    <m/>
    <m/>
    <m/>
    <m/>
    <m/>
    <m/>
    <m/>
    <m/>
    <n v="0"/>
    <m/>
    <m/>
    <m/>
    <m/>
    <m/>
    <m/>
    <m/>
    <m/>
    <m/>
    <m/>
    <m/>
    <m/>
    <m/>
    <m/>
    <m/>
    <m/>
    <m/>
    <m/>
    <m/>
    <m/>
    <m/>
    <m/>
    <m/>
    <m/>
    <m/>
    <m/>
    <m/>
    <m/>
    <m/>
    <m/>
    <m/>
    <m/>
    <m/>
    <m/>
    <m/>
    <m/>
    <m/>
    <m/>
    <m/>
    <m/>
    <m/>
    <m/>
    <m/>
    <m/>
    <m/>
    <m/>
    <m/>
    <m/>
    <m/>
    <m/>
    <m/>
    <m/>
    <m/>
    <m/>
    <m/>
    <m/>
    <m/>
    <m/>
    <m/>
    <m/>
    <m/>
    <m/>
    <m/>
    <m/>
    <m/>
    <m/>
    <m/>
    <m/>
    <m/>
    <m/>
    <m/>
    <m/>
    <m/>
    <m/>
    <m/>
    <m/>
    <m/>
    <m/>
    <m/>
    <m/>
    <m/>
    <m/>
    <m/>
    <m/>
    <m/>
    <m/>
    <m/>
    <m/>
    <m/>
    <m/>
    <m/>
  </r>
  <r>
    <x v="15"/>
    <m/>
    <m/>
    <m/>
    <m/>
    <m/>
    <m/>
    <m/>
    <m/>
    <m/>
    <m/>
    <m/>
    <m/>
    <m/>
    <m/>
    <m/>
    <m/>
    <m/>
    <m/>
    <m/>
    <m/>
    <m/>
    <m/>
    <m/>
    <m/>
    <m/>
    <m/>
    <m/>
    <m/>
    <m/>
    <m/>
    <m/>
    <m/>
    <m/>
    <m/>
    <m/>
    <m/>
    <m/>
    <m/>
    <m/>
    <m/>
    <m/>
    <n v="0"/>
    <m/>
    <m/>
    <m/>
    <m/>
    <m/>
    <m/>
    <m/>
    <m/>
    <m/>
    <m/>
    <m/>
    <m/>
    <m/>
    <m/>
    <m/>
    <m/>
    <m/>
    <m/>
    <m/>
    <m/>
    <m/>
    <m/>
    <m/>
    <m/>
    <m/>
    <m/>
    <m/>
    <m/>
    <m/>
    <m/>
    <m/>
    <m/>
    <m/>
    <m/>
    <m/>
    <m/>
    <m/>
    <m/>
    <m/>
    <m/>
    <m/>
    <m/>
    <m/>
    <m/>
    <m/>
    <m/>
    <m/>
    <m/>
    <m/>
    <m/>
    <m/>
    <m/>
    <m/>
    <m/>
    <m/>
    <m/>
    <m/>
    <m/>
    <m/>
    <m/>
    <m/>
    <m/>
    <m/>
    <m/>
    <m/>
    <m/>
    <m/>
    <m/>
    <m/>
    <m/>
    <m/>
    <m/>
    <m/>
    <m/>
    <m/>
    <m/>
    <m/>
    <m/>
    <m/>
    <m/>
    <m/>
    <m/>
    <m/>
    <m/>
    <m/>
    <m/>
    <m/>
    <m/>
    <m/>
    <m/>
    <m/>
  </r>
  <r>
    <x v="16"/>
    <m/>
    <m/>
    <m/>
    <m/>
    <m/>
    <m/>
    <m/>
    <m/>
    <m/>
    <m/>
    <m/>
    <m/>
    <m/>
    <m/>
    <m/>
    <m/>
    <m/>
    <m/>
    <m/>
    <m/>
    <m/>
    <m/>
    <m/>
    <m/>
    <m/>
    <m/>
    <m/>
    <m/>
    <m/>
    <m/>
    <m/>
    <m/>
    <m/>
    <m/>
    <m/>
    <m/>
    <m/>
    <m/>
    <m/>
    <m/>
    <m/>
    <n v="0"/>
    <m/>
    <m/>
    <m/>
    <m/>
    <m/>
    <m/>
    <m/>
    <m/>
    <m/>
    <m/>
    <m/>
    <m/>
    <m/>
    <m/>
    <m/>
    <m/>
    <m/>
    <m/>
    <m/>
    <m/>
    <m/>
    <m/>
    <m/>
    <m/>
    <m/>
    <m/>
    <m/>
    <m/>
    <m/>
    <m/>
    <m/>
    <m/>
    <m/>
    <m/>
    <m/>
    <m/>
    <m/>
    <m/>
    <m/>
    <m/>
    <m/>
    <m/>
    <m/>
    <m/>
    <m/>
    <m/>
    <m/>
    <m/>
    <m/>
    <m/>
    <m/>
    <m/>
    <m/>
    <m/>
    <m/>
    <m/>
    <m/>
    <m/>
    <m/>
    <m/>
    <m/>
    <m/>
    <m/>
    <m/>
    <m/>
    <m/>
    <m/>
    <m/>
    <m/>
    <m/>
    <m/>
    <m/>
    <m/>
    <m/>
    <m/>
    <m/>
    <m/>
    <m/>
    <m/>
    <m/>
    <m/>
    <m/>
    <m/>
    <m/>
    <m/>
    <m/>
    <m/>
    <m/>
    <m/>
    <m/>
    <m/>
  </r>
  <r>
    <x v="17"/>
    <m/>
    <m/>
    <m/>
    <m/>
    <m/>
    <m/>
    <m/>
    <m/>
    <m/>
    <m/>
    <m/>
    <m/>
    <m/>
    <m/>
    <m/>
    <m/>
    <m/>
    <m/>
    <m/>
    <m/>
    <m/>
    <m/>
    <m/>
    <m/>
    <m/>
    <m/>
    <m/>
    <m/>
    <m/>
    <m/>
    <m/>
    <m/>
    <m/>
    <m/>
    <m/>
    <m/>
    <m/>
    <m/>
    <m/>
    <m/>
    <m/>
    <n v="0"/>
    <m/>
    <m/>
    <m/>
    <m/>
    <m/>
    <m/>
    <m/>
    <m/>
    <m/>
    <m/>
    <m/>
    <m/>
    <m/>
    <m/>
    <m/>
    <m/>
    <m/>
    <m/>
    <m/>
    <m/>
    <m/>
    <m/>
    <m/>
    <m/>
    <m/>
    <m/>
    <m/>
    <m/>
    <m/>
    <m/>
    <m/>
    <m/>
    <m/>
    <m/>
    <m/>
    <m/>
    <m/>
    <m/>
    <m/>
    <m/>
    <m/>
    <m/>
    <m/>
    <m/>
    <m/>
    <m/>
    <m/>
    <m/>
    <m/>
    <m/>
    <m/>
    <m/>
    <m/>
    <m/>
    <m/>
    <m/>
    <m/>
    <m/>
    <m/>
    <m/>
    <m/>
    <m/>
    <m/>
    <m/>
    <m/>
    <m/>
    <m/>
    <m/>
    <m/>
    <m/>
    <m/>
    <m/>
    <m/>
    <m/>
    <m/>
    <m/>
    <m/>
    <m/>
    <m/>
    <m/>
    <m/>
    <m/>
    <m/>
    <m/>
    <m/>
    <m/>
    <m/>
    <m/>
    <m/>
    <m/>
    <m/>
  </r>
  <r>
    <x v="18"/>
    <m/>
    <m/>
    <m/>
    <m/>
    <m/>
    <m/>
    <m/>
    <m/>
    <m/>
    <m/>
    <m/>
    <m/>
    <m/>
    <m/>
    <m/>
    <m/>
    <m/>
    <m/>
    <m/>
    <m/>
    <m/>
    <m/>
    <m/>
    <m/>
    <m/>
    <m/>
    <m/>
    <m/>
    <m/>
    <m/>
    <m/>
    <m/>
    <m/>
    <m/>
    <m/>
    <m/>
    <m/>
    <m/>
    <m/>
    <m/>
    <m/>
    <n v="0"/>
    <m/>
    <m/>
    <m/>
    <m/>
    <m/>
    <m/>
    <m/>
    <m/>
    <m/>
    <m/>
    <m/>
    <m/>
    <m/>
    <m/>
    <m/>
    <m/>
    <m/>
    <m/>
    <m/>
    <m/>
    <m/>
    <m/>
    <m/>
    <m/>
    <m/>
    <m/>
    <m/>
    <m/>
    <m/>
    <m/>
    <m/>
    <m/>
    <m/>
    <m/>
    <m/>
    <m/>
    <m/>
    <m/>
    <m/>
    <m/>
    <m/>
    <m/>
    <m/>
    <m/>
    <m/>
    <m/>
    <m/>
    <m/>
    <m/>
    <m/>
    <m/>
    <m/>
    <m/>
    <m/>
    <m/>
    <m/>
    <m/>
    <m/>
    <m/>
    <m/>
    <m/>
    <m/>
    <m/>
    <m/>
    <m/>
    <m/>
    <m/>
    <m/>
    <m/>
    <m/>
    <m/>
    <m/>
    <m/>
    <m/>
    <m/>
    <m/>
    <m/>
    <m/>
    <m/>
    <m/>
    <m/>
    <m/>
    <m/>
    <m/>
    <m/>
    <m/>
    <m/>
    <m/>
    <m/>
    <m/>
    <m/>
  </r>
  <r>
    <x v="19"/>
    <m/>
    <m/>
    <m/>
    <m/>
    <m/>
    <m/>
    <m/>
    <m/>
    <m/>
    <m/>
    <m/>
    <m/>
    <m/>
    <m/>
    <m/>
    <m/>
    <m/>
    <m/>
    <m/>
    <m/>
    <m/>
    <m/>
    <m/>
    <m/>
    <m/>
    <m/>
    <m/>
    <m/>
    <m/>
    <m/>
    <m/>
    <m/>
    <m/>
    <m/>
    <m/>
    <m/>
    <m/>
    <m/>
    <m/>
    <m/>
    <m/>
    <n v="0"/>
    <m/>
    <m/>
    <m/>
    <m/>
    <m/>
    <m/>
    <m/>
    <m/>
    <m/>
    <m/>
    <m/>
    <m/>
    <m/>
    <m/>
    <m/>
    <m/>
    <m/>
    <m/>
    <m/>
    <m/>
    <m/>
    <m/>
    <m/>
    <m/>
    <m/>
    <m/>
    <m/>
    <m/>
    <m/>
    <m/>
    <m/>
    <m/>
    <m/>
    <m/>
    <m/>
    <m/>
    <m/>
    <m/>
    <m/>
    <m/>
    <m/>
    <m/>
    <m/>
    <m/>
    <m/>
    <m/>
    <m/>
    <m/>
    <m/>
    <m/>
    <m/>
    <m/>
    <m/>
    <m/>
    <m/>
    <m/>
    <m/>
    <m/>
    <m/>
    <m/>
    <m/>
    <m/>
    <m/>
    <m/>
    <m/>
    <m/>
    <m/>
    <m/>
    <m/>
    <m/>
    <m/>
    <m/>
    <m/>
    <m/>
    <m/>
    <m/>
    <m/>
    <m/>
    <m/>
    <m/>
    <m/>
    <m/>
    <m/>
    <m/>
    <m/>
    <m/>
    <m/>
    <m/>
    <m/>
    <m/>
    <m/>
  </r>
  <r>
    <x v="20"/>
    <m/>
    <m/>
    <m/>
    <m/>
    <m/>
    <m/>
    <m/>
    <m/>
    <m/>
    <m/>
    <m/>
    <m/>
    <m/>
    <m/>
    <m/>
    <m/>
    <m/>
    <m/>
    <m/>
    <m/>
    <m/>
    <m/>
    <m/>
    <m/>
    <m/>
    <m/>
    <m/>
    <m/>
    <m/>
    <m/>
    <m/>
    <m/>
    <m/>
    <m/>
    <m/>
    <m/>
    <m/>
    <m/>
    <m/>
    <m/>
    <m/>
    <n v="0"/>
    <m/>
    <m/>
    <m/>
    <m/>
    <m/>
    <m/>
    <m/>
    <m/>
    <m/>
    <m/>
    <m/>
    <m/>
    <m/>
    <m/>
    <m/>
    <m/>
    <m/>
    <m/>
    <m/>
    <m/>
    <m/>
    <m/>
    <m/>
    <m/>
    <m/>
    <m/>
    <m/>
    <m/>
    <m/>
    <m/>
    <m/>
    <m/>
    <m/>
    <m/>
    <m/>
    <m/>
    <m/>
    <m/>
    <m/>
    <m/>
    <m/>
    <m/>
    <m/>
    <m/>
    <m/>
    <m/>
    <m/>
    <m/>
    <m/>
    <m/>
    <m/>
    <m/>
    <m/>
    <m/>
    <m/>
    <m/>
    <m/>
    <m/>
    <m/>
    <m/>
    <m/>
    <m/>
    <m/>
    <m/>
    <m/>
    <m/>
    <m/>
    <m/>
    <m/>
    <m/>
    <m/>
    <m/>
    <m/>
    <m/>
    <m/>
    <m/>
    <m/>
    <m/>
    <m/>
    <m/>
    <m/>
    <m/>
    <m/>
    <m/>
    <m/>
    <m/>
    <m/>
    <m/>
    <m/>
    <m/>
    <m/>
  </r>
  <r>
    <x v="21"/>
    <m/>
    <m/>
    <m/>
    <m/>
    <m/>
    <m/>
    <m/>
    <m/>
    <m/>
    <m/>
    <m/>
    <m/>
    <m/>
    <m/>
    <m/>
    <m/>
    <m/>
    <m/>
    <m/>
    <m/>
    <m/>
    <m/>
    <m/>
    <m/>
    <m/>
    <m/>
    <m/>
    <m/>
    <m/>
    <m/>
    <m/>
    <m/>
    <m/>
    <m/>
    <m/>
    <m/>
    <m/>
    <m/>
    <m/>
    <m/>
    <m/>
    <n v="0"/>
    <m/>
    <m/>
    <m/>
    <m/>
    <m/>
    <m/>
    <m/>
    <m/>
    <m/>
    <m/>
    <m/>
    <m/>
    <m/>
    <m/>
    <m/>
    <m/>
    <m/>
    <m/>
    <m/>
    <m/>
    <m/>
    <m/>
    <m/>
    <m/>
    <m/>
    <m/>
    <m/>
    <m/>
    <m/>
    <m/>
    <m/>
    <m/>
    <m/>
    <m/>
    <m/>
    <m/>
    <m/>
    <m/>
    <m/>
    <m/>
    <m/>
    <m/>
    <m/>
    <m/>
    <m/>
    <m/>
    <m/>
    <m/>
    <m/>
    <m/>
    <m/>
    <m/>
    <m/>
    <m/>
    <m/>
    <m/>
    <m/>
    <m/>
    <m/>
    <m/>
    <m/>
    <m/>
    <m/>
    <m/>
    <m/>
    <m/>
    <m/>
    <m/>
    <m/>
    <m/>
    <m/>
    <m/>
    <m/>
    <m/>
    <m/>
    <m/>
    <m/>
    <m/>
    <m/>
    <m/>
    <m/>
    <m/>
    <m/>
    <m/>
    <m/>
    <m/>
    <m/>
    <m/>
    <m/>
    <m/>
    <m/>
  </r>
  <r>
    <x v="22"/>
    <m/>
    <m/>
    <m/>
    <m/>
    <m/>
    <m/>
    <m/>
    <m/>
    <m/>
    <m/>
    <m/>
    <m/>
    <m/>
    <m/>
    <m/>
    <m/>
    <m/>
    <m/>
    <m/>
    <m/>
    <m/>
    <m/>
    <m/>
    <m/>
    <m/>
    <m/>
    <m/>
    <m/>
    <m/>
    <m/>
    <m/>
    <m/>
    <m/>
    <m/>
    <m/>
    <m/>
    <m/>
    <m/>
    <m/>
    <m/>
    <m/>
    <n v="0"/>
    <m/>
    <m/>
    <m/>
    <m/>
    <m/>
    <m/>
    <m/>
    <m/>
    <m/>
    <m/>
    <m/>
    <m/>
    <m/>
    <m/>
    <m/>
    <m/>
    <m/>
    <m/>
    <m/>
    <m/>
    <m/>
    <m/>
    <m/>
    <m/>
    <m/>
    <m/>
    <m/>
    <m/>
    <m/>
    <m/>
    <m/>
    <m/>
    <m/>
    <m/>
    <m/>
    <m/>
    <m/>
    <m/>
    <m/>
    <m/>
    <m/>
    <m/>
    <m/>
    <m/>
    <m/>
    <m/>
    <m/>
    <m/>
    <m/>
    <m/>
    <m/>
    <m/>
    <m/>
    <m/>
    <m/>
    <m/>
    <m/>
    <m/>
    <m/>
    <m/>
    <m/>
    <m/>
    <m/>
    <m/>
    <m/>
    <m/>
    <m/>
    <m/>
    <m/>
    <m/>
    <m/>
    <m/>
    <m/>
    <m/>
    <m/>
    <m/>
    <m/>
    <m/>
    <m/>
    <m/>
    <m/>
    <m/>
    <m/>
    <m/>
    <m/>
    <m/>
    <m/>
    <m/>
    <m/>
    <m/>
    <m/>
  </r>
  <r>
    <x v="2"/>
    <m/>
    <m/>
    <m/>
    <m/>
    <m/>
    <m/>
    <m/>
    <m/>
    <m/>
    <m/>
    <m/>
    <m/>
    <m/>
    <m/>
    <m/>
    <m/>
    <m/>
    <m/>
    <m/>
    <m/>
    <m/>
    <m/>
    <m/>
    <m/>
    <m/>
    <m/>
    <m/>
    <m/>
    <m/>
    <m/>
    <m/>
    <m/>
    <m/>
    <m/>
    <m/>
    <m/>
    <m/>
    <m/>
    <m/>
    <m/>
    <m/>
    <n v="0"/>
    <m/>
    <m/>
    <m/>
    <m/>
    <m/>
    <m/>
    <m/>
    <m/>
    <m/>
    <m/>
    <m/>
    <m/>
    <m/>
    <m/>
    <m/>
    <m/>
    <m/>
    <m/>
    <m/>
    <m/>
    <m/>
    <m/>
    <m/>
    <m/>
    <m/>
    <m/>
    <m/>
    <m/>
    <m/>
    <m/>
    <m/>
    <m/>
    <m/>
    <m/>
    <m/>
    <m/>
    <m/>
    <m/>
    <m/>
    <m/>
    <m/>
    <m/>
    <m/>
    <m/>
    <m/>
    <m/>
    <m/>
    <m/>
    <m/>
    <m/>
    <m/>
    <m/>
    <m/>
    <m/>
    <m/>
    <m/>
    <m/>
    <m/>
    <m/>
    <m/>
    <m/>
    <m/>
    <m/>
    <m/>
    <m/>
    <m/>
    <m/>
    <m/>
    <m/>
    <m/>
    <m/>
    <m/>
    <m/>
    <m/>
    <m/>
    <m/>
    <m/>
    <m/>
    <m/>
    <m/>
    <m/>
    <m/>
    <m/>
    <m/>
    <m/>
    <m/>
    <m/>
    <m/>
    <m/>
    <m/>
    <m/>
  </r>
  <r>
    <x v="8"/>
    <m/>
    <m/>
    <m/>
    <m/>
    <m/>
    <m/>
    <m/>
    <m/>
    <m/>
    <m/>
    <m/>
    <m/>
    <m/>
    <m/>
    <m/>
    <m/>
    <m/>
    <m/>
    <m/>
    <m/>
    <m/>
    <m/>
    <m/>
    <m/>
    <m/>
    <m/>
    <m/>
    <m/>
    <m/>
    <m/>
    <m/>
    <m/>
    <m/>
    <m/>
    <m/>
    <m/>
    <m/>
    <m/>
    <m/>
    <m/>
    <m/>
    <n v="0"/>
    <m/>
    <m/>
    <m/>
    <m/>
    <m/>
    <m/>
    <m/>
    <m/>
    <m/>
    <m/>
    <m/>
    <m/>
    <m/>
    <m/>
    <m/>
    <m/>
    <m/>
    <m/>
    <m/>
    <m/>
    <m/>
    <m/>
    <m/>
    <m/>
    <m/>
    <m/>
    <m/>
    <m/>
    <m/>
    <m/>
    <m/>
    <m/>
    <m/>
    <m/>
    <m/>
    <m/>
    <m/>
    <m/>
    <m/>
    <m/>
    <m/>
    <m/>
    <m/>
    <m/>
    <m/>
    <m/>
    <m/>
    <m/>
    <m/>
    <m/>
    <m/>
    <m/>
    <m/>
    <m/>
    <m/>
    <m/>
    <m/>
    <m/>
    <m/>
    <m/>
    <m/>
    <m/>
    <m/>
    <m/>
    <m/>
    <m/>
    <m/>
    <m/>
    <m/>
    <m/>
    <m/>
    <m/>
    <m/>
    <m/>
    <m/>
    <m/>
    <m/>
    <m/>
    <m/>
    <m/>
    <m/>
    <m/>
    <m/>
    <m/>
    <m/>
    <m/>
    <m/>
    <m/>
    <m/>
    <m/>
    <m/>
  </r>
  <r>
    <x v="23"/>
    <m/>
    <m/>
    <m/>
    <m/>
    <m/>
    <m/>
    <m/>
    <m/>
    <m/>
    <m/>
    <m/>
    <m/>
    <m/>
    <m/>
    <m/>
    <m/>
    <m/>
    <m/>
    <m/>
    <m/>
    <m/>
    <m/>
    <m/>
    <m/>
    <m/>
    <m/>
    <m/>
    <m/>
    <m/>
    <m/>
    <m/>
    <m/>
    <m/>
    <m/>
    <m/>
    <m/>
    <m/>
    <m/>
    <m/>
    <m/>
    <m/>
    <n v="0"/>
    <m/>
    <m/>
    <m/>
    <m/>
    <m/>
    <m/>
    <m/>
    <m/>
    <m/>
    <m/>
    <m/>
    <m/>
    <m/>
    <m/>
    <m/>
    <m/>
    <m/>
    <m/>
    <m/>
    <m/>
    <m/>
    <m/>
    <m/>
    <m/>
    <m/>
    <m/>
    <m/>
    <m/>
    <m/>
    <m/>
    <m/>
    <m/>
    <m/>
    <m/>
    <m/>
    <m/>
    <m/>
    <m/>
    <m/>
    <m/>
    <m/>
    <m/>
    <m/>
    <m/>
    <m/>
    <m/>
    <m/>
    <m/>
    <m/>
    <m/>
    <m/>
    <m/>
    <m/>
    <m/>
    <m/>
    <m/>
    <m/>
    <m/>
    <m/>
    <m/>
    <m/>
    <m/>
    <m/>
    <m/>
    <m/>
    <m/>
    <m/>
    <m/>
    <m/>
    <m/>
    <m/>
    <m/>
    <m/>
    <m/>
    <m/>
    <m/>
    <m/>
    <m/>
    <m/>
    <m/>
    <m/>
    <m/>
    <m/>
    <m/>
    <m/>
    <m/>
    <m/>
    <m/>
    <m/>
    <m/>
    <m/>
  </r>
  <r>
    <x v="24"/>
    <m/>
    <m/>
    <m/>
    <m/>
    <m/>
    <m/>
    <m/>
    <m/>
    <m/>
    <m/>
    <m/>
    <m/>
    <m/>
    <m/>
    <m/>
    <m/>
    <m/>
    <m/>
    <m/>
    <m/>
    <m/>
    <m/>
    <m/>
    <m/>
    <m/>
    <m/>
    <m/>
    <m/>
    <m/>
    <m/>
    <m/>
    <m/>
    <m/>
    <m/>
    <m/>
    <m/>
    <m/>
    <m/>
    <m/>
    <m/>
    <m/>
    <n v="0"/>
    <m/>
    <m/>
    <m/>
    <m/>
    <m/>
    <m/>
    <m/>
    <m/>
    <m/>
    <m/>
    <m/>
    <m/>
    <m/>
    <m/>
    <m/>
    <m/>
    <m/>
    <m/>
    <m/>
    <m/>
    <m/>
    <m/>
    <m/>
    <m/>
    <m/>
    <m/>
    <m/>
    <m/>
    <m/>
    <m/>
    <m/>
    <m/>
    <m/>
    <m/>
    <m/>
    <m/>
    <m/>
    <m/>
    <m/>
    <m/>
    <m/>
    <m/>
    <m/>
    <m/>
    <m/>
    <m/>
    <m/>
    <m/>
    <m/>
    <m/>
    <m/>
    <m/>
    <m/>
    <m/>
    <m/>
    <m/>
    <m/>
    <m/>
    <m/>
    <m/>
    <m/>
    <m/>
    <m/>
    <m/>
    <m/>
    <m/>
    <m/>
    <m/>
    <m/>
    <m/>
    <m/>
    <m/>
    <m/>
    <m/>
    <m/>
    <m/>
    <m/>
    <m/>
    <m/>
    <m/>
    <m/>
    <m/>
    <m/>
    <m/>
    <m/>
    <m/>
    <m/>
    <m/>
    <m/>
    <m/>
    <m/>
  </r>
  <r>
    <x v="25"/>
    <m/>
    <m/>
    <m/>
    <m/>
    <m/>
    <m/>
    <m/>
    <m/>
    <m/>
    <m/>
    <m/>
    <m/>
    <m/>
    <m/>
    <m/>
    <m/>
    <m/>
    <m/>
    <m/>
    <m/>
    <m/>
    <m/>
    <m/>
    <m/>
    <m/>
    <m/>
    <m/>
    <m/>
    <m/>
    <m/>
    <m/>
    <m/>
    <m/>
    <m/>
    <m/>
    <m/>
    <m/>
    <m/>
    <m/>
    <m/>
    <m/>
    <n v="0"/>
    <m/>
    <m/>
    <m/>
    <m/>
    <m/>
    <m/>
    <m/>
    <m/>
    <m/>
    <m/>
    <m/>
    <m/>
    <m/>
    <m/>
    <m/>
    <m/>
    <m/>
    <m/>
    <m/>
    <m/>
    <m/>
    <m/>
    <m/>
    <m/>
    <m/>
    <m/>
    <m/>
    <m/>
    <m/>
    <m/>
    <m/>
    <m/>
    <m/>
    <m/>
    <m/>
    <m/>
    <m/>
    <m/>
    <m/>
    <m/>
    <m/>
    <m/>
    <m/>
    <m/>
    <m/>
    <m/>
    <m/>
    <m/>
    <m/>
    <m/>
    <m/>
    <m/>
    <m/>
    <m/>
    <m/>
    <m/>
    <m/>
    <m/>
    <m/>
    <m/>
    <m/>
    <m/>
    <m/>
    <m/>
    <m/>
    <m/>
    <m/>
    <m/>
    <m/>
    <m/>
    <m/>
    <m/>
    <m/>
    <m/>
    <m/>
    <m/>
    <m/>
    <m/>
    <m/>
    <m/>
    <m/>
    <m/>
    <m/>
    <m/>
    <m/>
    <m/>
    <m/>
    <m/>
    <m/>
    <m/>
    <m/>
  </r>
  <r>
    <x v="26"/>
    <m/>
    <m/>
    <m/>
    <m/>
    <m/>
    <m/>
    <m/>
    <m/>
    <m/>
    <m/>
    <m/>
    <m/>
    <m/>
    <m/>
    <m/>
    <m/>
    <m/>
    <m/>
    <m/>
    <m/>
    <m/>
    <m/>
    <m/>
    <m/>
    <m/>
    <m/>
    <m/>
    <m/>
    <m/>
    <m/>
    <m/>
    <m/>
    <m/>
    <m/>
    <m/>
    <m/>
    <m/>
    <m/>
    <m/>
    <m/>
    <m/>
    <n v="0"/>
    <m/>
    <m/>
    <m/>
    <m/>
    <m/>
    <m/>
    <m/>
    <m/>
    <m/>
    <m/>
    <m/>
    <m/>
    <m/>
    <m/>
    <m/>
    <m/>
    <m/>
    <m/>
    <m/>
    <m/>
    <m/>
    <m/>
    <m/>
    <m/>
    <m/>
    <m/>
    <m/>
    <m/>
    <m/>
    <m/>
    <m/>
    <m/>
    <m/>
    <m/>
    <m/>
    <m/>
    <m/>
    <m/>
    <m/>
    <m/>
    <m/>
    <m/>
    <m/>
    <m/>
    <m/>
    <m/>
    <m/>
    <m/>
    <m/>
    <m/>
    <m/>
    <m/>
    <m/>
    <m/>
    <m/>
    <m/>
    <m/>
    <m/>
    <m/>
    <m/>
    <m/>
    <m/>
    <m/>
    <m/>
    <m/>
    <m/>
    <m/>
    <m/>
    <m/>
    <m/>
    <m/>
    <m/>
    <m/>
    <m/>
    <m/>
    <m/>
    <m/>
    <m/>
    <m/>
    <m/>
    <m/>
    <m/>
    <m/>
    <m/>
    <m/>
    <m/>
    <m/>
    <m/>
    <m/>
    <m/>
    <m/>
  </r>
  <r>
    <x v="27"/>
    <m/>
    <m/>
    <m/>
    <m/>
    <m/>
    <m/>
    <m/>
    <m/>
    <m/>
    <m/>
    <m/>
    <m/>
    <m/>
    <m/>
    <m/>
    <m/>
    <m/>
    <m/>
    <m/>
    <m/>
    <m/>
    <m/>
    <m/>
    <m/>
    <m/>
    <m/>
    <m/>
    <m/>
    <m/>
    <m/>
    <m/>
    <m/>
    <m/>
    <m/>
    <m/>
    <m/>
    <m/>
    <m/>
    <m/>
    <m/>
    <m/>
    <n v="0"/>
    <m/>
    <m/>
    <m/>
    <m/>
    <m/>
    <m/>
    <m/>
    <m/>
    <m/>
    <m/>
    <m/>
    <m/>
    <m/>
    <m/>
    <m/>
    <m/>
    <m/>
    <m/>
    <m/>
    <m/>
    <m/>
    <m/>
    <m/>
    <m/>
    <m/>
    <m/>
    <m/>
    <m/>
    <m/>
    <m/>
    <m/>
    <m/>
    <m/>
    <m/>
    <m/>
    <m/>
    <m/>
    <m/>
    <m/>
    <m/>
    <m/>
    <m/>
    <m/>
    <m/>
    <m/>
    <m/>
    <m/>
    <m/>
    <m/>
    <m/>
    <m/>
    <m/>
    <m/>
    <m/>
    <m/>
    <m/>
    <m/>
    <m/>
    <m/>
    <m/>
    <m/>
    <m/>
    <m/>
    <m/>
    <m/>
    <m/>
    <m/>
    <m/>
    <m/>
    <m/>
    <m/>
    <m/>
    <m/>
    <m/>
    <m/>
    <m/>
    <m/>
    <m/>
    <m/>
    <m/>
    <m/>
    <m/>
    <m/>
    <m/>
    <m/>
    <m/>
    <m/>
    <m/>
    <m/>
    <m/>
    <m/>
  </r>
  <r>
    <x v="9"/>
    <m/>
    <m/>
    <m/>
    <m/>
    <m/>
    <m/>
    <m/>
    <m/>
    <m/>
    <m/>
    <m/>
    <m/>
    <m/>
    <m/>
    <m/>
    <m/>
    <m/>
    <m/>
    <m/>
    <m/>
    <m/>
    <m/>
    <m/>
    <m/>
    <m/>
    <m/>
    <m/>
    <m/>
    <m/>
    <m/>
    <m/>
    <m/>
    <m/>
    <m/>
    <m/>
    <m/>
    <m/>
    <m/>
    <m/>
    <m/>
    <m/>
    <n v="0"/>
    <m/>
    <m/>
    <m/>
    <m/>
    <m/>
    <m/>
    <m/>
    <m/>
    <m/>
    <m/>
    <m/>
    <m/>
    <m/>
    <m/>
    <m/>
    <m/>
    <m/>
    <m/>
    <m/>
    <m/>
    <m/>
    <m/>
    <m/>
    <m/>
    <m/>
    <m/>
    <m/>
    <m/>
    <m/>
    <m/>
    <m/>
    <m/>
    <m/>
    <m/>
    <m/>
    <m/>
    <m/>
    <m/>
    <m/>
    <m/>
    <m/>
    <m/>
    <m/>
    <m/>
    <m/>
    <m/>
    <m/>
    <m/>
    <m/>
    <m/>
    <m/>
    <m/>
    <m/>
    <m/>
    <m/>
    <m/>
    <m/>
    <m/>
    <m/>
    <m/>
    <m/>
    <m/>
    <m/>
    <m/>
    <m/>
    <m/>
    <m/>
    <m/>
    <m/>
    <m/>
    <m/>
    <m/>
    <m/>
    <m/>
    <m/>
    <m/>
    <m/>
    <m/>
    <m/>
    <m/>
    <m/>
    <m/>
    <m/>
    <m/>
    <m/>
    <m/>
    <m/>
    <m/>
    <m/>
    <m/>
    <m/>
  </r>
  <r>
    <x v="12"/>
    <m/>
    <m/>
    <m/>
    <m/>
    <m/>
    <m/>
    <m/>
    <m/>
    <m/>
    <m/>
    <m/>
    <m/>
    <m/>
    <m/>
    <m/>
    <m/>
    <m/>
    <m/>
    <m/>
    <m/>
    <m/>
    <m/>
    <m/>
    <m/>
    <m/>
    <m/>
    <m/>
    <m/>
    <m/>
    <m/>
    <m/>
    <m/>
    <m/>
    <m/>
    <m/>
    <m/>
    <m/>
    <m/>
    <m/>
    <m/>
    <m/>
    <n v="0"/>
    <m/>
    <m/>
    <m/>
    <m/>
    <m/>
    <m/>
    <m/>
    <m/>
    <m/>
    <m/>
    <m/>
    <m/>
    <m/>
    <m/>
    <m/>
    <m/>
    <m/>
    <m/>
    <m/>
    <m/>
    <m/>
    <m/>
    <m/>
    <m/>
    <m/>
    <m/>
    <m/>
    <m/>
    <m/>
    <m/>
    <m/>
    <m/>
    <m/>
    <m/>
    <m/>
    <m/>
    <m/>
    <m/>
    <m/>
    <m/>
    <m/>
    <m/>
    <m/>
    <m/>
    <m/>
    <m/>
    <m/>
    <m/>
    <m/>
    <m/>
    <m/>
    <m/>
    <m/>
    <m/>
    <m/>
    <m/>
    <m/>
    <m/>
    <m/>
    <m/>
    <m/>
    <m/>
    <m/>
    <m/>
    <m/>
    <m/>
    <m/>
    <m/>
    <m/>
    <m/>
    <m/>
    <m/>
    <m/>
    <m/>
    <m/>
    <m/>
    <m/>
    <m/>
    <m/>
    <m/>
    <m/>
    <m/>
    <m/>
    <m/>
    <m/>
    <m/>
    <m/>
    <m/>
    <m/>
    <m/>
    <m/>
  </r>
  <r>
    <x v="28"/>
    <m/>
    <m/>
    <m/>
    <m/>
    <m/>
    <m/>
    <m/>
    <m/>
    <m/>
    <m/>
    <m/>
    <m/>
    <m/>
    <m/>
    <m/>
    <m/>
    <m/>
    <m/>
    <m/>
    <m/>
    <m/>
    <m/>
    <m/>
    <m/>
    <m/>
    <m/>
    <m/>
    <m/>
    <m/>
    <m/>
    <m/>
    <m/>
    <m/>
    <m/>
    <m/>
    <m/>
    <m/>
    <m/>
    <m/>
    <m/>
    <m/>
    <n v="0"/>
    <m/>
    <m/>
    <m/>
    <m/>
    <m/>
    <m/>
    <m/>
    <m/>
    <m/>
    <m/>
    <m/>
    <m/>
    <m/>
    <m/>
    <m/>
    <m/>
    <m/>
    <m/>
    <m/>
    <m/>
    <m/>
    <m/>
    <m/>
    <m/>
    <m/>
    <m/>
    <m/>
    <m/>
    <m/>
    <m/>
    <m/>
    <m/>
    <m/>
    <m/>
    <m/>
    <m/>
    <m/>
    <m/>
    <m/>
    <m/>
    <m/>
    <m/>
    <m/>
    <m/>
    <m/>
    <m/>
    <m/>
    <m/>
    <m/>
    <m/>
    <m/>
    <m/>
    <m/>
    <m/>
    <m/>
    <m/>
    <m/>
    <m/>
    <m/>
    <m/>
    <m/>
    <m/>
    <m/>
    <m/>
    <m/>
    <m/>
    <m/>
    <m/>
    <m/>
    <m/>
    <m/>
    <m/>
    <m/>
    <m/>
    <m/>
    <m/>
    <m/>
    <m/>
    <m/>
    <m/>
    <m/>
    <m/>
    <m/>
    <m/>
    <m/>
    <m/>
    <m/>
    <m/>
    <m/>
    <m/>
    <m/>
  </r>
  <r>
    <x v="29"/>
    <m/>
    <m/>
    <m/>
    <m/>
    <m/>
    <m/>
    <m/>
    <m/>
    <m/>
    <m/>
    <m/>
    <m/>
    <m/>
    <m/>
    <m/>
    <m/>
    <m/>
    <m/>
    <m/>
    <m/>
    <m/>
    <m/>
    <m/>
    <m/>
    <m/>
    <m/>
    <m/>
    <m/>
    <m/>
    <m/>
    <m/>
    <m/>
    <m/>
    <m/>
    <m/>
    <m/>
    <m/>
    <m/>
    <m/>
    <m/>
    <m/>
    <n v="0"/>
    <m/>
    <m/>
    <m/>
    <m/>
    <m/>
    <m/>
    <m/>
    <m/>
    <m/>
    <m/>
    <m/>
    <m/>
    <m/>
    <m/>
    <m/>
    <m/>
    <m/>
    <m/>
    <m/>
    <m/>
    <m/>
    <m/>
    <m/>
    <m/>
    <m/>
    <m/>
    <m/>
    <m/>
    <m/>
    <m/>
    <m/>
    <m/>
    <m/>
    <m/>
    <m/>
    <m/>
    <m/>
    <m/>
    <m/>
    <m/>
    <m/>
    <m/>
    <m/>
    <m/>
    <m/>
    <m/>
    <m/>
    <m/>
    <m/>
    <m/>
    <m/>
    <m/>
    <m/>
    <m/>
    <m/>
    <m/>
    <m/>
    <m/>
    <m/>
    <m/>
    <m/>
    <m/>
    <m/>
    <m/>
    <m/>
    <m/>
    <m/>
    <m/>
    <m/>
    <m/>
    <m/>
    <m/>
    <m/>
    <m/>
    <m/>
    <m/>
    <m/>
    <m/>
    <m/>
    <m/>
    <m/>
    <m/>
    <m/>
    <m/>
    <m/>
    <m/>
    <m/>
    <m/>
    <m/>
    <m/>
    <m/>
  </r>
  <r>
    <x v="30"/>
    <m/>
    <m/>
    <m/>
    <m/>
    <m/>
    <m/>
    <m/>
    <m/>
    <m/>
    <m/>
    <m/>
    <m/>
    <m/>
    <m/>
    <m/>
    <m/>
    <m/>
    <m/>
    <m/>
    <m/>
    <m/>
    <m/>
    <m/>
    <m/>
    <m/>
    <m/>
    <m/>
    <m/>
    <m/>
    <m/>
    <m/>
    <m/>
    <m/>
    <m/>
    <m/>
    <m/>
    <m/>
    <m/>
    <m/>
    <m/>
    <m/>
    <n v="0"/>
    <m/>
    <m/>
    <m/>
    <m/>
    <m/>
    <m/>
    <m/>
    <m/>
    <m/>
    <m/>
    <m/>
    <m/>
    <m/>
    <m/>
    <m/>
    <m/>
    <m/>
    <m/>
    <m/>
    <m/>
    <m/>
    <m/>
    <m/>
    <m/>
    <m/>
    <m/>
    <m/>
    <m/>
    <m/>
    <m/>
    <m/>
    <m/>
    <m/>
    <m/>
    <m/>
    <m/>
    <m/>
    <m/>
    <m/>
    <m/>
    <m/>
    <m/>
    <m/>
    <m/>
    <m/>
    <m/>
    <m/>
    <m/>
    <m/>
    <m/>
    <m/>
    <m/>
    <m/>
    <m/>
    <m/>
    <m/>
    <m/>
    <m/>
    <m/>
    <m/>
    <m/>
    <m/>
    <m/>
    <m/>
    <m/>
    <m/>
    <m/>
    <m/>
    <m/>
    <m/>
    <m/>
    <m/>
    <m/>
    <m/>
    <m/>
    <m/>
    <m/>
    <m/>
    <m/>
    <m/>
    <m/>
    <m/>
    <m/>
    <m/>
    <m/>
    <m/>
    <m/>
    <m/>
    <m/>
    <m/>
    <m/>
  </r>
  <r>
    <x v="31"/>
    <m/>
    <m/>
    <m/>
    <m/>
    <m/>
    <m/>
    <m/>
    <m/>
    <m/>
    <m/>
    <m/>
    <m/>
    <m/>
    <m/>
    <m/>
    <m/>
    <m/>
    <m/>
    <m/>
    <m/>
    <m/>
    <m/>
    <m/>
    <m/>
    <m/>
    <m/>
    <m/>
    <m/>
    <m/>
    <m/>
    <m/>
    <m/>
    <m/>
    <m/>
    <m/>
    <m/>
    <m/>
    <m/>
    <m/>
    <m/>
    <m/>
    <n v="0"/>
    <m/>
    <m/>
    <m/>
    <m/>
    <m/>
    <m/>
    <m/>
    <m/>
    <m/>
    <m/>
    <m/>
    <m/>
    <m/>
    <m/>
    <m/>
    <m/>
    <m/>
    <m/>
    <m/>
    <m/>
    <m/>
    <m/>
    <m/>
    <m/>
    <m/>
    <m/>
    <m/>
    <m/>
    <m/>
    <m/>
    <m/>
    <m/>
    <m/>
    <m/>
    <m/>
    <m/>
    <m/>
    <m/>
    <m/>
    <m/>
    <m/>
    <m/>
    <m/>
    <m/>
    <m/>
    <m/>
    <m/>
    <m/>
    <m/>
    <m/>
    <m/>
    <m/>
    <m/>
    <m/>
    <m/>
    <m/>
    <m/>
    <m/>
    <m/>
    <m/>
    <m/>
    <m/>
    <m/>
    <m/>
    <m/>
    <m/>
    <m/>
    <m/>
    <m/>
    <m/>
    <m/>
    <m/>
    <m/>
    <m/>
    <m/>
    <m/>
    <m/>
    <m/>
    <m/>
    <m/>
    <m/>
    <m/>
    <m/>
    <m/>
    <m/>
    <m/>
    <m/>
    <m/>
    <m/>
    <m/>
    <m/>
  </r>
  <r>
    <x v="13"/>
    <m/>
    <m/>
    <m/>
    <m/>
    <m/>
    <m/>
    <m/>
    <m/>
    <m/>
    <m/>
    <m/>
    <m/>
    <m/>
    <m/>
    <m/>
    <m/>
    <m/>
    <m/>
    <m/>
    <m/>
    <m/>
    <m/>
    <m/>
    <m/>
    <m/>
    <m/>
    <m/>
    <m/>
    <m/>
    <m/>
    <m/>
    <m/>
    <m/>
    <m/>
    <m/>
    <m/>
    <m/>
    <m/>
    <m/>
    <m/>
    <m/>
    <n v="0"/>
    <m/>
    <m/>
    <m/>
    <m/>
    <m/>
    <m/>
    <m/>
    <m/>
    <m/>
    <m/>
    <m/>
    <m/>
    <m/>
    <m/>
    <m/>
    <m/>
    <m/>
    <m/>
    <m/>
    <m/>
    <m/>
    <m/>
    <m/>
    <m/>
    <m/>
    <m/>
    <m/>
    <m/>
    <m/>
    <m/>
    <m/>
    <m/>
    <m/>
    <m/>
    <m/>
    <m/>
    <m/>
    <m/>
    <m/>
    <m/>
    <m/>
    <m/>
    <m/>
    <m/>
    <m/>
    <m/>
    <m/>
    <m/>
    <m/>
    <m/>
    <m/>
    <m/>
    <m/>
    <m/>
    <m/>
    <m/>
    <m/>
    <m/>
    <m/>
    <m/>
    <m/>
    <m/>
    <m/>
    <m/>
    <m/>
    <m/>
    <m/>
    <m/>
    <m/>
    <m/>
    <m/>
    <m/>
    <m/>
    <m/>
    <m/>
    <m/>
    <m/>
    <m/>
    <m/>
    <m/>
    <m/>
    <m/>
    <m/>
    <m/>
    <m/>
    <m/>
    <m/>
    <m/>
    <m/>
    <m/>
    <m/>
  </r>
  <r>
    <x v="14"/>
    <m/>
    <m/>
    <m/>
    <m/>
    <m/>
    <m/>
    <m/>
    <m/>
    <m/>
    <m/>
    <m/>
    <m/>
    <m/>
    <m/>
    <m/>
    <m/>
    <m/>
    <m/>
    <m/>
    <m/>
    <m/>
    <m/>
    <m/>
    <m/>
    <m/>
    <m/>
    <m/>
    <m/>
    <m/>
    <m/>
    <m/>
    <m/>
    <m/>
    <m/>
    <m/>
    <m/>
    <m/>
    <m/>
    <m/>
    <m/>
    <m/>
    <n v="0"/>
    <m/>
    <m/>
    <m/>
    <m/>
    <m/>
    <m/>
    <m/>
    <m/>
    <m/>
    <m/>
    <m/>
    <m/>
    <m/>
    <m/>
    <m/>
    <m/>
    <m/>
    <m/>
    <m/>
    <m/>
    <m/>
    <m/>
    <m/>
    <m/>
    <m/>
    <m/>
    <m/>
    <m/>
    <m/>
    <m/>
    <m/>
    <m/>
    <m/>
    <m/>
    <m/>
    <m/>
    <m/>
    <m/>
    <m/>
    <m/>
    <m/>
    <m/>
    <m/>
    <m/>
    <m/>
    <m/>
    <m/>
    <m/>
    <m/>
    <m/>
    <m/>
    <m/>
    <m/>
    <m/>
    <m/>
    <m/>
    <m/>
    <m/>
    <m/>
    <m/>
    <m/>
    <m/>
    <m/>
    <m/>
    <m/>
    <m/>
    <m/>
    <m/>
    <m/>
    <m/>
    <m/>
    <m/>
    <m/>
    <m/>
    <m/>
    <m/>
    <m/>
    <m/>
    <m/>
    <m/>
    <m/>
    <m/>
    <m/>
    <m/>
    <m/>
    <m/>
    <m/>
    <m/>
    <m/>
    <m/>
    <m/>
  </r>
  <r>
    <x v="14"/>
    <m/>
    <m/>
    <m/>
    <m/>
    <m/>
    <m/>
    <m/>
    <m/>
    <m/>
    <m/>
    <m/>
    <m/>
    <m/>
    <m/>
    <m/>
    <m/>
    <m/>
    <m/>
    <m/>
    <m/>
    <m/>
    <m/>
    <m/>
    <m/>
    <m/>
    <m/>
    <m/>
    <m/>
    <m/>
    <m/>
    <m/>
    <m/>
    <m/>
    <m/>
    <m/>
    <m/>
    <m/>
    <m/>
    <m/>
    <m/>
    <m/>
    <n v="0"/>
    <m/>
    <m/>
    <m/>
    <m/>
    <m/>
    <m/>
    <m/>
    <m/>
    <m/>
    <m/>
    <m/>
    <m/>
    <m/>
    <m/>
    <m/>
    <m/>
    <m/>
    <m/>
    <m/>
    <m/>
    <m/>
    <m/>
    <m/>
    <m/>
    <m/>
    <m/>
    <m/>
    <m/>
    <m/>
    <m/>
    <m/>
    <m/>
    <m/>
    <m/>
    <m/>
    <m/>
    <m/>
    <m/>
    <m/>
    <m/>
    <m/>
    <m/>
    <m/>
    <m/>
    <m/>
    <m/>
    <m/>
    <m/>
    <m/>
    <m/>
    <m/>
    <m/>
    <m/>
    <m/>
    <m/>
    <m/>
    <m/>
    <m/>
    <m/>
    <m/>
    <m/>
    <m/>
    <m/>
    <m/>
    <m/>
    <m/>
    <m/>
    <m/>
    <m/>
    <m/>
    <m/>
    <m/>
    <m/>
    <m/>
    <m/>
    <m/>
    <m/>
    <m/>
    <m/>
    <m/>
    <m/>
    <m/>
    <m/>
    <m/>
    <m/>
    <m/>
    <m/>
    <m/>
    <m/>
    <m/>
    <m/>
  </r>
  <r>
    <x v="14"/>
    <m/>
    <m/>
    <m/>
    <m/>
    <m/>
    <m/>
    <m/>
    <m/>
    <m/>
    <m/>
    <m/>
    <m/>
    <m/>
    <m/>
    <m/>
    <m/>
    <m/>
    <m/>
    <m/>
    <m/>
    <m/>
    <m/>
    <m/>
    <m/>
    <m/>
    <m/>
    <m/>
    <m/>
    <m/>
    <m/>
    <m/>
    <m/>
    <m/>
    <m/>
    <m/>
    <m/>
    <m/>
    <m/>
    <m/>
    <m/>
    <m/>
    <n v="0"/>
    <m/>
    <m/>
    <m/>
    <m/>
    <m/>
    <m/>
    <m/>
    <m/>
    <m/>
    <m/>
    <m/>
    <m/>
    <m/>
    <m/>
    <m/>
    <m/>
    <m/>
    <m/>
    <m/>
    <m/>
    <m/>
    <m/>
    <m/>
    <m/>
    <m/>
    <m/>
    <m/>
    <m/>
    <m/>
    <m/>
    <m/>
    <m/>
    <m/>
    <m/>
    <m/>
    <m/>
    <m/>
    <m/>
    <m/>
    <m/>
    <m/>
    <m/>
    <m/>
    <m/>
    <m/>
    <m/>
    <m/>
    <m/>
    <m/>
    <m/>
    <m/>
    <m/>
    <m/>
    <m/>
    <m/>
    <m/>
    <m/>
    <m/>
    <m/>
    <m/>
    <m/>
    <m/>
    <m/>
    <m/>
    <m/>
    <m/>
    <m/>
    <m/>
    <m/>
    <m/>
    <m/>
    <m/>
    <m/>
    <m/>
    <m/>
    <m/>
    <m/>
    <m/>
    <m/>
    <m/>
    <m/>
    <m/>
    <m/>
    <m/>
    <m/>
    <m/>
    <m/>
    <m/>
    <m/>
    <m/>
    <m/>
  </r>
  <r>
    <x v="14"/>
    <m/>
    <m/>
    <m/>
    <m/>
    <m/>
    <m/>
    <m/>
    <m/>
    <m/>
    <m/>
    <m/>
    <m/>
    <m/>
    <m/>
    <m/>
    <m/>
    <m/>
    <m/>
    <m/>
    <m/>
    <m/>
    <m/>
    <m/>
    <m/>
    <m/>
    <m/>
    <m/>
    <m/>
    <m/>
    <m/>
    <m/>
    <m/>
    <m/>
    <m/>
    <m/>
    <m/>
    <m/>
    <m/>
    <m/>
    <m/>
    <m/>
    <n v="0"/>
    <m/>
    <m/>
    <m/>
    <m/>
    <m/>
    <m/>
    <m/>
    <m/>
    <m/>
    <m/>
    <m/>
    <m/>
    <m/>
    <m/>
    <m/>
    <m/>
    <m/>
    <m/>
    <m/>
    <m/>
    <m/>
    <m/>
    <m/>
    <m/>
    <m/>
    <m/>
    <m/>
    <m/>
    <m/>
    <m/>
    <m/>
    <m/>
    <m/>
    <m/>
    <m/>
    <m/>
    <m/>
    <m/>
    <m/>
    <m/>
    <m/>
    <m/>
    <m/>
    <m/>
    <m/>
    <m/>
    <m/>
    <m/>
    <m/>
    <m/>
    <m/>
    <m/>
    <m/>
    <m/>
    <m/>
    <m/>
    <m/>
    <m/>
    <m/>
    <m/>
    <m/>
    <m/>
    <m/>
    <m/>
    <m/>
    <m/>
    <m/>
    <m/>
    <m/>
    <m/>
    <m/>
    <m/>
    <m/>
    <m/>
    <m/>
    <m/>
    <m/>
    <m/>
    <m/>
    <m/>
    <m/>
    <m/>
    <m/>
    <m/>
    <m/>
    <m/>
    <m/>
    <m/>
    <m/>
    <m/>
    <m/>
  </r>
  <r>
    <x v="14"/>
    <m/>
    <m/>
    <m/>
    <m/>
    <m/>
    <m/>
    <m/>
    <m/>
    <m/>
    <m/>
    <m/>
    <m/>
    <m/>
    <m/>
    <m/>
    <m/>
    <m/>
    <m/>
    <m/>
    <m/>
    <m/>
    <m/>
    <m/>
    <m/>
    <m/>
    <m/>
    <m/>
    <m/>
    <m/>
    <m/>
    <m/>
    <m/>
    <m/>
    <m/>
    <m/>
    <m/>
    <m/>
    <m/>
    <m/>
    <m/>
    <m/>
    <n v="0"/>
    <m/>
    <m/>
    <m/>
    <m/>
    <m/>
    <m/>
    <m/>
    <m/>
    <m/>
    <m/>
    <m/>
    <m/>
    <m/>
    <m/>
    <m/>
    <m/>
    <m/>
    <m/>
    <m/>
    <m/>
    <m/>
    <m/>
    <m/>
    <m/>
    <m/>
    <m/>
    <m/>
    <m/>
    <m/>
    <m/>
    <m/>
    <m/>
    <m/>
    <m/>
    <m/>
    <m/>
    <m/>
    <m/>
    <m/>
    <m/>
    <m/>
    <m/>
    <m/>
    <m/>
    <m/>
    <m/>
    <m/>
    <m/>
    <m/>
    <m/>
    <m/>
    <m/>
    <m/>
    <m/>
    <m/>
    <m/>
    <m/>
    <m/>
    <m/>
    <m/>
    <m/>
    <m/>
    <m/>
    <m/>
    <m/>
    <m/>
    <m/>
    <m/>
    <m/>
    <m/>
    <m/>
    <m/>
    <m/>
    <m/>
    <m/>
    <m/>
    <m/>
    <m/>
    <m/>
    <m/>
    <m/>
    <m/>
    <m/>
    <m/>
    <m/>
    <m/>
    <m/>
    <m/>
    <m/>
    <m/>
    <m/>
  </r>
  <r>
    <x v="14"/>
    <m/>
    <m/>
    <m/>
    <m/>
    <m/>
    <m/>
    <m/>
    <m/>
    <m/>
    <m/>
    <m/>
    <m/>
    <m/>
    <m/>
    <m/>
    <m/>
    <m/>
    <m/>
    <m/>
    <m/>
    <m/>
    <m/>
    <m/>
    <m/>
    <m/>
    <m/>
    <m/>
    <m/>
    <m/>
    <m/>
    <m/>
    <m/>
    <m/>
    <m/>
    <m/>
    <m/>
    <m/>
    <m/>
    <m/>
    <m/>
    <m/>
    <n v="0"/>
    <m/>
    <m/>
    <m/>
    <m/>
    <m/>
    <m/>
    <m/>
    <m/>
    <m/>
    <m/>
    <m/>
    <m/>
    <m/>
    <m/>
    <m/>
    <m/>
    <m/>
    <m/>
    <m/>
    <m/>
    <m/>
    <m/>
    <m/>
    <m/>
    <m/>
    <m/>
    <m/>
    <m/>
    <m/>
    <m/>
    <m/>
    <m/>
    <m/>
    <m/>
    <m/>
    <m/>
    <m/>
    <m/>
    <m/>
    <m/>
    <m/>
    <m/>
    <m/>
    <m/>
    <m/>
    <m/>
    <m/>
    <m/>
    <m/>
    <m/>
    <m/>
    <m/>
    <m/>
    <m/>
    <m/>
    <m/>
    <m/>
    <m/>
    <m/>
    <m/>
    <m/>
    <m/>
    <m/>
    <m/>
    <m/>
    <m/>
    <m/>
    <m/>
    <m/>
    <m/>
    <m/>
    <m/>
    <m/>
    <m/>
    <m/>
    <m/>
    <m/>
    <m/>
    <m/>
    <m/>
    <m/>
    <m/>
    <m/>
    <m/>
    <m/>
    <m/>
    <m/>
    <m/>
    <m/>
    <m/>
    <m/>
  </r>
  <r>
    <x v="14"/>
    <m/>
    <m/>
    <m/>
    <m/>
    <m/>
    <m/>
    <m/>
    <m/>
    <m/>
    <m/>
    <m/>
    <m/>
    <m/>
    <m/>
    <m/>
    <m/>
    <m/>
    <m/>
    <m/>
    <m/>
    <m/>
    <m/>
    <m/>
    <m/>
    <m/>
    <m/>
    <m/>
    <m/>
    <m/>
    <m/>
    <m/>
    <m/>
    <m/>
    <m/>
    <m/>
    <m/>
    <m/>
    <m/>
    <m/>
    <m/>
    <m/>
    <n v="0"/>
    <m/>
    <m/>
    <m/>
    <m/>
    <m/>
    <m/>
    <m/>
    <m/>
    <m/>
    <m/>
    <m/>
    <m/>
    <m/>
    <m/>
    <m/>
    <m/>
    <m/>
    <m/>
    <m/>
    <m/>
    <m/>
    <m/>
    <m/>
    <m/>
    <m/>
    <m/>
    <m/>
    <m/>
    <m/>
    <m/>
    <m/>
    <m/>
    <m/>
    <m/>
    <m/>
    <m/>
    <m/>
    <m/>
    <m/>
    <m/>
    <m/>
    <m/>
    <m/>
    <m/>
    <m/>
    <m/>
    <m/>
    <m/>
    <m/>
    <m/>
    <m/>
    <m/>
    <m/>
    <m/>
    <m/>
    <m/>
    <m/>
    <m/>
    <m/>
    <m/>
    <m/>
    <m/>
    <m/>
    <m/>
    <m/>
    <m/>
    <m/>
    <m/>
    <m/>
    <m/>
    <m/>
    <m/>
    <m/>
    <m/>
    <m/>
    <m/>
    <m/>
    <m/>
    <m/>
    <m/>
    <m/>
    <m/>
    <m/>
    <m/>
    <m/>
    <m/>
    <m/>
    <m/>
    <m/>
    <m/>
    <m/>
  </r>
  <r>
    <x v="14"/>
    <m/>
    <m/>
    <m/>
    <m/>
    <m/>
    <m/>
    <m/>
    <m/>
    <m/>
    <m/>
    <m/>
    <m/>
    <m/>
    <m/>
    <m/>
    <m/>
    <m/>
    <m/>
    <m/>
    <m/>
    <m/>
    <m/>
    <m/>
    <m/>
    <m/>
    <m/>
    <m/>
    <m/>
    <m/>
    <m/>
    <m/>
    <m/>
    <m/>
    <m/>
    <m/>
    <m/>
    <m/>
    <m/>
    <m/>
    <m/>
    <m/>
    <n v="0"/>
    <m/>
    <m/>
    <m/>
    <m/>
    <m/>
    <m/>
    <m/>
    <m/>
    <m/>
    <m/>
    <m/>
    <m/>
    <m/>
    <m/>
    <m/>
    <m/>
    <m/>
    <m/>
    <m/>
    <m/>
    <m/>
    <m/>
    <m/>
    <m/>
    <m/>
    <m/>
    <m/>
    <m/>
    <m/>
    <m/>
    <m/>
    <m/>
    <m/>
    <m/>
    <m/>
    <m/>
    <m/>
    <m/>
    <m/>
    <m/>
    <m/>
    <m/>
    <m/>
    <m/>
    <m/>
    <m/>
    <m/>
    <m/>
    <m/>
    <m/>
    <m/>
    <m/>
    <m/>
    <m/>
    <m/>
    <m/>
    <m/>
    <m/>
    <m/>
    <m/>
    <m/>
    <m/>
    <m/>
    <m/>
    <m/>
    <m/>
    <m/>
    <m/>
    <m/>
    <m/>
    <m/>
    <m/>
    <m/>
    <m/>
    <m/>
    <m/>
    <m/>
    <m/>
    <m/>
    <m/>
    <m/>
    <m/>
    <m/>
    <m/>
    <m/>
    <m/>
    <m/>
    <m/>
    <m/>
    <m/>
    <m/>
  </r>
  <r>
    <x v="14"/>
    <m/>
    <m/>
    <m/>
    <m/>
    <m/>
    <m/>
    <m/>
    <m/>
    <m/>
    <m/>
    <m/>
    <m/>
    <m/>
    <m/>
    <m/>
    <m/>
    <m/>
    <m/>
    <m/>
    <m/>
    <m/>
    <m/>
    <m/>
    <m/>
    <m/>
    <m/>
    <m/>
    <m/>
    <m/>
    <m/>
    <m/>
    <m/>
    <m/>
    <m/>
    <m/>
    <m/>
    <m/>
    <m/>
    <m/>
    <m/>
    <m/>
    <n v="0"/>
    <m/>
    <m/>
    <m/>
    <m/>
    <m/>
    <m/>
    <m/>
    <m/>
    <m/>
    <m/>
    <m/>
    <m/>
    <m/>
    <m/>
    <m/>
    <m/>
    <m/>
    <m/>
    <m/>
    <m/>
    <m/>
    <m/>
    <m/>
    <m/>
    <m/>
    <m/>
    <m/>
    <m/>
    <m/>
    <m/>
    <m/>
    <m/>
    <m/>
    <m/>
    <m/>
    <m/>
    <m/>
    <m/>
    <m/>
    <m/>
    <m/>
    <m/>
    <m/>
    <m/>
    <m/>
    <m/>
    <m/>
    <m/>
    <m/>
    <m/>
    <m/>
    <m/>
    <m/>
    <m/>
    <m/>
    <m/>
    <m/>
    <m/>
    <m/>
    <m/>
    <m/>
    <m/>
    <m/>
    <m/>
    <m/>
    <m/>
    <m/>
    <m/>
    <m/>
    <m/>
    <m/>
    <m/>
    <m/>
    <m/>
    <m/>
    <m/>
    <m/>
    <m/>
    <m/>
    <m/>
    <m/>
    <m/>
    <m/>
    <m/>
    <m/>
    <m/>
    <m/>
    <m/>
    <m/>
    <m/>
    <m/>
  </r>
  <r>
    <x v="14"/>
    <m/>
    <m/>
    <m/>
    <m/>
    <m/>
    <m/>
    <m/>
    <m/>
    <m/>
    <m/>
    <m/>
    <m/>
    <m/>
    <m/>
    <m/>
    <m/>
    <m/>
    <m/>
    <m/>
    <m/>
    <m/>
    <m/>
    <m/>
    <m/>
    <m/>
    <m/>
    <m/>
    <m/>
    <m/>
    <m/>
    <m/>
    <m/>
    <m/>
    <m/>
    <m/>
    <m/>
    <m/>
    <m/>
    <m/>
    <m/>
    <m/>
    <n v="0"/>
    <m/>
    <m/>
    <m/>
    <m/>
    <m/>
    <m/>
    <m/>
    <m/>
    <m/>
    <m/>
    <m/>
    <m/>
    <m/>
    <m/>
    <m/>
    <m/>
    <m/>
    <m/>
    <m/>
    <m/>
    <m/>
    <m/>
    <m/>
    <m/>
    <m/>
    <m/>
    <m/>
    <m/>
    <m/>
    <m/>
    <m/>
    <m/>
    <m/>
    <m/>
    <m/>
    <m/>
    <m/>
    <m/>
    <m/>
    <m/>
    <m/>
    <m/>
    <m/>
    <m/>
    <m/>
    <m/>
    <m/>
    <m/>
    <m/>
    <m/>
    <m/>
    <m/>
    <m/>
    <m/>
    <m/>
    <m/>
    <m/>
    <m/>
    <m/>
    <m/>
    <m/>
    <m/>
    <m/>
    <m/>
    <m/>
    <m/>
    <m/>
    <m/>
    <m/>
    <m/>
    <m/>
    <m/>
    <m/>
    <m/>
    <m/>
    <m/>
    <m/>
    <m/>
    <m/>
    <m/>
    <m/>
    <m/>
    <m/>
    <m/>
    <m/>
    <m/>
    <m/>
    <m/>
    <m/>
    <m/>
    <m/>
  </r>
  <r>
    <x v="14"/>
    <m/>
    <m/>
    <m/>
    <m/>
    <m/>
    <m/>
    <m/>
    <m/>
    <m/>
    <m/>
    <m/>
    <m/>
    <m/>
    <m/>
    <m/>
    <m/>
    <m/>
    <m/>
    <m/>
    <m/>
    <m/>
    <m/>
    <m/>
    <m/>
    <m/>
    <m/>
    <m/>
    <m/>
    <m/>
    <m/>
    <m/>
    <m/>
    <m/>
    <m/>
    <m/>
    <m/>
    <m/>
    <m/>
    <m/>
    <m/>
    <m/>
    <n v="0"/>
    <m/>
    <m/>
    <m/>
    <m/>
    <m/>
    <m/>
    <m/>
    <m/>
    <m/>
    <m/>
    <m/>
    <m/>
    <m/>
    <m/>
    <m/>
    <m/>
    <m/>
    <m/>
    <m/>
    <m/>
    <m/>
    <m/>
    <m/>
    <m/>
    <m/>
    <m/>
    <m/>
    <m/>
    <m/>
    <m/>
    <m/>
    <m/>
    <m/>
    <m/>
    <m/>
    <m/>
    <m/>
    <m/>
    <m/>
    <m/>
    <m/>
    <m/>
    <m/>
    <m/>
    <m/>
    <m/>
    <m/>
    <m/>
    <m/>
    <m/>
    <m/>
    <m/>
    <m/>
    <m/>
    <m/>
    <m/>
    <m/>
    <m/>
    <m/>
    <m/>
    <m/>
    <m/>
    <m/>
    <m/>
    <m/>
    <m/>
    <m/>
    <m/>
    <m/>
    <m/>
    <m/>
    <m/>
    <m/>
    <m/>
    <m/>
    <m/>
    <m/>
    <m/>
    <m/>
    <m/>
    <m/>
    <m/>
    <m/>
    <m/>
    <m/>
    <m/>
    <m/>
    <m/>
    <m/>
    <m/>
    <m/>
  </r>
  <r>
    <x v="14"/>
    <m/>
    <m/>
    <m/>
    <m/>
    <m/>
    <m/>
    <m/>
    <m/>
    <m/>
    <m/>
    <m/>
    <m/>
    <m/>
    <m/>
    <m/>
    <m/>
    <m/>
    <m/>
    <m/>
    <m/>
    <m/>
    <m/>
    <m/>
    <m/>
    <m/>
    <m/>
    <m/>
    <m/>
    <m/>
    <m/>
    <m/>
    <m/>
    <m/>
    <m/>
    <m/>
    <m/>
    <m/>
    <m/>
    <m/>
    <m/>
    <m/>
    <n v="0"/>
    <m/>
    <m/>
    <m/>
    <m/>
    <m/>
    <m/>
    <m/>
    <m/>
    <m/>
    <m/>
    <m/>
    <m/>
    <m/>
    <m/>
    <m/>
    <m/>
    <m/>
    <m/>
    <m/>
    <m/>
    <m/>
    <m/>
    <m/>
    <m/>
    <m/>
    <m/>
    <m/>
    <m/>
    <m/>
    <m/>
    <m/>
    <m/>
    <m/>
    <m/>
    <m/>
    <m/>
    <m/>
    <m/>
    <m/>
    <m/>
    <m/>
    <m/>
    <m/>
    <m/>
    <m/>
    <m/>
    <m/>
    <m/>
    <m/>
    <m/>
    <m/>
    <m/>
    <m/>
    <m/>
    <m/>
    <m/>
    <m/>
    <m/>
    <m/>
    <m/>
    <m/>
    <m/>
    <m/>
    <m/>
    <m/>
    <m/>
    <m/>
    <m/>
    <m/>
    <m/>
    <m/>
    <m/>
    <m/>
    <m/>
    <m/>
    <m/>
    <m/>
    <m/>
    <m/>
    <m/>
    <m/>
    <m/>
    <m/>
    <m/>
    <m/>
    <m/>
    <m/>
    <m/>
    <m/>
    <m/>
    <m/>
  </r>
  <r>
    <x v="14"/>
    <m/>
    <m/>
    <m/>
    <m/>
    <m/>
    <m/>
    <m/>
    <m/>
    <m/>
    <m/>
    <m/>
    <m/>
    <m/>
    <m/>
    <m/>
    <m/>
    <m/>
    <m/>
    <m/>
    <m/>
    <m/>
    <m/>
    <m/>
    <m/>
    <m/>
    <m/>
    <m/>
    <m/>
    <m/>
    <m/>
    <m/>
    <m/>
    <m/>
    <m/>
    <m/>
    <m/>
    <m/>
    <m/>
    <m/>
    <m/>
    <m/>
    <n v="0"/>
    <m/>
    <m/>
    <m/>
    <m/>
    <m/>
    <m/>
    <m/>
    <m/>
    <m/>
    <m/>
    <m/>
    <m/>
    <m/>
    <m/>
    <m/>
    <m/>
    <m/>
    <m/>
    <m/>
    <m/>
    <m/>
    <m/>
    <m/>
    <m/>
    <m/>
    <m/>
    <m/>
    <m/>
    <m/>
    <m/>
    <m/>
    <m/>
    <m/>
    <m/>
    <m/>
    <m/>
    <m/>
    <m/>
    <m/>
    <m/>
    <m/>
    <m/>
    <m/>
    <m/>
    <m/>
    <m/>
    <m/>
    <m/>
    <m/>
    <m/>
    <m/>
    <m/>
    <m/>
    <m/>
    <m/>
    <m/>
    <m/>
    <m/>
    <m/>
    <m/>
    <m/>
    <m/>
    <m/>
    <m/>
    <m/>
    <m/>
    <m/>
    <m/>
    <m/>
    <m/>
    <m/>
    <m/>
    <m/>
    <m/>
    <m/>
    <m/>
    <m/>
    <m/>
    <m/>
    <m/>
    <m/>
    <m/>
    <m/>
    <m/>
    <m/>
    <m/>
    <m/>
    <m/>
    <m/>
    <m/>
    <m/>
  </r>
  <r>
    <x v="14"/>
    <m/>
    <m/>
    <m/>
    <m/>
    <m/>
    <m/>
    <m/>
    <m/>
    <m/>
    <m/>
    <m/>
    <m/>
    <m/>
    <m/>
    <m/>
    <m/>
    <m/>
    <m/>
    <m/>
    <m/>
    <m/>
    <m/>
    <m/>
    <m/>
    <m/>
    <m/>
    <m/>
    <m/>
    <m/>
    <m/>
    <m/>
    <m/>
    <m/>
    <m/>
    <m/>
    <m/>
    <m/>
    <m/>
    <m/>
    <m/>
    <m/>
    <n v="0"/>
    <m/>
    <m/>
    <m/>
    <m/>
    <m/>
    <m/>
    <m/>
    <m/>
    <m/>
    <m/>
    <m/>
    <m/>
    <m/>
    <m/>
    <m/>
    <m/>
    <m/>
    <m/>
    <m/>
    <m/>
    <m/>
    <m/>
    <m/>
    <m/>
    <m/>
    <m/>
    <m/>
    <m/>
    <m/>
    <m/>
    <m/>
    <m/>
    <m/>
    <m/>
    <m/>
    <m/>
    <m/>
    <m/>
    <m/>
    <m/>
    <m/>
    <m/>
    <m/>
    <m/>
    <m/>
    <m/>
    <m/>
    <m/>
    <m/>
    <m/>
    <m/>
    <m/>
    <m/>
    <m/>
    <m/>
    <m/>
    <m/>
    <m/>
    <m/>
    <m/>
    <m/>
    <m/>
    <m/>
    <m/>
    <m/>
    <m/>
    <m/>
    <m/>
    <m/>
    <m/>
    <m/>
    <m/>
    <m/>
    <m/>
    <m/>
    <m/>
    <m/>
    <m/>
    <m/>
    <m/>
    <m/>
    <m/>
    <m/>
    <m/>
    <m/>
    <m/>
    <m/>
    <m/>
    <m/>
    <m/>
    <m/>
  </r>
  <r>
    <x v="14"/>
    <m/>
    <m/>
    <m/>
    <m/>
    <m/>
    <m/>
    <m/>
    <m/>
    <m/>
    <m/>
    <m/>
    <m/>
    <m/>
    <m/>
    <m/>
    <m/>
    <m/>
    <m/>
    <m/>
    <m/>
    <m/>
    <m/>
    <m/>
    <m/>
    <m/>
    <m/>
    <m/>
    <m/>
    <m/>
    <m/>
    <m/>
    <m/>
    <m/>
    <m/>
    <m/>
    <m/>
    <m/>
    <m/>
    <m/>
    <m/>
    <m/>
    <n v="0"/>
    <m/>
    <m/>
    <m/>
    <m/>
    <m/>
    <m/>
    <m/>
    <m/>
    <m/>
    <m/>
    <m/>
    <m/>
    <m/>
    <m/>
    <m/>
    <m/>
    <m/>
    <m/>
    <m/>
    <m/>
    <m/>
    <m/>
    <m/>
    <m/>
    <m/>
    <m/>
    <m/>
    <m/>
    <m/>
    <m/>
    <m/>
    <m/>
    <m/>
    <m/>
    <m/>
    <m/>
    <m/>
    <m/>
    <m/>
    <m/>
    <m/>
    <m/>
    <m/>
    <m/>
    <m/>
    <m/>
    <m/>
    <m/>
    <m/>
    <m/>
    <m/>
    <m/>
    <m/>
    <m/>
    <m/>
    <m/>
    <m/>
    <m/>
    <m/>
    <m/>
    <m/>
    <m/>
    <m/>
    <m/>
    <m/>
    <m/>
    <m/>
    <m/>
    <m/>
    <m/>
    <m/>
    <m/>
    <m/>
    <m/>
    <m/>
    <m/>
    <m/>
    <m/>
    <m/>
    <m/>
    <m/>
    <m/>
    <m/>
    <m/>
    <m/>
    <m/>
    <m/>
    <m/>
    <m/>
    <m/>
    <m/>
  </r>
  <r>
    <x v="14"/>
    <m/>
    <m/>
    <m/>
    <m/>
    <m/>
    <m/>
    <m/>
    <m/>
    <m/>
    <m/>
    <m/>
    <m/>
    <m/>
    <m/>
    <m/>
    <m/>
    <m/>
    <m/>
    <m/>
    <m/>
    <m/>
    <m/>
    <m/>
    <m/>
    <m/>
    <m/>
    <m/>
    <m/>
    <m/>
    <m/>
    <m/>
    <m/>
    <m/>
    <m/>
    <m/>
    <m/>
    <m/>
    <m/>
    <m/>
    <m/>
    <m/>
    <n v="0"/>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r>
    <x v="14"/>
    <m/>
    <m/>
    <m/>
    <m/>
    <m/>
    <m/>
    <m/>
    <m/>
    <m/>
    <m/>
    <m/>
    <m/>
    <m/>
    <m/>
    <m/>
    <m/>
    <m/>
    <m/>
    <m/>
    <m/>
    <m/>
    <m/>
    <m/>
    <m/>
    <m/>
    <m/>
    <m/>
    <m/>
    <m/>
    <m/>
    <m/>
    <m/>
    <m/>
    <m/>
    <m/>
    <m/>
    <m/>
    <m/>
    <m/>
    <m/>
    <m/>
    <m/>
    <m/>
    <m/>
    <m/>
    <m/>
    <m/>
    <m/>
    <m/>
    <m/>
    <m/>
    <m/>
    <m/>
    <m/>
    <m/>
    <m/>
    <m/>
    <m/>
    <m/>
    <m/>
    <m/>
    <m/>
    <m/>
    <m/>
    <m/>
    <m/>
    <m/>
    <m/>
    <m/>
    <m/>
    <m/>
    <m/>
    <m/>
    <m/>
    <m/>
    <m/>
    <m/>
    <m/>
    <m/>
    <m/>
    <m/>
    <m/>
    <m/>
    <m/>
    <m/>
    <m/>
    <m/>
    <m/>
    <m/>
    <m/>
    <m/>
    <m/>
    <m/>
    <m/>
    <m/>
    <m/>
    <m/>
    <m/>
    <m/>
    <m/>
    <m/>
    <m/>
    <m/>
    <m/>
    <m/>
    <m/>
    <m/>
    <m/>
    <m/>
    <m/>
    <m/>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5" applyNumberFormats="0" applyBorderFormats="0" applyFontFormats="0" applyPatternFormats="0" applyAlignmentFormats="0" applyWidthHeightFormats="1" dataCaption="Data" updatedVersion="3" showMemberPropertyTips="0" useAutoFormatting="1" itemPrintTitles="1" createdVersion="4" indent="0" compact="0" compactData="0" gridDropZones="1">
  <location ref="A3:Z30" firstHeaderRow="1" firstDataRow="2" firstDataCol="1"/>
  <pivotFields count="134">
    <pivotField axis="axisRow" compact="0" outline="0" subtotalTop="0" showAll="0" includeNewItemsInFilter="1" sortType="ascending">
      <items count="33">
        <item x="0"/>
        <item x="1"/>
        <item x="3"/>
        <item x="15"/>
        <item x="16"/>
        <item x="17"/>
        <item x="18"/>
        <item x="19"/>
        <item x="20"/>
        <item x="21"/>
        <item x="22"/>
        <item x="2"/>
        <item x="8"/>
        <item x="23"/>
        <item x="24"/>
        <item x="25"/>
        <item x="26"/>
        <item x="27"/>
        <item x="9"/>
        <item x="12"/>
        <item x="28"/>
        <item x="29"/>
        <item x="30"/>
        <item x="31"/>
        <item x="13"/>
        <item h="1" x="14"/>
        <item h="1" x="5"/>
        <item h="1" x="4"/>
        <item h="1" x="10"/>
        <item h="1" x="11"/>
        <item h="1" x="6"/>
        <item h="1" x="7"/>
        <item t="default"/>
      </items>
    </pivotField>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pivotField compact="0" outline="0" subtotalTop="0" showAll="0" includeNewItemsInFilter="1"/>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howAll="0"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s>
  <rowFields count="1">
    <field x="0"/>
  </rowFields>
  <rowItems count="26">
    <i>
      <x/>
    </i>
    <i>
      <x v="1"/>
    </i>
    <i>
      <x v="2"/>
    </i>
    <i>
      <x v="3"/>
    </i>
    <i>
      <x v="4"/>
    </i>
    <i>
      <x v="5"/>
    </i>
    <i>
      <x v="6"/>
    </i>
    <i>
      <x v="7"/>
    </i>
    <i>
      <x v="8"/>
    </i>
    <i>
      <x v="9"/>
    </i>
    <i>
      <x v="10"/>
    </i>
    <i>
      <x v="11"/>
    </i>
    <i>
      <x v="12"/>
    </i>
    <i>
      <x v="13"/>
    </i>
    <i>
      <x v="14"/>
    </i>
    <i>
      <x v="15"/>
    </i>
    <i>
      <x v="16"/>
    </i>
    <i>
      <x v="17"/>
    </i>
    <i>
      <x v="18"/>
    </i>
    <i>
      <x v="19"/>
    </i>
    <i>
      <x v="20"/>
    </i>
    <i>
      <x v="21"/>
    </i>
    <i>
      <x v="22"/>
    </i>
    <i>
      <x v="23"/>
    </i>
    <i>
      <x v="24"/>
    </i>
    <i t="grand">
      <x/>
    </i>
  </rowItems>
  <colFields count="1">
    <field x="-2"/>
  </colFields>
  <colItems count="25">
    <i>
      <x/>
    </i>
    <i i="1">
      <x v="1"/>
    </i>
    <i i="2">
      <x v="2"/>
    </i>
    <i i="3">
      <x v="3"/>
    </i>
    <i i="4">
      <x v="4"/>
    </i>
    <i i="5">
      <x v="5"/>
    </i>
    <i i="6">
      <x v="6"/>
    </i>
    <i i="7">
      <x v="7"/>
    </i>
    <i i="8">
      <x v="8"/>
    </i>
    <i i="9">
      <x v="9"/>
    </i>
    <i i="10">
      <x v="10"/>
    </i>
    <i i="11">
      <x v="11"/>
    </i>
    <i i="12">
      <x v="12"/>
    </i>
    <i i="13">
      <x v="13"/>
    </i>
    <i i="14">
      <x v="14"/>
    </i>
    <i i="15">
      <x v="15"/>
    </i>
    <i i="16">
      <x v="16"/>
    </i>
    <i i="17">
      <x v="17"/>
    </i>
    <i i="18">
      <x v="18"/>
    </i>
    <i i="19">
      <x v="19"/>
    </i>
    <i i="20">
      <x v="20"/>
    </i>
    <i i="21">
      <x v="21"/>
    </i>
    <i i="22">
      <x v="22"/>
    </i>
    <i i="23">
      <x v="23"/>
    </i>
    <i i="24">
      <x v="24"/>
    </i>
  </colItems>
  <dataFields count="25">
    <dataField name="Sum of 1" fld="84" baseField="0" baseItem="0"/>
    <dataField name="Sum of 2" fld="85" baseField="0" baseItem="0"/>
    <dataField name="Somme de 3" fld="86" baseField="0" baseItem="0"/>
    <dataField name="Somme de 4" fld="87" baseField="0" baseItem="0"/>
    <dataField name="Somme de 5" fld="88" baseField="0" baseItem="0"/>
    <dataField name="Somme de 6" fld="89" baseField="0" baseItem="0"/>
    <dataField name="Somme de 7" fld="90" baseField="0" baseItem="0"/>
    <dataField name="Somme de 8" fld="91" baseField="0" baseItem="0"/>
    <dataField name="Somme de 9" fld="92" baseField="0" baseItem="0"/>
    <dataField name="Somme de 10" fld="93" baseField="0" baseItem="0"/>
    <dataField name="Somme de 11" fld="94" baseField="0" baseItem="0"/>
    <dataField name="Somme de 12" fld="95" baseField="0" baseItem="0"/>
    <dataField name="Somme de 13" fld="96" baseField="0" baseItem="0"/>
    <dataField name="Somme de 14" fld="97" baseField="0" baseItem="0"/>
    <dataField name="Somme de 15" fld="98" baseField="0" baseItem="0"/>
    <dataField name="Somme de 16" fld="99" baseField="0" baseItem="0"/>
    <dataField name="Somme de 17" fld="100" baseField="0" baseItem="0"/>
    <dataField name="Somme de 18" fld="101" baseField="0" baseItem="0"/>
    <dataField name="Somme de 19" fld="102" baseField="0" baseItem="0"/>
    <dataField name="Somme de 20" fld="103" baseField="0" baseItem="0"/>
    <dataField name="Somme de 21" fld="104" baseField="0" baseItem="0"/>
    <dataField name="Somme de 22" fld="105" baseField="0" baseItem="0"/>
    <dataField name="Somme de 23" fld="106" baseField="0" baseItem="0"/>
    <dataField name="Somme de 24" fld="107" baseField="0" baseItem="0"/>
    <dataField name="Sum of 25" fld="42" baseField="0" baseItem="0"/>
  </dataFields>
  <pivotTableStyleInfo showRowHeaders="1" showColHeaders="1" showRowStripes="0" showColStripes="0" showLastColumn="1"/>
</pivotTableDefinition>
</file>

<file path=xl/pivotTables/pivotTable2.xml><?xml version="1.0" encoding="utf-8"?>
<pivotTableDefinition xmlns="http://schemas.openxmlformats.org/spreadsheetml/2006/main" name="PivotTable1" cacheId="4" applyNumberFormats="0" applyBorderFormats="0" applyFontFormats="0" applyPatternFormats="0" applyAlignmentFormats="0" applyWidthHeightFormats="1" dataCaption="Data" updatedVersion="3" showMemberPropertyTips="0" useAutoFormatting="1" itemPrintTitles="1" createdVersion="4" indent="0" compact="0" compactData="0" gridDropZones="1">
  <location ref="A3:Z30" firstHeaderRow="1" firstDataRow="2" firstDataCol="1"/>
  <pivotFields count="134">
    <pivotField axis="axisRow" compact="0" outline="0" subtotalTop="0" showAll="0" includeNewItemsInFilter="1" sortType="ascending">
      <items count="33">
        <item x="0"/>
        <item x="1"/>
        <item x="3"/>
        <item x="15"/>
        <item x="16"/>
        <item x="17"/>
        <item x="18"/>
        <item x="19"/>
        <item x="20"/>
        <item x="21"/>
        <item x="22"/>
        <item x="2"/>
        <item x="8"/>
        <item x="23"/>
        <item x="24"/>
        <item x="25"/>
        <item x="26"/>
        <item x="27"/>
        <item x="9"/>
        <item x="12"/>
        <item x="28"/>
        <item x="29"/>
        <item x="30"/>
        <item x="31"/>
        <item x="13"/>
        <item h="1" x="14"/>
        <item h="1" x="5"/>
        <item h="1" x="4"/>
        <item h="1" x="10"/>
        <item h="1" x="11"/>
        <item h="1" x="6"/>
        <item h="1" x="7"/>
        <item t="default"/>
      </items>
    </pivotField>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pivotField compact="0" outline="0" subtotalTop="0" showAll="0" includeNewItemsInFilter="1"/>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howAll="0"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s>
  <rowFields count="1">
    <field x="0"/>
  </rowFields>
  <rowItems count="26">
    <i>
      <x/>
    </i>
    <i>
      <x v="1"/>
    </i>
    <i>
      <x v="2"/>
    </i>
    <i>
      <x v="3"/>
    </i>
    <i>
      <x v="4"/>
    </i>
    <i>
      <x v="5"/>
    </i>
    <i>
      <x v="6"/>
    </i>
    <i>
      <x v="7"/>
    </i>
    <i>
      <x v="8"/>
    </i>
    <i>
      <x v="9"/>
    </i>
    <i>
      <x v="10"/>
    </i>
    <i>
      <x v="11"/>
    </i>
    <i>
      <x v="12"/>
    </i>
    <i>
      <x v="13"/>
    </i>
    <i>
      <x v="14"/>
    </i>
    <i>
      <x v="15"/>
    </i>
    <i>
      <x v="16"/>
    </i>
    <i>
      <x v="17"/>
    </i>
    <i>
      <x v="18"/>
    </i>
    <i>
      <x v="19"/>
    </i>
    <i>
      <x v="20"/>
    </i>
    <i>
      <x v="21"/>
    </i>
    <i>
      <x v="22"/>
    </i>
    <i>
      <x v="23"/>
    </i>
    <i>
      <x v="24"/>
    </i>
    <i t="grand">
      <x/>
    </i>
  </rowItems>
  <colFields count="1">
    <field x="-2"/>
  </colFields>
  <colItems count="25">
    <i>
      <x/>
    </i>
    <i i="1">
      <x v="1"/>
    </i>
    <i i="2">
      <x v="2"/>
    </i>
    <i i="3">
      <x v="3"/>
    </i>
    <i i="4">
      <x v="4"/>
    </i>
    <i i="5">
      <x v="5"/>
    </i>
    <i i="6">
      <x v="6"/>
    </i>
    <i i="7">
      <x v="7"/>
    </i>
    <i i="8">
      <x v="8"/>
    </i>
    <i i="9">
      <x v="9"/>
    </i>
    <i i="10">
      <x v="10"/>
    </i>
    <i i="11">
      <x v="11"/>
    </i>
    <i i="12">
      <x v="12"/>
    </i>
    <i i="13">
      <x v="13"/>
    </i>
    <i i="14">
      <x v="14"/>
    </i>
    <i i="15">
      <x v="15"/>
    </i>
    <i i="16">
      <x v="16"/>
    </i>
    <i i="17">
      <x v="17"/>
    </i>
    <i i="18">
      <x v="18"/>
    </i>
    <i i="19">
      <x v="19"/>
    </i>
    <i i="20">
      <x v="20"/>
    </i>
    <i i="21">
      <x v="21"/>
    </i>
    <i i="22">
      <x v="22"/>
    </i>
    <i i="23">
      <x v="23"/>
    </i>
    <i i="24">
      <x v="24"/>
    </i>
  </colItems>
  <dataFields count="25">
    <dataField name="Sum of 1" fld="84" baseField="0" baseItem="0"/>
    <dataField name="Sum of 2" fld="85" baseField="0" baseItem="0"/>
    <dataField name="Somme de 3" fld="86" baseField="0" baseItem="0"/>
    <dataField name="Somme de 4" fld="87" baseField="0" baseItem="0"/>
    <dataField name="Somme de 5" fld="88" baseField="0" baseItem="0"/>
    <dataField name="Somme de 6" fld="89" baseField="0" baseItem="0"/>
    <dataField name="Somme de 7" fld="90" baseField="0" baseItem="0"/>
    <dataField name="Somme de 8" fld="91" baseField="0" baseItem="0"/>
    <dataField name="Somme de 9" fld="92" baseField="0" baseItem="0"/>
    <dataField name="Somme de 10" fld="93" baseField="0" baseItem="0"/>
    <dataField name="Somme de 11" fld="94" baseField="0" baseItem="0"/>
    <dataField name="Somme de 12" fld="95" baseField="0" baseItem="0"/>
    <dataField name="Somme de 13" fld="96" baseField="0" baseItem="0"/>
    <dataField name="Somme de 14" fld="97" baseField="0" baseItem="0"/>
    <dataField name="Somme de 15" fld="98" baseField="0" baseItem="0"/>
    <dataField name="Somme de 16" fld="99" baseField="0" baseItem="0"/>
    <dataField name="Somme de 17" fld="100" baseField="0" baseItem="0"/>
    <dataField name="Somme de 18" fld="101" baseField="0" baseItem="0"/>
    <dataField name="Somme de 19" fld="102" baseField="0" baseItem="0"/>
    <dataField name="Somme de 20" fld="103" baseField="0" baseItem="0"/>
    <dataField name="Somme de 21" fld="104" baseField="0" baseItem="0"/>
    <dataField name="Somme de 22" fld="105" baseField="0" baseItem="0"/>
    <dataField name="Somme de 23" fld="106" baseField="0" baseItem="0"/>
    <dataField name="Somme de 24" fld="107" baseField="0" baseItem="0"/>
    <dataField name="Sum of 25" fld="42" baseField="0" baseItem="0"/>
  </dataFields>
  <pivotTableStyleInfo showRowHeaders="1" showColHeaders="1" showRowStripes="0" showColStripes="0" showLastColumn="1"/>
</pivotTableDefinition>
</file>

<file path=xl/pivotTables/pivotTable3.xml><?xml version="1.0" encoding="utf-8"?>
<pivotTableDefinition xmlns="http://schemas.openxmlformats.org/spreadsheetml/2006/main" name="PivotTable1" cacheId="3" applyNumberFormats="0" applyBorderFormats="0" applyFontFormats="0" applyPatternFormats="0" applyAlignmentFormats="0" applyWidthHeightFormats="1" dataCaption="Data" updatedVersion="3" showMemberPropertyTips="0" useAutoFormatting="1" itemPrintTitles="1" createdVersion="4" indent="0" compact="0" compactData="0" gridDropZones="1">
  <location ref="A3:Z30" firstHeaderRow="1" firstDataRow="2" firstDataCol="1"/>
  <pivotFields count="134">
    <pivotField axis="axisRow" compact="0" outline="0" subtotalTop="0" showAll="0" includeNewItemsInFilter="1" sortType="ascending">
      <items count="33">
        <item x="0"/>
        <item x="1"/>
        <item x="3"/>
        <item x="15"/>
        <item x="16"/>
        <item x="17"/>
        <item x="18"/>
        <item x="19"/>
        <item x="20"/>
        <item x="21"/>
        <item x="22"/>
        <item x="2"/>
        <item x="8"/>
        <item x="23"/>
        <item x="24"/>
        <item x="25"/>
        <item x="26"/>
        <item x="27"/>
        <item x="9"/>
        <item x="12"/>
        <item x="28"/>
        <item x="29"/>
        <item x="30"/>
        <item x="31"/>
        <item x="13"/>
        <item h="1" x="14"/>
        <item h="1" x="5"/>
        <item h="1" x="4"/>
        <item h="1" x="10"/>
        <item h="1" x="11"/>
        <item h="1" x="6"/>
        <item h="1" x="7"/>
        <item t="default"/>
      </items>
    </pivotField>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pivotField compact="0" outline="0" subtotalTop="0" showAll="0" includeNewItemsInFilter="1"/>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howAll="0"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s>
  <rowFields count="1">
    <field x="0"/>
  </rowFields>
  <rowItems count="26">
    <i>
      <x/>
    </i>
    <i>
      <x v="1"/>
    </i>
    <i>
      <x v="2"/>
    </i>
    <i>
      <x v="3"/>
    </i>
    <i>
      <x v="4"/>
    </i>
    <i>
      <x v="5"/>
    </i>
    <i>
      <x v="6"/>
    </i>
    <i>
      <x v="7"/>
    </i>
    <i>
      <x v="8"/>
    </i>
    <i>
      <x v="9"/>
    </i>
    <i>
      <x v="10"/>
    </i>
    <i>
      <x v="11"/>
    </i>
    <i>
      <x v="12"/>
    </i>
    <i>
      <x v="13"/>
    </i>
    <i>
      <x v="14"/>
    </i>
    <i>
      <x v="15"/>
    </i>
    <i>
      <x v="16"/>
    </i>
    <i>
      <x v="17"/>
    </i>
    <i>
      <x v="18"/>
    </i>
    <i>
      <x v="19"/>
    </i>
    <i>
      <x v="20"/>
    </i>
    <i>
      <x v="21"/>
    </i>
    <i>
      <x v="22"/>
    </i>
    <i>
      <x v="23"/>
    </i>
    <i>
      <x v="24"/>
    </i>
    <i t="grand">
      <x/>
    </i>
  </rowItems>
  <colFields count="1">
    <field x="-2"/>
  </colFields>
  <colItems count="25">
    <i>
      <x/>
    </i>
    <i i="1">
      <x v="1"/>
    </i>
    <i i="2">
      <x v="2"/>
    </i>
    <i i="3">
      <x v="3"/>
    </i>
    <i i="4">
      <x v="4"/>
    </i>
    <i i="5">
      <x v="5"/>
    </i>
    <i i="6">
      <x v="6"/>
    </i>
    <i i="7">
      <x v="7"/>
    </i>
    <i i="8">
      <x v="8"/>
    </i>
    <i i="9">
      <x v="9"/>
    </i>
    <i i="10">
      <x v="10"/>
    </i>
    <i i="11">
      <x v="11"/>
    </i>
    <i i="12">
      <x v="12"/>
    </i>
    <i i="13">
      <x v="13"/>
    </i>
    <i i="14">
      <x v="14"/>
    </i>
    <i i="15">
      <x v="15"/>
    </i>
    <i i="16">
      <x v="16"/>
    </i>
    <i i="17">
      <x v="17"/>
    </i>
    <i i="18">
      <x v="18"/>
    </i>
    <i i="19">
      <x v="19"/>
    </i>
    <i i="20">
      <x v="20"/>
    </i>
    <i i="21">
      <x v="21"/>
    </i>
    <i i="22">
      <x v="22"/>
    </i>
    <i i="23">
      <x v="23"/>
    </i>
    <i i="24">
      <x v="24"/>
    </i>
  </colItems>
  <dataFields count="25">
    <dataField name="Sum of 1" fld="84" baseField="0" baseItem="0"/>
    <dataField name="Sum of 2" fld="85" baseField="0" baseItem="0"/>
    <dataField name="Somme de 3" fld="86" baseField="0" baseItem="0"/>
    <dataField name="Somme de 4" fld="87" baseField="0" baseItem="0"/>
    <dataField name="Somme de 5" fld="88" baseField="0" baseItem="0"/>
    <dataField name="Somme de 6" fld="89" baseField="0" baseItem="0"/>
    <dataField name="Somme de 7" fld="90" baseField="0" baseItem="0"/>
    <dataField name="Somme de 8" fld="91" baseField="0" baseItem="0"/>
    <dataField name="Somme de 9" fld="92" baseField="0" baseItem="0"/>
    <dataField name="Somme de 10" fld="93" baseField="0" baseItem="0"/>
    <dataField name="Somme de 11" fld="94" baseField="0" baseItem="0"/>
    <dataField name="Somme de 12" fld="95" baseField="0" baseItem="0"/>
    <dataField name="Somme de 13" fld="96" baseField="0" baseItem="0"/>
    <dataField name="Somme de 14" fld="97" baseField="0" baseItem="0"/>
    <dataField name="Somme de 15" fld="98" baseField="0" baseItem="0"/>
    <dataField name="Somme de 16" fld="99" baseField="0" baseItem="0"/>
    <dataField name="Somme de 17" fld="100" baseField="0" baseItem="0"/>
    <dataField name="Somme de 18" fld="101" baseField="0" baseItem="0"/>
    <dataField name="Somme de 19" fld="102" baseField="0" baseItem="0"/>
    <dataField name="Somme de 20" fld="103" baseField="0" baseItem="0"/>
    <dataField name="Somme de 21" fld="104" baseField="0" baseItem="0"/>
    <dataField name="Somme de 22" fld="105" baseField="0" baseItem="0"/>
    <dataField name="Somme de 23" fld="106" baseField="0" baseItem="0"/>
    <dataField name="Somme de 24" fld="107" baseField="0" baseItem="0"/>
    <dataField name="Sum of 25" fld="42" baseField="0" baseItem="0"/>
  </dataFields>
  <pivotTableStyleInfo showRowHeaders="1" showColHeaders="1" showRowStripes="0" showColStripes="0" showLastColumn="1"/>
</pivotTableDefinition>
</file>

<file path=xl/pivotTables/pivotTable4.xml><?xml version="1.0" encoding="utf-8"?>
<pivotTableDefinition xmlns="http://schemas.openxmlformats.org/spreadsheetml/2006/main" name="PivotTable1" cacheId="2" applyNumberFormats="0" applyBorderFormats="0" applyFontFormats="0" applyPatternFormats="0" applyAlignmentFormats="0" applyWidthHeightFormats="1" dataCaption="Data" updatedVersion="3" showMemberPropertyTips="0" useAutoFormatting="1" itemPrintTitles="1" createdVersion="4" indent="0" compact="0" compactData="0" gridDropZones="1">
  <location ref="A3:Z30" firstHeaderRow="1" firstDataRow="2" firstDataCol="1"/>
  <pivotFields count="134">
    <pivotField axis="axisRow" compact="0" outline="0" subtotalTop="0" showAll="0" includeNewItemsInFilter="1" sortType="ascending">
      <items count="33">
        <item x="0"/>
        <item x="1"/>
        <item x="3"/>
        <item x="15"/>
        <item x="16"/>
        <item x="17"/>
        <item x="18"/>
        <item x="19"/>
        <item x="20"/>
        <item x="21"/>
        <item x="22"/>
        <item x="2"/>
        <item x="8"/>
        <item x="23"/>
        <item x="24"/>
        <item x="25"/>
        <item x="26"/>
        <item x="27"/>
        <item x="9"/>
        <item x="12"/>
        <item x="28"/>
        <item x="29"/>
        <item x="30"/>
        <item x="31"/>
        <item x="13"/>
        <item h="1" x="14"/>
        <item h="1" x="5"/>
        <item h="1" x="4"/>
        <item h="1" x="10"/>
        <item h="1" x="11"/>
        <item h="1" x="6"/>
        <item h="1" x="7"/>
        <item t="default"/>
      </items>
    </pivotField>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pivotField compact="0" outline="0" subtotalTop="0" showAll="0" includeNewItemsInFilter="1"/>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howAll="0"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s>
  <rowFields count="1">
    <field x="0"/>
  </rowFields>
  <rowItems count="26">
    <i>
      <x/>
    </i>
    <i>
      <x v="1"/>
    </i>
    <i>
      <x v="2"/>
    </i>
    <i>
      <x v="3"/>
    </i>
    <i>
      <x v="4"/>
    </i>
    <i>
      <x v="5"/>
    </i>
    <i>
      <x v="6"/>
    </i>
    <i>
      <x v="7"/>
    </i>
    <i>
      <x v="8"/>
    </i>
    <i>
      <x v="9"/>
    </i>
    <i>
      <x v="10"/>
    </i>
    <i>
      <x v="11"/>
    </i>
    <i>
      <x v="12"/>
    </i>
    <i>
      <x v="13"/>
    </i>
    <i>
      <x v="14"/>
    </i>
    <i>
      <x v="15"/>
    </i>
    <i>
      <x v="16"/>
    </i>
    <i>
      <x v="17"/>
    </i>
    <i>
      <x v="18"/>
    </i>
    <i>
      <x v="19"/>
    </i>
    <i>
      <x v="20"/>
    </i>
    <i>
      <x v="21"/>
    </i>
    <i>
      <x v="22"/>
    </i>
    <i>
      <x v="23"/>
    </i>
    <i>
      <x v="24"/>
    </i>
    <i t="grand">
      <x/>
    </i>
  </rowItems>
  <colFields count="1">
    <field x="-2"/>
  </colFields>
  <colItems count="25">
    <i>
      <x/>
    </i>
    <i i="1">
      <x v="1"/>
    </i>
    <i i="2">
      <x v="2"/>
    </i>
    <i i="3">
      <x v="3"/>
    </i>
    <i i="4">
      <x v="4"/>
    </i>
    <i i="5">
      <x v="5"/>
    </i>
    <i i="6">
      <x v="6"/>
    </i>
    <i i="7">
      <x v="7"/>
    </i>
    <i i="8">
      <x v="8"/>
    </i>
    <i i="9">
      <x v="9"/>
    </i>
    <i i="10">
      <x v="10"/>
    </i>
    <i i="11">
      <x v="11"/>
    </i>
    <i i="12">
      <x v="12"/>
    </i>
    <i i="13">
      <x v="13"/>
    </i>
    <i i="14">
      <x v="14"/>
    </i>
    <i i="15">
      <x v="15"/>
    </i>
    <i i="16">
      <x v="16"/>
    </i>
    <i i="17">
      <x v="17"/>
    </i>
    <i i="18">
      <x v="18"/>
    </i>
    <i i="19">
      <x v="19"/>
    </i>
    <i i="20">
      <x v="20"/>
    </i>
    <i i="21">
      <x v="21"/>
    </i>
    <i i="22">
      <x v="22"/>
    </i>
    <i i="23">
      <x v="23"/>
    </i>
    <i i="24">
      <x v="24"/>
    </i>
  </colItems>
  <dataFields count="25">
    <dataField name="Sum of 1" fld="84" baseField="0" baseItem="0"/>
    <dataField name="Sum of 2" fld="85" baseField="0" baseItem="0"/>
    <dataField name="Somme de 3" fld="86" baseField="0" baseItem="0"/>
    <dataField name="Somme de 4" fld="87" baseField="0" baseItem="0"/>
    <dataField name="Somme de 5" fld="88" baseField="0" baseItem="0"/>
    <dataField name="Somme de 6" fld="89" baseField="0" baseItem="0"/>
    <dataField name="Somme de 7" fld="90" baseField="0" baseItem="0"/>
    <dataField name="Somme de 8" fld="91" baseField="0" baseItem="0"/>
    <dataField name="Somme de 9" fld="92" baseField="0" baseItem="0"/>
    <dataField name="Somme de 10" fld="93" baseField="0" baseItem="0"/>
    <dataField name="Somme de 11" fld="94" baseField="0" baseItem="0"/>
    <dataField name="Somme de 12" fld="95" baseField="0" baseItem="0"/>
    <dataField name="Somme de 13" fld="96" baseField="0" baseItem="0"/>
    <dataField name="Somme de 14" fld="97" baseField="0" baseItem="0"/>
    <dataField name="Somme de 15" fld="98" baseField="0" baseItem="0"/>
    <dataField name="Somme de 16" fld="99" baseField="0" baseItem="0"/>
    <dataField name="Somme de 17" fld="100" baseField="0" baseItem="0"/>
    <dataField name="Somme de 18" fld="101" baseField="0" baseItem="0"/>
    <dataField name="Somme de 19" fld="102" baseField="0" baseItem="0"/>
    <dataField name="Somme de 20" fld="103" baseField="0" baseItem="0"/>
    <dataField name="Somme de 21" fld="104" baseField="0" baseItem="0"/>
    <dataField name="Somme de 22" fld="105" baseField="0" baseItem="0"/>
    <dataField name="Somme de 23" fld="106" baseField="0" baseItem="0"/>
    <dataField name="Somme de 24" fld="107" baseField="0" baseItem="0"/>
    <dataField name="Sum of 25" fld="42" baseField="0" baseItem="0"/>
  </dataFields>
  <pivotTableStyleInfo showRowHeaders="1" showColHeaders="1" showRowStripes="0" showColStripes="0" showLastColumn="1"/>
</pivotTableDefinition>
</file>

<file path=xl/pivotTables/pivotTable5.xml><?xml version="1.0" encoding="utf-8"?>
<pivotTableDefinition xmlns="http://schemas.openxmlformats.org/spreadsheetml/2006/main" name="PivotTable1" cacheId="1" applyNumberFormats="0" applyBorderFormats="0" applyFontFormats="0" applyPatternFormats="0" applyAlignmentFormats="0" applyWidthHeightFormats="1" dataCaption="Data" updatedVersion="3" showMemberPropertyTips="0" useAutoFormatting="1" itemPrintTitles="1" createdVersion="1" indent="0" compact="0" compactData="0" gridDropZones="1">
  <location ref="A3:Z30" firstHeaderRow="1" firstDataRow="2" firstDataCol="1"/>
  <pivotFields count="134">
    <pivotField axis="axisRow" compact="0" outline="0" subtotalTop="0" showAll="0" includeNewItemsInFilter="1" sortType="ascending">
      <items count="33">
        <item x="0"/>
        <item x="1"/>
        <item x="3"/>
        <item x="15"/>
        <item x="16"/>
        <item x="17"/>
        <item x="18"/>
        <item x="19"/>
        <item x="20"/>
        <item x="21"/>
        <item x="22"/>
        <item x="2"/>
        <item x="8"/>
        <item x="23"/>
        <item x="24"/>
        <item x="25"/>
        <item x="26"/>
        <item x="27"/>
        <item x="9"/>
        <item x="12"/>
        <item x="28"/>
        <item x="29"/>
        <item x="30"/>
        <item x="31"/>
        <item x="13"/>
        <item h="1" x="14"/>
        <item h="1" x="5"/>
        <item h="1" x="4"/>
        <item h="1" x="10"/>
        <item h="1" x="11"/>
        <item h="1" x="6"/>
        <item h="1" x="7"/>
        <item t="default"/>
      </items>
    </pivotField>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pivotField compact="0" outline="0" subtotalTop="0" showAll="0" includeNewItemsInFilter="1"/>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s>
  <rowFields count="1">
    <field x="0"/>
  </rowFields>
  <rowItems count="26">
    <i>
      <x/>
    </i>
    <i>
      <x v="1"/>
    </i>
    <i>
      <x v="2"/>
    </i>
    <i>
      <x v="3"/>
    </i>
    <i>
      <x v="4"/>
    </i>
    <i>
      <x v="5"/>
    </i>
    <i>
      <x v="6"/>
    </i>
    <i>
      <x v="7"/>
    </i>
    <i>
      <x v="8"/>
    </i>
    <i>
      <x v="9"/>
    </i>
    <i>
      <x v="10"/>
    </i>
    <i>
      <x v="11"/>
    </i>
    <i>
      <x v="12"/>
    </i>
    <i>
      <x v="13"/>
    </i>
    <i>
      <x v="14"/>
    </i>
    <i>
      <x v="15"/>
    </i>
    <i>
      <x v="16"/>
    </i>
    <i>
      <x v="17"/>
    </i>
    <i>
      <x v="18"/>
    </i>
    <i>
      <x v="19"/>
    </i>
    <i>
      <x v="20"/>
    </i>
    <i>
      <x v="21"/>
    </i>
    <i>
      <x v="22"/>
    </i>
    <i>
      <x v="23"/>
    </i>
    <i>
      <x v="24"/>
    </i>
    <i t="grand">
      <x/>
    </i>
  </rowItems>
  <colFields count="1">
    <field x="-2"/>
  </colFields>
  <colItems count="25">
    <i>
      <x/>
    </i>
    <i i="1">
      <x v="1"/>
    </i>
    <i i="2">
      <x v="2"/>
    </i>
    <i i="3">
      <x v="3"/>
    </i>
    <i i="4">
      <x v="4"/>
    </i>
    <i i="5">
      <x v="5"/>
    </i>
    <i i="6">
      <x v="6"/>
    </i>
    <i i="7">
      <x v="7"/>
    </i>
    <i i="8">
      <x v="8"/>
    </i>
    <i i="9">
      <x v="9"/>
    </i>
    <i i="10">
      <x v="10"/>
    </i>
    <i i="11">
      <x v="11"/>
    </i>
    <i i="12">
      <x v="12"/>
    </i>
    <i i="13">
      <x v="13"/>
    </i>
    <i i="14">
      <x v="14"/>
    </i>
    <i i="15">
      <x v="15"/>
    </i>
    <i i="16">
      <x v="16"/>
    </i>
    <i i="17">
      <x v="17"/>
    </i>
    <i i="18">
      <x v="18"/>
    </i>
    <i i="19">
      <x v="19"/>
    </i>
    <i i="20">
      <x v="20"/>
    </i>
    <i i="21">
      <x v="21"/>
    </i>
    <i i="22">
      <x v="22"/>
    </i>
    <i i="23">
      <x v="23"/>
    </i>
    <i i="24">
      <x v="24"/>
    </i>
  </colItems>
  <dataFields count="25">
    <dataField name="Sum of 1" fld="84" baseField="0" baseItem="0"/>
    <dataField name="Sum of 2" fld="85" baseField="0" baseItem="0"/>
    <dataField name="Somme de 3" fld="86" baseField="0" baseItem="0"/>
    <dataField name="Somme de 4" fld="87" baseField="0" baseItem="0"/>
    <dataField name="Somme de 5" fld="88" baseField="0" baseItem="0"/>
    <dataField name="Somme de 6" fld="89" baseField="0" baseItem="0"/>
    <dataField name="Somme de 7" fld="90" baseField="0" baseItem="0"/>
    <dataField name="Somme de 8" fld="91" baseField="0" baseItem="0"/>
    <dataField name="Somme de 9" fld="92" baseField="0" baseItem="0"/>
    <dataField name="Somme de 10" fld="93" baseField="0" baseItem="0"/>
    <dataField name="Somme de 11" fld="94" baseField="0" baseItem="0"/>
    <dataField name="Somme de 12" fld="95" baseField="0" baseItem="0"/>
    <dataField name="Somme de 13" fld="96" baseField="0" baseItem="0"/>
    <dataField name="Somme de 14" fld="97" baseField="0" baseItem="0"/>
    <dataField name="Somme de 15" fld="98" baseField="0" baseItem="0"/>
    <dataField name="Somme de 16" fld="99" baseField="0" baseItem="0"/>
    <dataField name="Somme de 17" fld="100" baseField="0" baseItem="0"/>
    <dataField name="Somme de 18" fld="101" baseField="0" baseItem="0"/>
    <dataField name="Somme de 19" fld="102" baseField="0" baseItem="0"/>
    <dataField name="Somme de 20" fld="103" baseField="0" baseItem="0"/>
    <dataField name="Somme de 21" fld="104" baseField="0" baseItem="0"/>
    <dataField name="Somme de 22" fld="105" baseField="0" baseItem="0"/>
    <dataField name="Somme de 23" fld="106" baseField="0" baseItem="0"/>
    <dataField name="Somme de 24" fld="107" baseField="0" baseItem="0"/>
    <dataField name="Sum of 25" fld="42" baseField="0" baseItem="0"/>
  </dataFields>
  <pivotTableStyleInfo showRowHeaders="1" showColHeaders="1" showRowStripes="0" showColStripes="0" showLastColumn="1"/>
</pivotTableDefinition>
</file>

<file path=xl/pivotTables/pivotTable6.xml><?xml version="1.0" encoding="utf-8"?>
<pivotTableDefinition xmlns="http://schemas.openxmlformats.org/spreadsheetml/2006/main" name="PivotTable1" cacheId="0" applyNumberFormats="0" applyBorderFormats="0" applyFontFormats="0" applyPatternFormats="0" applyAlignmentFormats="0" applyWidthHeightFormats="1" dataCaption="Data" updatedVersion="3" showMemberPropertyTips="0" useAutoFormatting="1" itemPrintTitles="1" createdVersion="1" indent="0" compact="0" compactData="0" gridDropZones="1">
  <location ref="A3:Z30" firstHeaderRow="1" firstDataRow="2" firstDataCol="1"/>
  <pivotFields count="134">
    <pivotField axis="axisRow" compact="0" outline="0" subtotalTop="0" showAll="0" includeNewItemsInFilter="1" sortType="ascending">
      <items count="36">
        <item x="0"/>
        <item x="1"/>
        <item x="3"/>
        <item x="15"/>
        <item x="16"/>
        <item x="17"/>
        <item x="18"/>
        <item x="19"/>
        <item x="20"/>
        <item x="21"/>
        <item x="22"/>
        <item x="2"/>
        <item x="8"/>
        <item x="23"/>
        <item x="24"/>
        <item x="25"/>
        <item x="26"/>
        <item x="27"/>
        <item x="9"/>
        <item x="12"/>
        <item x="28"/>
        <item x="29"/>
        <item x="30"/>
        <item x="31"/>
        <item x="13"/>
        <item h="1" x="14"/>
        <item h="1" m="1" x="33"/>
        <item h="1" m="1" x="34"/>
        <item h="1" m="1" x="32"/>
        <item h="1" x="5"/>
        <item h="1" x="4"/>
        <item h="1" x="10"/>
        <item h="1" x="11"/>
        <item h="1" x="6"/>
        <item h="1" x="7"/>
        <item t="default"/>
      </items>
    </pivotField>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pivotField compact="0" outline="0" subtotalTop="0" showAll="0" includeNewItemsInFilter="1"/>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s>
  <rowFields count="1">
    <field x="0"/>
  </rowFields>
  <rowItems count="26">
    <i>
      <x/>
    </i>
    <i>
      <x v="1"/>
    </i>
    <i>
      <x v="2"/>
    </i>
    <i>
      <x v="3"/>
    </i>
    <i>
      <x v="4"/>
    </i>
    <i>
      <x v="5"/>
    </i>
    <i>
      <x v="6"/>
    </i>
    <i>
      <x v="7"/>
    </i>
    <i>
      <x v="8"/>
    </i>
    <i>
      <x v="9"/>
    </i>
    <i>
      <x v="10"/>
    </i>
    <i>
      <x v="11"/>
    </i>
    <i>
      <x v="12"/>
    </i>
    <i>
      <x v="13"/>
    </i>
    <i>
      <x v="14"/>
    </i>
    <i>
      <x v="15"/>
    </i>
    <i>
      <x v="16"/>
    </i>
    <i>
      <x v="17"/>
    </i>
    <i>
      <x v="18"/>
    </i>
    <i>
      <x v="19"/>
    </i>
    <i>
      <x v="20"/>
    </i>
    <i>
      <x v="21"/>
    </i>
    <i>
      <x v="22"/>
    </i>
    <i>
      <x v="23"/>
    </i>
    <i>
      <x v="24"/>
    </i>
    <i t="grand">
      <x/>
    </i>
  </rowItems>
  <colFields count="1">
    <field x="-2"/>
  </colFields>
  <colItems count="25">
    <i>
      <x/>
    </i>
    <i i="1">
      <x v="1"/>
    </i>
    <i i="2">
      <x v="2"/>
    </i>
    <i i="3">
      <x v="3"/>
    </i>
    <i i="4">
      <x v="4"/>
    </i>
    <i i="5">
      <x v="5"/>
    </i>
    <i i="6">
      <x v="6"/>
    </i>
    <i i="7">
      <x v="7"/>
    </i>
    <i i="8">
      <x v="8"/>
    </i>
    <i i="9">
      <x v="9"/>
    </i>
    <i i="10">
      <x v="10"/>
    </i>
    <i i="11">
      <x v="11"/>
    </i>
    <i i="12">
      <x v="12"/>
    </i>
    <i i="13">
      <x v="13"/>
    </i>
    <i i="14">
      <x v="14"/>
    </i>
    <i i="15">
      <x v="15"/>
    </i>
    <i i="16">
      <x v="16"/>
    </i>
    <i i="17">
      <x v="17"/>
    </i>
    <i i="18">
      <x v="18"/>
    </i>
    <i i="19">
      <x v="19"/>
    </i>
    <i i="20">
      <x v="20"/>
    </i>
    <i i="21">
      <x v="21"/>
    </i>
    <i i="22">
      <x v="22"/>
    </i>
    <i i="23">
      <x v="23"/>
    </i>
    <i i="24">
      <x v="24"/>
    </i>
  </colItems>
  <dataFields count="25">
    <dataField name="Sum of 1" fld="84" baseField="0" baseItem="0"/>
    <dataField name="Sum of 2" fld="85" baseField="0" baseItem="0"/>
    <dataField name="Somme de 3" fld="86" baseField="0" baseItem="0"/>
    <dataField name="Somme de 4" fld="87" baseField="0" baseItem="0"/>
    <dataField name="Somme de 5" fld="88" baseField="0" baseItem="0"/>
    <dataField name="Somme de 6" fld="89" baseField="0" baseItem="0"/>
    <dataField name="Somme de 7" fld="90" baseField="0" baseItem="0"/>
    <dataField name="Somme de 8" fld="91" baseField="0" baseItem="0"/>
    <dataField name="Somme de 9" fld="92" baseField="0" baseItem="0"/>
    <dataField name="Somme de 10" fld="93" baseField="0" baseItem="0"/>
    <dataField name="Somme de 11" fld="94" baseField="0" baseItem="0"/>
    <dataField name="Somme de 12" fld="95" baseField="0" baseItem="0"/>
    <dataField name="Somme de 13" fld="96" baseField="0" baseItem="0"/>
    <dataField name="Somme de 14" fld="97" baseField="0" baseItem="0"/>
    <dataField name="Somme de 15" fld="98" baseField="0" baseItem="0"/>
    <dataField name="Somme de 16" fld="99" baseField="0" baseItem="0"/>
    <dataField name="Somme de 17" fld="100" baseField="0" baseItem="0"/>
    <dataField name="Somme de 18" fld="101" baseField="0" baseItem="0"/>
    <dataField name="Somme de 19" fld="102" baseField="0" baseItem="0"/>
    <dataField name="Somme de 20" fld="103" baseField="0" baseItem="0"/>
    <dataField name="Somme de 21" fld="104" baseField="0" baseItem="0"/>
    <dataField name="Somme de 22" fld="105" baseField="0" baseItem="0"/>
    <dataField name="Somme de 23" fld="106" baseField="0" baseItem="0"/>
    <dataField name="Somme de 24" fld="107" baseField="0" baseItem="0"/>
    <dataField name="Sum of 25" fld="42" baseField="0" baseItem="0"/>
  </dataFields>
  <pivotTableStyleInfo showRowHeaders="1" showColHeaders="1" showRowStripes="0" showColStripes="0" showLastColumn="1"/>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13.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6.xml"/></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dimension ref="A3:AG88"/>
  <sheetViews>
    <sheetView workbookViewId="0">
      <pane xSplit="1" ySplit="4" topLeftCell="U44" activePane="bottomRight" state="frozen"/>
      <selection activeCell="AM44" sqref="AM44"/>
      <selection pane="topRight" activeCell="AM44" sqref="AM44"/>
      <selection pane="bottomLeft" activeCell="AM44" sqref="AM44"/>
      <selection pane="bottomRight" activeCell="W76" sqref="W76"/>
    </sheetView>
  </sheetViews>
  <sheetFormatPr baseColWidth="10" defaultColWidth="8.90625" defaultRowHeight="12.5" outlineLevelRow="1" x14ac:dyDescent="0.25"/>
  <cols>
    <col min="1" max="1" width="10.54296875" style="22" customWidth="1"/>
    <col min="2" max="2" width="9" style="22" customWidth="1"/>
    <col min="3" max="3" width="8.453125" style="22" customWidth="1"/>
    <col min="4" max="4" width="11.54296875" style="22" customWidth="1"/>
    <col min="5" max="7" width="12" style="22" customWidth="1"/>
    <col min="8" max="25" width="12.54296875" style="22" customWidth="1"/>
    <col min="26" max="26" width="10" style="22" customWidth="1"/>
    <col min="27" max="27" width="9.453125" style="22" customWidth="1"/>
    <col min="28" max="28" width="10.453125" style="22" bestFit="1" customWidth="1"/>
    <col min="29" max="29" width="8.90625" style="22"/>
    <col min="30" max="30" width="14.90625" style="22" bestFit="1" customWidth="1"/>
    <col min="31" max="31" width="22.90625" style="22" bestFit="1" customWidth="1"/>
    <col min="32" max="16384" width="8.90625" style="22"/>
  </cols>
  <sheetData>
    <row r="3" spans="1:33" x14ac:dyDescent="0.25">
      <c r="A3" s="80"/>
      <c r="B3" s="81" t="s">
        <v>133</v>
      </c>
      <c r="C3" s="82"/>
      <c r="D3" s="82"/>
      <c r="E3" s="82"/>
      <c r="F3" s="82"/>
      <c r="G3" s="82"/>
      <c r="H3" s="82"/>
      <c r="I3" s="82"/>
      <c r="J3" s="82"/>
      <c r="K3" s="82"/>
      <c r="L3" s="82"/>
      <c r="M3" s="82"/>
      <c r="N3" s="82"/>
      <c r="O3" s="82"/>
      <c r="P3" s="82"/>
      <c r="Q3" s="82"/>
      <c r="R3" s="82"/>
      <c r="S3" s="82"/>
      <c r="T3" s="82"/>
      <c r="U3" s="82"/>
      <c r="V3" s="82"/>
      <c r="W3" s="82"/>
      <c r="X3" s="82"/>
      <c r="Y3" s="82"/>
      <c r="Z3" s="83"/>
      <c r="AA3"/>
      <c r="AD3" s="22" t="s">
        <v>188</v>
      </c>
      <c r="AE3" s="22" t="s">
        <v>191</v>
      </c>
    </row>
    <row r="4" spans="1:33" x14ac:dyDescent="0.25">
      <c r="A4" s="81" t="s">
        <v>134</v>
      </c>
      <c r="B4" s="80" t="s">
        <v>135</v>
      </c>
      <c r="C4" s="84" t="s">
        <v>136</v>
      </c>
      <c r="D4" s="84" t="s">
        <v>137</v>
      </c>
      <c r="E4" s="84" t="s">
        <v>138</v>
      </c>
      <c r="F4" s="84" t="s">
        <v>139</v>
      </c>
      <c r="G4" s="84" t="s">
        <v>140</v>
      </c>
      <c r="H4" s="84" t="s">
        <v>141</v>
      </c>
      <c r="I4" s="84" t="s">
        <v>142</v>
      </c>
      <c r="J4" s="84" t="s">
        <v>143</v>
      </c>
      <c r="K4" s="84" t="s">
        <v>144</v>
      </c>
      <c r="L4" s="84" t="s">
        <v>145</v>
      </c>
      <c r="M4" s="84" t="s">
        <v>146</v>
      </c>
      <c r="N4" s="84" t="s">
        <v>147</v>
      </c>
      <c r="O4" s="84" t="s">
        <v>148</v>
      </c>
      <c r="P4" s="84" t="s">
        <v>149</v>
      </c>
      <c r="Q4" s="84" t="s">
        <v>150</v>
      </c>
      <c r="R4" s="84" t="s">
        <v>151</v>
      </c>
      <c r="S4" s="84" t="s">
        <v>152</v>
      </c>
      <c r="T4" s="84" t="s">
        <v>153</v>
      </c>
      <c r="U4" s="84" t="s">
        <v>154</v>
      </c>
      <c r="V4" s="84" t="s">
        <v>155</v>
      </c>
      <c r="W4" s="84" t="s">
        <v>156</v>
      </c>
      <c r="X4" s="84" t="s">
        <v>157</v>
      </c>
      <c r="Y4" s="84" t="s">
        <v>158</v>
      </c>
      <c r="Z4" s="85" t="s">
        <v>167</v>
      </c>
      <c r="AA4" s="100" t="s">
        <v>168</v>
      </c>
      <c r="AB4" s="100" t="s">
        <v>168</v>
      </c>
      <c r="AD4" s="22" t="s">
        <v>185</v>
      </c>
      <c r="AE4" s="22" t="s">
        <v>186</v>
      </c>
      <c r="AG4" s="22" t="s">
        <v>189</v>
      </c>
    </row>
    <row r="5" spans="1:33" outlineLevel="1" x14ac:dyDescent="0.25">
      <c r="A5" s="80">
        <v>1</v>
      </c>
      <c r="B5" s="86">
        <v>1549</v>
      </c>
      <c r="C5" s="87">
        <v>0</v>
      </c>
      <c r="D5" s="87">
        <v>0</v>
      </c>
      <c r="E5" s="87">
        <v>0</v>
      </c>
      <c r="F5" s="87">
        <v>0</v>
      </c>
      <c r="G5" s="87">
        <v>0</v>
      </c>
      <c r="H5" s="87">
        <v>0</v>
      </c>
      <c r="I5" s="87">
        <v>0</v>
      </c>
      <c r="J5" s="87">
        <v>0</v>
      </c>
      <c r="K5" s="87">
        <v>0</v>
      </c>
      <c r="L5" s="87">
        <v>0</v>
      </c>
      <c r="M5" s="87">
        <v>0</v>
      </c>
      <c r="N5" s="87">
        <v>0</v>
      </c>
      <c r="O5" s="87">
        <v>0</v>
      </c>
      <c r="P5" s="87">
        <v>0</v>
      </c>
      <c r="Q5" s="87">
        <v>0</v>
      </c>
      <c r="R5" s="87">
        <v>0</v>
      </c>
      <c r="S5" s="87">
        <v>0</v>
      </c>
      <c r="T5" s="87">
        <v>0</v>
      </c>
      <c r="U5" s="87">
        <v>87</v>
      </c>
      <c r="V5" s="87">
        <v>0</v>
      </c>
      <c r="W5" s="87">
        <v>0</v>
      </c>
      <c r="X5" s="87">
        <v>0</v>
      </c>
      <c r="Y5" s="87">
        <v>0</v>
      </c>
      <c r="Z5" s="88">
        <v>1636</v>
      </c>
      <c r="AA5"/>
      <c r="AB5" s="97"/>
    </row>
    <row r="6" spans="1:33" outlineLevel="1" x14ac:dyDescent="0.25">
      <c r="A6" s="89">
        <v>2</v>
      </c>
      <c r="B6" s="90">
        <v>0</v>
      </c>
      <c r="C6" s="91">
        <v>0</v>
      </c>
      <c r="D6" s="91">
        <v>0</v>
      </c>
      <c r="E6" s="91">
        <v>0</v>
      </c>
      <c r="F6" s="91">
        <v>0</v>
      </c>
      <c r="G6" s="91">
        <v>0</v>
      </c>
      <c r="H6" s="91">
        <v>0</v>
      </c>
      <c r="I6" s="91">
        <v>0</v>
      </c>
      <c r="J6" s="91">
        <v>0</v>
      </c>
      <c r="K6" s="91">
        <v>0</v>
      </c>
      <c r="L6" s="91">
        <v>0</v>
      </c>
      <c r="M6" s="91">
        <v>0</v>
      </c>
      <c r="N6" s="91">
        <v>0</v>
      </c>
      <c r="O6" s="91">
        <v>0</v>
      </c>
      <c r="P6" s="91">
        <v>0</v>
      </c>
      <c r="Q6" s="91">
        <v>0</v>
      </c>
      <c r="R6" s="91">
        <v>0</v>
      </c>
      <c r="S6" s="91">
        <v>0</v>
      </c>
      <c r="T6" s="91">
        <v>0</v>
      </c>
      <c r="U6" s="91">
        <v>0</v>
      </c>
      <c r="V6" s="91">
        <v>0</v>
      </c>
      <c r="W6" s="91">
        <v>0</v>
      </c>
      <c r="X6" s="91">
        <v>0</v>
      </c>
      <c r="Y6" s="91">
        <v>0</v>
      </c>
      <c r="Z6" s="92">
        <v>0</v>
      </c>
      <c r="AA6"/>
      <c r="AB6" s="97"/>
    </row>
    <row r="7" spans="1:33" outlineLevel="1" x14ac:dyDescent="0.25">
      <c r="A7" s="89">
        <v>3</v>
      </c>
      <c r="B7" s="90">
        <v>265.67</v>
      </c>
      <c r="C7" s="91">
        <v>221.01</v>
      </c>
      <c r="D7" s="91">
        <v>203.97</v>
      </c>
      <c r="E7" s="91">
        <v>26.772022162399047</v>
      </c>
      <c r="F7" s="91">
        <v>77.957559944907018</v>
      </c>
      <c r="G7" s="91">
        <v>59.249776267346355</v>
      </c>
      <c r="H7" s="91">
        <v>-1.4521989840874927</v>
      </c>
      <c r="I7" s="91">
        <v>-5.7583942362514895</v>
      </c>
      <c r="J7" s="91">
        <v>-6.0988480277820969</v>
      </c>
      <c r="K7" s="91">
        <v>67.670115157032313</v>
      </c>
      <c r="L7" s="91">
        <v>31.273592057350935</v>
      </c>
      <c r="M7" s="91">
        <v>623.55017152975392</v>
      </c>
      <c r="N7" s="91">
        <v>1009.29</v>
      </c>
      <c r="O7" s="91">
        <v>241.24394852017997</v>
      </c>
      <c r="P7" s="91">
        <v>379.6148949310234</v>
      </c>
      <c r="Q7" s="91">
        <v>1072.9840127687096</v>
      </c>
      <c r="R7" s="91">
        <v>244.11660407878261</v>
      </c>
      <c r="S7" s="91">
        <v>443.33724987936017</v>
      </c>
      <c r="T7" s="91">
        <v>12432.154515834167</v>
      </c>
      <c r="U7" s="91">
        <v>1274.5987739877785</v>
      </c>
      <c r="V7" s="91">
        <v>-0.1227788238305029</v>
      </c>
      <c r="W7" s="91">
        <v>-47.182407008259226</v>
      </c>
      <c r="X7" s="91">
        <v>126.69484349802546</v>
      </c>
      <c r="Y7" s="91">
        <v>65.446546463395606</v>
      </c>
      <c r="Z7" s="92">
        <v>18805.989999999998</v>
      </c>
      <c r="AA7"/>
      <c r="AB7" s="97"/>
    </row>
    <row r="8" spans="1:33" outlineLevel="1" x14ac:dyDescent="0.25">
      <c r="A8" s="89">
        <v>4</v>
      </c>
      <c r="B8" s="90"/>
      <c r="C8" s="91"/>
      <c r="D8" s="91"/>
      <c r="E8" s="91"/>
      <c r="F8" s="91"/>
      <c r="G8" s="91"/>
      <c r="H8" s="91"/>
      <c r="I8" s="91"/>
      <c r="J8" s="91"/>
      <c r="K8" s="91"/>
      <c r="L8" s="91"/>
      <c r="M8" s="91"/>
      <c r="N8" s="91"/>
      <c r="O8" s="91"/>
      <c r="P8" s="91"/>
      <c r="Q8" s="91"/>
      <c r="R8" s="91"/>
      <c r="S8" s="91"/>
      <c r="T8" s="91"/>
      <c r="U8" s="91"/>
      <c r="V8" s="91"/>
      <c r="W8" s="91"/>
      <c r="X8" s="91"/>
      <c r="Y8" s="91"/>
      <c r="Z8" s="92">
        <v>0</v>
      </c>
      <c r="AA8"/>
      <c r="AB8" s="97"/>
    </row>
    <row r="9" spans="1:33" outlineLevel="1" x14ac:dyDescent="0.25">
      <c r="A9" s="89">
        <v>5</v>
      </c>
      <c r="B9" s="90"/>
      <c r="C9" s="91"/>
      <c r="D9" s="91"/>
      <c r="E9" s="91"/>
      <c r="F9" s="91"/>
      <c r="G9" s="91"/>
      <c r="H9" s="91"/>
      <c r="I9" s="91"/>
      <c r="J9" s="91"/>
      <c r="K9" s="91"/>
      <c r="L9" s="91"/>
      <c r="M9" s="91"/>
      <c r="N9" s="91"/>
      <c r="O9" s="91"/>
      <c r="P9" s="91"/>
      <c r="Q9" s="91"/>
      <c r="R9" s="91"/>
      <c r="S9" s="91"/>
      <c r="T9" s="91"/>
      <c r="U9" s="91"/>
      <c r="V9" s="91"/>
      <c r="W9" s="91"/>
      <c r="X9" s="91"/>
      <c r="Y9" s="91"/>
      <c r="Z9" s="92">
        <v>0</v>
      </c>
      <c r="AA9"/>
      <c r="AB9" s="97"/>
    </row>
    <row r="10" spans="1:33" outlineLevel="1" x14ac:dyDescent="0.25">
      <c r="A10" s="89">
        <v>6</v>
      </c>
      <c r="B10" s="90"/>
      <c r="C10" s="91"/>
      <c r="D10" s="91"/>
      <c r="E10" s="91"/>
      <c r="F10" s="91"/>
      <c r="G10" s="91"/>
      <c r="H10" s="91"/>
      <c r="I10" s="91"/>
      <c r="J10" s="91"/>
      <c r="K10" s="91"/>
      <c r="L10" s="91"/>
      <c r="M10" s="91"/>
      <c r="N10" s="91"/>
      <c r="O10" s="91"/>
      <c r="P10" s="91"/>
      <c r="Q10" s="91"/>
      <c r="R10" s="91"/>
      <c r="S10" s="91"/>
      <c r="T10" s="91"/>
      <c r="U10" s="91"/>
      <c r="V10" s="91"/>
      <c r="W10" s="91"/>
      <c r="X10" s="91"/>
      <c r="Y10" s="91"/>
      <c r="Z10" s="92">
        <v>0</v>
      </c>
      <c r="AA10"/>
      <c r="AB10" s="97"/>
    </row>
    <row r="11" spans="1:33" outlineLevel="1" x14ac:dyDescent="0.25">
      <c r="A11" s="89">
        <v>7</v>
      </c>
      <c r="B11" s="90"/>
      <c r="C11" s="91"/>
      <c r="D11" s="91"/>
      <c r="E11" s="91"/>
      <c r="F11" s="91"/>
      <c r="G11" s="91"/>
      <c r="H11" s="91"/>
      <c r="I11" s="91"/>
      <c r="J11" s="91"/>
      <c r="K11" s="91"/>
      <c r="L11" s="91"/>
      <c r="M11" s="91"/>
      <c r="N11" s="91"/>
      <c r="O11" s="91"/>
      <c r="P11" s="91"/>
      <c r="Q11" s="91"/>
      <c r="R11" s="91"/>
      <c r="S11" s="91"/>
      <c r="T11" s="91"/>
      <c r="U11" s="91"/>
      <c r="V11" s="91"/>
      <c r="W11" s="91"/>
      <c r="X11" s="91"/>
      <c r="Y11" s="91"/>
      <c r="Z11" s="92">
        <v>0</v>
      </c>
      <c r="AA11"/>
      <c r="AB11" s="97"/>
    </row>
    <row r="12" spans="1:33" outlineLevel="1" x14ac:dyDescent="0.25">
      <c r="A12" s="89">
        <v>8</v>
      </c>
      <c r="B12" s="90"/>
      <c r="C12" s="91"/>
      <c r="D12" s="91"/>
      <c r="E12" s="91"/>
      <c r="F12" s="91"/>
      <c r="G12" s="91"/>
      <c r="H12" s="91"/>
      <c r="I12" s="91"/>
      <c r="J12" s="91"/>
      <c r="K12" s="91"/>
      <c r="L12" s="91"/>
      <c r="M12" s="91"/>
      <c r="N12" s="91"/>
      <c r="O12" s="91"/>
      <c r="P12" s="91"/>
      <c r="Q12" s="91"/>
      <c r="R12" s="91"/>
      <c r="S12" s="91"/>
      <c r="T12" s="91"/>
      <c r="U12" s="91"/>
      <c r="V12" s="91"/>
      <c r="W12" s="91"/>
      <c r="X12" s="91"/>
      <c r="Y12" s="91"/>
      <c r="Z12" s="92">
        <v>0</v>
      </c>
      <c r="AA12"/>
      <c r="AB12" s="97"/>
    </row>
    <row r="13" spans="1:33" outlineLevel="1" x14ac:dyDescent="0.25">
      <c r="A13" s="89">
        <v>9</v>
      </c>
      <c r="B13" s="90"/>
      <c r="C13" s="91"/>
      <c r="D13" s="91"/>
      <c r="E13" s="91"/>
      <c r="F13" s="91"/>
      <c r="G13" s="91"/>
      <c r="H13" s="91"/>
      <c r="I13" s="91"/>
      <c r="J13" s="91"/>
      <c r="K13" s="91"/>
      <c r="L13" s="91"/>
      <c r="M13" s="91"/>
      <c r="N13" s="91"/>
      <c r="O13" s="91"/>
      <c r="P13" s="91"/>
      <c r="Q13" s="91"/>
      <c r="R13" s="91"/>
      <c r="S13" s="91"/>
      <c r="T13" s="91"/>
      <c r="U13" s="91"/>
      <c r="V13" s="91"/>
      <c r="W13" s="91"/>
      <c r="X13" s="91"/>
      <c r="Y13" s="91"/>
      <c r="Z13" s="92">
        <v>0</v>
      </c>
      <c r="AA13"/>
      <c r="AB13" s="97"/>
    </row>
    <row r="14" spans="1:33" outlineLevel="1" x14ac:dyDescent="0.25">
      <c r="A14" s="89">
        <v>10</v>
      </c>
      <c r="B14" s="90"/>
      <c r="C14" s="91"/>
      <c r="D14" s="91"/>
      <c r="E14" s="91"/>
      <c r="F14" s="91"/>
      <c r="G14" s="91"/>
      <c r="H14" s="91"/>
      <c r="I14" s="91"/>
      <c r="J14" s="91"/>
      <c r="K14" s="91"/>
      <c r="L14" s="91"/>
      <c r="M14" s="91"/>
      <c r="N14" s="91"/>
      <c r="O14" s="91"/>
      <c r="P14" s="91"/>
      <c r="Q14" s="91"/>
      <c r="R14" s="91"/>
      <c r="S14" s="91"/>
      <c r="T14" s="91"/>
      <c r="U14" s="91"/>
      <c r="V14" s="91"/>
      <c r="W14" s="91"/>
      <c r="X14" s="91"/>
      <c r="Y14" s="91"/>
      <c r="Z14" s="92">
        <v>0</v>
      </c>
      <c r="AA14"/>
      <c r="AB14" s="97"/>
    </row>
    <row r="15" spans="1:33" outlineLevel="1" x14ac:dyDescent="0.25">
      <c r="A15" s="89">
        <v>11</v>
      </c>
      <c r="B15" s="90"/>
      <c r="C15" s="91"/>
      <c r="D15" s="91"/>
      <c r="E15" s="91"/>
      <c r="F15" s="91"/>
      <c r="G15" s="91"/>
      <c r="H15" s="91"/>
      <c r="I15" s="91"/>
      <c r="J15" s="91"/>
      <c r="K15" s="91"/>
      <c r="L15" s="91"/>
      <c r="M15" s="91"/>
      <c r="N15" s="91"/>
      <c r="O15" s="91"/>
      <c r="P15" s="91"/>
      <c r="Q15" s="91"/>
      <c r="R15" s="91"/>
      <c r="S15" s="91"/>
      <c r="T15" s="91"/>
      <c r="U15" s="91"/>
      <c r="V15" s="91"/>
      <c r="W15" s="91"/>
      <c r="X15" s="91"/>
      <c r="Y15" s="91"/>
      <c r="Z15" s="92">
        <v>0</v>
      </c>
      <c r="AA15"/>
      <c r="AB15" s="97"/>
    </row>
    <row r="16" spans="1:33" outlineLevel="1" x14ac:dyDescent="0.25">
      <c r="A16" s="89">
        <v>12</v>
      </c>
      <c r="B16" s="90">
        <v>5318.5199999999995</v>
      </c>
      <c r="C16" s="91">
        <v>2873.5899999999992</v>
      </c>
      <c r="D16" s="91">
        <v>3607.4399999999996</v>
      </c>
      <c r="E16" s="91">
        <v>250.31195893069551</v>
      </c>
      <c r="F16" s="91">
        <v>728.8844086896637</v>
      </c>
      <c r="G16" s="91">
        <v>721.51543472104231</v>
      </c>
      <c r="H16" s="91">
        <v>203.39328124190121</v>
      </c>
      <c r="I16" s="91">
        <v>806.51392214792929</v>
      </c>
      <c r="J16" s="91">
        <v>854.19747965583372</v>
      </c>
      <c r="K16" s="91">
        <v>717.32441920801102</v>
      </c>
      <c r="L16" s="91">
        <v>331.50987266727356</v>
      </c>
      <c r="M16" s="91">
        <v>11008.844544353138</v>
      </c>
      <c r="N16" s="91">
        <v>2051.9499999999998</v>
      </c>
      <c r="O16" s="91">
        <v>375.23351473221499</v>
      </c>
      <c r="P16" s="91">
        <v>590.4572203507646</v>
      </c>
      <c r="Q16" s="91">
        <v>1668.9312408970118</v>
      </c>
      <c r="R16" s="91">
        <v>379.70167506735123</v>
      </c>
      <c r="S16" s="91">
        <v>689.57167839603267</v>
      </c>
      <c r="T16" s="91">
        <v>28844.391865270918</v>
      </c>
      <c r="U16" s="91">
        <v>6318.3428052857071</v>
      </c>
      <c r="V16" s="91">
        <v>-0.2247233241321317</v>
      </c>
      <c r="W16" s="91">
        <v>-86.358437169008099</v>
      </c>
      <c r="X16" s="91">
        <v>2871.909569667187</v>
      </c>
      <c r="Y16" s="91">
        <v>1487.0782692104658</v>
      </c>
      <c r="Z16" s="92">
        <v>72613.03</v>
      </c>
      <c r="AA16"/>
      <c r="AB16" s="97"/>
    </row>
    <row r="17" spans="1:28" outlineLevel="1" x14ac:dyDescent="0.25">
      <c r="A17" s="89">
        <v>13</v>
      </c>
      <c r="B17" s="90">
        <v>2506</v>
      </c>
      <c r="C17" s="91">
        <v>941.28</v>
      </c>
      <c r="D17" s="91">
        <v>780.33999999999992</v>
      </c>
      <c r="E17" s="91">
        <v>61.535692731484374</v>
      </c>
      <c r="F17" s="91">
        <v>179.18603330620419</v>
      </c>
      <c r="G17" s="91">
        <v>224.07541206457091</v>
      </c>
      <c r="H17" s="91">
        <v>49.488145700513137</v>
      </c>
      <c r="I17" s="91">
        <v>196.23498989270718</v>
      </c>
      <c r="J17" s="91">
        <v>207.83699968900635</v>
      </c>
      <c r="K17" s="91">
        <v>189.38716385980882</v>
      </c>
      <c r="L17" s="91">
        <v>87.524853322712801</v>
      </c>
      <c r="M17" s="91">
        <v>2582.2949844805216</v>
      </c>
      <c r="N17" s="91">
        <v>776.16000000000008</v>
      </c>
      <c r="O17" s="91">
        <v>216.13717010656768</v>
      </c>
      <c r="P17" s="91">
        <v>340.10755347021711</v>
      </c>
      <c r="Q17" s="91">
        <v>961.31625067485913</v>
      </c>
      <c r="R17" s="91">
        <v>218.71086220096373</v>
      </c>
      <c r="S17" s="91">
        <v>397.1981854033437</v>
      </c>
      <c r="T17" s="91">
        <v>91525.139126754118</v>
      </c>
      <c r="U17" s="91">
        <v>25159.900851389946</v>
      </c>
      <c r="V17" s="91">
        <v>-0.84048534815275211</v>
      </c>
      <c r="W17" s="91">
        <v>-322.98828530697756</v>
      </c>
      <c r="X17" s="91">
        <v>1116.7712315721305</v>
      </c>
      <c r="Y17" s="91">
        <v>577.22326403546981</v>
      </c>
      <c r="Z17" s="92">
        <v>128970.02000000002</v>
      </c>
      <c r="AA17"/>
      <c r="AB17" s="97"/>
    </row>
    <row r="18" spans="1:28" outlineLevel="1" x14ac:dyDescent="0.25">
      <c r="A18" s="89">
        <v>14</v>
      </c>
      <c r="B18" s="90"/>
      <c r="C18" s="91"/>
      <c r="D18" s="91"/>
      <c r="E18" s="91"/>
      <c r="F18" s="91"/>
      <c r="G18" s="91"/>
      <c r="H18" s="91"/>
      <c r="I18" s="91"/>
      <c r="J18" s="91"/>
      <c r="K18" s="91"/>
      <c r="L18" s="91"/>
      <c r="M18" s="91"/>
      <c r="N18" s="91"/>
      <c r="O18" s="91"/>
      <c r="P18" s="91"/>
      <c r="Q18" s="91"/>
      <c r="R18" s="91"/>
      <c r="S18" s="91"/>
      <c r="T18" s="91"/>
      <c r="U18" s="91"/>
      <c r="V18" s="91"/>
      <c r="W18" s="91"/>
      <c r="X18" s="91"/>
      <c r="Y18" s="91"/>
      <c r="Z18" s="92">
        <v>0</v>
      </c>
      <c r="AA18"/>
      <c r="AB18" s="97"/>
    </row>
    <row r="19" spans="1:28" outlineLevel="1" x14ac:dyDescent="0.25">
      <c r="A19" s="89">
        <v>15</v>
      </c>
      <c r="B19" s="90"/>
      <c r="C19" s="91"/>
      <c r="D19" s="91"/>
      <c r="E19" s="91"/>
      <c r="F19" s="91"/>
      <c r="G19" s="91"/>
      <c r="H19" s="91"/>
      <c r="I19" s="91"/>
      <c r="J19" s="91"/>
      <c r="K19" s="91"/>
      <c r="L19" s="91"/>
      <c r="M19" s="91"/>
      <c r="N19" s="91"/>
      <c r="O19" s="91"/>
      <c r="P19" s="91"/>
      <c r="Q19" s="91"/>
      <c r="R19" s="91"/>
      <c r="S19" s="91"/>
      <c r="T19" s="91"/>
      <c r="U19" s="91"/>
      <c r="V19" s="91"/>
      <c r="W19" s="91"/>
      <c r="X19" s="91"/>
      <c r="Y19" s="91"/>
      <c r="Z19" s="92">
        <v>0</v>
      </c>
      <c r="AA19"/>
      <c r="AB19" s="97"/>
    </row>
    <row r="20" spans="1:28" outlineLevel="1" x14ac:dyDescent="0.25">
      <c r="A20" s="89">
        <v>16</v>
      </c>
      <c r="B20" s="90"/>
      <c r="C20" s="91"/>
      <c r="D20" s="91"/>
      <c r="E20" s="91"/>
      <c r="F20" s="91"/>
      <c r="G20" s="91"/>
      <c r="H20" s="91"/>
      <c r="I20" s="91"/>
      <c r="J20" s="91"/>
      <c r="K20" s="91"/>
      <c r="L20" s="91"/>
      <c r="M20" s="91"/>
      <c r="N20" s="91"/>
      <c r="O20" s="91"/>
      <c r="P20" s="91"/>
      <c r="Q20" s="91"/>
      <c r="R20" s="91"/>
      <c r="S20" s="91"/>
      <c r="T20" s="91"/>
      <c r="U20" s="91"/>
      <c r="V20" s="91"/>
      <c r="W20" s="91"/>
      <c r="X20" s="91"/>
      <c r="Y20" s="91"/>
      <c r="Z20" s="92">
        <v>0</v>
      </c>
      <c r="AA20"/>
      <c r="AB20" s="97"/>
    </row>
    <row r="21" spans="1:28" outlineLevel="1" x14ac:dyDescent="0.25">
      <c r="A21" s="89">
        <v>17</v>
      </c>
      <c r="B21" s="90"/>
      <c r="C21" s="91"/>
      <c r="D21" s="91"/>
      <c r="E21" s="91"/>
      <c r="F21" s="91"/>
      <c r="G21" s="91"/>
      <c r="H21" s="91"/>
      <c r="I21" s="91"/>
      <c r="J21" s="91"/>
      <c r="K21" s="91"/>
      <c r="L21" s="91"/>
      <c r="M21" s="91"/>
      <c r="N21" s="91"/>
      <c r="O21" s="91"/>
      <c r="P21" s="91"/>
      <c r="Q21" s="91"/>
      <c r="R21" s="91"/>
      <c r="S21" s="91"/>
      <c r="T21" s="91"/>
      <c r="U21" s="91"/>
      <c r="V21" s="91"/>
      <c r="W21" s="91"/>
      <c r="X21" s="91"/>
      <c r="Y21" s="91"/>
      <c r="Z21" s="92">
        <v>0</v>
      </c>
      <c r="AA21"/>
      <c r="AB21" s="97"/>
    </row>
    <row r="22" spans="1:28" outlineLevel="1" x14ac:dyDescent="0.25">
      <c r="A22" s="89">
        <v>18</v>
      </c>
      <c r="B22" s="90"/>
      <c r="C22" s="91"/>
      <c r="D22" s="91"/>
      <c r="E22" s="91"/>
      <c r="F22" s="91"/>
      <c r="G22" s="91"/>
      <c r="H22" s="91"/>
      <c r="I22" s="91"/>
      <c r="J22" s="91"/>
      <c r="K22" s="91"/>
      <c r="L22" s="91"/>
      <c r="M22" s="91"/>
      <c r="N22" s="91"/>
      <c r="O22" s="91"/>
      <c r="P22" s="91"/>
      <c r="Q22" s="91"/>
      <c r="R22" s="91"/>
      <c r="S22" s="91"/>
      <c r="T22" s="91"/>
      <c r="U22" s="91"/>
      <c r="V22" s="91"/>
      <c r="W22" s="91"/>
      <c r="X22" s="91"/>
      <c r="Y22" s="91"/>
      <c r="Z22" s="92">
        <v>0</v>
      </c>
      <c r="AA22"/>
      <c r="AB22" s="97"/>
    </row>
    <row r="23" spans="1:28" outlineLevel="1" x14ac:dyDescent="0.25">
      <c r="A23" s="89">
        <v>19</v>
      </c>
      <c r="B23" s="90">
        <v>281.14</v>
      </c>
      <c r="C23" s="91">
        <v>633.6</v>
      </c>
      <c r="D23" s="91">
        <v>439.92000000000007</v>
      </c>
      <c r="E23" s="91">
        <v>37.457152069116638</v>
      </c>
      <c r="F23" s="91">
        <v>109.07163306830275</v>
      </c>
      <c r="G23" s="91">
        <v>137.4434437836307</v>
      </c>
      <c r="H23" s="91">
        <v>34.696683641735341</v>
      </c>
      <c r="I23" s="91">
        <v>137.58251127351889</v>
      </c>
      <c r="J23" s="91">
        <v>145.7168080391852</v>
      </c>
      <c r="K23" s="91">
        <v>118.30969458352298</v>
      </c>
      <c r="L23" s="91">
        <v>54.676560195721429</v>
      </c>
      <c r="M23" s="91">
        <v>4606.6395768527018</v>
      </c>
      <c r="N23" s="91">
        <v>614</v>
      </c>
      <c r="O23" s="91">
        <v>177.93394993927595</v>
      </c>
      <c r="P23" s="91">
        <v>279.99200860870496</v>
      </c>
      <c r="Q23" s="91">
        <v>791.39926528627745</v>
      </c>
      <c r="R23" s="91">
        <v>180.05273034182116</v>
      </c>
      <c r="S23" s="91">
        <v>326.99161371772874</v>
      </c>
      <c r="T23" s="91">
        <v>45015.303370624482</v>
      </c>
      <c r="U23" s="91">
        <v>4276.3470614817124</v>
      </c>
      <c r="V23" s="91">
        <v>-0.44305266621574679</v>
      </c>
      <c r="W23" s="91">
        <v>-170.25974489171131</v>
      </c>
      <c r="X23" s="91">
        <v>274.09531776567241</v>
      </c>
      <c r="Y23" s="91">
        <v>141.34341628481886</v>
      </c>
      <c r="Z23" s="92">
        <v>58643.009999999995</v>
      </c>
      <c r="AA23"/>
      <c r="AB23" s="97"/>
    </row>
    <row r="24" spans="1:28" outlineLevel="1" x14ac:dyDescent="0.25">
      <c r="A24" s="89">
        <v>20</v>
      </c>
      <c r="B24" s="90">
        <v>0</v>
      </c>
      <c r="C24" s="91">
        <v>0</v>
      </c>
      <c r="D24" s="91">
        <v>0</v>
      </c>
      <c r="E24" s="91">
        <v>0</v>
      </c>
      <c r="F24" s="91">
        <v>0</v>
      </c>
      <c r="G24" s="91">
        <v>0</v>
      </c>
      <c r="H24" s="91">
        <v>0</v>
      </c>
      <c r="I24" s="91">
        <v>0</v>
      </c>
      <c r="J24" s="91">
        <v>0</v>
      </c>
      <c r="K24" s="91">
        <v>0</v>
      </c>
      <c r="L24" s="91">
        <v>0</v>
      </c>
      <c r="M24" s="91">
        <v>0</v>
      </c>
      <c r="N24" s="91">
        <v>0</v>
      </c>
      <c r="O24" s="91">
        <v>0</v>
      </c>
      <c r="P24" s="91">
        <v>0</v>
      </c>
      <c r="Q24" s="91">
        <v>0</v>
      </c>
      <c r="R24" s="91">
        <v>0</v>
      </c>
      <c r="S24" s="91">
        <v>0</v>
      </c>
      <c r="T24" s="91">
        <v>0</v>
      </c>
      <c r="U24" s="91">
        <v>0</v>
      </c>
      <c r="V24" s="91">
        <v>0</v>
      </c>
      <c r="W24" s="91">
        <v>0</v>
      </c>
      <c r="X24" s="91">
        <v>0</v>
      </c>
      <c r="Y24" s="91">
        <v>0</v>
      </c>
      <c r="Z24" s="92">
        <v>0</v>
      </c>
      <c r="AA24"/>
      <c r="AB24" s="97"/>
    </row>
    <row r="25" spans="1:28" outlineLevel="1" x14ac:dyDescent="0.25">
      <c r="A25" s="89">
        <v>21</v>
      </c>
      <c r="B25" s="90"/>
      <c r="C25" s="91"/>
      <c r="D25" s="91"/>
      <c r="E25" s="91"/>
      <c r="F25" s="91"/>
      <c r="G25" s="91"/>
      <c r="H25" s="91"/>
      <c r="I25" s="91"/>
      <c r="J25" s="91"/>
      <c r="K25" s="91"/>
      <c r="L25" s="91"/>
      <c r="M25" s="91"/>
      <c r="N25" s="91"/>
      <c r="O25" s="91"/>
      <c r="P25" s="91"/>
      <c r="Q25" s="91"/>
      <c r="R25" s="91"/>
      <c r="S25" s="91"/>
      <c r="T25" s="91"/>
      <c r="U25" s="91"/>
      <c r="V25" s="91"/>
      <c r="W25" s="91"/>
      <c r="X25" s="91"/>
      <c r="Y25" s="91"/>
      <c r="Z25" s="92">
        <v>0</v>
      </c>
      <c r="AA25"/>
      <c r="AB25" s="97"/>
    </row>
    <row r="26" spans="1:28" outlineLevel="1" x14ac:dyDescent="0.25">
      <c r="A26" s="89">
        <v>22</v>
      </c>
      <c r="B26" s="90"/>
      <c r="C26" s="91"/>
      <c r="D26" s="91"/>
      <c r="E26" s="91"/>
      <c r="F26" s="91"/>
      <c r="G26" s="91"/>
      <c r="H26" s="91"/>
      <c r="I26" s="91"/>
      <c r="J26" s="91"/>
      <c r="K26" s="91"/>
      <c r="L26" s="91"/>
      <c r="M26" s="91"/>
      <c r="N26" s="91"/>
      <c r="O26" s="91"/>
      <c r="P26" s="91"/>
      <c r="Q26" s="91"/>
      <c r="R26" s="91"/>
      <c r="S26" s="91"/>
      <c r="T26" s="91"/>
      <c r="U26" s="91"/>
      <c r="V26" s="91"/>
      <c r="W26" s="91"/>
      <c r="X26" s="91"/>
      <c r="Y26" s="91"/>
      <c r="Z26" s="92">
        <v>0</v>
      </c>
      <c r="AA26"/>
      <c r="AB26" s="97"/>
    </row>
    <row r="27" spans="1:28" outlineLevel="1" x14ac:dyDescent="0.25">
      <c r="A27" s="89">
        <v>23</v>
      </c>
      <c r="B27" s="90"/>
      <c r="C27" s="91"/>
      <c r="D27" s="91"/>
      <c r="E27" s="91"/>
      <c r="F27" s="91"/>
      <c r="G27" s="91"/>
      <c r="H27" s="91"/>
      <c r="I27" s="91"/>
      <c r="J27" s="91"/>
      <c r="K27" s="91"/>
      <c r="L27" s="91"/>
      <c r="M27" s="91"/>
      <c r="N27" s="91"/>
      <c r="O27" s="91"/>
      <c r="P27" s="91"/>
      <c r="Q27" s="91"/>
      <c r="R27" s="91"/>
      <c r="S27" s="91"/>
      <c r="T27" s="91"/>
      <c r="U27" s="91"/>
      <c r="V27" s="91"/>
      <c r="W27" s="91"/>
      <c r="X27" s="91"/>
      <c r="Y27" s="91"/>
      <c r="Z27" s="92">
        <v>0</v>
      </c>
      <c r="AA27"/>
      <c r="AB27" s="97"/>
    </row>
    <row r="28" spans="1:28" outlineLevel="1" x14ac:dyDescent="0.25">
      <c r="A28" s="89">
        <v>24</v>
      </c>
      <c r="B28" s="90"/>
      <c r="C28" s="91"/>
      <c r="D28" s="91"/>
      <c r="E28" s="91"/>
      <c r="F28" s="91"/>
      <c r="G28" s="91"/>
      <c r="H28" s="91"/>
      <c r="I28" s="91"/>
      <c r="J28" s="91"/>
      <c r="K28" s="91"/>
      <c r="L28" s="91"/>
      <c r="M28" s="91"/>
      <c r="N28" s="91"/>
      <c r="O28" s="91"/>
      <c r="P28" s="91"/>
      <c r="Q28" s="91"/>
      <c r="R28" s="91"/>
      <c r="S28" s="91"/>
      <c r="T28" s="91"/>
      <c r="U28" s="91"/>
      <c r="V28" s="91"/>
      <c r="W28" s="91"/>
      <c r="X28" s="91"/>
      <c r="Y28" s="91"/>
      <c r="Z28" s="92">
        <v>0</v>
      </c>
      <c r="AA28"/>
    </row>
    <row r="29" spans="1:28" outlineLevel="1" x14ac:dyDescent="0.25">
      <c r="A29" s="89">
        <v>25</v>
      </c>
      <c r="B29" s="90">
        <v>9920.3299999999981</v>
      </c>
      <c r="C29" s="91">
        <v>4669.4800000000005</v>
      </c>
      <c r="D29" s="91">
        <v>5031.6699999999992</v>
      </c>
      <c r="E29" s="91">
        <v>376.07682589369557</v>
      </c>
      <c r="F29" s="91">
        <v>1095.0996350090775</v>
      </c>
      <c r="G29" s="91">
        <v>1142.2840668365902</v>
      </c>
      <c r="H29" s="91">
        <v>286.12591160006224</v>
      </c>
      <c r="I29" s="91">
        <v>1134.573029077904</v>
      </c>
      <c r="J29" s="91">
        <v>1201.6524393562433</v>
      </c>
      <c r="K29" s="91">
        <v>1092.6913928083752</v>
      </c>
      <c r="L29" s="91">
        <v>504.9848782430588</v>
      </c>
      <c r="M29" s="91">
        <v>18821.329277216115</v>
      </c>
      <c r="N29" s="91">
        <v>4451.4000000000005</v>
      </c>
      <c r="O29" s="91">
        <v>1010.5485832982387</v>
      </c>
      <c r="P29" s="91">
        <v>1590.1716773607102</v>
      </c>
      <c r="Q29" s="91">
        <v>4494.6307696268577</v>
      </c>
      <c r="R29" s="91">
        <v>1022.5818716889188</v>
      </c>
      <c r="S29" s="91">
        <v>1857.0987273964654</v>
      </c>
      <c r="T29" s="91">
        <v>177816.98887848368</v>
      </c>
      <c r="U29" s="91">
        <v>37116.189492145146</v>
      </c>
      <c r="V29" s="91">
        <v>-1.6310401623311335</v>
      </c>
      <c r="W29" s="91">
        <v>-626.7888743759562</v>
      </c>
      <c r="X29" s="91">
        <v>4389.4709625030155</v>
      </c>
      <c r="Y29" s="91">
        <v>2271.0914959941501</v>
      </c>
      <c r="Z29" s="92">
        <v>280668.05000000005</v>
      </c>
      <c r="AA29"/>
    </row>
    <row r="30" spans="1:28" outlineLevel="1" x14ac:dyDescent="0.25">
      <c r="A30" s="93" t="s">
        <v>173</v>
      </c>
      <c r="B30" s="94">
        <v>19840.659999999996</v>
      </c>
      <c r="C30" s="95">
        <v>9338.9599999999991</v>
      </c>
      <c r="D30" s="95">
        <v>10063.339999999998</v>
      </c>
      <c r="E30" s="95">
        <v>752.15365178739125</v>
      </c>
      <c r="F30" s="95">
        <v>2190.1992700181554</v>
      </c>
      <c r="G30" s="95">
        <v>2284.5681336731805</v>
      </c>
      <c r="H30" s="95">
        <v>572.25182320012436</v>
      </c>
      <c r="I30" s="95">
        <v>2269.1460581558076</v>
      </c>
      <c r="J30" s="95">
        <v>2403.3048787124862</v>
      </c>
      <c r="K30" s="95">
        <v>2185.3827856167504</v>
      </c>
      <c r="L30" s="95">
        <v>1009.9697564861175</v>
      </c>
      <c r="M30" s="95">
        <v>37642.65855443223</v>
      </c>
      <c r="N30" s="95">
        <v>8902.7999999999993</v>
      </c>
      <c r="O30" s="95">
        <v>2021.0971665964773</v>
      </c>
      <c r="P30" s="95">
        <v>3180.3433547214199</v>
      </c>
      <c r="Q30" s="95">
        <v>8989.2615392537155</v>
      </c>
      <c r="R30" s="95">
        <v>2045.1637433778374</v>
      </c>
      <c r="S30" s="95">
        <v>3714.1974547929303</v>
      </c>
      <c r="T30" s="95">
        <v>355633.97775696742</v>
      </c>
      <c r="U30" s="95">
        <v>74232.378984290292</v>
      </c>
      <c r="V30" s="95">
        <v>-3.2620803246622669</v>
      </c>
      <c r="W30" s="95">
        <v>-1253.5777487519124</v>
      </c>
      <c r="X30" s="95">
        <v>8778.9419250060309</v>
      </c>
      <c r="Y30" s="95">
        <v>4542.1829919883003</v>
      </c>
      <c r="Z30" s="96">
        <v>561336.10000000009</v>
      </c>
    </row>
    <row r="31" spans="1:28" outlineLevel="1" x14ac:dyDescent="0.25">
      <c r="A31"/>
      <c r="B31"/>
      <c r="C31"/>
      <c r="D31"/>
      <c r="E31"/>
      <c r="F31"/>
      <c r="G31"/>
      <c r="H31"/>
      <c r="I31"/>
      <c r="J31"/>
      <c r="K31"/>
      <c r="L31"/>
      <c r="M31"/>
      <c r="N31"/>
      <c r="O31"/>
      <c r="P31"/>
      <c r="Q31"/>
      <c r="R31"/>
      <c r="S31"/>
      <c r="T31"/>
      <c r="U31"/>
      <c r="V31"/>
      <c r="W31"/>
      <c r="X31"/>
      <c r="Y31"/>
      <c r="Z31"/>
    </row>
    <row r="32" spans="1:28" outlineLevel="1" x14ac:dyDescent="0.25"/>
    <row r="33" spans="1:33" outlineLevel="1" x14ac:dyDescent="0.25"/>
    <row r="34" spans="1:33" ht="13" x14ac:dyDescent="0.3">
      <c r="A34" s="98" t="s">
        <v>159</v>
      </c>
    </row>
    <row r="35" spans="1:33" ht="13" x14ac:dyDescent="0.3">
      <c r="A35" s="22">
        <f t="shared" ref="A35:A59" si="0">A5</f>
        <v>1</v>
      </c>
      <c r="B35" s="22">
        <f t="shared" ref="B35:Q50" si="1">GETPIVOTDATA(CONCATENATE(B$4),$A$3,"L",$A35)</f>
        <v>1549</v>
      </c>
      <c r="C35" s="22">
        <f t="shared" si="1"/>
        <v>0</v>
      </c>
      <c r="D35" s="22">
        <f t="shared" si="1"/>
        <v>0</v>
      </c>
      <c r="E35" s="22">
        <f t="shared" si="1"/>
        <v>0</v>
      </c>
      <c r="F35" s="22">
        <f t="shared" si="1"/>
        <v>0</v>
      </c>
      <c r="G35" s="22">
        <f t="shared" si="1"/>
        <v>0</v>
      </c>
      <c r="H35" s="22">
        <f t="shared" si="1"/>
        <v>0</v>
      </c>
      <c r="I35" s="22">
        <f t="shared" si="1"/>
        <v>0</v>
      </c>
      <c r="J35" s="22">
        <f t="shared" si="1"/>
        <v>0</v>
      </c>
      <c r="K35" s="22">
        <f t="shared" si="1"/>
        <v>0</v>
      </c>
      <c r="L35" s="22">
        <f t="shared" si="1"/>
        <v>0</v>
      </c>
      <c r="M35" s="22">
        <f t="shared" si="1"/>
        <v>0</v>
      </c>
      <c r="N35" s="22">
        <f t="shared" si="1"/>
        <v>0</v>
      </c>
      <c r="O35" s="22">
        <f t="shared" si="1"/>
        <v>0</v>
      </c>
      <c r="P35" s="22">
        <f t="shared" si="1"/>
        <v>0</v>
      </c>
      <c r="Q35" s="22">
        <f t="shared" si="1"/>
        <v>0</v>
      </c>
      <c r="R35" s="22">
        <f t="shared" ref="R35:Z50" si="2">GETPIVOTDATA(CONCATENATE(R$4),$A$3,"L",$A35)</f>
        <v>0</v>
      </c>
      <c r="S35" s="22">
        <f t="shared" si="2"/>
        <v>0</v>
      </c>
      <c r="T35" s="22">
        <f t="shared" si="2"/>
        <v>0</v>
      </c>
      <c r="U35" s="22">
        <f t="shared" si="2"/>
        <v>87</v>
      </c>
      <c r="V35" s="22">
        <f t="shared" si="2"/>
        <v>0</v>
      </c>
      <c r="W35" s="22">
        <f t="shared" si="2"/>
        <v>0</v>
      </c>
      <c r="X35" s="22">
        <f t="shared" si="2"/>
        <v>0</v>
      </c>
      <c r="Y35" s="22">
        <f t="shared" si="2"/>
        <v>0</v>
      </c>
      <c r="Z35" s="22">
        <f t="shared" si="2"/>
        <v>1636</v>
      </c>
      <c r="AA35" s="97">
        <f>SUM(B35:Y35)</f>
        <v>1636</v>
      </c>
      <c r="AB35" s="97">
        <f>AA35-Z35</f>
        <v>0</v>
      </c>
      <c r="AD35" s="142" t="s">
        <v>190</v>
      </c>
      <c r="AE35" s="47"/>
      <c r="AF35" s="47"/>
    </row>
    <row r="36" spans="1:33" x14ac:dyDescent="0.25">
      <c r="A36" s="22">
        <f t="shared" si="0"/>
        <v>2</v>
      </c>
      <c r="B36" s="22">
        <f t="shared" si="1"/>
        <v>0</v>
      </c>
      <c r="C36" s="22">
        <f t="shared" si="1"/>
        <v>0</v>
      </c>
      <c r="D36" s="22">
        <f t="shared" si="1"/>
        <v>0</v>
      </c>
      <c r="E36" s="22">
        <f t="shared" si="1"/>
        <v>0</v>
      </c>
      <c r="F36" s="22">
        <f t="shared" si="1"/>
        <v>0</v>
      </c>
      <c r="G36" s="22">
        <f t="shared" si="1"/>
        <v>0</v>
      </c>
      <c r="H36" s="22">
        <f t="shared" si="1"/>
        <v>0</v>
      </c>
      <c r="I36" s="22">
        <f t="shared" si="1"/>
        <v>0</v>
      </c>
      <c r="J36" s="22">
        <f t="shared" si="1"/>
        <v>0</v>
      </c>
      <c r="K36" s="22">
        <f t="shared" si="1"/>
        <v>0</v>
      </c>
      <c r="L36" s="22">
        <f t="shared" si="1"/>
        <v>0</v>
      </c>
      <c r="M36" s="22">
        <f t="shared" si="1"/>
        <v>0</v>
      </c>
      <c r="N36" s="22">
        <f t="shared" si="1"/>
        <v>0</v>
      </c>
      <c r="O36" s="22">
        <f t="shared" si="1"/>
        <v>0</v>
      </c>
      <c r="P36" s="22">
        <f t="shared" si="1"/>
        <v>0</v>
      </c>
      <c r="Q36" s="22">
        <f t="shared" si="1"/>
        <v>0</v>
      </c>
      <c r="R36" s="22">
        <f t="shared" si="2"/>
        <v>0</v>
      </c>
      <c r="S36" s="22">
        <f t="shared" si="2"/>
        <v>0</v>
      </c>
      <c r="T36" s="140">
        <f t="shared" ref="T36:T58" si="3">Z36-SUM(U36:Y36,B36:S36)</f>
        <v>0</v>
      </c>
      <c r="U36" s="140">
        <f t="shared" ref="U36:U58" si="4">Z36*AE36</f>
        <v>0</v>
      </c>
      <c r="V36" s="22">
        <f t="shared" si="2"/>
        <v>0</v>
      </c>
      <c r="W36" s="22">
        <f t="shared" si="2"/>
        <v>0</v>
      </c>
      <c r="X36" s="22">
        <f t="shared" si="2"/>
        <v>0</v>
      </c>
      <c r="Y36" s="22">
        <f t="shared" si="2"/>
        <v>0</v>
      </c>
      <c r="Z36" s="22">
        <f t="shared" si="2"/>
        <v>0</v>
      </c>
      <c r="AA36" s="97">
        <f t="shared" ref="AA36:AA58" si="5">SUM(B36:Y36)</f>
        <v>0</v>
      </c>
      <c r="AB36" s="97">
        <f t="shared" ref="AB36:AB58" si="6">AA36-Z36</f>
        <v>0</v>
      </c>
      <c r="AD36" s="22">
        <f>[2]TRP_Simple!$AN69</f>
        <v>0</v>
      </c>
      <c r="AE36" s="22">
        <f t="shared" ref="AE36:AE58" si="7">AF36*AD36</f>
        <v>0</v>
      </c>
      <c r="AF36" s="22">
        <f t="shared" ref="AF36:AF57" si="8">AF$59</f>
        <v>1.1037067945423493</v>
      </c>
      <c r="AG36" s="22">
        <f t="shared" ref="AG36:AG59" si="9">AE36-AD36</f>
        <v>0</v>
      </c>
    </row>
    <row r="37" spans="1:33" x14ac:dyDescent="0.25">
      <c r="A37" s="22">
        <f t="shared" si="0"/>
        <v>3</v>
      </c>
      <c r="B37" s="22">
        <f t="shared" si="1"/>
        <v>265.67</v>
      </c>
      <c r="C37" s="22">
        <f t="shared" si="1"/>
        <v>221.01</v>
      </c>
      <c r="D37" s="22">
        <f t="shared" si="1"/>
        <v>203.97</v>
      </c>
      <c r="E37" s="22">
        <f t="shared" si="1"/>
        <v>26.772022162399047</v>
      </c>
      <c r="F37" s="22">
        <f t="shared" si="1"/>
        <v>77.957559944907018</v>
      </c>
      <c r="G37" s="22">
        <f t="shared" si="1"/>
        <v>59.249776267346355</v>
      </c>
      <c r="H37" s="22">
        <f t="shared" si="1"/>
        <v>-1.4521989840874927</v>
      </c>
      <c r="I37" s="22">
        <f t="shared" si="1"/>
        <v>-5.7583942362514895</v>
      </c>
      <c r="J37" s="22">
        <f t="shared" si="1"/>
        <v>-6.0988480277820969</v>
      </c>
      <c r="K37" s="22">
        <f t="shared" si="1"/>
        <v>67.670115157032313</v>
      </c>
      <c r="L37" s="22">
        <f t="shared" si="1"/>
        <v>31.273592057350935</v>
      </c>
      <c r="M37" s="22">
        <f t="shared" si="1"/>
        <v>623.55017152975392</v>
      </c>
      <c r="N37" s="22">
        <f t="shared" si="1"/>
        <v>1009.29</v>
      </c>
      <c r="O37" s="22">
        <f t="shared" si="1"/>
        <v>241.24394852017997</v>
      </c>
      <c r="P37" s="22">
        <f t="shared" si="1"/>
        <v>379.6148949310234</v>
      </c>
      <c r="Q37" s="22">
        <f t="shared" si="1"/>
        <v>1072.9840127687096</v>
      </c>
      <c r="R37" s="22">
        <f t="shared" si="2"/>
        <v>244.11660407878261</v>
      </c>
      <c r="S37" s="22">
        <f t="shared" si="2"/>
        <v>443.33724987936017</v>
      </c>
      <c r="T37" s="140">
        <f t="shared" si="3"/>
        <v>11579.94825488887</v>
      </c>
      <c r="U37" s="140">
        <f t="shared" si="4"/>
        <v>2126.8050349330701</v>
      </c>
      <c r="V37" s="22">
        <f t="shared" si="2"/>
        <v>-0.1227788238305029</v>
      </c>
      <c r="W37" s="22">
        <f t="shared" si="2"/>
        <v>-47.182407008259226</v>
      </c>
      <c r="X37" s="22">
        <f t="shared" si="2"/>
        <v>126.69484349802546</v>
      </c>
      <c r="Y37" s="22">
        <f t="shared" si="2"/>
        <v>65.446546463395606</v>
      </c>
      <c r="Z37" s="22">
        <f t="shared" si="2"/>
        <v>18805.989999999998</v>
      </c>
      <c r="AA37" s="97">
        <f t="shared" si="5"/>
        <v>18805.989999999994</v>
      </c>
      <c r="AB37" s="97">
        <f t="shared" si="6"/>
        <v>0</v>
      </c>
      <c r="AD37" s="22">
        <f>[2]TRP_Simple!$AN70</f>
        <v>0.10246552340418458</v>
      </c>
      <c r="AE37" s="22">
        <f t="shared" si="7"/>
        <v>0.11309189438753664</v>
      </c>
      <c r="AF37" s="22">
        <f t="shared" si="8"/>
        <v>1.1037067945423493</v>
      </c>
      <c r="AG37" s="22">
        <f t="shared" si="9"/>
        <v>1.0626370983352063E-2</v>
      </c>
    </row>
    <row r="38" spans="1:33" x14ac:dyDescent="0.25">
      <c r="A38" s="22">
        <f t="shared" si="0"/>
        <v>4</v>
      </c>
      <c r="B38" s="22">
        <f t="shared" si="1"/>
        <v>0</v>
      </c>
      <c r="C38" s="22">
        <f t="shared" si="1"/>
        <v>0</v>
      </c>
      <c r="D38" s="22">
        <f t="shared" si="1"/>
        <v>0</v>
      </c>
      <c r="E38" s="22">
        <f t="shared" si="1"/>
        <v>0</v>
      </c>
      <c r="F38" s="22">
        <f t="shared" si="1"/>
        <v>0</v>
      </c>
      <c r="G38" s="22">
        <f t="shared" si="1"/>
        <v>0</v>
      </c>
      <c r="H38" s="22">
        <f t="shared" si="1"/>
        <v>0</v>
      </c>
      <c r="I38" s="22">
        <f t="shared" si="1"/>
        <v>0</v>
      </c>
      <c r="J38" s="22">
        <f t="shared" si="1"/>
        <v>0</v>
      </c>
      <c r="K38" s="22">
        <f t="shared" si="1"/>
        <v>0</v>
      </c>
      <c r="L38" s="22">
        <f t="shared" si="1"/>
        <v>0</v>
      </c>
      <c r="M38" s="22">
        <f t="shared" si="1"/>
        <v>0</v>
      </c>
      <c r="N38" s="22">
        <f t="shared" si="1"/>
        <v>0</v>
      </c>
      <c r="O38" s="22">
        <f t="shared" si="1"/>
        <v>0</v>
      </c>
      <c r="P38" s="22">
        <f t="shared" si="1"/>
        <v>0</v>
      </c>
      <c r="Q38" s="22">
        <f t="shared" si="1"/>
        <v>0</v>
      </c>
      <c r="R38" s="22">
        <f t="shared" si="2"/>
        <v>0</v>
      </c>
      <c r="S38" s="22">
        <f t="shared" si="2"/>
        <v>0</v>
      </c>
      <c r="T38" s="140">
        <f t="shared" si="3"/>
        <v>0</v>
      </c>
      <c r="U38" s="140">
        <f t="shared" si="4"/>
        <v>0</v>
      </c>
      <c r="V38" s="22">
        <f t="shared" si="2"/>
        <v>0</v>
      </c>
      <c r="W38" s="22">
        <f t="shared" si="2"/>
        <v>0</v>
      </c>
      <c r="X38" s="22">
        <f t="shared" si="2"/>
        <v>0</v>
      </c>
      <c r="Y38" s="22">
        <f t="shared" si="2"/>
        <v>0</v>
      </c>
      <c r="Z38" s="22">
        <f t="shared" si="2"/>
        <v>0</v>
      </c>
      <c r="AA38" s="97">
        <f t="shared" si="5"/>
        <v>0</v>
      </c>
      <c r="AB38" s="97">
        <f t="shared" si="6"/>
        <v>0</v>
      </c>
      <c r="AD38" s="22">
        <f>[2]TRP_Simple!$AN71</f>
        <v>0</v>
      </c>
      <c r="AE38" s="22">
        <f t="shared" si="7"/>
        <v>0</v>
      </c>
      <c r="AF38" s="22">
        <f t="shared" si="8"/>
        <v>1.1037067945423493</v>
      </c>
      <c r="AG38" s="22">
        <f t="shared" si="9"/>
        <v>0</v>
      </c>
    </row>
    <row r="39" spans="1:33" x14ac:dyDescent="0.25">
      <c r="A39" s="22">
        <f t="shared" si="0"/>
        <v>5</v>
      </c>
      <c r="B39" s="22">
        <f t="shared" si="1"/>
        <v>0</v>
      </c>
      <c r="C39" s="22">
        <f t="shared" si="1"/>
        <v>0</v>
      </c>
      <c r="D39" s="22">
        <f t="shared" si="1"/>
        <v>0</v>
      </c>
      <c r="E39" s="22">
        <f t="shared" si="1"/>
        <v>0</v>
      </c>
      <c r="F39" s="22">
        <f t="shared" si="1"/>
        <v>0</v>
      </c>
      <c r="G39" s="22">
        <f t="shared" si="1"/>
        <v>0</v>
      </c>
      <c r="H39" s="22">
        <f t="shared" si="1"/>
        <v>0</v>
      </c>
      <c r="I39" s="22">
        <f t="shared" si="1"/>
        <v>0</v>
      </c>
      <c r="J39" s="22">
        <f t="shared" si="1"/>
        <v>0</v>
      </c>
      <c r="K39" s="22">
        <f t="shared" si="1"/>
        <v>0</v>
      </c>
      <c r="L39" s="22">
        <f t="shared" si="1"/>
        <v>0</v>
      </c>
      <c r="M39" s="22">
        <f t="shared" si="1"/>
        <v>0</v>
      </c>
      <c r="N39" s="22">
        <f t="shared" si="1"/>
        <v>0</v>
      </c>
      <c r="O39" s="22">
        <f t="shared" si="1"/>
        <v>0</v>
      </c>
      <c r="P39" s="22">
        <f t="shared" si="1"/>
        <v>0</v>
      </c>
      <c r="Q39" s="22">
        <f t="shared" si="1"/>
        <v>0</v>
      </c>
      <c r="R39" s="22">
        <f t="shared" si="2"/>
        <v>0</v>
      </c>
      <c r="S39" s="22">
        <f t="shared" si="2"/>
        <v>0</v>
      </c>
      <c r="T39" s="140">
        <f t="shared" si="3"/>
        <v>0</v>
      </c>
      <c r="U39" s="140">
        <f t="shared" si="4"/>
        <v>0</v>
      </c>
      <c r="V39" s="22">
        <f t="shared" si="2"/>
        <v>0</v>
      </c>
      <c r="W39" s="22">
        <f t="shared" si="2"/>
        <v>0</v>
      </c>
      <c r="X39" s="22">
        <f t="shared" si="2"/>
        <v>0</v>
      </c>
      <c r="Y39" s="22">
        <f t="shared" si="2"/>
        <v>0</v>
      </c>
      <c r="Z39" s="22">
        <f t="shared" si="2"/>
        <v>0</v>
      </c>
      <c r="AA39" s="97">
        <f t="shared" si="5"/>
        <v>0</v>
      </c>
      <c r="AB39" s="97">
        <f t="shared" si="6"/>
        <v>0</v>
      </c>
      <c r="AD39" s="22">
        <f>[2]TRP_Simple!$AN72</f>
        <v>0</v>
      </c>
      <c r="AE39" s="22">
        <f t="shared" si="7"/>
        <v>0</v>
      </c>
      <c r="AF39" s="22">
        <f t="shared" si="8"/>
        <v>1.1037067945423493</v>
      </c>
      <c r="AG39" s="22">
        <f t="shared" si="9"/>
        <v>0</v>
      </c>
    </row>
    <row r="40" spans="1:33" x14ac:dyDescent="0.25">
      <c r="A40" s="22">
        <f t="shared" si="0"/>
        <v>6</v>
      </c>
      <c r="B40" s="22">
        <f t="shared" si="1"/>
        <v>0</v>
      </c>
      <c r="C40" s="22">
        <f t="shared" si="1"/>
        <v>0</v>
      </c>
      <c r="D40" s="22">
        <f t="shared" si="1"/>
        <v>0</v>
      </c>
      <c r="E40" s="22">
        <f t="shared" si="1"/>
        <v>0</v>
      </c>
      <c r="F40" s="22">
        <f t="shared" si="1"/>
        <v>0</v>
      </c>
      <c r="G40" s="22">
        <f t="shared" si="1"/>
        <v>0</v>
      </c>
      <c r="H40" s="22">
        <f t="shared" si="1"/>
        <v>0</v>
      </c>
      <c r="I40" s="22">
        <f t="shared" si="1"/>
        <v>0</v>
      </c>
      <c r="J40" s="22">
        <f t="shared" si="1"/>
        <v>0</v>
      </c>
      <c r="K40" s="22">
        <f t="shared" si="1"/>
        <v>0</v>
      </c>
      <c r="L40" s="22">
        <f t="shared" si="1"/>
        <v>0</v>
      </c>
      <c r="M40" s="22">
        <f t="shared" si="1"/>
        <v>0</v>
      </c>
      <c r="N40" s="22">
        <f t="shared" si="1"/>
        <v>0</v>
      </c>
      <c r="O40" s="22">
        <f t="shared" si="1"/>
        <v>0</v>
      </c>
      <c r="P40" s="22">
        <f t="shared" si="1"/>
        <v>0</v>
      </c>
      <c r="Q40" s="22">
        <f t="shared" si="1"/>
        <v>0</v>
      </c>
      <c r="R40" s="22">
        <f t="shared" si="2"/>
        <v>0</v>
      </c>
      <c r="S40" s="22">
        <f t="shared" si="2"/>
        <v>0</v>
      </c>
      <c r="T40" s="140">
        <f t="shared" si="3"/>
        <v>0</v>
      </c>
      <c r="U40" s="140">
        <f t="shared" si="4"/>
        <v>0</v>
      </c>
      <c r="V40" s="22">
        <f t="shared" si="2"/>
        <v>0</v>
      </c>
      <c r="W40" s="22">
        <f t="shared" si="2"/>
        <v>0</v>
      </c>
      <c r="X40" s="22">
        <f t="shared" si="2"/>
        <v>0</v>
      </c>
      <c r="Y40" s="22">
        <f t="shared" si="2"/>
        <v>0</v>
      </c>
      <c r="Z40" s="22">
        <f t="shared" si="2"/>
        <v>0</v>
      </c>
      <c r="AA40" s="97">
        <f t="shared" si="5"/>
        <v>0</v>
      </c>
      <c r="AB40" s="97">
        <f t="shared" si="6"/>
        <v>0</v>
      </c>
      <c r="AD40" s="22">
        <f>[2]TRP_Simple!$AN73</f>
        <v>0</v>
      </c>
      <c r="AE40" s="22">
        <f t="shared" si="7"/>
        <v>0</v>
      </c>
      <c r="AF40" s="22">
        <f t="shared" si="8"/>
        <v>1.1037067945423493</v>
      </c>
      <c r="AG40" s="22">
        <f t="shared" si="9"/>
        <v>0</v>
      </c>
    </row>
    <row r="41" spans="1:33" x14ac:dyDescent="0.25">
      <c r="A41" s="22">
        <f t="shared" si="0"/>
        <v>7</v>
      </c>
      <c r="B41" s="22">
        <f t="shared" si="1"/>
        <v>0</v>
      </c>
      <c r="C41" s="22">
        <f t="shared" si="1"/>
        <v>0</v>
      </c>
      <c r="D41" s="22">
        <f t="shared" si="1"/>
        <v>0</v>
      </c>
      <c r="E41" s="22">
        <f t="shared" si="1"/>
        <v>0</v>
      </c>
      <c r="F41" s="22">
        <f t="shared" si="1"/>
        <v>0</v>
      </c>
      <c r="G41" s="22">
        <f t="shared" si="1"/>
        <v>0</v>
      </c>
      <c r="H41" s="22">
        <f t="shared" si="1"/>
        <v>0</v>
      </c>
      <c r="I41" s="22">
        <f t="shared" si="1"/>
        <v>0</v>
      </c>
      <c r="J41" s="22">
        <f t="shared" si="1"/>
        <v>0</v>
      </c>
      <c r="K41" s="22">
        <f t="shared" si="1"/>
        <v>0</v>
      </c>
      <c r="L41" s="22">
        <f t="shared" si="1"/>
        <v>0</v>
      </c>
      <c r="M41" s="22">
        <f t="shared" si="1"/>
        <v>0</v>
      </c>
      <c r="N41" s="22">
        <f t="shared" si="1"/>
        <v>0</v>
      </c>
      <c r="O41" s="22">
        <f t="shared" si="1"/>
        <v>0</v>
      </c>
      <c r="P41" s="22">
        <f t="shared" si="1"/>
        <v>0</v>
      </c>
      <c r="Q41" s="22">
        <f t="shared" si="1"/>
        <v>0</v>
      </c>
      <c r="R41" s="22">
        <f t="shared" si="2"/>
        <v>0</v>
      </c>
      <c r="S41" s="22">
        <f t="shared" si="2"/>
        <v>0</v>
      </c>
      <c r="T41" s="140">
        <f t="shared" si="3"/>
        <v>0</v>
      </c>
      <c r="U41" s="140">
        <f t="shared" si="4"/>
        <v>0</v>
      </c>
      <c r="V41" s="22">
        <f t="shared" si="2"/>
        <v>0</v>
      </c>
      <c r="W41" s="22">
        <f t="shared" si="2"/>
        <v>0</v>
      </c>
      <c r="X41" s="22">
        <f t="shared" si="2"/>
        <v>0</v>
      </c>
      <c r="Y41" s="22">
        <f t="shared" si="2"/>
        <v>0</v>
      </c>
      <c r="Z41" s="22">
        <f t="shared" si="2"/>
        <v>0</v>
      </c>
      <c r="AA41" s="97">
        <f t="shared" si="5"/>
        <v>0</v>
      </c>
      <c r="AB41" s="97">
        <f t="shared" si="6"/>
        <v>0</v>
      </c>
      <c r="AD41" s="22">
        <f>[2]TRP_Simple!$AN74</f>
        <v>0</v>
      </c>
      <c r="AE41" s="22">
        <f t="shared" si="7"/>
        <v>0</v>
      </c>
      <c r="AF41" s="22">
        <f t="shared" si="8"/>
        <v>1.1037067945423493</v>
      </c>
      <c r="AG41" s="22">
        <f t="shared" si="9"/>
        <v>0</v>
      </c>
    </row>
    <row r="42" spans="1:33" x14ac:dyDescent="0.25">
      <c r="A42" s="22">
        <f t="shared" si="0"/>
        <v>8</v>
      </c>
      <c r="B42" s="22">
        <f t="shared" si="1"/>
        <v>0</v>
      </c>
      <c r="C42" s="22">
        <f t="shared" si="1"/>
        <v>0</v>
      </c>
      <c r="D42" s="22">
        <f t="shared" si="1"/>
        <v>0</v>
      </c>
      <c r="E42" s="22">
        <f t="shared" si="1"/>
        <v>0</v>
      </c>
      <c r="F42" s="22">
        <f t="shared" si="1"/>
        <v>0</v>
      </c>
      <c r="G42" s="22">
        <f t="shared" si="1"/>
        <v>0</v>
      </c>
      <c r="H42" s="22">
        <f t="shared" si="1"/>
        <v>0</v>
      </c>
      <c r="I42" s="22">
        <f t="shared" si="1"/>
        <v>0</v>
      </c>
      <c r="J42" s="22">
        <f t="shared" si="1"/>
        <v>0</v>
      </c>
      <c r="K42" s="22">
        <f t="shared" si="1"/>
        <v>0</v>
      </c>
      <c r="L42" s="22">
        <f t="shared" si="1"/>
        <v>0</v>
      </c>
      <c r="M42" s="22">
        <f t="shared" si="1"/>
        <v>0</v>
      </c>
      <c r="N42" s="22">
        <f t="shared" si="1"/>
        <v>0</v>
      </c>
      <c r="O42" s="22">
        <f t="shared" si="1"/>
        <v>0</v>
      </c>
      <c r="P42" s="22">
        <f t="shared" si="1"/>
        <v>0</v>
      </c>
      <c r="Q42" s="22">
        <f t="shared" si="1"/>
        <v>0</v>
      </c>
      <c r="R42" s="22">
        <f t="shared" si="2"/>
        <v>0</v>
      </c>
      <c r="S42" s="22">
        <f t="shared" si="2"/>
        <v>0</v>
      </c>
      <c r="T42" s="140">
        <f t="shared" si="3"/>
        <v>0</v>
      </c>
      <c r="U42" s="140">
        <f t="shared" si="4"/>
        <v>0</v>
      </c>
      <c r="V42" s="22">
        <f t="shared" si="2"/>
        <v>0</v>
      </c>
      <c r="W42" s="22">
        <f t="shared" si="2"/>
        <v>0</v>
      </c>
      <c r="X42" s="22">
        <f t="shared" si="2"/>
        <v>0</v>
      </c>
      <c r="Y42" s="22">
        <f t="shared" si="2"/>
        <v>0</v>
      </c>
      <c r="Z42" s="22">
        <f t="shared" si="2"/>
        <v>0</v>
      </c>
      <c r="AA42" s="97">
        <f t="shared" si="5"/>
        <v>0</v>
      </c>
      <c r="AB42" s="97">
        <f t="shared" si="6"/>
        <v>0</v>
      </c>
      <c r="AD42" s="22">
        <f>[2]TRP_Simple!$AN75</f>
        <v>0</v>
      </c>
      <c r="AE42" s="22">
        <f t="shared" si="7"/>
        <v>0</v>
      </c>
      <c r="AF42" s="22">
        <f t="shared" si="8"/>
        <v>1.1037067945423493</v>
      </c>
      <c r="AG42" s="22">
        <f t="shared" si="9"/>
        <v>0</v>
      </c>
    </row>
    <row r="43" spans="1:33" x14ac:dyDescent="0.25">
      <c r="A43" s="22">
        <f t="shared" si="0"/>
        <v>9</v>
      </c>
      <c r="B43" s="22">
        <f t="shared" si="1"/>
        <v>0</v>
      </c>
      <c r="C43" s="22">
        <f t="shared" si="1"/>
        <v>0</v>
      </c>
      <c r="D43" s="22">
        <f t="shared" si="1"/>
        <v>0</v>
      </c>
      <c r="E43" s="22">
        <f t="shared" si="1"/>
        <v>0</v>
      </c>
      <c r="F43" s="22">
        <f t="shared" si="1"/>
        <v>0</v>
      </c>
      <c r="G43" s="22">
        <f t="shared" si="1"/>
        <v>0</v>
      </c>
      <c r="H43" s="22">
        <f t="shared" si="1"/>
        <v>0</v>
      </c>
      <c r="I43" s="22">
        <f t="shared" si="1"/>
        <v>0</v>
      </c>
      <c r="J43" s="22">
        <f t="shared" si="1"/>
        <v>0</v>
      </c>
      <c r="K43" s="22">
        <f t="shared" si="1"/>
        <v>0</v>
      </c>
      <c r="L43" s="22">
        <f t="shared" si="1"/>
        <v>0</v>
      </c>
      <c r="M43" s="22">
        <f t="shared" si="1"/>
        <v>0</v>
      </c>
      <c r="N43" s="22">
        <f t="shared" si="1"/>
        <v>0</v>
      </c>
      <c r="O43" s="22">
        <f t="shared" si="1"/>
        <v>0</v>
      </c>
      <c r="P43" s="22">
        <f t="shared" si="1"/>
        <v>0</v>
      </c>
      <c r="Q43" s="22">
        <f t="shared" si="1"/>
        <v>0</v>
      </c>
      <c r="R43" s="22">
        <f t="shared" si="2"/>
        <v>0</v>
      </c>
      <c r="S43" s="22">
        <f t="shared" si="2"/>
        <v>0</v>
      </c>
      <c r="T43" s="140">
        <f t="shared" si="3"/>
        <v>0</v>
      </c>
      <c r="U43" s="140">
        <f t="shared" si="4"/>
        <v>0</v>
      </c>
      <c r="V43" s="22">
        <f t="shared" si="2"/>
        <v>0</v>
      </c>
      <c r="W43" s="22">
        <f t="shared" si="2"/>
        <v>0</v>
      </c>
      <c r="X43" s="22">
        <f t="shared" si="2"/>
        <v>0</v>
      </c>
      <c r="Y43" s="22">
        <f t="shared" si="2"/>
        <v>0</v>
      </c>
      <c r="Z43" s="22">
        <f t="shared" si="2"/>
        <v>0</v>
      </c>
      <c r="AA43" s="97">
        <f t="shared" si="5"/>
        <v>0</v>
      </c>
      <c r="AB43" s="97">
        <f t="shared" si="6"/>
        <v>0</v>
      </c>
      <c r="AD43" s="22">
        <f>[2]TRP_Simple!$AN76</f>
        <v>0</v>
      </c>
      <c r="AE43" s="22">
        <f t="shared" si="7"/>
        <v>0</v>
      </c>
      <c r="AF43" s="22">
        <f t="shared" si="8"/>
        <v>1.1037067945423493</v>
      </c>
      <c r="AG43" s="22">
        <f t="shared" si="9"/>
        <v>0</v>
      </c>
    </row>
    <row r="44" spans="1:33" x14ac:dyDescent="0.25">
      <c r="A44" s="22">
        <f t="shared" si="0"/>
        <v>10</v>
      </c>
      <c r="B44" s="22">
        <f t="shared" si="1"/>
        <v>0</v>
      </c>
      <c r="C44" s="22">
        <f t="shared" si="1"/>
        <v>0</v>
      </c>
      <c r="D44" s="22">
        <f t="shared" si="1"/>
        <v>0</v>
      </c>
      <c r="E44" s="22">
        <f t="shared" si="1"/>
        <v>0</v>
      </c>
      <c r="F44" s="22">
        <f t="shared" si="1"/>
        <v>0</v>
      </c>
      <c r="G44" s="22">
        <f t="shared" si="1"/>
        <v>0</v>
      </c>
      <c r="H44" s="22">
        <f t="shared" si="1"/>
        <v>0</v>
      </c>
      <c r="I44" s="22">
        <f t="shared" si="1"/>
        <v>0</v>
      </c>
      <c r="J44" s="22">
        <f t="shared" si="1"/>
        <v>0</v>
      </c>
      <c r="K44" s="22">
        <f t="shared" si="1"/>
        <v>0</v>
      </c>
      <c r="L44" s="22">
        <f t="shared" si="1"/>
        <v>0</v>
      </c>
      <c r="M44" s="22">
        <f t="shared" si="1"/>
        <v>0</v>
      </c>
      <c r="N44" s="22">
        <f t="shared" si="1"/>
        <v>0</v>
      </c>
      <c r="O44" s="22">
        <f t="shared" si="1"/>
        <v>0</v>
      </c>
      <c r="P44" s="22">
        <f t="shared" si="1"/>
        <v>0</v>
      </c>
      <c r="Q44" s="22">
        <f t="shared" si="1"/>
        <v>0</v>
      </c>
      <c r="R44" s="22">
        <f t="shared" si="2"/>
        <v>0</v>
      </c>
      <c r="S44" s="22">
        <f t="shared" si="2"/>
        <v>0</v>
      </c>
      <c r="T44" s="140">
        <f t="shared" si="3"/>
        <v>0</v>
      </c>
      <c r="U44" s="140">
        <f t="shared" si="4"/>
        <v>0</v>
      </c>
      <c r="V44" s="22">
        <f t="shared" si="2"/>
        <v>0</v>
      </c>
      <c r="W44" s="22">
        <f t="shared" si="2"/>
        <v>0</v>
      </c>
      <c r="X44" s="22">
        <f t="shared" si="2"/>
        <v>0</v>
      </c>
      <c r="Y44" s="22">
        <f t="shared" si="2"/>
        <v>0</v>
      </c>
      <c r="Z44" s="22">
        <f t="shared" si="2"/>
        <v>0</v>
      </c>
      <c r="AA44" s="97">
        <f t="shared" si="5"/>
        <v>0</v>
      </c>
      <c r="AB44" s="97">
        <f t="shared" si="6"/>
        <v>0</v>
      </c>
      <c r="AD44" s="22">
        <f>[2]TRP_Simple!$AN77</f>
        <v>0</v>
      </c>
      <c r="AE44" s="22">
        <f t="shared" si="7"/>
        <v>0</v>
      </c>
      <c r="AF44" s="22">
        <f t="shared" si="8"/>
        <v>1.1037067945423493</v>
      </c>
      <c r="AG44" s="22">
        <f t="shared" si="9"/>
        <v>0</v>
      </c>
    </row>
    <row r="45" spans="1:33" x14ac:dyDescent="0.25">
      <c r="A45" s="22">
        <f t="shared" si="0"/>
        <v>11</v>
      </c>
      <c r="B45" s="22">
        <f t="shared" si="1"/>
        <v>0</v>
      </c>
      <c r="C45" s="22">
        <f t="shared" si="1"/>
        <v>0</v>
      </c>
      <c r="D45" s="22">
        <f t="shared" si="1"/>
        <v>0</v>
      </c>
      <c r="E45" s="22">
        <f t="shared" si="1"/>
        <v>0</v>
      </c>
      <c r="F45" s="22">
        <f t="shared" si="1"/>
        <v>0</v>
      </c>
      <c r="G45" s="22">
        <f t="shared" si="1"/>
        <v>0</v>
      </c>
      <c r="H45" s="22">
        <f t="shared" si="1"/>
        <v>0</v>
      </c>
      <c r="I45" s="22">
        <f t="shared" si="1"/>
        <v>0</v>
      </c>
      <c r="J45" s="22">
        <f t="shared" si="1"/>
        <v>0</v>
      </c>
      <c r="K45" s="22">
        <f t="shared" si="1"/>
        <v>0</v>
      </c>
      <c r="L45" s="22">
        <f t="shared" si="1"/>
        <v>0</v>
      </c>
      <c r="M45" s="22">
        <f t="shared" si="1"/>
        <v>0</v>
      </c>
      <c r="N45" s="22">
        <f t="shared" si="1"/>
        <v>0</v>
      </c>
      <c r="O45" s="22">
        <f t="shared" si="1"/>
        <v>0</v>
      </c>
      <c r="P45" s="22">
        <f t="shared" si="1"/>
        <v>0</v>
      </c>
      <c r="Q45" s="22">
        <f t="shared" si="1"/>
        <v>0</v>
      </c>
      <c r="R45" s="22">
        <f t="shared" si="2"/>
        <v>0</v>
      </c>
      <c r="S45" s="22">
        <f t="shared" si="2"/>
        <v>0</v>
      </c>
      <c r="T45" s="140">
        <f t="shared" si="3"/>
        <v>0</v>
      </c>
      <c r="U45" s="140">
        <f t="shared" si="4"/>
        <v>0</v>
      </c>
      <c r="V45" s="22">
        <f t="shared" si="2"/>
        <v>0</v>
      </c>
      <c r="W45" s="22">
        <f t="shared" si="2"/>
        <v>0</v>
      </c>
      <c r="X45" s="22">
        <f t="shared" si="2"/>
        <v>0</v>
      </c>
      <c r="Y45" s="22">
        <f t="shared" si="2"/>
        <v>0</v>
      </c>
      <c r="Z45" s="22">
        <f t="shared" si="2"/>
        <v>0</v>
      </c>
      <c r="AA45" s="97">
        <f t="shared" si="5"/>
        <v>0</v>
      </c>
      <c r="AB45" s="97">
        <f t="shared" si="6"/>
        <v>0</v>
      </c>
      <c r="AD45" s="22">
        <f>[2]TRP_Simple!$AN78</f>
        <v>0</v>
      </c>
      <c r="AE45" s="22">
        <f t="shared" si="7"/>
        <v>0</v>
      </c>
      <c r="AF45" s="22">
        <f t="shared" si="8"/>
        <v>1.1037067945423493</v>
      </c>
      <c r="AG45" s="22">
        <f t="shared" si="9"/>
        <v>0</v>
      </c>
    </row>
    <row r="46" spans="1:33" x14ac:dyDescent="0.25">
      <c r="A46" s="22">
        <f t="shared" si="0"/>
        <v>12</v>
      </c>
      <c r="B46" s="22">
        <f t="shared" si="1"/>
        <v>5318.5199999999995</v>
      </c>
      <c r="C46" s="22">
        <f t="shared" si="1"/>
        <v>2873.5899999999992</v>
      </c>
      <c r="D46" s="22">
        <f t="shared" si="1"/>
        <v>3607.4399999999996</v>
      </c>
      <c r="E46" s="22">
        <f t="shared" si="1"/>
        <v>250.31195893069551</v>
      </c>
      <c r="F46" s="22">
        <f t="shared" si="1"/>
        <v>728.8844086896637</v>
      </c>
      <c r="G46" s="22">
        <f t="shared" si="1"/>
        <v>721.51543472104231</v>
      </c>
      <c r="H46" s="22">
        <f t="shared" si="1"/>
        <v>203.39328124190121</v>
      </c>
      <c r="I46" s="22">
        <f t="shared" si="1"/>
        <v>806.51392214792929</v>
      </c>
      <c r="J46" s="22">
        <f t="shared" si="1"/>
        <v>854.19747965583372</v>
      </c>
      <c r="K46" s="22">
        <f t="shared" si="1"/>
        <v>717.32441920801102</v>
      </c>
      <c r="L46" s="22">
        <f t="shared" si="1"/>
        <v>331.50987266727356</v>
      </c>
      <c r="M46" s="22">
        <f t="shared" si="1"/>
        <v>11008.844544353138</v>
      </c>
      <c r="N46" s="22">
        <f t="shared" si="1"/>
        <v>2051.9499999999998</v>
      </c>
      <c r="O46" s="22">
        <f t="shared" si="1"/>
        <v>375.23351473221499</v>
      </c>
      <c r="P46" s="22">
        <f t="shared" si="1"/>
        <v>590.4572203507646</v>
      </c>
      <c r="Q46" s="22">
        <f t="shared" si="1"/>
        <v>1668.9312408970118</v>
      </c>
      <c r="R46" s="22">
        <f t="shared" si="2"/>
        <v>379.70167506735123</v>
      </c>
      <c r="S46" s="22">
        <f t="shared" si="2"/>
        <v>689.57167839603267</v>
      </c>
      <c r="T46" s="140">
        <f t="shared" si="3"/>
        <v>28249.924164584401</v>
      </c>
      <c r="U46" s="140">
        <f t="shared" si="4"/>
        <v>6912.8105059722311</v>
      </c>
      <c r="V46" s="22">
        <f t="shared" si="2"/>
        <v>-0.2247233241321317</v>
      </c>
      <c r="W46" s="22">
        <f t="shared" si="2"/>
        <v>-86.358437169008099</v>
      </c>
      <c r="X46" s="22">
        <f t="shared" si="2"/>
        <v>2871.909569667187</v>
      </c>
      <c r="Y46" s="22">
        <f t="shared" si="2"/>
        <v>1487.0782692104658</v>
      </c>
      <c r="Z46" s="22">
        <f t="shared" si="2"/>
        <v>72613.03</v>
      </c>
      <c r="AA46" s="97">
        <f t="shared" si="5"/>
        <v>72613.030000000013</v>
      </c>
      <c r="AB46" s="97">
        <f t="shared" si="6"/>
        <v>0</v>
      </c>
      <c r="AD46" s="22">
        <f>[2]TRP_Simple!$AN79</f>
        <v>8.6255416511523741E-2</v>
      </c>
      <c r="AE46" s="22">
        <f t="shared" si="7"/>
        <v>9.5200689269849106E-2</v>
      </c>
      <c r="AF46" s="22">
        <f t="shared" si="8"/>
        <v>1.1037067945423493</v>
      </c>
      <c r="AG46" s="22">
        <f t="shared" si="9"/>
        <v>8.9452727583253649E-3</v>
      </c>
    </row>
    <row r="47" spans="1:33" x14ac:dyDescent="0.25">
      <c r="A47" s="22">
        <f t="shared" si="0"/>
        <v>13</v>
      </c>
      <c r="B47" s="22">
        <f t="shared" si="1"/>
        <v>2506</v>
      </c>
      <c r="C47" s="22">
        <f t="shared" si="1"/>
        <v>941.28</v>
      </c>
      <c r="D47" s="22">
        <f t="shared" si="1"/>
        <v>780.33999999999992</v>
      </c>
      <c r="E47" s="22">
        <f t="shared" si="1"/>
        <v>61.535692731484374</v>
      </c>
      <c r="F47" s="22">
        <f t="shared" si="1"/>
        <v>179.18603330620419</v>
      </c>
      <c r="G47" s="22">
        <f t="shared" si="1"/>
        <v>224.07541206457091</v>
      </c>
      <c r="H47" s="22">
        <f t="shared" si="1"/>
        <v>49.488145700513137</v>
      </c>
      <c r="I47" s="22">
        <f t="shared" si="1"/>
        <v>196.23498989270718</v>
      </c>
      <c r="J47" s="22">
        <f t="shared" si="1"/>
        <v>207.83699968900635</v>
      </c>
      <c r="K47" s="22">
        <f t="shared" si="1"/>
        <v>189.38716385980882</v>
      </c>
      <c r="L47" s="22">
        <f t="shared" si="1"/>
        <v>87.524853322712801</v>
      </c>
      <c r="M47" s="22">
        <f t="shared" si="1"/>
        <v>2582.2949844805216</v>
      </c>
      <c r="N47" s="22">
        <f t="shared" si="1"/>
        <v>776.16000000000008</v>
      </c>
      <c r="O47" s="22">
        <f t="shared" si="1"/>
        <v>216.13717010656768</v>
      </c>
      <c r="P47" s="22">
        <f t="shared" si="1"/>
        <v>340.10755347021711</v>
      </c>
      <c r="Q47" s="22">
        <f t="shared" si="1"/>
        <v>961.31625067485913</v>
      </c>
      <c r="R47" s="22">
        <f t="shared" si="2"/>
        <v>218.71086220096373</v>
      </c>
      <c r="S47" s="22">
        <f t="shared" si="2"/>
        <v>397.1981854033437</v>
      </c>
      <c r="T47" s="140">
        <f t="shared" si="3"/>
        <v>81455.787827897497</v>
      </c>
      <c r="U47" s="140">
        <f t="shared" si="4"/>
        <v>35229.252150246597</v>
      </c>
      <c r="V47" s="22">
        <f t="shared" si="2"/>
        <v>-0.84048534815275211</v>
      </c>
      <c r="W47" s="22">
        <f t="shared" si="2"/>
        <v>-322.98828530697756</v>
      </c>
      <c r="X47" s="22">
        <f t="shared" si="2"/>
        <v>1116.7712315721305</v>
      </c>
      <c r="Y47" s="22">
        <f t="shared" si="2"/>
        <v>577.22326403546981</v>
      </c>
      <c r="Z47" s="22">
        <f t="shared" si="2"/>
        <v>128970.02000000002</v>
      </c>
      <c r="AA47" s="97">
        <f t="shared" si="5"/>
        <v>128970.02000000005</v>
      </c>
      <c r="AB47" s="97">
        <f t="shared" si="6"/>
        <v>0</v>
      </c>
      <c r="AD47" s="22">
        <f>[2]TRP_Simple!$AN80</f>
        <v>0.24749187205596745</v>
      </c>
      <c r="AE47" s="22">
        <f t="shared" si="7"/>
        <v>0.27315846078217709</v>
      </c>
      <c r="AF47" s="22">
        <f t="shared" si="8"/>
        <v>1.1037067945423493</v>
      </c>
      <c r="AG47" s="22">
        <f t="shared" si="9"/>
        <v>2.5666588726209638E-2</v>
      </c>
    </row>
    <row r="48" spans="1:33" x14ac:dyDescent="0.25">
      <c r="A48" s="22">
        <f t="shared" si="0"/>
        <v>14</v>
      </c>
      <c r="B48" s="22">
        <f t="shared" si="1"/>
        <v>0</v>
      </c>
      <c r="C48" s="22">
        <f t="shared" si="1"/>
        <v>0</v>
      </c>
      <c r="D48" s="22">
        <f t="shared" si="1"/>
        <v>0</v>
      </c>
      <c r="E48" s="22">
        <f t="shared" si="1"/>
        <v>0</v>
      </c>
      <c r="F48" s="22">
        <f t="shared" si="1"/>
        <v>0</v>
      </c>
      <c r="G48" s="22">
        <f t="shared" si="1"/>
        <v>0</v>
      </c>
      <c r="H48" s="22">
        <f t="shared" si="1"/>
        <v>0</v>
      </c>
      <c r="I48" s="22">
        <f t="shared" si="1"/>
        <v>0</v>
      </c>
      <c r="J48" s="22">
        <f t="shared" si="1"/>
        <v>0</v>
      </c>
      <c r="K48" s="22">
        <f t="shared" si="1"/>
        <v>0</v>
      </c>
      <c r="L48" s="22">
        <f t="shared" si="1"/>
        <v>0</v>
      </c>
      <c r="M48" s="22">
        <f t="shared" si="1"/>
        <v>0</v>
      </c>
      <c r="N48" s="22">
        <f t="shared" si="1"/>
        <v>0</v>
      </c>
      <c r="O48" s="22">
        <f t="shared" si="1"/>
        <v>0</v>
      </c>
      <c r="P48" s="22">
        <f t="shared" si="1"/>
        <v>0</v>
      </c>
      <c r="Q48" s="22">
        <f t="shared" si="1"/>
        <v>0</v>
      </c>
      <c r="R48" s="22">
        <f t="shared" si="2"/>
        <v>0</v>
      </c>
      <c r="S48" s="22">
        <f t="shared" si="2"/>
        <v>0</v>
      </c>
      <c r="T48" s="140">
        <f t="shared" si="3"/>
        <v>0</v>
      </c>
      <c r="U48" s="140">
        <f t="shared" si="4"/>
        <v>0</v>
      </c>
      <c r="V48" s="22">
        <f t="shared" si="2"/>
        <v>0</v>
      </c>
      <c r="W48" s="22">
        <f t="shared" si="2"/>
        <v>0</v>
      </c>
      <c r="X48" s="22">
        <f t="shared" si="2"/>
        <v>0</v>
      </c>
      <c r="Y48" s="22">
        <f t="shared" si="2"/>
        <v>0</v>
      </c>
      <c r="Z48" s="22">
        <f t="shared" si="2"/>
        <v>0</v>
      </c>
      <c r="AA48" s="97">
        <f t="shared" si="5"/>
        <v>0</v>
      </c>
      <c r="AB48" s="97">
        <f t="shared" si="6"/>
        <v>0</v>
      </c>
      <c r="AD48" s="22">
        <f>[2]TRP_Simple!$AN81</f>
        <v>0</v>
      </c>
      <c r="AE48" s="22">
        <f t="shared" si="7"/>
        <v>0</v>
      </c>
      <c r="AF48" s="22">
        <f t="shared" si="8"/>
        <v>1.1037067945423493</v>
      </c>
      <c r="AG48" s="22">
        <f t="shared" si="9"/>
        <v>0</v>
      </c>
    </row>
    <row r="49" spans="1:33" x14ac:dyDescent="0.25">
      <c r="A49" s="22">
        <f t="shared" si="0"/>
        <v>15</v>
      </c>
      <c r="B49" s="22">
        <f t="shared" si="1"/>
        <v>0</v>
      </c>
      <c r="C49" s="22">
        <f t="shared" si="1"/>
        <v>0</v>
      </c>
      <c r="D49" s="22">
        <f t="shared" si="1"/>
        <v>0</v>
      </c>
      <c r="E49" s="22">
        <f t="shared" si="1"/>
        <v>0</v>
      </c>
      <c r="F49" s="22">
        <f t="shared" si="1"/>
        <v>0</v>
      </c>
      <c r="G49" s="22">
        <f t="shared" si="1"/>
        <v>0</v>
      </c>
      <c r="H49" s="22">
        <f t="shared" si="1"/>
        <v>0</v>
      </c>
      <c r="I49" s="22">
        <f t="shared" si="1"/>
        <v>0</v>
      </c>
      <c r="J49" s="22">
        <f t="shared" si="1"/>
        <v>0</v>
      </c>
      <c r="K49" s="22">
        <f t="shared" si="1"/>
        <v>0</v>
      </c>
      <c r="L49" s="22">
        <f t="shared" si="1"/>
        <v>0</v>
      </c>
      <c r="M49" s="22">
        <f t="shared" si="1"/>
        <v>0</v>
      </c>
      <c r="N49" s="22">
        <f t="shared" si="1"/>
        <v>0</v>
      </c>
      <c r="O49" s="22">
        <f t="shared" si="1"/>
        <v>0</v>
      </c>
      <c r="P49" s="22">
        <f t="shared" si="1"/>
        <v>0</v>
      </c>
      <c r="Q49" s="22">
        <f t="shared" si="1"/>
        <v>0</v>
      </c>
      <c r="R49" s="22">
        <f t="shared" si="2"/>
        <v>0</v>
      </c>
      <c r="S49" s="22">
        <f t="shared" si="2"/>
        <v>0</v>
      </c>
      <c r="T49" s="140">
        <f t="shared" si="3"/>
        <v>0</v>
      </c>
      <c r="U49" s="140">
        <f t="shared" si="4"/>
        <v>0</v>
      </c>
      <c r="V49" s="22">
        <f t="shared" si="2"/>
        <v>0</v>
      </c>
      <c r="W49" s="22">
        <f t="shared" si="2"/>
        <v>0</v>
      </c>
      <c r="X49" s="22">
        <f t="shared" si="2"/>
        <v>0</v>
      </c>
      <c r="Y49" s="22">
        <f t="shared" si="2"/>
        <v>0</v>
      </c>
      <c r="Z49" s="22">
        <f t="shared" si="2"/>
        <v>0</v>
      </c>
      <c r="AA49" s="97">
        <f t="shared" si="5"/>
        <v>0</v>
      </c>
      <c r="AB49" s="97">
        <f t="shared" si="6"/>
        <v>0</v>
      </c>
      <c r="AD49" s="22">
        <f>[2]TRP_Simple!$AN82</f>
        <v>0</v>
      </c>
      <c r="AE49" s="22">
        <f t="shared" si="7"/>
        <v>0</v>
      </c>
      <c r="AF49" s="22">
        <f t="shared" si="8"/>
        <v>1.1037067945423493</v>
      </c>
      <c r="AG49" s="22">
        <f t="shared" si="9"/>
        <v>0</v>
      </c>
    </row>
    <row r="50" spans="1:33" x14ac:dyDescent="0.25">
      <c r="A50" s="22">
        <f t="shared" si="0"/>
        <v>16</v>
      </c>
      <c r="B50" s="22">
        <f t="shared" si="1"/>
        <v>0</v>
      </c>
      <c r="C50" s="22">
        <f t="shared" si="1"/>
        <v>0</v>
      </c>
      <c r="D50" s="22">
        <f t="shared" si="1"/>
        <v>0</v>
      </c>
      <c r="E50" s="22">
        <f t="shared" si="1"/>
        <v>0</v>
      </c>
      <c r="F50" s="22">
        <f t="shared" si="1"/>
        <v>0</v>
      </c>
      <c r="G50" s="22">
        <f t="shared" si="1"/>
        <v>0</v>
      </c>
      <c r="H50" s="22">
        <f t="shared" si="1"/>
        <v>0</v>
      </c>
      <c r="I50" s="22">
        <f t="shared" si="1"/>
        <v>0</v>
      </c>
      <c r="J50" s="22">
        <f t="shared" si="1"/>
        <v>0</v>
      </c>
      <c r="K50" s="22">
        <f t="shared" si="1"/>
        <v>0</v>
      </c>
      <c r="L50" s="22">
        <f t="shared" si="1"/>
        <v>0</v>
      </c>
      <c r="M50" s="22">
        <f t="shared" si="1"/>
        <v>0</v>
      </c>
      <c r="N50" s="22">
        <f t="shared" si="1"/>
        <v>0</v>
      </c>
      <c r="O50" s="22">
        <f t="shared" si="1"/>
        <v>0</v>
      </c>
      <c r="P50" s="22">
        <f t="shared" si="1"/>
        <v>0</v>
      </c>
      <c r="Q50" s="22">
        <f t="shared" ref="Q50:Z59" si="10">GETPIVOTDATA(CONCATENATE(Q$4),$A$3,"L",$A50)</f>
        <v>0</v>
      </c>
      <c r="R50" s="22">
        <f t="shared" si="2"/>
        <v>0</v>
      </c>
      <c r="S50" s="22">
        <f t="shared" si="2"/>
        <v>0</v>
      </c>
      <c r="T50" s="140">
        <f t="shared" si="3"/>
        <v>0</v>
      </c>
      <c r="U50" s="140">
        <f t="shared" si="4"/>
        <v>0</v>
      </c>
      <c r="V50" s="22">
        <f t="shared" si="2"/>
        <v>0</v>
      </c>
      <c r="W50" s="22">
        <f t="shared" si="2"/>
        <v>0</v>
      </c>
      <c r="X50" s="22">
        <f t="shared" si="2"/>
        <v>0</v>
      </c>
      <c r="Y50" s="22">
        <f t="shared" si="2"/>
        <v>0</v>
      </c>
      <c r="Z50" s="22">
        <f t="shared" si="2"/>
        <v>0</v>
      </c>
      <c r="AA50" s="97">
        <f t="shared" si="5"/>
        <v>0</v>
      </c>
      <c r="AB50" s="97">
        <f t="shared" si="6"/>
        <v>0</v>
      </c>
      <c r="AD50" s="22">
        <f>[2]TRP_Simple!$AN83</f>
        <v>0</v>
      </c>
      <c r="AE50" s="22">
        <f t="shared" si="7"/>
        <v>0</v>
      </c>
      <c r="AF50" s="22">
        <f t="shared" si="8"/>
        <v>1.1037067945423493</v>
      </c>
      <c r="AG50" s="22">
        <f t="shared" si="9"/>
        <v>0</v>
      </c>
    </row>
    <row r="51" spans="1:33" x14ac:dyDescent="0.25">
      <c r="A51" s="22">
        <f t="shared" si="0"/>
        <v>17</v>
      </c>
      <c r="B51" s="22">
        <f t="shared" ref="B51:P59" si="11">GETPIVOTDATA(CONCATENATE(B$4),$A$3,"L",$A51)</f>
        <v>0</v>
      </c>
      <c r="C51" s="22">
        <f t="shared" si="11"/>
        <v>0</v>
      </c>
      <c r="D51" s="22">
        <f t="shared" si="11"/>
        <v>0</v>
      </c>
      <c r="E51" s="22">
        <f t="shared" si="11"/>
        <v>0</v>
      </c>
      <c r="F51" s="22">
        <f t="shared" si="11"/>
        <v>0</v>
      </c>
      <c r="G51" s="22">
        <f t="shared" si="11"/>
        <v>0</v>
      </c>
      <c r="H51" s="22">
        <f t="shared" si="11"/>
        <v>0</v>
      </c>
      <c r="I51" s="22">
        <f t="shared" si="11"/>
        <v>0</v>
      </c>
      <c r="J51" s="22">
        <f t="shared" si="11"/>
        <v>0</v>
      </c>
      <c r="K51" s="22">
        <f t="shared" si="11"/>
        <v>0</v>
      </c>
      <c r="L51" s="22">
        <f t="shared" si="11"/>
        <v>0</v>
      </c>
      <c r="M51" s="22">
        <f t="shared" si="11"/>
        <v>0</v>
      </c>
      <c r="N51" s="22">
        <f t="shared" si="11"/>
        <v>0</v>
      </c>
      <c r="O51" s="22">
        <f t="shared" si="11"/>
        <v>0</v>
      </c>
      <c r="P51" s="22">
        <f t="shared" si="11"/>
        <v>0</v>
      </c>
      <c r="Q51" s="22">
        <f t="shared" si="10"/>
        <v>0</v>
      </c>
      <c r="R51" s="22">
        <f t="shared" si="10"/>
        <v>0</v>
      </c>
      <c r="S51" s="22">
        <f t="shared" si="10"/>
        <v>0</v>
      </c>
      <c r="T51" s="140">
        <f t="shared" si="3"/>
        <v>0</v>
      </c>
      <c r="U51" s="140">
        <f t="shared" si="4"/>
        <v>0</v>
      </c>
      <c r="V51" s="22">
        <f t="shared" si="10"/>
        <v>0</v>
      </c>
      <c r="W51" s="22">
        <f t="shared" si="10"/>
        <v>0</v>
      </c>
      <c r="X51" s="22">
        <f t="shared" si="10"/>
        <v>0</v>
      </c>
      <c r="Y51" s="22">
        <f t="shared" si="10"/>
        <v>0</v>
      </c>
      <c r="Z51" s="22">
        <f t="shared" si="10"/>
        <v>0</v>
      </c>
      <c r="AA51" s="97">
        <f t="shared" si="5"/>
        <v>0</v>
      </c>
      <c r="AB51" s="97">
        <f t="shared" si="6"/>
        <v>0</v>
      </c>
      <c r="AD51" s="22">
        <f>[2]TRP_Simple!$AN84</f>
        <v>0</v>
      </c>
      <c r="AE51" s="22">
        <f t="shared" si="7"/>
        <v>0</v>
      </c>
      <c r="AF51" s="22">
        <f t="shared" si="8"/>
        <v>1.1037067945423493</v>
      </c>
      <c r="AG51" s="22">
        <f t="shared" si="9"/>
        <v>0</v>
      </c>
    </row>
    <row r="52" spans="1:33" x14ac:dyDescent="0.25">
      <c r="A52" s="22">
        <f t="shared" si="0"/>
        <v>18</v>
      </c>
      <c r="B52" s="22">
        <f t="shared" si="11"/>
        <v>0</v>
      </c>
      <c r="C52" s="22">
        <f t="shared" si="11"/>
        <v>0</v>
      </c>
      <c r="D52" s="22">
        <f t="shared" si="11"/>
        <v>0</v>
      </c>
      <c r="E52" s="22">
        <f t="shared" si="11"/>
        <v>0</v>
      </c>
      <c r="F52" s="22">
        <f t="shared" si="11"/>
        <v>0</v>
      </c>
      <c r="G52" s="22">
        <f t="shared" si="11"/>
        <v>0</v>
      </c>
      <c r="H52" s="22">
        <f t="shared" si="11"/>
        <v>0</v>
      </c>
      <c r="I52" s="22">
        <f t="shared" si="11"/>
        <v>0</v>
      </c>
      <c r="J52" s="22">
        <f t="shared" si="11"/>
        <v>0</v>
      </c>
      <c r="K52" s="22">
        <f t="shared" si="11"/>
        <v>0</v>
      </c>
      <c r="L52" s="22">
        <f t="shared" si="11"/>
        <v>0</v>
      </c>
      <c r="M52" s="22">
        <f t="shared" si="11"/>
        <v>0</v>
      </c>
      <c r="N52" s="22">
        <f t="shared" si="11"/>
        <v>0</v>
      </c>
      <c r="O52" s="22">
        <f t="shared" si="11"/>
        <v>0</v>
      </c>
      <c r="P52" s="22">
        <f t="shared" si="11"/>
        <v>0</v>
      </c>
      <c r="Q52" s="22">
        <f t="shared" si="10"/>
        <v>0</v>
      </c>
      <c r="R52" s="22">
        <f t="shared" si="10"/>
        <v>0</v>
      </c>
      <c r="S52" s="22">
        <f t="shared" si="10"/>
        <v>0</v>
      </c>
      <c r="T52" s="140">
        <f t="shared" si="3"/>
        <v>0</v>
      </c>
      <c r="U52" s="140">
        <f t="shared" si="4"/>
        <v>0</v>
      </c>
      <c r="V52" s="22">
        <f t="shared" si="10"/>
        <v>0</v>
      </c>
      <c r="W52" s="22">
        <f t="shared" si="10"/>
        <v>0</v>
      </c>
      <c r="X52" s="22">
        <f t="shared" si="10"/>
        <v>0</v>
      </c>
      <c r="Y52" s="22">
        <f t="shared" si="10"/>
        <v>0</v>
      </c>
      <c r="Z52" s="22">
        <f t="shared" si="10"/>
        <v>0</v>
      </c>
      <c r="AA52" s="97">
        <f t="shared" si="5"/>
        <v>0</v>
      </c>
      <c r="AB52" s="97">
        <f t="shared" si="6"/>
        <v>0</v>
      </c>
      <c r="AD52" s="22">
        <f>[2]TRP_Simple!$AN85</f>
        <v>0</v>
      </c>
      <c r="AE52" s="22">
        <f t="shared" si="7"/>
        <v>0</v>
      </c>
      <c r="AF52" s="22">
        <f t="shared" si="8"/>
        <v>1.1037067945423493</v>
      </c>
      <c r="AG52" s="22">
        <f t="shared" si="9"/>
        <v>0</v>
      </c>
    </row>
    <row r="53" spans="1:33" x14ac:dyDescent="0.25">
      <c r="A53" s="22">
        <f t="shared" si="0"/>
        <v>19</v>
      </c>
      <c r="B53" s="22">
        <f t="shared" si="11"/>
        <v>281.14</v>
      </c>
      <c r="C53" s="22">
        <f t="shared" si="11"/>
        <v>633.6</v>
      </c>
      <c r="D53" s="22">
        <f t="shared" si="11"/>
        <v>439.92000000000007</v>
      </c>
      <c r="E53" s="22">
        <f t="shared" si="11"/>
        <v>37.457152069116638</v>
      </c>
      <c r="F53" s="22">
        <f t="shared" si="11"/>
        <v>109.07163306830275</v>
      </c>
      <c r="G53" s="22">
        <f t="shared" si="11"/>
        <v>137.4434437836307</v>
      </c>
      <c r="H53" s="22">
        <f t="shared" si="11"/>
        <v>34.696683641735341</v>
      </c>
      <c r="I53" s="22">
        <f t="shared" si="11"/>
        <v>137.58251127351889</v>
      </c>
      <c r="J53" s="22">
        <f t="shared" si="11"/>
        <v>145.7168080391852</v>
      </c>
      <c r="K53" s="22">
        <f t="shared" si="11"/>
        <v>118.30969458352298</v>
      </c>
      <c r="L53" s="22">
        <f t="shared" si="11"/>
        <v>54.676560195721429</v>
      </c>
      <c r="M53" s="22">
        <f t="shared" si="11"/>
        <v>4606.6395768527018</v>
      </c>
      <c r="N53" s="22">
        <f t="shared" si="11"/>
        <v>614</v>
      </c>
      <c r="O53" s="22">
        <f t="shared" si="11"/>
        <v>177.93394993927595</v>
      </c>
      <c r="P53" s="22">
        <f t="shared" si="11"/>
        <v>279.99200860870496</v>
      </c>
      <c r="Q53" s="22">
        <f t="shared" si="10"/>
        <v>791.39926528627745</v>
      </c>
      <c r="R53" s="22">
        <f t="shared" si="10"/>
        <v>180.05273034182116</v>
      </c>
      <c r="S53" s="22">
        <f t="shared" si="10"/>
        <v>326.99161371772874</v>
      </c>
      <c r="T53" s="140">
        <f t="shared" si="3"/>
        <v>45347.707799921001</v>
      </c>
      <c r="U53" s="140">
        <f t="shared" si="4"/>
        <v>3943.9426321851888</v>
      </c>
      <c r="V53" s="22">
        <f t="shared" si="10"/>
        <v>-0.44305266621574679</v>
      </c>
      <c r="W53" s="22">
        <f t="shared" si="10"/>
        <v>-170.25974489171131</v>
      </c>
      <c r="X53" s="22">
        <f t="shared" si="10"/>
        <v>274.09531776567241</v>
      </c>
      <c r="Y53" s="22">
        <f t="shared" si="10"/>
        <v>141.34341628481886</v>
      </c>
      <c r="Z53" s="22">
        <f t="shared" si="10"/>
        <v>58643.009999999995</v>
      </c>
      <c r="AA53" s="97">
        <f t="shared" si="5"/>
        <v>58643.009999999995</v>
      </c>
      <c r="AB53" s="97">
        <f t="shared" si="6"/>
        <v>0</v>
      </c>
      <c r="AD53" s="22">
        <f>[2]TRP_Simple!$AN86</f>
        <v>6.0934130671587046E-2</v>
      </c>
      <c r="AE53" s="22">
        <f t="shared" si="7"/>
        <v>6.7253414041761994E-2</v>
      </c>
      <c r="AF53" s="22">
        <f t="shared" si="8"/>
        <v>1.1037067945423493</v>
      </c>
      <c r="AG53" s="22">
        <f t="shared" si="9"/>
        <v>6.3192833701749482E-3</v>
      </c>
    </row>
    <row r="54" spans="1:33" x14ac:dyDescent="0.25">
      <c r="A54" s="22">
        <f t="shared" si="0"/>
        <v>20</v>
      </c>
      <c r="B54" s="22">
        <f t="shared" si="11"/>
        <v>0</v>
      </c>
      <c r="C54" s="22">
        <f t="shared" si="11"/>
        <v>0</v>
      </c>
      <c r="D54" s="22">
        <f t="shared" si="11"/>
        <v>0</v>
      </c>
      <c r="E54" s="22">
        <f t="shared" si="11"/>
        <v>0</v>
      </c>
      <c r="F54" s="22">
        <f t="shared" si="11"/>
        <v>0</v>
      </c>
      <c r="G54" s="22">
        <f t="shared" si="11"/>
        <v>0</v>
      </c>
      <c r="H54" s="22">
        <f t="shared" si="11"/>
        <v>0</v>
      </c>
      <c r="I54" s="22">
        <f t="shared" si="11"/>
        <v>0</v>
      </c>
      <c r="J54" s="22">
        <f t="shared" si="11"/>
        <v>0</v>
      </c>
      <c r="K54" s="22">
        <f t="shared" si="11"/>
        <v>0</v>
      </c>
      <c r="L54" s="22">
        <f t="shared" si="11"/>
        <v>0</v>
      </c>
      <c r="M54" s="22">
        <f t="shared" si="11"/>
        <v>0</v>
      </c>
      <c r="N54" s="22">
        <f t="shared" si="11"/>
        <v>0</v>
      </c>
      <c r="O54" s="22">
        <f t="shared" si="11"/>
        <v>0</v>
      </c>
      <c r="P54" s="22">
        <f t="shared" si="11"/>
        <v>0</v>
      </c>
      <c r="Q54" s="22">
        <f t="shared" si="10"/>
        <v>0</v>
      </c>
      <c r="R54" s="22">
        <f t="shared" si="10"/>
        <v>0</v>
      </c>
      <c r="S54" s="22">
        <f t="shared" si="10"/>
        <v>0</v>
      </c>
      <c r="T54" s="140">
        <f t="shared" si="3"/>
        <v>0</v>
      </c>
      <c r="U54" s="140">
        <f t="shared" si="4"/>
        <v>0</v>
      </c>
      <c r="V54" s="22">
        <f t="shared" si="10"/>
        <v>0</v>
      </c>
      <c r="W54" s="22">
        <f t="shared" si="10"/>
        <v>0</v>
      </c>
      <c r="X54" s="22">
        <f t="shared" si="10"/>
        <v>0</v>
      </c>
      <c r="Y54" s="22">
        <f t="shared" si="10"/>
        <v>0</v>
      </c>
      <c r="Z54" s="22">
        <f t="shared" si="10"/>
        <v>0</v>
      </c>
      <c r="AA54" s="97">
        <f t="shared" si="5"/>
        <v>0</v>
      </c>
      <c r="AB54" s="97">
        <f t="shared" si="6"/>
        <v>0</v>
      </c>
      <c r="AD54" s="22">
        <f>[2]TRP_Simple!$AN87</f>
        <v>0</v>
      </c>
      <c r="AE54" s="22">
        <f t="shared" si="7"/>
        <v>0</v>
      </c>
      <c r="AF54" s="22">
        <f t="shared" si="8"/>
        <v>1.1037067945423493</v>
      </c>
      <c r="AG54" s="22">
        <f t="shared" si="9"/>
        <v>0</v>
      </c>
    </row>
    <row r="55" spans="1:33" x14ac:dyDescent="0.25">
      <c r="A55" s="22">
        <f t="shared" si="0"/>
        <v>21</v>
      </c>
      <c r="B55" s="22">
        <f t="shared" si="11"/>
        <v>0</v>
      </c>
      <c r="C55" s="22">
        <f t="shared" si="11"/>
        <v>0</v>
      </c>
      <c r="D55" s="22">
        <f t="shared" si="11"/>
        <v>0</v>
      </c>
      <c r="E55" s="22">
        <f t="shared" si="11"/>
        <v>0</v>
      </c>
      <c r="F55" s="22">
        <f t="shared" si="11"/>
        <v>0</v>
      </c>
      <c r="G55" s="22">
        <f t="shared" si="11"/>
        <v>0</v>
      </c>
      <c r="H55" s="22">
        <f t="shared" si="11"/>
        <v>0</v>
      </c>
      <c r="I55" s="22">
        <f t="shared" si="11"/>
        <v>0</v>
      </c>
      <c r="J55" s="22">
        <f t="shared" si="11"/>
        <v>0</v>
      </c>
      <c r="K55" s="22">
        <f t="shared" si="11"/>
        <v>0</v>
      </c>
      <c r="L55" s="22">
        <f t="shared" si="11"/>
        <v>0</v>
      </c>
      <c r="M55" s="22">
        <f t="shared" si="11"/>
        <v>0</v>
      </c>
      <c r="N55" s="22">
        <f t="shared" si="11"/>
        <v>0</v>
      </c>
      <c r="O55" s="22">
        <f t="shared" si="11"/>
        <v>0</v>
      </c>
      <c r="P55" s="22">
        <f t="shared" si="11"/>
        <v>0</v>
      </c>
      <c r="Q55" s="22">
        <f t="shared" si="10"/>
        <v>0</v>
      </c>
      <c r="R55" s="22">
        <f t="shared" si="10"/>
        <v>0</v>
      </c>
      <c r="S55" s="22">
        <f t="shared" si="10"/>
        <v>0</v>
      </c>
      <c r="T55" s="140">
        <f t="shared" si="3"/>
        <v>0</v>
      </c>
      <c r="U55" s="140">
        <f t="shared" si="4"/>
        <v>0</v>
      </c>
      <c r="V55" s="22">
        <f t="shared" si="10"/>
        <v>0</v>
      </c>
      <c r="W55" s="22">
        <f t="shared" si="10"/>
        <v>0</v>
      </c>
      <c r="X55" s="22">
        <f t="shared" si="10"/>
        <v>0</v>
      </c>
      <c r="Y55" s="22">
        <f t="shared" si="10"/>
        <v>0</v>
      </c>
      <c r="Z55" s="22">
        <f t="shared" si="10"/>
        <v>0</v>
      </c>
      <c r="AA55" s="97">
        <f t="shared" si="5"/>
        <v>0</v>
      </c>
      <c r="AB55" s="97">
        <f t="shared" si="6"/>
        <v>0</v>
      </c>
      <c r="AD55" s="22">
        <f>[2]TRP_Simple!$AN88</f>
        <v>0</v>
      </c>
      <c r="AE55" s="22">
        <f t="shared" si="7"/>
        <v>0</v>
      </c>
      <c r="AF55" s="22">
        <f t="shared" si="8"/>
        <v>1.1037067945423493</v>
      </c>
      <c r="AG55" s="22">
        <f t="shared" si="9"/>
        <v>0</v>
      </c>
    </row>
    <row r="56" spans="1:33" x14ac:dyDescent="0.25">
      <c r="A56" s="22">
        <f t="shared" si="0"/>
        <v>22</v>
      </c>
      <c r="B56" s="22">
        <f t="shared" si="11"/>
        <v>0</v>
      </c>
      <c r="C56" s="22">
        <f t="shared" si="11"/>
        <v>0</v>
      </c>
      <c r="D56" s="22">
        <f t="shared" si="11"/>
        <v>0</v>
      </c>
      <c r="E56" s="22">
        <f t="shared" si="11"/>
        <v>0</v>
      </c>
      <c r="F56" s="22">
        <f t="shared" si="11"/>
        <v>0</v>
      </c>
      <c r="G56" s="22">
        <f t="shared" si="11"/>
        <v>0</v>
      </c>
      <c r="H56" s="22">
        <f t="shared" si="11"/>
        <v>0</v>
      </c>
      <c r="I56" s="22">
        <f t="shared" si="11"/>
        <v>0</v>
      </c>
      <c r="J56" s="22">
        <f t="shared" si="11"/>
        <v>0</v>
      </c>
      <c r="K56" s="22">
        <f t="shared" si="11"/>
        <v>0</v>
      </c>
      <c r="L56" s="22">
        <f t="shared" si="11"/>
        <v>0</v>
      </c>
      <c r="M56" s="22">
        <f t="shared" si="11"/>
        <v>0</v>
      </c>
      <c r="N56" s="22">
        <f t="shared" si="11"/>
        <v>0</v>
      </c>
      <c r="O56" s="22">
        <f t="shared" si="11"/>
        <v>0</v>
      </c>
      <c r="P56" s="22">
        <f t="shared" si="11"/>
        <v>0</v>
      </c>
      <c r="Q56" s="22">
        <f t="shared" si="10"/>
        <v>0</v>
      </c>
      <c r="R56" s="22">
        <f t="shared" si="10"/>
        <v>0</v>
      </c>
      <c r="S56" s="22">
        <f t="shared" si="10"/>
        <v>0</v>
      </c>
      <c r="T56" s="140">
        <f t="shared" si="3"/>
        <v>0</v>
      </c>
      <c r="U56" s="140">
        <f t="shared" si="4"/>
        <v>0</v>
      </c>
      <c r="V56" s="22">
        <f t="shared" si="10"/>
        <v>0</v>
      </c>
      <c r="W56" s="22">
        <f t="shared" si="10"/>
        <v>0</v>
      </c>
      <c r="X56" s="22">
        <f t="shared" si="10"/>
        <v>0</v>
      </c>
      <c r="Y56" s="22">
        <f t="shared" si="10"/>
        <v>0</v>
      </c>
      <c r="Z56" s="22">
        <f t="shared" si="10"/>
        <v>0</v>
      </c>
      <c r="AA56" s="97">
        <f t="shared" si="5"/>
        <v>0</v>
      </c>
      <c r="AB56" s="97">
        <f t="shared" si="6"/>
        <v>0</v>
      </c>
      <c r="AD56" s="22">
        <f>[2]TRP_Simple!$AN89</f>
        <v>0</v>
      </c>
      <c r="AE56" s="22">
        <f t="shared" si="7"/>
        <v>0</v>
      </c>
      <c r="AF56" s="22">
        <f t="shared" si="8"/>
        <v>1.1037067945423493</v>
      </c>
      <c r="AG56" s="22">
        <f t="shared" si="9"/>
        <v>0</v>
      </c>
    </row>
    <row r="57" spans="1:33" x14ac:dyDescent="0.25">
      <c r="A57" s="22">
        <f t="shared" si="0"/>
        <v>23</v>
      </c>
      <c r="B57" s="22">
        <f t="shared" si="11"/>
        <v>0</v>
      </c>
      <c r="C57" s="22">
        <f t="shared" si="11"/>
        <v>0</v>
      </c>
      <c r="D57" s="22">
        <f t="shared" si="11"/>
        <v>0</v>
      </c>
      <c r="E57" s="22">
        <f t="shared" si="11"/>
        <v>0</v>
      </c>
      <c r="F57" s="22">
        <f t="shared" si="11"/>
        <v>0</v>
      </c>
      <c r="G57" s="22">
        <f t="shared" si="11"/>
        <v>0</v>
      </c>
      <c r="H57" s="22">
        <f t="shared" si="11"/>
        <v>0</v>
      </c>
      <c r="I57" s="22">
        <f t="shared" si="11"/>
        <v>0</v>
      </c>
      <c r="J57" s="22">
        <f t="shared" si="11"/>
        <v>0</v>
      </c>
      <c r="K57" s="22">
        <f t="shared" si="11"/>
        <v>0</v>
      </c>
      <c r="L57" s="22">
        <f t="shared" si="11"/>
        <v>0</v>
      </c>
      <c r="M57" s="22">
        <f t="shared" si="11"/>
        <v>0</v>
      </c>
      <c r="N57" s="22">
        <f t="shared" si="11"/>
        <v>0</v>
      </c>
      <c r="O57" s="22">
        <f t="shared" si="11"/>
        <v>0</v>
      </c>
      <c r="P57" s="22">
        <f t="shared" si="11"/>
        <v>0</v>
      </c>
      <c r="Q57" s="22">
        <f t="shared" si="10"/>
        <v>0</v>
      </c>
      <c r="R57" s="22">
        <f t="shared" si="10"/>
        <v>0</v>
      </c>
      <c r="S57" s="22">
        <f t="shared" si="10"/>
        <v>0</v>
      </c>
      <c r="T57" s="140">
        <f t="shared" si="3"/>
        <v>0</v>
      </c>
      <c r="U57" s="140">
        <f t="shared" si="4"/>
        <v>0</v>
      </c>
      <c r="V57" s="22">
        <f t="shared" si="10"/>
        <v>0</v>
      </c>
      <c r="W57" s="22">
        <f t="shared" si="10"/>
        <v>0</v>
      </c>
      <c r="X57" s="22">
        <f t="shared" si="10"/>
        <v>0</v>
      </c>
      <c r="Y57" s="22">
        <f t="shared" si="10"/>
        <v>0</v>
      </c>
      <c r="Z57" s="22">
        <f t="shared" si="10"/>
        <v>0</v>
      </c>
      <c r="AA57" s="97">
        <f t="shared" si="5"/>
        <v>0</v>
      </c>
      <c r="AB57" s="97">
        <f t="shared" si="6"/>
        <v>0</v>
      </c>
      <c r="AD57" s="22">
        <f>[2]TRP_Simple!$AN90</f>
        <v>0</v>
      </c>
      <c r="AE57" s="22">
        <f t="shared" si="7"/>
        <v>0</v>
      </c>
      <c r="AF57" s="22">
        <f t="shared" si="8"/>
        <v>1.1037067945423493</v>
      </c>
      <c r="AG57" s="22">
        <f t="shared" si="9"/>
        <v>0</v>
      </c>
    </row>
    <row r="58" spans="1:33" x14ac:dyDescent="0.25">
      <c r="A58" s="22">
        <f t="shared" si="0"/>
        <v>24</v>
      </c>
      <c r="B58" s="22">
        <f t="shared" si="11"/>
        <v>0</v>
      </c>
      <c r="C58" s="22">
        <f t="shared" si="11"/>
        <v>0</v>
      </c>
      <c r="D58" s="22">
        <f t="shared" si="11"/>
        <v>0</v>
      </c>
      <c r="E58" s="22">
        <f t="shared" si="11"/>
        <v>0</v>
      </c>
      <c r="F58" s="22">
        <f t="shared" si="11"/>
        <v>0</v>
      </c>
      <c r="G58" s="22">
        <f t="shared" si="11"/>
        <v>0</v>
      </c>
      <c r="H58" s="22">
        <f t="shared" si="11"/>
        <v>0</v>
      </c>
      <c r="I58" s="22">
        <f t="shared" si="11"/>
        <v>0</v>
      </c>
      <c r="J58" s="22">
        <f t="shared" si="11"/>
        <v>0</v>
      </c>
      <c r="K58" s="22">
        <f t="shared" si="11"/>
        <v>0</v>
      </c>
      <c r="L58" s="22">
        <f t="shared" si="11"/>
        <v>0</v>
      </c>
      <c r="M58" s="22">
        <f t="shared" si="11"/>
        <v>0</v>
      </c>
      <c r="N58" s="22">
        <f t="shared" si="11"/>
        <v>0</v>
      </c>
      <c r="O58" s="22">
        <f t="shared" si="11"/>
        <v>0</v>
      </c>
      <c r="P58" s="22">
        <f t="shared" si="11"/>
        <v>0</v>
      </c>
      <c r="Q58" s="22">
        <f t="shared" si="10"/>
        <v>0</v>
      </c>
      <c r="R58" s="22">
        <f t="shared" si="10"/>
        <v>0</v>
      </c>
      <c r="S58" s="22">
        <f t="shared" si="10"/>
        <v>0</v>
      </c>
      <c r="T58" s="140">
        <f t="shared" si="3"/>
        <v>0</v>
      </c>
      <c r="U58" s="140">
        <f t="shared" si="4"/>
        <v>0</v>
      </c>
      <c r="V58" s="22">
        <f t="shared" si="10"/>
        <v>0</v>
      </c>
      <c r="W58" s="22">
        <f t="shared" si="10"/>
        <v>0</v>
      </c>
      <c r="X58" s="22">
        <f t="shared" si="10"/>
        <v>0</v>
      </c>
      <c r="Y58" s="22">
        <f t="shared" si="10"/>
        <v>0</v>
      </c>
      <c r="Z58" s="22">
        <f t="shared" si="10"/>
        <v>0</v>
      </c>
      <c r="AA58" s="97">
        <f t="shared" si="5"/>
        <v>0</v>
      </c>
      <c r="AB58" s="97">
        <f t="shared" si="6"/>
        <v>0</v>
      </c>
      <c r="AD58" s="22">
        <f>[2]TRP_Simple!$AN91</f>
        <v>0</v>
      </c>
      <c r="AE58" s="22">
        <f t="shared" si="7"/>
        <v>0</v>
      </c>
      <c r="AF58" s="22">
        <f>AF$59</f>
        <v>1.1037067945423493</v>
      </c>
      <c r="AG58" s="22">
        <f t="shared" si="9"/>
        <v>0</v>
      </c>
    </row>
    <row r="59" spans="1:33" x14ac:dyDescent="0.25">
      <c r="A59" s="22">
        <f t="shared" si="0"/>
        <v>25</v>
      </c>
      <c r="B59" s="22">
        <f t="shared" si="11"/>
        <v>9920.3299999999981</v>
      </c>
      <c r="C59" s="22">
        <f t="shared" si="11"/>
        <v>4669.4800000000005</v>
      </c>
      <c r="D59" s="22">
        <f t="shared" si="11"/>
        <v>5031.6699999999992</v>
      </c>
      <c r="E59" s="22">
        <f t="shared" si="11"/>
        <v>376.07682589369557</v>
      </c>
      <c r="F59" s="22">
        <f t="shared" si="11"/>
        <v>1095.0996350090775</v>
      </c>
      <c r="G59" s="22">
        <f t="shared" si="11"/>
        <v>1142.2840668365902</v>
      </c>
      <c r="H59" s="22">
        <f t="shared" si="11"/>
        <v>286.12591160006224</v>
      </c>
      <c r="I59" s="22">
        <f t="shared" si="11"/>
        <v>1134.573029077904</v>
      </c>
      <c r="J59" s="22">
        <f t="shared" si="11"/>
        <v>1201.6524393562433</v>
      </c>
      <c r="K59" s="22">
        <f t="shared" si="11"/>
        <v>1092.6913928083752</v>
      </c>
      <c r="L59" s="22">
        <f t="shared" si="11"/>
        <v>504.9848782430588</v>
      </c>
      <c r="M59" s="22">
        <f t="shared" si="11"/>
        <v>18821.329277216115</v>
      </c>
      <c r="N59" s="22">
        <f t="shared" si="11"/>
        <v>4451.4000000000005</v>
      </c>
      <c r="O59" s="22">
        <f t="shared" si="11"/>
        <v>1010.5485832982387</v>
      </c>
      <c r="P59" s="22">
        <f t="shared" si="11"/>
        <v>1590.1716773607102</v>
      </c>
      <c r="Q59" s="22">
        <f t="shared" si="10"/>
        <v>4494.6307696268577</v>
      </c>
      <c r="R59" s="22">
        <f t="shared" si="10"/>
        <v>1022.5818716889188</v>
      </c>
      <c r="S59" s="22">
        <f t="shared" si="10"/>
        <v>1857.0987273964654</v>
      </c>
      <c r="T59" s="140">
        <f>SUM(T35:T58)</f>
        <v>166633.36804729176</v>
      </c>
      <c r="U59" s="140">
        <f>SUM(U35:U58)</f>
        <v>48299.810323337086</v>
      </c>
      <c r="V59" s="22">
        <f t="shared" si="10"/>
        <v>-1.6310401623311335</v>
      </c>
      <c r="W59" s="22">
        <f t="shared" si="10"/>
        <v>-626.7888743759562</v>
      </c>
      <c r="X59" s="22">
        <f t="shared" si="10"/>
        <v>4389.4709625030155</v>
      </c>
      <c r="Y59" s="22">
        <f t="shared" si="10"/>
        <v>2271.0914959941501</v>
      </c>
      <c r="Z59" s="22">
        <f t="shared" si="10"/>
        <v>280668.05000000005</v>
      </c>
      <c r="AA59" s="97">
        <f>SUM(B59:Y59)</f>
        <v>280668.04999999993</v>
      </c>
      <c r="AB59" s="97">
        <f>AA59-Z59</f>
        <v>0</v>
      </c>
      <c r="AD59" s="141">
        <f>U59/Z59</f>
        <v>0.17208873729424165</v>
      </c>
      <c r="AE59" s="143" t="e">
        <f>SUM(#REF!)/#REF!</f>
        <v>#REF!</v>
      </c>
      <c r="AF59" s="141">
        <v>1.1037067945423493</v>
      </c>
      <c r="AG59" s="141" t="e">
        <f t="shared" si="9"/>
        <v>#REF!</v>
      </c>
    </row>
    <row r="60" spans="1:33" x14ac:dyDescent="0.25">
      <c r="A60" s="97" t="s">
        <v>169</v>
      </c>
      <c r="B60" s="97">
        <f>SUM(B35:B58)</f>
        <v>9920.3299999999981</v>
      </c>
      <c r="C60" s="97">
        <f t="shared" ref="C60:Z60" si="12">SUM(C35:C57)</f>
        <v>4669.4799999999996</v>
      </c>
      <c r="D60" s="97">
        <f t="shared" si="12"/>
        <v>5031.6699999999992</v>
      </c>
      <c r="E60" s="97">
        <f t="shared" si="12"/>
        <v>376.07682589369563</v>
      </c>
      <c r="F60" s="97">
        <f t="shared" si="12"/>
        <v>1095.0996350090777</v>
      </c>
      <c r="G60" s="97">
        <f t="shared" si="12"/>
        <v>1142.2840668365902</v>
      </c>
      <c r="H60" s="97">
        <f t="shared" si="12"/>
        <v>286.12591160006218</v>
      </c>
      <c r="I60" s="97">
        <f t="shared" si="12"/>
        <v>1134.5730290779038</v>
      </c>
      <c r="J60" s="97">
        <f t="shared" si="12"/>
        <v>1201.6524393562431</v>
      </c>
      <c r="K60" s="97">
        <f t="shared" si="12"/>
        <v>1092.6913928083752</v>
      </c>
      <c r="L60" s="97">
        <f t="shared" si="12"/>
        <v>504.98487824305869</v>
      </c>
      <c r="M60" s="97">
        <f t="shared" si="12"/>
        <v>18821.329277216115</v>
      </c>
      <c r="N60" s="97">
        <f t="shared" si="12"/>
        <v>4451.3999999999996</v>
      </c>
      <c r="O60" s="97">
        <f t="shared" si="12"/>
        <v>1010.5485832982387</v>
      </c>
      <c r="P60" s="97">
        <f t="shared" si="12"/>
        <v>1590.17167736071</v>
      </c>
      <c r="Q60" s="97">
        <f t="shared" si="12"/>
        <v>4494.6307696268577</v>
      </c>
      <c r="R60" s="97">
        <f t="shared" si="12"/>
        <v>1022.5818716889187</v>
      </c>
      <c r="S60" s="97">
        <f t="shared" si="12"/>
        <v>1857.0987273964652</v>
      </c>
      <c r="T60" s="97">
        <f t="shared" si="12"/>
        <v>166633.36804729176</v>
      </c>
      <c r="U60" s="97">
        <f t="shared" si="12"/>
        <v>48299.810323337086</v>
      </c>
      <c r="V60" s="97">
        <f t="shared" si="12"/>
        <v>-1.6310401623311335</v>
      </c>
      <c r="W60" s="97">
        <f t="shared" si="12"/>
        <v>-626.7888743759562</v>
      </c>
      <c r="X60" s="97">
        <f t="shared" si="12"/>
        <v>4389.4709625030155</v>
      </c>
      <c r="Y60" s="97">
        <f t="shared" si="12"/>
        <v>2271.0914959941501</v>
      </c>
      <c r="Z60" s="97">
        <f t="shared" si="12"/>
        <v>280668.05</v>
      </c>
    </row>
    <row r="61" spans="1:33" x14ac:dyDescent="0.25">
      <c r="A61" s="97" t="s">
        <v>169</v>
      </c>
      <c r="B61" s="97">
        <f>B60-B59</f>
        <v>0</v>
      </c>
      <c r="C61" s="97">
        <f t="shared" ref="C61:Z61" si="13">C60-C59</f>
        <v>0</v>
      </c>
      <c r="D61" s="97">
        <f t="shared" si="13"/>
        <v>0</v>
      </c>
      <c r="E61" s="97">
        <f t="shared" si="13"/>
        <v>0</v>
      </c>
      <c r="F61" s="97">
        <f t="shared" si="13"/>
        <v>0</v>
      </c>
      <c r="G61" s="97">
        <f t="shared" si="13"/>
        <v>0</v>
      </c>
      <c r="H61" s="97">
        <f t="shared" si="13"/>
        <v>0</v>
      </c>
      <c r="I61" s="97">
        <f t="shared" si="13"/>
        <v>0</v>
      </c>
      <c r="J61" s="97">
        <f t="shared" si="13"/>
        <v>0</v>
      </c>
      <c r="K61" s="97">
        <f t="shared" si="13"/>
        <v>0</v>
      </c>
      <c r="L61" s="97">
        <f t="shared" si="13"/>
        <v>0</v>
      </c>
      <c r="M61" s="97">
        <f t="shared" si="13"/>
        <v>0</v>
      </c>
      <c r="N61" s="97">
        <f t="shared" si="13"/>
        <v>0</v>
      </c>
      <c r="O61" s="97">
        <f t="shared" si="13"/>
        <v>0</v>
      </c>
      <c r="P61" s="97">
        <f t="shared" si="13"/>
        <v>0</v>
      </c>
      <c r="Q61" s="97">
        <f t="shared" si="13"/>
        <v>0</v>
      </c>
      <c r="R61" s="97">
        <f t="shared" si="13"/>
        <v>0</v>
      </c>
      <c r="S61" s="97">
        <f t="shared" si="13"/>
        <v>0</v>
      </c>
      <c r="T61" s="97">
        <f t="shared" si="13"/>
        <v>0</v>
      </c>
      <c r="U61" s="97">
        <f t="shared" si="13"/>
        <v>0</v>
      </c>
      <c r="V61" s="97">
        <f t="shared" si="13"/>
        <v>0</v>
      </c>
      <c r="W61" s="97">
        <f t="shared" si="13"/>
        <v>0</v>
      </c>
      <c r="X61" s="97">
        <f t="shared" si="13"/>
        <v>0</v>
      </c>
      <c r="Y61" s="97">
        <f t="shared" si="13"/>
        <v>0</v>
      </c>
      <c r="Z61" s="97">
        <f t="shared" si="13"/>
        <v>0</v>
      </c>
    </row>
    <row r="62" spans="1:33" ht="13" thickBot="1" x14ac:dyDescent="0.3"/>
    <row r="63" spans="1:33" s="103" customFormat="1" ht="13" x14ac:dyDescent="0.3">
      <c r="A63" s="102" t="s">
        <v>170</v>
      </c>
    </row>
    <row r="64" spans="1:33" s="105" customFormat="1" x14ac:dyDescent="0.25">
      <c r="A64" s="104">
        <f t="shared" ref="A64:A88" si="14">A35</f>
        <v>1</v>
      </c>
      <c r="B64" s="105">
        <f t="shared" ref="B64:Z74" si="15">IF($Z35=0,0,B35/$Z35)</f>
        <v>0.94682151589242058</v>
      </c>
      <c r="C64" s="105">
        <f t="shared" si="15"/>
        <v>0</v>
      </c>
      <c r="D64" s="105">
        <f t="shared" si="15"/>
        <v>0</v>
      </c>
      <c r="E64" s="105">
        <f t="shared" si="15"/>
        <v>0</v>
      </c>
      <c r="F64" s="105">
        <f t="shared" si="15"/>
        <v>0</v>
      </c>
      <c r="G64" s="105">
        <f t="shared" si="15"/>
        <v>0</v>
      </c>
      <c r="H64" s="105">
        <f t="shared" si="15"/>
        <v>0</v>
      </c>
      <c r="I64" s="105">
        <f t="shared" si="15"/>
        <v>0</v>
      </c>
      <c r="J64" s="105">
        <f t="shared" si="15"/>
        <v>0</v>
      </c>
      <c r="K64" s="105">
        <f t="shared" si="15"/>
        <v>0</v>
      </c>
      <c r="L64" s="105">
        <f t="shared" si="15"/>
        <v>0</v>
      </c>
      <c r="M64" s="105">
        <f t="shared" si="15"/>
        <v>0</v>
      </c>
      <c r="N64" s="105">
        <f t="shared" si="15"/>
        <v>0</v>
      </c>
      <c r="O64" s="105">
        <f t="shared" si="15"/>
        <v>0</v>
      </c>
      <c r="P64" s="105">
        <f t="shared" si="15"/>
        <v>0</v>
      </c>
      <c r="Q64" s="105">
        <f t="shared" si="15"/>
        <v>0</v>
      </c>
      <c r="R64" s="105">
        <f t="shared" si="15"/>
        <v>0</v>
      </c>
      <c r="S64" s="105">
        <f t="shared" si="15"/>
        <v>0</v>
      </c>
      <c r="T64" s="105">
        <f t="shared" si="15"/>
        <v>0</v>
      </c>
      <c r="U64" s="105">
        <f t="shared" si="15"/>
        <v>5.3178484107579464E-2</v>
      </c>
      <c r="V64" s="105">
        <f t="shared" si="15"/>
        <v>0</v>
      </c>
      <c r="W64" s="105">
        <f t="shared" si="15"/>
        <v>0</v>
      </c>
      <c r="X64" s="105">
        <f t="shared" si="15"/>
        <v>0</v>
      </c>
      <c r="Y64" s="105">
        <f t="shared" si="15"/>
        <v>0</v>
      </c>
      <c r="Z64" s="105">
        <f t="shared" si="15"/>
        <v>1</v>
      </c>
      <c r="AA64" s="106">
        <f>SUM(B64:Y64)</f>
        <v>1</v>
      </c>
      <c r="AB64" s="106">
        <f>Z64-AA64</f>
        <v>0</v>
      </c>
    </row>
    <row r="65" spans="1:28" s="105" customFormat="1" x14ac:dyDescent="0.25">
      <c r="A65" s="104">
        <f t="shared" si="14"/>
        <v>2</v>
      </c>
      <c r="B65" s="105">
        <f t="shared" si="15"/>
        <v>0</v>
      </c>
      <c r="C65" s="105">
        <f t="shared" si="15"/>
        <v>0</v>
      </c>
      <c r="D65" s="105">
        <f t="shared" si="15"/>
        <v>0</v>
      </c>
      <c r="E65" s="105">
        <f t="shared" si="15"/>
        <v>0</v>
      </c>
      <c r="F65" s="105">
        <f t="shared" si="15"/>
        <v>0</v>
      </c>
      <c r="G65" s="105">
        <f t="shared" si="15"/>
        <v>0</v>
      </c>
      <c r="H65" s="105">
        <f t="shared" si="15"/>
        <v>0</v>
      </c>
      <c r="I65" s="105">
        <f t="shared" si="15"/>
        <v>0</v>
      </c>
      <c r="J65" s="105">
        <f t="shared" si="15"/>
        <v>0</v>
      </c>
      <c r="K65" s="105">
        <f t="shared" si="15"/>
        <v>0</v>
      </c>
      <c r="L65" s="105">
        <f t="shared" si="15"/>
        <v>0</v>
      </c>
      <c r="M65" s="105">
        <f t="shared" si="15"/>
        <v>0</v>
      </c>
      <c r="N65" s="105">
        <f t="shared" si="15"/>
        <v>0</v>
      </c>
      <c r="O65" s="105">
        <f t="shared" si="15"/>
        <v>0</v>
      </c>
      <c r="P65" s="105">
        <f t="shared" si="15"/>
        <v>0</v>
      </c>
      <c r="Q65" s="105">
        <f t="shared" si="15"/>
        <v>0</v>
      </c>
      <c r="R65" s="105">
        <f t="shared" si="15"/>
        <v>0</v>
      </c>
      <c r="S65" s="105">
        <f t="shared" si="15"/>
        <v>0</v>
      </c>
      <c r="T65" s="105">
        <f t="shared" si="15"/>
        <v>0</v>
      </c>
      <c r="U65" s="105">
        <f t="shared" si="15"/>
        <v>0</v>
      </c>
      <c r="V65" s="105">
        <f t="shared" si="15"/>
        <v>0</v>
      </c>
      <c r="W65" s="105">
        <f t="shared" si="15"/>
        <v>0</v>
      </c>
      <c r="X65" s="105">
        <f t="shared" si="15"/>
        <v>0</v>
      </c>
      <c r="Y65" s="105">
        <f t="shared" si="15"/>
        <v>0</v>
      </c>
      <c r="Z65" s="105">
        <f t="shared" si="15"/>
        <v>0</v>
      </c>
      <c r="AA65" s="106">
        <f t="shared" ref="AA65:AA87" si="16">SUM(B65:Y65)</f>
        <v>0</v>
      </c>
      <c r="AB65" s="106">
        <f t="shared" ref="AB65:AB87" si="17">Z65-AA65</f>
        <v>0</v>
      </c>
    </row>
    <row r="66" spans="1:28" s="105" customFormat="1" x14ac:dyDescent="0.25">
      <c r="A66" s="104">
        <f t="shared" si="14"/>
        <v>3</v>
      </c>
      <c r="B66" s="105">
        <f t="shared" si="15"/>
        <v>1.4126881913688142E-2</v>
      </c>
      <c r="C66" s="105">
        <f t="shared" si="15"/>
        <v>1.1752106642617593E-2</v>
      </c>
      <c r="D66" s="105">
        <f t="shared" si="15"/>
        <v>1.0846012360955207E-2</v>
      </c>
      <c r="E66" s="105">
        <f t="shared" si="15"/>
        <v>1.4235901519887573E-3</v>
      </c>
      <c r="F66" s="105">
        <f t="shared" si="15"/>
        <v>4.1453579388751683E-3</v>
      </c>
      <c r="G66" s="105">
        <f t="shared" si="15"/>
        <v>3.1505800155879251E-3</v>
      </c>
      <c r="H66" s="105">
        <f t="shared" si="15"/>
        <v>-7.722002319938982E-5</v>
      </c>
      <c r="I66" s="105">
        <f t="shared" si="15"/>
        <v>-3.0620000522447847E-4</v>
      </c>
      <c r="J66" s="105">
        <f t="shared" si="15"/>
        <v>-3.2430348137918279E-4</v>
      </c>
      <c r="K66" s="105">
        <f t="shared" si="15"/>
        <v>3.5983277220200754E-3</v>
      </c>
      <c r="L66" s="105">
        <f t="shared" si="15"/>
        <v>1.6629590921483494E-3</v>
      </c>
      <c r="M66" s="105">
        <f t="shared" si="15"/>
        <v>3.315699793149704E-2</v>
      </c>
      <c r="N66" s="105">
        <f t="shared" si="15"/>
        <v>5.3668538587971173E-2</v>
      </c>
      <c r="O66" s="105">
        <f t="shared" si="15"/>
        <v>1.2828037690128517E-2</v>
      </c>
      <c r="P66" s="105">
        <f t="shared" si="15"/>
        <v>2.0185850089839644E-2</v>
      </c>
      <c r="Q66" s="105">
        <f t="shared" si="15"/>
        <v>5.7055438866484016E-2</v>
      </c>
      <c r="R66" s="105">
        <f t="shared" si="15"/>
        <v>1.2980789848276142E-2</v>
      </c>
      <c r="S66" s="105">
        <f t="shared" si="15"/>
        <v>2.3574257450916448E-2</v>
      </c>
      <c r="T66" s="105">
        <f t="shared" si="15"/>
        <v>0.61575850326884529</v>
      </c>
      <c r="U66" s="105">
        <f t="shared" si="15"/>
        <v>0.11309189438753665</v>
      </c>
      <c r="V66" s="105">
        <f t="shared" si="15"/>
        <v>-6.528708344017141E-6</v>
      </c>
      <c r="W66" s="105">
        <f t="shared" si="15"/>
        <v>-2.5089031212001726E-3</v>
      </c>
      <c r="X66" s="105">
        <f t="shared" si="15"/>
        <v>6.7369409160605463E-3</v>
      </c>
      <c r="Y66" s="105">
        <f t="shared" si="15"/>
        <v>3.4800904639104677E-3</v>
      </c>
      <c r="Z66" s="105">
        <f t="shared" si="15"/>
        <v>1</v>
      </c>
      <c r="AA66" s="106">
        <f t="shared" si="16"/>
        <v>0.99999999999999989</v>
      </c>
      <c r="AB66" s="106">
        <f t="shared" si="17"/>
        <v>0</v>
      </c>
    </row>
    <row r="67" spans="1:28" s="105" customFormat="1" x14ac:dyDescent="0.25">
      <c r="A67" s="104">
        <f t="shared" si="14"/>
        <v>4</v>
      </c>
      <c r="B67" s="105">
        <f t="shared" si="15"/>
        <v>0</v>
      </c>
      <c r="C67" s="105">
        <f t="shared" si="15"/>
        <v>0</v>
      </c>
      <c r="D67" s="105">
        <f t="shared" si="15"/>
        <v>0</v>
      </c>
      <c r="E67" s="105">
        <f t="shared" si="15"/>
        <v>0</v>
      </c>
      <c r="F67" s="105">
        <f t="shared" si="15"/>
        <v>0</v>
      </c>
      <c r="G67" s="105">
        <f t="shared" si="15"/>
        <v>0</v>
      </c>
      <c r="H67" s="105">
        <f t="shared" si="15"/>
        <v>0</v>
      </c>
      <c r="I67" s="105">
        <f t="shared" si="15"/>
        <v>0</v>
      </c>
      <c r="J67" s="105">
        <f t="shared" si="15"/>
        <v>0</v>
      </c>
      <c r="K67" s="105">
        <f t="shared" si="15"/>
        <v>0</v>
      </c>
      <c r="L67" s="105">
        <f t="shared" si="15"/>
        <v>0</v>
      </c>
      <c r="M67" s="105">
        <f t="shared" si="15"/>
        <v>0</v>
      </c>
      <c r="N67" s="105">
        <f t="shared" si="15"/>
        <v>0</v>
      </c>
      <c r="O67" s="105">
        <f t="shared" si="15"/>
        <v>0</v>
      </c>
      <c r="P67" s="105">
        <f t="shared" si="15"/>
        <v>0</v>
      </c>
      <c r="Q67" s="105">
        <f t="shared" si="15"/>
        <v>0</v>
      </c>
      <c r="R67" s="105">
        <f t="shared" si="15"/>
        <v>0</v>
      </c>
      <c r="S67" s="105">
        <f t="shared" si="15"/>
        <v>0</v>
      </c>
      <c r="T67" s="105">
        <f t="shared" si="15"/>
        <v>0</v>
      </c>
      <c r="U67" s="105">
        <f t="shared" si="15"/>
        <v>0</v>
      </c>
      <c r="V67" s="105">
        <f t="shared" si="15"/>
        <v>0</v>
      </c>
      <c r="W67" s="105">
        <f t="shared" si="15"/>
        <v>0</v>
      </c>
      <c r="X67" s="105">
        <f t="shared" si="15"/>
        <v>0</v>
      </c>
      <c r="Y67" s="105">
        <f t="shared" si="15"/>
        <v>0</v>
      </c>
      <c r="Z67" s="105">
        <f t="shared" si="15"/>
        <v>0</v>
      </c>
      <c r="AA67" s="106">
        <f t="shared" si="16"/>
        <v>0</v>
      </c>
      <c r="AB67" s="106">
        <f t="shared" si="17"/>
        <v>0</v>
      </c>
    </row>
    <row r="68" spans="1:28" s="105" customFormat="1" x14ac:dyDescent="0.25">
      <c r="A68" s="104">
        <f t="shared" si="14"/>
        <v>5</v>
      </c>
      <c r="B68" s="105">
        <f t="shared" si="15"/>
        <v>0</v>
      </c>
      <c r="C68" s="105">
        <f t="shared" si="15"/>
        <v>0</v>
      </c>
      <c r="D68" s="105">
        <f t="shared" si="15"/>
        <v>0</v>
      </c>
      <c r="E68" s="105">
        <f t="shared" si="15"/>
        <v>0</v>
      </c>
      <c r="F68" s="105">
        <f t="shared" si="15"/>
        <v>0</v>
      </c>
      <c r="G68" s="105">
        <f t="shared" si="15"/>
        <v>0</v>
      </c>
      <c r="H68" s="105">
        <f t="shared" si="15"/>
        <v>0</v>
      </c>
      <c r="I68" s="105">
        <f t="shared" si="15"/>
        <v>0</v>
      </c>
      <c r="J68" s="105">
        <f t="shared" si="15"/>
        <v>0</v>
      </c>
      <c r="K68" s="105">
        <f t="shared" si="15"/>
        <v>0</v>
      </c>
      <c r="L68" s="105">
        <f t="shared" si="15"/>
        <v>0</v>
      </c>
      <c r="M68" s="105">
        <f t="shared" si="15"/>
        <v>0</v>
      </c>
      <c r="N68" s="105">
        <f t="shared" si="15"/>
        <v>0</v>
      </c>
      <c r="O68" s="105">
        <f t="shared" si="15"/>
        <v>0</v>
      </c>
      <c r="P68" s="105">
        <f t="shared" si="15"/>
        <v>0</v>
      </c>
      <c r="Q68" s="105">
        <f t="shared" si="15"/>
        <v>0</v>
      </c>
      <c r="R68" s="105">
        <f t="shared" si="15"/>
        <v>0</v>
      </c>
      <c r="S68" s="105">
        <f t="shared" si="15"/>
        <v>0</v>
      </c>
      <c r="T68" s="105">
        <f t="shared" si="15"/>
        <v>0</v>
      </c>
      <c r="U68" s="105">
        <f t="shared" si="15"/>
        <v>0</v>
      </c>
      <c r="V68" s="105">
        <f t="shared" si="15"/>
        <v>0</v>
      </c>
      <c r="W68" s="105">
        <f t="shared" si="15"/>
        <v>0</v>
      </c>
      <c r="X68" s="105">
        <f t="shared" si="15"/>
        <v>0</v>
      </c>
      <c r="Y68" s="105">
        <f t="shared" si="15"/>
        <v>0</v>
      </c>
      <c r="Z68" s="105">
        <f t="shared" si="15"/>
        <v>0</v>
      </c>
      <c r="AA68" s="106">
        <f t="shared" si="16"/>
        <v>0</v>
      </c>
      <c r="AB68" s="106">
        <f t="shared" si="17"/>
        <v>0</v>
      </c>
    </row>
    <row r="69" spans="1:28" s="105" customFormat="1" x14ac:dyDescent="0.25">
      <c r="A69" s="104">
        <f t="shared" si="14"/>
        <v>6</v>
      </c>
      <c r="B69" s="105">
        <f t="shared" si="15"/>
        <v>0</v>
      </c>
      <c r="C69" s="105">
        <f t="shared" si="15"/>
        <v>0</v>
      </c>
      <c r="D69" s="105">
        <f t="shared" si="15"/>
        <v>0</v>
      </c>
      <c r="E69" s="105">
        <f t="shared" si="15"/>
        <v>0</v>
      </c>
      <c r="F69" s="105">
        <f t="shared" si="15"/>
        <v>0</v>
      </c>
      <c r="G69" s="105">
        <f t="shared" si="15"/>
        <v>0</v>
      </c>
      <c r="H69" s="105">
        <f t="shared" si="15"/>
        <v>0</v>
      </c>
      <c r="I69" s="105">
        <f t="shared" si="15"/>
        <v>0</v>
      </c>
      <c r="J69" s="105">
        <f t="shared" si="15"/>
        <v>0</v>
      </c>
      <c r="K69" s="105">
        <f t="shared" si="15"/>
        <v>0</v>
      </c>
      <c r="L69" s="105">
        <f t="shared" si="15"/>
        <v>0</v>
      </c>
      <c r="M69" s="105">
        <f t="shared" si="15"/>
        <v>0</v>
      </c>
      <c r="N69" s="105">
        <f t="shared" si="15"/>
        <v>0</v>
      </c>
      <c r="O69" s="105">
        <f t="shared" si="15"/>
        <v>0</v>
      </c>
      <c r="P69" s="105">
        <f t="shared" si="15"/>
        <v>0</v>
      </c>
      <c r="Q69" s="105">
        <f t="shared" si="15"/>
        <v>0</v>
      </c>
      <c r="R69" s="105">
        <f t="shared" si="15"/>
        <v>0</v>
      </c>
      <c r="S69" s="105">
        <f t="shared" si="15"/>
        <v>0</v>
      </c>
      <c r="T69" s="105">
        <f t="shared" si="15"/>
        <v>0</v>
      </c>
      <c r="U69" s="105">
        <f t="shared" si="15"/>
        <v>0</v>
      </c>
      <c r="V69" s="105">
        <f t="shared" si="15"/>
        <v>0</v>
      </c>
      <c r="W69" s="105">
        <f t="shared" si="15"/>
        <v>0</v>
      </c>
      <c r="X69" s="105">
        <f t="shared" si="15"/>
        <v>0</v>
      </c>
      <c r="Y69" s="105">
        <f t="shared" si="15"/>
        <v>0</v>
      </c>
      <c r="Z69" s="105">
        <f t="shared" si="15"/>
        <v>0</v>
      </c>
      <c r="AA69" s="106">
        <f t="shared" si="16"/>
        <v>0</v>
      </c>
      <c r="AB69" s="106">
        <f t="shared" si="17"/>
        <v>0</v>
      </c>
    </row>
    <row r="70" spans="1:28" s="105" customFormat="1" x14ac:dyDescent="0.25">
      <c r="A70" s="104">
        <f t="shared" si="14"/>
        <v>7</v>
      </c>
      <c r="B70" s="105">
        <f t="shared" si="15"/>
        <v>0</v>
      </c>
      <c r="C70" s="105">
        <f t="shared" si="15"/>
        <v>0</v>
      </c>
      <c r="D70" s="105">
        <f t="shared" si="15"/>
        <v>0</v>
      </c>
      <c r="E70" s="105">
        <f t="shared" si="15"/>
        <v>0</v>
      </c>
      <c r="F70" s="105">
        <f t="shared" si="15"/>
        <v>0</v>
      </c>
      <c r="G70" s="105">
        <f t="shared" si="15"/>
        <v>0</v>
      </c>
      <c r="H70" s="105">
        <f t="shared" si="15"/>
        <v>0</v>
      </c>
      <c r="I70" s="105">
        <f t="shared" si="15"/>
        <v>0</v>
      </c>
      <c r="J70" s="105">
        <f t="shared" si="15"/>
        <v>0</v>
      </c>
      <c r="K70" s="105">
        <f t="shared" si="15"/>
        <v>0</v>
      </c>
      <c r="L70" s="105">
        <f t="shared" si="15"/>
        <v>0</v>
      </c>
      <c r="M70" s="105">
        <f t="shared" si="15"/>
        <v>0</v>
      </c>
      <c r="N70" s="105">
        <f t="shared" si="15"/>
        <v>0</v>
      </c>
      <c r="O70" s="105">
        <f t="shared" si="15"/>
        <v>0</v>
      </c>
      <c r="P70" s="105">
        <f t="shared" si="15"/>
        <v>0</v>
      </c>
      <c r="Q70" s="105">
        <f t="shared" si="15"/>
        <v>0</v>
      </c>
      <c r="R70" s="105">
        <f t="shared" si="15"/>
        <v>0</v>
      </c>
      <c r="S70" s="105">
        <f t="shared" si="15"/>
        <v>0</v>
      </c>
      <c r="T70" s="105">
        <f t="shared" si="15"/>
        <v>0</v>
      </c>
      <c r="U70" s="105">
        <f t="shared" si="15"/>
        <v>0</v>
      </c>
      <c r="V70" s="105">
        <f t="shared" si="15"/>
        <v>0</v>
      </c>
      <c r="W70" s="105">
        <f t="shared" si="15"/>
        <v>0</v>
      </c>
      <c r="X70" s="105">
        <f t="shared" si="15"/>
        <v>0</v>
      </c>
      <c r="Y70" s="105">
        <f t="shared" si="15"/>
        <v>0</v>
      </c>
      <c r="Z70" s="105">
        <f t="shared" si="15"/>
        <v>0</v>
      </c>
      <c r="AA70" s="106">
        <f t="shared" si="16"/>
        <v>0</v>
      </c>
      <c r="AB70" s="106">
        <f t="shared" si="17"/>
        <v>0</v>
      </c>
    </row>
    <row r="71" spans="1:28" s="105" customFormat="1" x14ac:dyDescent="0.25">
      <c r="A71" s="104">
        <f t="shared" si="14"/>
        <v>8</v>
      </c>
      <c r="B71" s="105">
        <f t="shared" si="15"/>
        <v>0</v>
      </c>
      <c r="C71" s="105">
        <f t="shared" si="15"/>
        <v>0</v>
      </c>
      <c r="D71" s="105">
        <f t="shared" si="15"/>
        <v>0</v>
      </c>
      <c r="E71" s="105">
        <f t="shared" si="15"/>
        <v>0</v>
      </c>
      <c r="F71" s="105">
        <f t="shared" si="15"/>
        <v>0</v>
      </c>
      <c r="G71" s="105">
        <f t="shared" si="15"/>
        <v>0</v>
      </c>
      <c r="H71" s="105">
        <f t="shared" si="15"/>
        <v>0</v>
      </c>
      <c r="I71" s="105">
        <f t="shared" si="15"/>
        <v>0</v>
      </c>
      <c r="J71" s="105">
        <f t="shared" si="15"/>
        <v>0</v>
      </c>
      <c r="K71" s="105">
        <f t="shared" si="15"/>
        <v>0</v>
      </c>
      <c r="L71" s="105">
        <f t="shared" si="15"/>
        <v>0</v>
      </c>
      <c r="M71" s="105">
        <f t="shared" si="15"/>
        <v>0</v>
      </c>
      <c r="N71" s="105">
        <f t="shared" si="15"/>
        <v>0</v>
      </c>
      <c r="O71" s="105">
        <f t="shared" si="15"/>
        <v>0</v>
      </c>
      <c r="P71" s="105">
        <f t="shared" si="15"/>
        <v>0</v>
      </c>
      <c r="Q71" s="105">
        <f t="shared" si="15"/>
        <v>0</v>
      </c>
      <c r="R71" s="105">
        <f t="shared" si="15"/>
        <v>0</v>
      </c>
      <c r="S71" s="105">
        <f t="shared" si="15"/>
        <v>0</v>
      </c>
      <c r="T71" s="105">
        <f t="shared" si="15"/>
        <v>0</v>
      </c>
      <c r="U71" s="105">
        <f t="shared" si="15"/>
        <v>0</v>
      </c>
      <c r="V71" s="105">
        <f t="shared" si="15"/>
        <v>0</v>
      </c>
      <c r="W71" s="105">
        <f t="shared" si="15"/>
        <v>0</v>
      </c>
      <c r="X71" s="105">
        <f t="shared" si="15"/>
        <v>0</v>
      </c>
      <c r="Y71" s="105">
        <f t="shared" si="15"/>
        <v>0</v>
      </c>
      <c r="Z71" s="105">
        <f t="shared" si="15"/>
        <v>0</v>
      </c>
      <c r="AA71" s="106">
        <f t="shared" si="16"/>
        <v>0</v>
      </c>
      <c r="AB71" s="106">
        <f t="shared" si="17"/>
        <v>0</v>
      </c>
    </row>
    <row r="72" spans="1:28" s="105" customFormat="1" x14ac:dyDescent="0.25">
      <c r="A72" s="104">
        <f t="shared" si="14"/>
        <v>9</v>
      </c>
      <c r="B72" s="105">
        <f t="shared" si="15"/>
        <v>0</v>
      </c>
      <c r="C72" s="105">
        <f t="shared" si="15"/>
        <v>0</v>
      </c>
      <c r="D72" s="105">
        <f t="shared" si="15"/>
        <v>0</v>
      </c>
      <c r="E72" s="105">
        <f t="shared" si="15"/>
        <v>0</v>
      </c>
      <c r="F72" s="105">
        <f t="shared" si="15"/>
        <v>0</v>
      </c>
      <c r="G72" s="105">
        <f t="shared" si="15"/>
        <v>0</v>
      </c>
      <c r="H72" s="105">
        <f t="shared" si="15"/>
        <v>0</v>
      </c>
      <c r="I72" s="105">
        <f t="shared" si="15"/>
        <v>0</v>
      </c>
      <c r="J72" s="105">
        <f t="shared" si="15"/>
        <v>0</v>
      </c>
      <c r="K72" s="105">
        <f t="shared" si="15"/>
        <v>0</v>
      </c>
      <c r="L72" s="105">
        <f t="shared" si="15"/>
        <v>0</v>
      </c>
      <c r="M72" s="105">
        <f t="shared" si="15"/>
        <v>0</v>
      </c>
      <c r="N72" s="105">
        <f t="shared" si="15"/>
        <v>0</v>
      </c>
      <c r="O72" s="105">
        <f t="shared" si="15"/>
        <v>0</v>
      </c>
      <c r="P72" s="105">
        <f t="shared" si="15"/>
        <v>0</v>
      </c>
      <c r="Q72" s="105">
        <f t="shared" si="15"/>
        <v>0</v>
      </c>
      <c r="R72" s="105">
        <f t="shared" si="15"/>
        <v>0</v>
      </c>
      <c r="S72" s="105">
        <f t="shared" si="15"/>
        <v>0</v>
      </c>
      <c r="T72" s="105">
        <f t="shared" si="15"/>
        <v>0</v>
      </c>
      <c r="U72" s="105">
        <f t="shared" si="15"/>
        <v>0</v>
      </c>
      <c r="V72" s="105">
        <f t="shared" si="15"/>
        <v>0</v>
      </c>
      <c r="W72" s="105">
        <f t="shared" si="15"/>
        <v>0</v>
      </c>
      <c r="X72" s="105">
        <f t="shared" si="15"/>
        <v>0</v>
      </c>
      <c r="Y72" s="105">
        <f t="shared" si="15"/>
        <v>0</v>
      </c>
      <c r="Z72" s="105">
        <f t="shared" si="15"/>
        <v>0</v>
      </c>
      <c r="AA72" s="106">
        <f t="shared" si="16"/>
        <v>0</v>
      </c>
      <c r="AB72" s="106">
        <f t="shared" si="17"/>
        <v>0</v>
      </c>
    </row>
    <row r="73" spans="1:28" s="105" customFormat="1" x14ac:dyDescent="0.25">
      <c r="A73" s="104">
        <f t="shared" si="14"/>
        <v>10</v>
      </c>
      <c r="B73" s="105">
        <f t="shared" si="15"/>
        <v>0</v>
      </c>
      <c r="C73" s="105">
        <f t="shared" si="15"/>
        <v>0</v>
      </c>
      <c r="D73" s="105">
        <f t="shared" si="15"/>
        <v>0</v>
      </c>
      <c r="E73" s="105">
        <f t="shared" si="15"/>
        <v>0</v>
      </c>
      <c r="F73" s="105">
        <f t="shared" si="15"/>
        <v>0</v>
      </c>
      <c r="G73" s="105">
        <f t="shared" si="15"/>
        <v>0</v>
      </c>
      <c r="H73" s="105">
        <f t="shared" si="15"/>
        <v>0</v>
      </c>
      <c r="I73" s="105">
        <f t="shared" si="15"/>
        <v>0</v>
      </c>
      <c r="J73" s="105">
        <f t="shared" si="15"/>
        <v>0</v>
      </c>
      <c r="K73" s="105">
        <f t="shared" si="15"/>
        <v>0</v>
      </c>
      <c r="L73" s="105">
        <f t="shared" si="15"/>
        <v>0</v>
      </c>
      <c r="M73" s="105">
        <f t="shared" si="15"/>
        <v>0</v>
      </c>
      <c r="N73" s="105">
        <f t="shared" si="15"/>
        <v>0</v>
      </c>
      <c r="O73" s="105">
        <f t="shared" si="15"/>
        <v>0</v>
      </c>
      <c r="P73" s="105">
        <f t="shared" si="15"/>
        <v>0</v>
      </c>
      <c r="Q73" s="105">
        <f t="shared" si="15"/>
        <v>0</v>
      </c>
      <c r="R73" s="105">
        <f t="shared" si="15"/>
        <v>0</v>
      </c>
      <c r="S73" s="105">
        <f t="shared" si="15"/>
        <v>0</v>
      </c>
      <c r="T73" s="105">
        <f t="shared" si="15"/>
        <v>0</v>
      </c>
      <c r="U73" s="105">
        <f t="shared" si="15"/>
        <v>0</v>
      </c>
      <c r="V73" s="105">
        <f t="shared" si="15"/>
        <v>0</v>
      </c>
      <c r="W73" s="105">
        <f t="shared" si="15"/>
        <v>0</v>
      </c>
      <c r="X73" s="105">
        <f t="shared" si="15"/>
        <v>0</v>
      </c>
      <c r="Y73" s="105">
        <f t="shared" si="15"/>
        <v>0</v>
      </c>
      <c r="Z73" s="105">
        <f t="shared" si="15"/>
        <v>0</v>
      </c>
      <c r="AA73" s="106">
        <f t="shared" si="16"/>
        <v>0</v>
      </c>
      <c r="AB73" s="106">
        <f t="shared" si="17"/>
        <v>0</v>
      </c>
    </row>
    <row r="74" spans="1:28" s="105" customFormat="1" x14ac:dyDescent="0.25">
      <c r="A74" s="104">
        <f t="shared" si="14"/>
        <v>11</v>
      </c>
      <c r="B74" s="105">
        <f t="shared" si="15"/>
        <v>0</v>
      </c>
      <c r="C74" s="105">
        <f t="shared" si="15"/>
        <v>0</v>
      </c>
      <c r="D74" s="105">
        <f t="shared" si="15"/>
        <v>0</v>
      </c>
      <c r="E74" s="105">
        <f t="shared" si="15"/>
        <v>0</v>
      </c>
      <c r="F74" s="105">
        <f t="shared" si="15"/>
        <v>0</v>
      </c>
      <c r="G74" s="105">
        <f t="shared" ref="C74:Z84" si="18">IF($Z45=0,0,G45/$Z45)</f>
        <v>0</v>
      </c>
      <c r="H74" s="105">
        <f t="shared" si="18"/>
        <v>0</v>
      </c>
      <c r="I74" s="105">
        <f t="shared" si="18"/>
        <v>0</v>
      </c>
      <c r="J74" s="105">
        <f t="shared" si="18"/>
        <v>0</v>
      </c>
      <c r="K74" s="105">
        <f t="shared" si="18"/>
        <v>0</v>
      </c>
      <c r="L74" s="105">
        <f t="shared" si="18"/>
        <v>0</v>
      </c>
      <c r="M74" s="105">
        <f t="shared" si="18"/>
        <v>0</v>
      </c>
      <c r="N74" s="105">
        <f t="shared" si="18"/>
        <v>0</v>
      </c>
      <c r="O74" s="105">
        <f t="shared" si="18"/>
        <v>0</v>
      </c>
      <c r="P74" s="105">
        <f t="shared" si="18"/>
        <v>0</v>
      </c>
      <c r="Q74" s="105">
        <f t="shared" si="18"/>
        <v>0</v>
      </c>
      <c r="R74" s="105">
        <f t="shared" si="18"/>
        <v>0</v>
      </c>
      <c r="S74" s="105">
        <f t="shared" si="18"/>
        <v>0</v>
      </c>
      <c r="T74" s="105">
        <f t="shared" si="18"/>
        <v>0</v>
      </c>
      <c r="U74" s="105">
        <f t="shared" si="18"/>
        <v>0</v>
      </c>
      <c r="V74" s="105">
        <f t="shared" si="18"/>
        <v>0</v>
      </c>
      <c r="W74" s="105">
        <f t="shared" si="18"/>
        <v>0</v>
      </c>
      <c r="X74" s="105">
        <f t="shared" si="18"/>
        <v>0</v>
      </c>
      <c r="Y74" s="105">
        <f t="shared" si="18"/>
        <v>0</v>
      </c>
      <c r="Z74" s="105">
        <f t="shared" si="18"/>
        <v>0</v>
      </c>
      <c r="AA74" s="106">
        <f t="shared" si="16"/>
        <v>0</v>
      </c>
      <c r="AB74" s="106">
        <f t="shared" si="17"/>
        <v>0</v>
      </c>
    </row>
    <row r="75" spans="1:28" s="105" customFormat="1" x14ac:dyDescent="0.25">
      <c r="A75" s="104">
        <f t="shared" si="14"/>
        <v>12</v>
      </c>
      <c r="B75" s="105">
        <f t="shared" ref="B75:B88" si="19">IF($Z46=0,0,B46/$Z46)</f>
        <v>7.3244705530123175E-2</v>
      </c>
      <c r="C75" s="105">
        <f t="shared" si="18"/>
        <v>3.9574026865426208E-2</v>
      </c>
      <c r="D75" s="105">
        <f t="shared" si="18"/>
        <v>4.9680339740677391E-2</v>
      </c>
      <c r="E75" s="105">
        <f t="shared" si="18"/>
        <v>3.447204433291043E-3</v>
      </c>
      <c r="F75" s="105">
        <f t="shared" si="18"/>
        <v>1.0037928574109409E-2</v>
      </c>
      <c r="G75" s="105">
        <f t="shared" si="18"/>
        <v>9.9364457690450641E-3</v>
      </c>
      <c r="H75" s="105">
        <f t="shared" si="18"/>
        <v>2.8010576234306873E-3</v>
      </c>
      <c r="I75" s="105">
        <f t="shared" si="18"/>
        <v>1.1107013743234917E-2</v>
      </c>
      <c r="J75" s="105">
        <f t="shared" si="18"/>
        <v>1.1763694197251288E-2</v>
      </c>
      <c r="K75" s="105">
        <f t="shared" si="18"/>
        <v>9.8787286415125634E-3</v>
      </c>
      <c r="L75" s="105">
        <f t="shared" si="18"/>
        <v>4.5654323014378212E-3</v>
      </c>
      <c r="M75" s="105">
        <f t="shared" si="18"/>
        <v>0.15160976679189861</v>
      </c>
      <c r="N75" s="105">
        <f t="shared" si="18"/>
        <v>2.8258702329320231E-2</v>
      </c>
      <c r="O75" s="105">
        <f t="shared" si="18"/>
        <v>5.1675782532723813E-3</v>
      </c>
      <c r="P75" s="105">
        <f t="shared" si="18"/>
        <v>8.1315601394235243E-3</v>
      </c>
      <c r="Q75" s="105">
        <f t="shared" si="18"/>
        <v>2.2983908547777331E-2</v>
      </c>
      <c r="R75" s="105">
        <f t="shared" si="18"/>
        <v>5.2291121175820823E-3</v>
      </c>
      <c r="S75" s="105">
        <f t="shared" si="18"/>
        <v>9.4965280803739043E-3</v>
      </c>
      <c r="T75" s="105">
        <f t="shared" si="18"/>
        <v>0.38904758780324139</v>
      </c>
      <c r="U75" s="105">
        <f t="shared" si="18"/>
        <v>9.5200689269849106E-2</v>
      </c>
      <c r="V75" s="105">
        <f t="shared" si="18"/>
        <v>-3.0948071459369167E-6</v>
      </c>
      <c r="W75" s="105">
        <f t="shared" si="18"/>
        <v>-1.1892967029334556E-3</v>
      </c>
      <c r="X75" s="105">
        <f t="shared" si="18"/>
        <v>3.9550884595604768E-2</v>
      </c>
      <c r="Y75" s="105">
        <f t="shared" si="18"/>
        <v>2.0479496162196589E-2</v>
      </c>
      <c r="Z75" s="105">
        <f t="shared" si="18"/>
        <v>1</v>
      </c>
      <c r="AA75" s="106">
        <f t="shared" si="16"/>
        <v>1</v>
      </c>
      <c r="AB75" s="106">
        <f t="shared" si="17"/>
        <v>0</v>
      </c>
    </row>
    <row r="76" spans="1:28" s="105" customFormat="1" x14ac:dyDescent="0.25">
      <c r="A76" s="104">
        <f t="shared" si="14"/>
        <v>13</v>
      </c>
      <c r="B76" s="105">
        <f t="shared" si="19"/>
        <v>1.9430872384140124E-2</v>
      </c>
      <c r="C76" s="105">
        <f t="shared" si="18"/>
        <v>7.2984403662184425E-3</v>
      </c>
      <c r="D76" s="105">
        <f t="shared" si="18"/>
        <v>6.0505534542058675E-3</v>
      </c>
      <c r="E76" s="105">
        <f t="shared" si="18"/>
        <v>4.771317607881612E-4</v>
      </c>
      <c r="F76" s="105">
        <f t="shared" si="18"/>
        <v>1.3893619098935099E-3</v>
      </c>
      <c r="G76" s="105">
        <f t="shared" si="18"/>
        <v>1.7374224805468037E-3</v>
      </c>
      <c r="H76" s="105">
        <f t="shared" si="18"/>
        <v>3.8371821374078355E-4</v>
      </c>
      <c r="I76" s="105">
        <f t="shared" si="18"/>
        <v>1.5215550861565127E-3</v>
      </c>
      <c r="J76" s="105">
        <f t="shared" si="18"/>
        <v>1.6115140533358554E-3</v>
      </c>
      <c r="K76" s="105">
        <f t="shared" si="18"/>
        <v>1.4684588236848284E-3</v>
      </c>
      <c r="L76" s="105">
        <f t="shared" si="18"/>
        <v>6.7864495425148258E-4</v>
      </c>
      <c r="M76" s="105">
        <f t="shared" si="18"/>
        <v>2.0022443855405476E-2</v>
      </c>
      <c r="N76" s="105">
        <f t="shared" si="18"/>
        <v>6.0181428210990427E-3</v>
      </c>
      <c r="O76" s="105">
        <f t="shared" si="18"/>
        <v>1.6758714165243027E-3</v>
      </c>
      <c r="P76" s="105">
        <f t="shared" si="18"/>
        <v>2.6371055340630098E-3</v>
      </c>
      <c r="Q76" s="105">
        <f t="shared" si="18"/>
        <v>7.4537962440795079E-3</v>
      </c>
      <c r="R76" s="105">
        <f t="shared" si="18"/>
        <v>1.6958271558069364E-3</v>
      </c>
      <c r="S76" s="105">
        <f t="shared" si="18"/>
        <v>3.0797714492355947E-3</v>
      </c>
      <c r="T76" s="105">
        <f t="shared" si="18"/>
        <v>0.63158699849699551</v>
      </c>
      <c r="U76" s="105">
        <f t="shared" si="18"/>
        <v>0.27315846078217709</v>
      </c>
      <c r="V76" s="105">
        <f t="shared" si="18"/>
        <v>-6.5169048446511214E-6</v>
      </c>
      <c r="W76" s="105">
        <f t="shared" si="18"/>
        <v>-2.5043671801165692E-3</v>
      </c>
      <c r="X76" s="105">
        <f t="shared" si="18"/>
        <v>8.6591537441967556E-3</v>
      </c>
      <c r="Y76" s="105">
        <f t="shared" si="18"/>
        <v>4.4756390984158154E-3</v>
      </c>
      <c r="Z76" s="105">
        <f t="shared" si="18"/>
        <v>1</v>
      </c>
      <c r="AA76" s="106">
        <f t="shared" si="16"/>
        <v>1.0000000000000002</v>
      </c>
      <c r="AB76" s="106">
        <f t="shared" si="17"/>
        <v>0</v>
      </c>
    </row>
    <row r="77" spans="1:28" s="105" customFormat="1" x14ac:dyDescent="0.25">
      <c r="A77" s="104">
        <f t="shared" si="14"/>
        <v>14</v>
      </c>
      <c r="B77" s="105">
        <f t="shared" si="19"/>
        <v>0</v>
      </c>
      <c r="C77" s="105">
        <f t="shared" si="18"/>
        <v>0</v>
      </c>
      <c r="D77" s="105">
        <f t="shared" si="18"/>
        <v>0</v>
      </c>
      <c r="E77" s="105">
        <f t="shared" si="18"/>
        <v>0</v>
      </c>
      <c r="F77" s="105">
        <f t="shared" si="18"/>
        <v>0</v>
      </c>
      <c r="G77" s="105">
        <f t="shared" si="18"/>
        <v>0</v>
      </c>
      <c r="H77" s="105">
        <f t="shared" si="18"/>
        <v>0</v>
      </c>
      <c r="I77" s="105">
        <f t="shared" si="18"/>
        <v>0</v>
      </c>
      <c r="J77" s="105">
        <f t="shared" si="18"/>
        <v>0</v>
      </c>
      <c r="K77" s="105">
        <f t="shared" si="18"/>
        <v>0</v>
      </c>
      <c r="L77" s="105">
        <f t="shared" si="18"/>
        <v>0</v>
      </c>
      <c r="M77" s="105">
        <f t="shared" si="18"/>
        <v>0</v>
      </c>
      <c r="N77" s="105">
        <f t="shared" si="18"/>
        <v>0</v>
      </c>
      <c r="O77" s="105">
        <f t="shared" si="18"/>
        <v>0</v>
      </c>
      <c r="P77" s="105">
        <f t="shared" si="18"/>
        <v>0</v>
      </c>
      <c r="Q77" s="105">
        <f t="shared" si="18"/>
        <v>0</v>
      </c>
      <c r="R77" s="105">
        <f t="shared" si="18"/>
        <v>0</v>
      </c>
      <c r="S77" s="105">
        <f t="shared" si="18"/>
        <v>0</v>
      </c>
      <c r="T77" s="105">
        <f t="shared" si="18"/>
        <v>0</v>
      </c>
      <c r="U77" s="105">
        <f t="shared" si="18"/>
        <v>0</v>
      </c>
      <c r="V77" s="105">
        <f t="shared" si="18"/>
        <v>0</v>
      </c>
      <c r="W77" s="105">
        <f t="shared" si="18"/>
        <v>0</v>
      </c>
      <c r="X77" s="105">
        <f t="shared" si="18"/>
        <v>0</v>
      </c>
      <c r="Y77" s="105">
        <f t="shared" si="18"/>
        <v>0</v>
      </c>
      <c r="Z77" s="105">
        <f t="shared" si="18"/>
        <v>0</v>
      </c>
      <c r="AA77" s="106">
        <f t="shared" si="16"/>
        <v>0</v>
      </c>
      <c r="AB77" s="106">
        <f t="shared" si="17"/>
        <v>0</v>
      </c>
    </row>
    <row r="78" spans="1:28" s="105" customFormat="1" x14ac:dyDescent="0.25">
      <c r="A78" s="104">
        <f t="shared" si="14"/>
        <v>15</v>
      </c>
      <c r="B78" s="105">
        <f t="shared" si="19"/>
        <v>0</v>
      </c>
      <c r="C78" s="105">
        <f t="shared" si="18"/>
        <v>0</v>
      </c>
      <c r="D78" s="105">
        <f t="shared" si="18"/>
        <v>0</v>
      </c>
      <c r="E78" s="105">
        <f t="shared" si="18"/>
        <v>0</v>
      </c>
      <c r="F78" s="105">
        <f t="shared" si="18"/>
        <v>0</v>
      </c>
      <c r="G78" s="105">
        <f t="shared" si="18"/>
        <v>0</v>
      </c>
      <c r="H78" s="105">
        <f t="shared" si="18"/>
        <v>0</v>
      </c>
      <c r="I78" s="105">
        <f t="shared" si="18"/>
        <v>0</v>
      </c>
      <c r="J78" s="105">
        <f t="shared" si="18"/>
        <v>0</v>
      </c>
      <c r="K78" s="105">
        <f t="shared" si="18"/>
        <v>0</v>
      </c>
      <c r="L78" s="105">
        <f t="shared" si="18"/>
        <v>0</v>
      </c>
      <c r="M78" s="105">
        <f t="shared" si="18"/>
        <v>0</v>
      </c>
      <c r="N78" s="105">
        <f t="shared" si="18"/>
        <v>0</v>
      </c>
      <c r="O78" s="105">
        <f t="shared" si="18"/>
        <v>0</v>
      </c>
      <c r="P78" s="105">
        <f t="shared" si="18"/>
        <v>0</v>
      </c>
      <c r="Q78" s="105">
        <f t="shared" si="18"/>
        <v>0</v>
      </c>
      <c r="R78" s="105">
        <f t="shared" si="18"/>
        <v>0</v>
      </c>
      <c r="S78" s="105">
        <f t="shared" si="18"/>
        <v>0</v>
      </c>
      <c r="T78" s="105">
        <f t="shared" si="18"/>
        <v>0</v>
      </c>
      <c r="U78" s="105">
        <f t="shared" si="18"/>
        <v>0</v>
      </c>
      <c r="V78" s="105">
        <f t="shared" si="18"/>
        <v>0</v>
      </c>
      <c r="W78" s="105">
        <f t="shared" si="18"/>
        <v>0</v>
      </c>
      <c r="X78" s="105">
        <f t="shared" si="18"/>
        <v>0</v>
      </c>
      <c r="Y78" s="105">
        <f t="shared" si="18"/>
        <v>0</v>
      </c>
      <c r="Z78" s="105">
        <f t="shared" si="18"/>
        <v>0</v>
      </c>
      <c r="AA78" s="106">
        <f t="shared" si="16"/>
        <v>0</v>
      </c>
      <c r="AB78" s="106">
        <f t="shared" si="17"/>
        <v>0</v>
      </c>
    </row>
    <row r="79" spans="1:28" s="105" customFormat="1" x14ac:dyDescent="0.25">
      <c r="A79" s="104">
        <f t="shared" si="14"/>
        <v>16</v>
      </c>
      <c r="B79" s="105">
        <f t="shared" si="19"/>
        <v>0</v>
      </c>
      <c r="C79" s="105">
        <f t="shared" si="18"/>
        <v>0</v>
      </c>
      <c r="D79" s="105">
        <f t="shared" si="18"/>
        <v>0</v>
      </c>
      <c r="E79" s="105">
        <f t="shared" si="18"/>
        <v>0</v>
      </c>
      <c r="F79" s="105">
        <f t="shared" si="18"/>
        <v>0</v>
      </c>
      <c r="G79" s="105">
        <f t="shared" si="18"/>
        <v>0</v>
      </c>
      <c r="H79" s="105">
        <f t="shared" si="18"/>
        <v>0</v>
      </c>
      <c r="I79" s="105">
        <f t="shared" si="18"/>
        <v>0</v>
      </c>
      <c r="J79" s="105">
        <f t="shared" si="18"/>
        <v>0</v>
      </c>
      <c r="K79" s="105">
        <f t="shared" si="18"/>
        <v>0</v>
      </c>
      <c r="L79" s="105">
        <f t="shared" si="18"/>
        <v>0</v>
      </c>
      <c r="M79" s="105">
        <f t="shared" si="18"/>
        <v>0</v>
      </c>
      <c r="N79" s="105">
        <f t="shared" si="18"/>
        <v>0</v>
      </c>
      <c r="O79" s="105">
        <f t="shared" si="18"/>
        <v>0</v>
      </c>
      <c r="P79" s="105">
        <f t="shared" si="18"/>
        <v>0</v>
      </c>
      <c r="Q79" s="105">
        <f t="shared" si="18"/>
        <v>0</v>
      </c>
      <c r="R79" s="105">
        <f t="shared" si="18"/>
        <v>0</v>
      </c>
      <c r="S79" s="105">
        <f t="shared" si="18"/>
        <v>0</v>
      </c>
      <c r="T79" s="105">
        <f t="shared" si="18"/>
        <v>0</v>
      </c>
      <c r="U79" s="105">
        <f t="shared" si="18"/>
        <v>0</v>
      </c>
      <c r="V79" s="105">
        <f t="shared" si="18"/>
        <v>0</v>
      </c>
      <c r="W79" s="105">
        <f t="shared" si="18"/>
        <v>0</v>
      </c>
      <c r="X79" s="105">
        <f t="shared" si="18"/>
        <v>0</v>
      </c>
      <c r="Y79" s="105">
        <f t="shared" si="18"/>
        <v>0</v>
      </c>
      <c r="Z79" s="105">
        <f t="shared" si="18"/>
        <v>0</v>
      </c>
      <c r="AA79" s="106">
        <f t="shared" si="16"/>
        <v>0</v>
      </c>
      <c r="AB79" s="106">
        <f t="shared" si="17"/>
        <v>0</v>
      </c>
    </row>
    <row r="80" spans="1:28" s="105" customFormat="1" x14ac:dyDescent="0.25">
      <c r="A80" s="104">
        <f t="shared" si="14"/>
        <v>17</v>
      </c>
      <c r="B80" s="105">
        <f t="shared" si="19"/>
        <v>0</v>
      </c>
      <c r="C80" s="105">
        <f t="shared" si="18"/>
        <v>0</v>
      </c>
      <c r="D80" s="105">
        <f t="shared" si="18"/>
        <v>0</v>
      </c>
      <c r="E80" s="105">
        <f t="shared" si="18"/>
        <v>0</v>
      </c>
      <c r="F80" s="105">
        <f t="shared" si="18"/>
        <v>0</v>
      </c>
      <c r="G80" s="105">
        <f t="shared" si="18"/>
        <v>0</v>
      </c>
      <c r="H80" s="105">
        <f t="shared" si="18"/>
        <v>0</v>
      </c>
      <c r="I80" s="105">
        <f t="shared" si="18"/>
        <v>0</v>
      </c>
      <c r="J80" s="105">
        <f t="shared" si="18"/>
        <v>0</v>
      </c>
      <c r="K80" s="105">
        <f t="shared" si="18"/>
        <v>0</v>
      </c>
      <c r="L80" s="105">
        <f t="shared" si="18"/>
        <v>0</v>
      </c>
      <c r="M80" s="105">
        <f t="shared" si="18"/>
        <v>0</v>
      </c>
      <c r="N80" s="105">
        <f t="shared" si="18"/>
        <v>0</v>
      </c>
      <c r="O80" s="105">
        <f t="shared" si="18"/>
        <v>0</v>
      </c>
      <c r="P80" s="105">
        <f t="shared" si="18"/>
        <v>0</v>
      </c>
      <c r="Q80" s="105">
        <f t="shared" si="18"/>
        <v>0</v>
      </c>
      <c r="R80" s="105">
        <f t="shared" si="18"/>
        <v>0</v>
      </c>
      <c r="S80" s="105">
        <f t="shared" si="18"/>
        <v>0</v>
      </c>
      <c r="T80" s="105">
        <f t="shared" si="18"/>
        <v>0</v>
      </c>
      <c r="U80" s="105">
        <f t="shared" si="18"/>
        <v>0</v>
      </c>
      <c r="V80" s="105">
        <f t="shared" si="18"/>
        <v>0</v>
      </c>
      <c r="W80" s="105">
        <f t="shared" si="18"/>
        <v>0</v>
      </c>
      <c r="X80" s="105">
        <f t="shared" si="18"/>
        <v>0</v>
      </c>
      <c r="Y80" s="105">
        <f t="shared" si="18"/>
        <v>0</v>
      </c>
      <c r="Z80" s="105">
        <f t="shared" si="18"/>
        <v>0</v>
      </c>
      <c r="AA80" s="106">
        <f t="shared" si="16"/>
        <v>0</v>
      </c>
      <c r="AB80" s="106">
        <f t="shared" si="17"/>
        <v>0</v>
      </c>
    </row>
    <row r="81" spans="1:28" s="105" customFormat="1" x14ac:dyDescent="0.25">
      <c r="A81" s="104">
        <f t="shared" si="14"/>
        <v>18</v>
      </c>
      <c r="B81" s="105">
        <f t="shared" si="19"/>
        <v>0</v>
      </c>
      <c r="C81" s="105">
        <f t="shared" si="18"/>
        <v>0</v>
      </c>
      <c r="D81" s="105">
        <f t="shared" si="18"/>
        <v>0</v>
      </c>
      <c r="E81" s="105">
        <f t="shared" si="18"/>
        <v>0</v>
      </c>
      <c r="F81" s="105">
        <f t="shared" si="18"/>
        <v>0</v>
      </c>
      <c r="G81" s="105">
        <f t="shared" si="18"/>
        <v>0</v>
      </c>
      <c r="H81" s="105">
        <f t="shared" si="18"/>
        <v>0</v>
      </c>
      <c r="I81" s="105">
        <f t="shared" si="18"/>
        <v>0</v>
      </c>
      <c r="J81" s="105">
        <f t="shared" si="18"/>
        <v>0</v>
      </c>
      <c r="K81" s="105">
        <f t="shared" si="18"/>
        <v>0</v>
      </c>
      <c r="L81" s="105">
        <f t="shared" si="18"/>
        <v>0</v>
      </c>
      <c r="M81" s="105">
        <f t="shared" si="18"/>
        <v>0</v>
      </c>
      <c r="N81" s="105">
        <f t="shared" si="18"/>
        <v>0</v>
      </c>
      <c r="O81" s="105">
        <f t="shared" si="18"/>
        <v>0</v>
      </c>
      <c r="P81" s="105">
        <f t="shared" si="18"/>
        <v>0</v>
      </c>
      <c r="Q81" s="105">
        <f t="shared" si="18"/>
        <v>0</v>
      </c>
      <c r="R81" s="105">
        <f t="shared" si="18"/>
        <v>0</v>
      </c>
      <c r="S81" s="105">
        <f t="shared" si="18"/>
        <v>0</v>
      </c>
      <c r="T81" s="105">
        <f t="shared" si="18"/>
        <v>0</v>
      </c>
      <c r="U81" s="105">
        <f t="shared" si="18"/>
        <v>0</v>
      </c>
      <c r="V81" s="105">
        <f t="shared" si="18"/>
        <v>0</v>
      </c>
      <c r="W81" s="105">
        <f t="shared" si="18"/>
        <v>0</v>
      </c>
      <c r="X81" s="105">
        <f t="shared" si="18"/>
        <v>0</v>
      </c>
      <c r="Y81" s="105">
        <f t="shared" si="18"/>
        <v>0</v>
      </c>
      <c r="Z81" s="105">
        <f t="shared" si="18"/>
        <v>0</v>
      </c>
      <c r="AA81" s="106">
        <f t="shared" si="16"/>
        <v>0</v>
      </c>
      <c r="AB81" s="106">
        <f t="shared" si="17"/>
        <v>0</v>
      </c>
    </row>
    <row r="82" spans="1:28" s="105" customFormat="1" x14ac:dyDescent="0.25">
      <c r="A82" s="104">
        <f t="shared" si="14"/>
        <v>19</v>
      </c>
      <c r="B82" s="105">
        <f t="shared" si="19"/>
        <v>4.7940922541322489E-3</v>
      </c>
      <c r="C82" s="105">
        <f t="shared" si="18"/>
        <v>1.0804356734076237E-2</v>
      </c>
      <c r="D82" s="105">
        <f t="shared" si="18"/>
        <v>7.5016613233188428E-3</v>
      </c>
      <c r="E82" s="105">
        <f t="shared" si="18"/>
        <v>6.3873174431388572E-4</v>
      </c>
      <c r="F82" s="105">
        <f t="shared" si="18"/>
        <v>1.8599255575097997E-3</v>
      </c>
      <c r="G82" s="105">
        <f t="shared" si="18"/>
        <v>2.3437310564998403E-3</v>
      </c>
      <c r="H82" s="105">
        <f t="shared" si="18"/>
        <v>5.9165932379213386E-4</v>
      </c>
      <c r="I82" s="105">
        <f t="shared" si="18"/>
        <v>2.3461024813275938E-3</v>
      </c>
      <c r="J82" s="105">
        <f t="shared" si="18"/>
        <v>2.4848111998204939E-3</v>
      </c>
      <c r="K82" s="105">
        <f t="shared" si="18"/>
        <v>2.017456037531549E-3</v>
      </c>
      <c r="L82" s="105">
        <f t="shared" si="18"/>
        <v>9.323627862164891E-4</v>
      </c>
      <c r="M82" s="105">
        <f t="shared" si="18"/>
        <v>7.8553941498785654E-2</v>
      </c>
      <c r="N82" s="105">
        <f t="shared" si="18"/>
        <v>1.0470131052277161E-2</v>
      </c>
      <c r="O82" s="105">
        <f t="shared" si="18"/>
        <v>3.0341885578396466E-3</v>
      </c>
      <c r="P82" s="105">
        <f t="shared" si="18"/>
        <v>4.7745163252825018E-3</v>
      </c>
      <c r="Q82" s="105">
        <f t="shared" si="18"/>
        <v>1.3495201990591505E-2</v>
      </c>
      <c r="R82" s="105">
        <f t="shared" si="18"/>
        <v>3.0703187019530745E-3</v>
      </c>
      <c r="S82" s="105">
        <f t="shared" si="18"/>
        <v>5.5759691345606023E-3</v>
      </c>
      <c r="T82" s="105">
        <f t="shared" si="18"/>
        <v>0.77328411007417608</v>
      </c>
      <c r="U82" s="105">
        <f t="shared" si="18"/>
        <v>6.7253414041761994E-2</v>
      </c>
      <c r="V82" s="105">
        <f t="shared" si="18"/>
        <v>-7.5550805836151114E-6</v>
      </c>
      <c r="W82" s="105">
        <f t="shared" si="18"/>
        <v>-2.9033254754780038E-3</v>
      </c>
      <c r="X82" s="105">
        <f t="shared" si="18"/>
        <v>4.6739640029676583E-3</v>
      </c>
      <c r="Y82" s="105">
        <f t="shared" si="18"/>
        <v>2.4102346773267414E-3</v>
      </c>
      <c r="Z82" s="105">
        <f t="shared" si="18"/>
        <v>1</v>
      </c>
      <c r="AA82" s="106">
        <f t="shared" si="16"/>
        <v>1.0000000000000002</v>
      </c>
      <c r="AB82" s="106">
        <f t="shared" si="17"/>
        <v>0</v>
      </c>
    </row>
    <row r="83" spans="1:28" s="105" customFormat="1" x14ac:dyDescent="0.25">
      <c r="A83" s="104">
        <f t="shared" si="14"/>
        <v>20</v>
      </c>
      <c r="B83" s="105">
        <f t="shared" si="19"/>
        <v>0</v>
      </c>
      <c r="C83" s="105">
        <f t="shared" si="18"/>
        <v>0</v>
      </c>
      <c r="D83" s="105">
        <f t="shared" si="18"/>
        <v>0</v>
      </c>
      <c r="E83" s="105">
        <f t="shared" si="18"/>
        <v>0</v>
      </c>
      <c r="F83" s="105">
        <f t="shared" si="18"/>
        <v>0</v>
      </c>
      <c r="G83" s="105">
        <f t="shared" si="18"/>
        <v>0</v>
      </c>
      <c r="H83" s="105">
        <f t="shared" si="18"/>
        <v>0</v>
      </c>
      <c r="I83" s="105">
        <f t="shared" si="18"/>
        <v>0</v>
      </c>
      <c r="J83" s="105">
        <f t="shared" si="18"/>
        <v>0</v>
      </c>
      <c r="K83" s="105">
        <f t="shared" si="18"/>
        <v>0</v>
      </c>
      <c r="L83" s="105">
        <f t="shared" si="18"/>
        <v>0</v>
      </c>
      <c r="M83" s="105">
        <f t="shared" si="18"/>
        <v>0</v>
      </c>
      <c r="N83" s="105">
        <f t="shared" si="18"/>
        <v>0</v>
      </c>
      <c r="O83" s="105">
        <f t="shared" si="18"/>
        <v>0</v>
      </c>
      <c r="P83" s="105">
        <f t="shared" si="18"/>
        <v>0</v>
      </c>
      <c r="Q83" s="105">
        <f t="shared" si="18"/>
        <v>0</v>
      </c>
      <c r="R83" s="105">
        <f t="shared" si="18"/>
        <v>0</v>
      </c>
      <c r="S83" s="105">
        <f t="shared" si="18"/>
        <v>0</v>
      </c>
      <c r="T83" s="105">
        <f t="shared" si="18"/>
        <v>0</v>
      </c>
      <c r="U83" s="105">
        <f t="shared" si="18"/>
        <v>0</v>
      </c>
      <c r="V83" s="105">
        <f t="shared" si="18"/>
        <v>0</v>
      </c>
      <c r="W83" s="105">
        <f t="shared" si="18"/>
        <v>0</v>
      </c>
      <c r="X83" s="105">
        <f t="shared" si="18"/>
        <v>0</v>
      </c>
      <c r="Y83" s="105">
        <f t="shared" si="18"/>
        <v>0</v>
      </c>
      <c r="Z83" s="105">
        <f t="shared" si="18"/>
        <v>0</v>
      </c>
      <c r="AA83" s="106">
        <f t="shared" si="16"/>
        <v>0</v>
      </c>
      <c r="AB83" s="106">
        <f t="shared" si="17"/>
        <v>0</v>
      </c>
    </row>
    <row r="84" spans="1:28" s="105" customFormat="1" x14ac:dyDescent="0.25">
      <c r="A84" s="104">
        <f t="shared" si="14"/>
        <v>21</v>
      </c>
      <c r="B84" s="105">
        <f t="shared" si="19"/>
        <v>0</v>
      </c>
      <c r="C84" s="105">
        <f t="shared" si="18"/>
        <v>0</v>
      </c>
      <c r="D84" s="105">
        <f t="shared" si="18"/>
        <v>0</v>
      </c>
      <c r="E84" s="105">
        <f t="shared" si="18"/>
        <v>0</v>
      </c>
      <c r="F84" s="105">
        <f t="shared" si="18"/>
        <v>0</v>
      </c>
      <c r="G84" s="105">
        <f t="shared" si="18"/>
        <v>0</v>
      </c>
      <c r="H84" s="105">
        <f t="shared" si="18"/>
        <v>0</v>
      </c>
      <c r="I84" s="105">
        <f t="shared" si="18"/>
        <v>0</v>
      </c>
      <c r="J84" s="105">
        <f t="shared" si="18"/>
        <v>0</v>
      </c>
      <c r="K84" s="105">
        <f t="shared" si="18"/>
        <v>0</v>
      </c>
      <c r="L84" s="105">
        <f t="shared" si="18"/>
        <v>0</v>
      </c>
      <c r="M84" s="105">
        <f t="shared" si="18"/>
        <v>0</v>
      </c>
      <c r="N84" s="105">
        <f t="shared" si="18"/>
        <v>0</v>
      </c>
      <c r="O84" s="105">
        <f t="shared" si="18"/>
        <v>0</v>
      </c>
      <c r="P84" s="105">
        <f t="shared" si="18"/>
        <v>0</v>
      </c>
      <c r="Q84" s="105">
        <f t="shared" si="18"/>
        <v>0</v>
      </c>
      <c r="R84" s="105">
        <f t="shared" si="18"/>
        <v>0</v>
      </c>
      <c r="S84" s="105">
        <f t="shared" si="18"/>
        <v>0</v>
      </c>
      <c r="T84" s="105">
        <f t="shared" si="18"/>
        <v>0</v>
      </c>
      <c r="U84" s="105">
        <f t="shared" si="18"/>
        <v>0</v>
      </c>
      <c r="V84" s="105">
        <f t="shared" ref="V84:Z88" si="20">IF($Z55=0,0,V55/$Z55)</f>
        <v>0</v>
      </c>
      <c r="W84" s="105">
        <f t="shared" si="20"/>
        <v>0</v>
      </c>
      <c r="X84" s="105">
        <f t="shared" si="20"/>
        <v>0</v>
      </c>
      <c r="Y84" s="105">
        <f t="shared" si="20"/>
        <v>0</v>
      </c>
      <c r="Z84" s="105">
        <f t="shared" si="20"/>
        <v>0</v>
      </c>
      <c r="AA84" s="106">
        <f t="shared" si="16"/>
        <v>0</v>
      </c>
      <c r="AB84" s="106">
        <f t="shared" si="17"/>
        <v>0</v>
      </c>
    </row>
    <row r="85" spans="1:28" s="105" customFormat="1" x14ac:dyDescent="0.25">
      <c r="A85" s="104">
        <f t="shared" si="14"/>
        <v>22</v>
      </c>
      <c r="B85" s="105">
        <f t="shared" si="19"/>
        <v>0</v>
      </c>
      <c r="C85" s="105">
        <f t="shared" ref="C85:U85" si="21">IF($Z56=0,0,C56/$Z56)</f>
        <v>0</v>
      </c>
      <c r="D85" s="105">
        <f t="shared" si="21"/>
        <v>0</v>
      </c>
      <c r="E85" s="105">
        <f t="shared" si="21"/>
        <v>0</v>
      </c>
      <c r="F85" s="105">
        <f t="shared" si="21"/>
        <v>0</v>
      </c>
      <c r="G85" s="105">
        <f t="shared" si="21"/>
        <v>0</v>
      </c>
      <c r="H85" s="105">
        <f t="shared" si="21"/>
        <v>0</v>
      </c>
      <c r="I85" s="105">
        <f t="shared" si="21"/>
        <v>0</v>
      </c>
      <c r="J85" s="105">
        <f t="shared" si="21"/>
        <v>0</v>
      </c>
      <c r="K85" s="105">
        <f t="shared" si="21"/>
        <v>0</v>
      </c>
      <c r="L85" s="105">
        <f t="shared" si="21"/>
        <v>0</v>
      </c>
      <c r="M85" s="105">
        <f t="shared" si="21"/>
        <v>0</v>
      </c>
      <c r="N85" s="105">
        <f t="shared" si="21"/>
        <v>0</v>
      </c>
      <c r="O85" s="105">
        <f t="shared" si="21"/>
        <v>0</v>
      </c>
      <c r="P85" s="105">
        <f t="shared" si="21"/>
        <v>0</v>
      </c>
      <c r="Q85" s="105">
        <f t="shared" si="21"/>
        <v>0</v>
      </c>
      <c r="R85" s="105">
        <f t="shared" si="21"/>
        <v>0</v>
      </c>
      <c r="S85" s="105">
        <f t="shared" si="21"/>
        <v>0</v>
      </c>
      <c r="T85" s="105">
        <f t="shared" si="21"/>
        <v>0</v>
      </c>
      <c r="U85" s="105">
        <f t="shared" si="21"/>
        <v>0</v>
      </c>
      <c r="V85" s="105">
        <f t="shared" si="20"/>
        <v>0</v>
      </c>
      <c r="W85" s="105">
        <f t="shared" si="20"/>
        <v>0</v>
      </c>
      <c r="X85" s="105">
        <f t="shared" si="20"/>
        <v>0</v>
      </c>
      <c r="Y85" s="105">
        <f t="shared" si="20"/>
        <v>0</v>
      </c>
      <c r="Z85" s="105">
        <f t="shared" si="20"/>
        <v>0</v>
      </c>
      <c r="AA85" s="106">
        <f t="shared" si="16"/>
        <v>0</v>
      </c>
      <c r="AB85" s="106">
        <f t="shared" si="17"/>
        <v>0</v>
      </c>
    </row>
    <row r="86" spans="1:28" s="105" customFormat="1" x14ac:dyDescent="0.25">
      <c r="A86" s="104">
        <f t="shared" si="14"/>
        <v>23</v>
      </c>
      <c r="B86" s="105">
        <f t="shared" si="19"/>
        <v>0</v>
      </c>
      <c r="C86" s="105">
        <f t="shared" ref="C86:U86" si="22">IF($Z57=0,0,C57/$Z57)</f>
        <v>0</v>
      </c>
      <c r="D86" s="105">
        <f t="shared" si="22"/>
        <v>0</v>
      </c>
      <c r="E86" s="105">
        <f t="shared" si="22"/>
        <v>0</v>
      </c>
      <c r="F86" s="105">
        <f t="shared" si="22"/>
        <v>0</v>
      </c>
      <c r="G86" s="105">
        <f t="shared" si="22"/>
        <v>0</v>
      </c>
      <c r="H86" s="105">
        <f t="shared" si="22"/>
        <v>0</v>
      </c>
      <c r="I86" s="105">
        <f t="shared" si="22"/>
        <v>0</v>
      </c>
      <c r="J86" s="105">
        <f t="shared" si="22"/>
        <v>0</v>
      </c>
      <c r="K86" s="105">
        <f t="shared" si="22"/>
        <v>0</v>
      </c>
      <c r="L86" s="105">
        <f t="shared" si="22"/>
        <v>0</v>
      </c>
      <c r="M86" s="105">
        <f t="shared" si="22"/>
        <v>0</v>
      </c>
      <c r="N86" s="105">
        <f t="shared" si="22"/>
        <v>0</v>
      </c>
      <c r="O86" s="105">
        <f t="shared" si="22"/>
        <v>0</v>
      </c>
      <c r="P86" s="105">
        <f t="shared" si="22"/>
        <v>0</v>
      </c>
      <c r="Q86" s="105">
        <f t="shared" si="22"/>
        <v>0</v>
      </c>
      <c r="R86" s="105">
        <f t="shared" si="22"/>
        <v>0</v>
      </c>
      <c r="S86" s="105">
        <f t="shared" si="22"/>
        <v>0</v>
      </c>
      <c r="T86" s="105">
        <f t="shared" si="22"/>
        <v>0</v>
      </c>
      <c r="U86" s="105">
        <f t="shared" si="22"/>
        <v>0</v>
      </c>
      <c r="V86" s="105">
        <f t="shared" si="20"/>
        <v>0</v>
      </c>
      <c r="W86" s="105">
        <f t="shared" si="20"/>
        <v>0</v>
      </c>
      <c r="X86" s="105">
        <f t="shared" si="20"/>
        <v>0</v>
      </c>
      <c r="Y86" s="105">
        <f t="shared" si="20"/>
        <v>0</v>
      </c>
      <c r="Z86" s="105">
        <f t="shared" si="20"/>
        <v>0</v>
      </c>
      <c r="AA86" s="106">
        <f t="shared" si="16"/>
        <v>0</v>
      </c>
      <c r="AB86" s="106">
        <f t="shared" si="17"/>
        <v>0</v>
      </c>
    </row>
    <row r="87" spans="1:28" s="105" customFormat="1" x14ac:dyDescent="0.25">
      <c r="A87" s="104">
        <f t="shared" si="14"/>
        <v>24</v>
      </c>
      <c r="B87" s="105">
        <f t="shared" si="19"/>
        <v>0</v>
      </c>
      <c r="C87" s="105">
        <f t="shared" ref="C87:U87" si="23">IF($Z58=0,0,C58/$Z58)</f>
        <v>0</v>
      </c>
      <c r="D87" s="105">
        <f t="shared" si="23"/>
        <v>0</v>
      </c>
      <c r="E87" s="105">
        <f t="shared" si="23"/>
        <v>0</v>
      </c>
      <c r="F87" s="105">
        <f t="shared" si="23"/>
        <v>0</v>
      </c>
      <c r="G87" s="105">
        <f t="shared" si="23"/>
        <v>0</v>
      </c>
      <c r="H87" s="105">
        <f t="shared" si="23"/>
        <v>0</v>
      </c>
      <c r="I87" s="105">
        <f t="shared" si="23"/>
        <v>0</v>
      </c>
      <c r="J87" s="105">
        <f t="shared" si="23"/>
        <v>0</v>
      </c>
      <c r="K87" s="105">
        <f t="shared" si="23"/>
        <v>0</v>
      </c>
      <c r="L87" s="105">
        <f t="shared" si="23"/>
        <v>0</v>
      </c>
      <c r="M87" s="105">
        <f t="shared" si="23"/>
        <v>0</v>
      </c>
      <c r="N87" s="105">
        <f t="shared" si="23"/>
        <v>0</v>
      </c>
      <c r="O87" s="105">
        <f t="shared" si="23"/>
        <v>0</v>
      </c>
      <c r="P87" s="105">
        <f t="shared" si="23"/>
        <v>0</v>
      </c>
      <c r="Q87" s="105">
        <f t="shared" si="23"/>
        <v>0</v>
      </c>
      <c r="R87" s="105">
        <f t="shared" si="23"/>
        <v>0</v>
      </c>
      <c r="S87" s="105">
        <f t="shared" si="23"/>
        <v>0</v>
      </c>
      <c r="T87" s="105">
        <f t="shared" si="23"/>
        <v>0</v>
      </c>
      <c r="U87" s="105">
        <f t="shared" si="23"/>
        <v>0</v>
      </c>
      <c r="V87" s="105">
        <f t="shared" si="20"/>
        <v>0</v>
      </c>
      <c r="W87" s="105">
        <f t="shared" si="20"/>
        <v>0</v>
      </c>
      <c r="X87" s="105">
        <f t="shared" si="20"/>
        <v>0</v>
      </c>
      <c r="Y87" s="105">
        <f t="shared" si="20"/>
        <v>0</v>
      </c>
      <c r="Z87" s="105">
        <f t="shared" si="20"/>
        <v>0</v>
      </c>
      <c r="AA87" s="106">
        <f t="shared" si="16"/>
        <v>0</v>
      </c>
      <c r="AB87" s="106">
        <f t="shared" si="17"/>
        <v>0</v>
      </c>
    </row>
    <row r="88" spans="1:28" s="108" customFormat="1" ht="13" thickBot="1" x14ac:dyDescent="0.3">
      <c r="A88" s="107">
        <f t="shared" si="14"/>
        <v>25</v>
      </c>
      <c r="B88" s="108">
        <f t="shared" si="19"/>
        <v>3.5345419615805916E-2</v>
      </c>
      <c r="C88" s="108">
        <f t="shared" ref="C88:U88" si="24">IF($Z59=0,0,C59/$Z59)</f>
        <v>1.6637020138202407E-2</v>
      </c>
      <c r="D88" s="108">
        <f t="shared" si="24"/>
        <v>1.7927476960772692E-2</v>
      </c>
      <c r="E88" s="108">
        <f t="shared" si="24"/>
        <v>1.3399345807037727E-3</v>
      </c>
      <c r="F88" s="108">
        <f t="shared" si="24"/>
        <v>3.901760941471882E-3</v>
      </c>
      <c r="G88" s="108">
        <f t="shared" si="24"/>
        <v>4.0698756657075504E-3</v>
      </c>
      <c r="H88" s="108">
        <f t="shared" si="24"/>
        <v>1.0194459668639241E-3</v>
      </c>
      <c r="I88" s="108">
        <f t="shared" si="24"/>
        <v>4.0424017948530438E-3</v>
      </c>
      <c r="J88" s="108">
        <f t="shared" si="24"/>
        <v>4.2814008910392297E-3</v>
      </c>
      <c r="K88" s="108">
        <f t="shared" si="24"/>
        <v>3.8931805483679921E-3</v>
      </c>
      <c r="L88" s="108">
        <f t="shared" si="24"/>
        <v>1.7992246650199719E-3</v>
      </c>
      <c r="M88" s="108">
        <f t="shared" si="24"/>
        <v>6.7059037454445247E-2</v>
      </c>
      <c r="N88" s="108">
        <f t="shared" si="24"/>
        <v>1.5860016841959746E-2</v>
      </c>
      <c r="O88" s="108">
        <f t="shared" si="24"/>
        <v>3.6005116481845315E-3</v>
      </c>
      <c r="P88" s="108">
        <f t="shared" si="24"/>
        <v>5.665666887843878E-3</v>
      </c>
      <c r="Q88" s="108">
        <f t="shared" si="24"/>
        <v>1.6014044953199542E-2</v>
      </c>
      <c r="R88" s="108">
        <f t="shared" si="24"/>
        <v>3.6433853860064181E-3</v>
      </c>
      <c r="S88" s="108">
        <f t="shared" si="24"/>
        <v>6.6167086969694811E-3</v>
      </c>
      <c r="T88" s="108">
        <f t="shared" si="24"/>
        <v>0.59370266066013477</v>
      </c>
      <c r="U88" s="108">
        <f t="shared" si="24"/>
        <v>0.17208873729424165</v>
      </c>
      <c r="V88" s="108">
        <f t="shared" si="20"/>
        <v>-5.8112783493922202E-6</v>
      </c>
      <c r="W88" s="108">
        <f t="shared" si="20"/>
        <v>-2.2332035098970335E-3</v>
      </c>
      <c r="X88" s="108">
        <f t="shared" si="20"/>
        <v>1.5639368152174836E-2</v>
      </c>
      <c r="Y88" s="108">
        <f t="shared" si="20"/>
        <v>8.0917350442779278E-3</v>
      </c>
      <c r="Z88" s="108">
        <f t="shared" si="20"/>
        <v>1</v>
      </c>
      <c r="AA88" s="109">
        <f>SUM(B88:Y88)</f>
        <v>1</v>
      </c>
      <c r="AB88" s="109">
        <f>Z88-AA88</f>
        <v>0</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dimension ref="A1:EF185"/>
  <sheetViews>
    <sheetView showZeros="0" tabSelected="1" workbookViewId="0">
      <pane xSplit="3" ySplit="4" topLeftCell="AF47" activePane="bottomRight" state="frozen"/>
      <selection activeCell="AM44" sqref="AM44"/>
      <selection pane="topRight" activeCell="AM44" sqref="AM44"/>
      <selection pane="bottomLeft" activeCell="AM44" sqref="AM44"/>
      <selection pane="bottomRight" activeCell="AT59" sqref="AT59"/>
    </sheetView>
  </sheetViews>
  <sheetFormatPr baseColWidth="10" defaultColWidth="11.453125" defaultRowHeight="12.5" outlineLevelRow="1" x14ac:dyDescent="0.25"/>
  <cols>
    <col min="1" max="1" width="37.08984375" style="22" bestFit="1" customWidth="1"/>
    <col min="2" max="2" width="6.6328125" style="22" customWidth="1"/>
    <col min="3" max="3" width="11.08984375" style="22" customWidth="1"/>
    <col min="4" max="4" width="8.6328125" style="22" bestFit="1" customWidth="1"/>
    <col min="5" max="5" width="5.6328125" style="22" customWidth="1"/>
    <col min="6" max="6" width="5.90625" style="22" customWidth="1"/>
    <col min="7" max="8" width="5.453125" style="22" customWidth="1"/>
    <col min="9" max="9" width="5.6328125" style="22" customWidth="1"/>
    <col min="10" max="10" width="5.453125" style="22" customWidth="1"/>
    <col min="11" max="11" width="5.6328125" style="22" customWidth="1"/>
    <col min="12" max="12" width="5.453125" style="22" customWidth="1"/>
    <col min="13" max="13" width="5.6328125" style="22" customWidth="1"/>
    <col min="14" max="15" width="7.90625" style="22" bestFit="1" customWidth="1"/>
    <col min="16" max="16" width="5.453125" style="22" customWidth="1"/>
    <col min="17" max="17" width="5.90625" style="22" customWidth="1"/>
    <col min="18" max="20" width="5.6328125" style="22" customWidth="1"/>
    <col min="21" max="21" width="5.453125" style="22" customWidth="1"/>
    <col min="22" max="23" width="5.6328125" style="22" customWidth="1"/>
    <col min="24" max="24" width="7.90625" style="22" bestFit="1" customWidth="1"/>
    <col min="25" max="25" width="5.453125" style="22" customWidth="1"/>
    <col min="26" max="26" width="5.6328125" style="22" customWidth="1"/>
    <col min="27" max="27" width="7.90625" style="22" bestFit="1" customWidth="1"/>
    <col min="28" max="28" width="7.36328125" style="22" customWidth="1"/>
    <col min="29" max="30" width="7.90625" style="22" bestFit="1" customWidth="1"/>
    <col min="31" max="31" width="5.453125" style="22" customWidth="1"/>
    <col min="32" max="32" width="7.08984375" style="22" customWidth="1"/>
    <col min="33" max="33" width="5.6328125" style="22" customWidth="1"/>
    <col min="34" max="34" width="8.6328125" style="22" bestFit="1" customWidth="1"/>
    <col min="35" max="35" width="5.6328125" style="22" customWidth="1"/>
    <col min="36" max="37" width="7.90625" style="22" bestFit="1" customWidth="1"/>
    <col min="38" max="38" width="5.90625" style="22" customWidth="1"/>
    <col min="39" max="40" width="5.453125" style="22" customWidth="1"/>
    <col min="41" max="41" width="7.90625" style="22" bestFit="1" customWidth="1"/>
    <col min="42" max="42" width="5.453125" style="22" customWidth="1"/>
    <col min="43" max="43" width="8.6328125" style="22" bestFit="1" customWidth="1"/>
    <col min="44" max="44" width="5.453125" style="22" customWidth="1"/>
    <col min="45" max="45" width="7.453125" style="22" customWidth="1"/>
    <col min="46" max="16384" width="11.453125" style="22"/>
  </cols>
  <sheetData>
    <row r="1" spans="2:85" ht="13" x14ac:dyDescent="0.3">
      <c r="B1" s="23" t="s">
        <v>0</v>
      </c>
      <c r="C1" s="24"/>
      <c r="D1" s="24"/>
      <c r="E1" s="24"/>
      <c r="F1" s="24"/>
      <c r="G1" s="24"/>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5"/>
    </row>
    <row r="2" spans="2:85" ht="13.25" x14ac:dyDescent="0.25">
      <c r="B2" s="26">
        <v>2005</v>
      </c>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8"/>
    </row>
    <row r="3" spans="2:85" ht="13.25" x14ac:dyDescent="0.25">
      <c r="B3" s="146" t="s">
        <v>1</v>
      </c>
      <c r="C3" s="147"/>
      <c r="D3" s="29" t="s">
        <v>2</v>
      </c>
      <c r="E3" s="30" t="s">
        <v>3</v>
      </c>
      <c r="F3" s="30" t="s">
        <v>4</v>
      </c>
      <c r="G3" s="30" t="s">
        <v>5</v>
      </c>
      <c r="H3" s="30" t="s">
        <v>6</v>
      </c>
      <c r="I3" s="30" t="s">
        <v>7</v>
      </c>
      <c r="J3" s="30" t="s">
        <v>8</v>
      </c>
      <c r="K3" s="30" t="s">
        <v>9</v>
      </c>
      <c r="L3" s="30" t="s">
        <v>10</v>
      </c>
      <c r="M3" s="30" t="s">
        <v>11</v>
      </c>
      <c r="N3" s="30" t="s">
        <v>12</v>
      </c>
      <c r="O3" s="31" t="s">
        <v>13</v>
      </c>
      <c r="P3" s="30" t="s">
        <v>14</v>
      </c>
      <c r="Q3" s="32" t="s">
        <v>15</v>
      </c>
      <c r="R3" s="31" t="s">
        <v>16</v>
      </c>
      <c r="S3" s="32" t="s">
        <v>17</v>
      </c>
      <c r="T3" s="30" t="s">
        <v>18</v>
      </c>
      <c r="U3" s="31" t="s">
        <v>19</v>
      </c>
      <c r="V3" s="32" t="s">
        <v>20</v>
      </c>
      <c r="W3" s="30" t="s">
        <v>21</v>
      </c>
      <c r="X3" s="30" t="s">
        <v>22</v>
      </c>
      <c r="Y3" s="30" t="s">
        <v>23</v>
      </c>
      <c r="Z3" s="30" t="s">
        <v>24</v>
      </c>
      <c r="AA3" s="30" t="s">
        <v>25</v>
      </c>
      <c r="AB3" s="31" t="s">
        <v>26</v>
      </c>
      <c r="AC3" s="30" t="s">
        <v>27</v>
      </c>
      <c r="AD3" s="30" t="s">
        <v>28</v>
      </c>
      <c r="AE3" s="30" t="s">
        <v>29</v>
      </c>
      <c r="AF3" s="30" t="s">
        <v>30</v>
      </c>
      <c r="AG3" s="30" t="s">
        <v>31</v>
      </c>
      <c r="AH3" s="30" t="s">
        <v>32</v>
      </c>
      <c r="AI3" s="30" t="s">
        <v>33</v>
      </c>
      <c r="AJ3" s="32" t="s">
        <v>34</v>
      </c>
      <c r="AK3" s="30" t="s">
        <v>35</v>
      </c>
      <c r="AL3" s="30" t="s">
        <v>36</v>
      </c>
      <c r="AM3" s="33" t="s">
        <v>37</v>
      </c>
      <c r="AN3" s="31" t="s">
        <v>38</v>
      </c>
      <c r="AO3" s="32" t="s">
        <v>39</v>
      </c>
      <c r="AP3" s="31" t="s">
        <v>40</v>
      </c>
      <c r="AQ3" s="30" t="s">
        <v>41</v>
      </c>
      <c r="AR3" s="30" t="s">
        <v>42</v>
      </c>
      <c r="AS3" s="34" t="s">
        <v>43</v>
      </c>
      <c r="AT3" s="35" t="s">
        <v>13</v>
      </c>
      <c r="AU3" s="35" t="s">
        <v>13</v>
      </c>
      <c r="AV3" s="35" t="s">
        <v>13</v>
      </c>
      <c r="AW3" s="36" t="s">
        <v>15</v>
      </c>
      <c r="AX3" s="36" t="s">
        <v>15</v>
      </c>
      <c r="AY3" s="35" t="s">
        <v>16</v>
      </c>
      <c r="AZ3" s="35" t="s">
        <v>16</v>
      </c>
      <c r="BA3" s="35" t="s">
        <v>16</v>
      </c>
      <c r="BB3" s="35" t="s">
        <v>16</v>
      </c>
      <c r="BC3" s="36" t="s">
        <v>17</v>
      </c>
      <c r="BD3" s="36" t="s">
        <v>17</v>
      </c>
      <c r="BE3" s="36" t="s">
        <v>17</v>
      </c>
      <c r="BF3" s="35" t="s">
        <v>19</v>
      </c>
      <c r="BG3" s="37" t="s">
        <v>19</v>
      </c>
      <c r="BH3" s="37" t="s">
        <v>19</v>
      </c>
      <c r="BI3" s="35" t="s">
        <v>19</v>
      </c>
      <c r="BJ3" s="35" t="s">
        <v>19</v>
      </c>
      <c r="BK3" s="36" t="s">
        <v>20</v>
      </c>
      <c r="BL3" s="36" t="s">
        <v>20</v>
      </c>
      <c r="BM3" s="36" t="s">
        <v>20</v>
      </c>
      <c r="BN3" s="35" t="s">
        <v>26</v>
      </c>
      <c r="BO3" s="35" t="s">
        <v>26</v>
      </c>
      <c r="BP3" s="35" t="s">
        <v>26</v>
      </c>
      <c r="BQ3" s="35" t="s">
        <v>26</v>
      </c>
      <c r="BR3" s="35" t="s">
        <v>26</v>
      </c>
      <c r="BS3" s="35" t="s">
        <v>26</v>
      </c>
      <c r="BT3" s="37" t="s">
        <v>26</v>
      </c>
      <c r="BU3" s="37" t="s">
        <v>26</v>
      </c>
      <c r="BV3" s="37" t="s">
        <v>26</v>
      </c>
      <c r="BW3" s="37" t="s">
        <v>26</v>
      </c>
      <c r="BX3" s="36" t="s">
        <v>34</v>
      </c>
      <c r="BY3" s="36" t="s">
        <v>34</v>
      </c>
      <c r="BZ3" s="35" t="s">
        <v>38</v>
      </c>
      <c r="CA3" s="35" t="s">
        <v>38</v>
      </c>
      <c r="CB3" s="36" t="s">
        <v>39</v>
      </c>
      <c r="CC3" s="36" t="s">
        <v>39</v>
      </c>
      <c r="CD3" s="35" t="s">
        <v>40</v>
      </c>
      <c r="CE3" s="35" t="s">
        <v>40</v>
      </c>
      <c r="CF3" s="38"/>
      <c r="CG3" s="38"/>
    </row>
    <row r="4" spans="2:85" ht="13.25" x14ac:dyDescent="0.25">
      <c r="B4" s="148" t="s">
        <v>44</v>
      </c>
      <c r="C4" s="149"/>
      <c r="D4" s="39"/>
      <c r="E4" s="40"/>
      <c r="F4" s="40"/>
      <c r="G4" s="40"/>
      <c r="H4" s="40"/>
      <c r="I4" s="40"/>
      <c r="J4" s="40"/>
      <c r="K4" s="40"/>
      <c r="L4" s="40"/>
      <c r="M4" s="40"/>
      <c r="N4" s="40"/>
      <c r="O4" s="41"/>
      <c r="P4" s="40"/>
      <c r="Q4" s="42"/>
      <c r="R4" s="41"/>
      <c r="S4" s="42"/>
      <c r="T4" s="40"/>
      <c r="U4" s="41"/>
      <c r="V4" s="42"/>
      <c r="W4" s="40"/>
      <c r="X4" s="40"/>
      <c r="Y4" s="40"/>
      <c r="Z4" s="40"/>
      <c r="AA4" s="40"/>
      <c r="AB4" s="41"/>
      <c r="AC4" s="40"/>
      <c r="AD4" s="40"/>
      <c r="AE4" s="40"/>
      <c r="AF4" s="40"/>
      <c r="AG4" s="40"/>
      <c r="AH4" s="40"/>
      <c r="AI4" s="40"/>
      <c r="AJ4" s="42"/>
      <c r="AK4" s="40"/>
      <c r="AL4" s="40"/>
      <c r="AM4" s="43"/>
      <c r="AN4" s="41"/>
      <c r="AO4" s="42"/>
      <c r="AP4" s="41"/>
      <c r="AQ4" s="40"/>
      <c r="AR4" s="40"/>
      <c r="AS4" s="44"/>
      <c r="AT4" s="45">
        <v>12</v>
      </c>
      <c r="AU4" s="45">
        <v>4</v>
      </c>
      <c r="AV4" s="45">
        <v>5</v>
      </c>
      <c r="AW4" s="46">
        <v>12</v>
      </c>
      <c r="AX4" s="46">
        <v>6</v>
      </c>
      <c r="AY4" s="45">
        <v>7</v>
      </c>
      <c r="AZ4" s="45">
        <v>8</v>
      </c>
      <c r="BA4" s="45">
        <v>12</v>
      </c>
      <c r="BB4" s="45">
        <v>9</v>
      </c>
      <c r="BC4" s="46">
        <v>10</v>
      </c>
      <c r="BD4" s="46">
        <v>11</v>
      </c>
      <c r="BE4" s="46">
        <v>12</v>
      </c>
      <c r="BF4" s="45">
        <v>21</v>
      </c>
      <c r="BG4" s="45">
        <v>122</v>
      </c>
      <c r="BH4" s="45">
        <v>24</v>
      </c>
      <c r="BI4" s="45">
        <v>12</v>
      </c>
      <c r="BJ4" s="45">
        <v>122</v>
      </c>
      <c r="BK4" s="46">
        <v>23</v>
      </c>
      <c r="BL4" s="46">
        <v>124</v>
      </c>
      <c r="BM4" s="46">
        <v>12</v>
      </c>
      <c r="BN4" s="45">
        <v>14</v>
      </c>
      <c r="BO4" s="45">
        <v>15</v>
      </c>
      <c r="BP4" s="45">
        <v>16</v>
      </c>
      <c r="BQ4" s="45">
        <v>17</v>
      </c>
      <c r="BR4" s="45">
        <v>18</v>
      </c>
      <c r="BS4" s="45">
        <v>19</v>
      </c>
      <c r="BT4" s="45">
        <v>114</v>
      </c>
      <c r="BU4" s="45">
        <v>16</v>
      </c>
      <c r="BV4" s="45">
        <v>17</v>
      </c>
      <c r="BW4" s="45">
        <v>18</v>
      </c>
      <c r="BX4" s="46">
        <v>19</v>
      </c>
      <c r="BY4" s="46">
        <v>20</v>
      </c>
      <c r="BZ4" s="45">
        <v>19</v>
      </c>
      <c r="CA4" s="45">
        <v>20</v>
      </c>
      <c r="CB4" s="46">
        <v>19</v>
      </c>
      <c r="CC4" s="46">
        <v>20</v>
      </c>
      <c r="CD4" s="45">
        <v>19</v>
      </c>
      <c r="CE4" s="45">
        <v>20</v>
      </c>
      <c r="CF4" s="47"/>
      <c r="CG4" s="47"/>
    </row>
    <row r="5" spans="2:85" ht="13.25" outlineLevel="1" x14ac:dyDescent="0.25">
      <c r="B5" s="48" t="s">
        <v>45</v>
      </c>
      <c r="C5" s="49" t="s">
        <v>46</v>
      </c>
      <c r="D5" s="50">
        <f>TEIK_2000!C5</f>
        <v>1549</v>
      </c>
      <c r="E5" s="50">
        <f>TEIK_2000!D5</f>
        <v>0</v>
      </c>
      <c r="F5" s="50">
        <f>TEIK_2000!E5</f>
        <v>0</v>
      </c>
      <c r="G5" s="50">
        <f>TEIK_2000!F5</f>
        <v>0</v>
      </c>
      <c r="H5" s="50">
        <f>TEIK_2000!G5</f>
        <v>0</v>
      </c>
      <c r="I5" s="50">
        <f>TEIK_2000!H5</f>
        <v>0</v>
      </c>
      <c r="J5" s="50">
        <f>TEIK_2000!I5</f>
        <v>0</v>
      </c>
      <c r="K5" s="50">
        <f>TEIK_2000!J5</f>
        <v>0</v>
      </c>
      <c r="L5" s="50">
        <f>TEIK_2000!K5</f>
        <v>0</v>
      </c>
      <c r="M5" s="50">
        <f>TEIK_2000!L5</f>
        <v>0</v>
      </c>
      <c r="N5" s="50">
        <f>TEIK_2000!M5</f>
        <v>0</v>
      </c>
      <c r="O5" s="51">
        <f>TEIK_2000!N5</f>
        <v>0</v>
      </c>
      <c r="P5" s="50">
        <f>TEIK_2000!O5</f>
        <v>0</v>
      </c>
      <c r="Q5" s="52">
        <f>TEIK_2000!P5</f>
        <v>0</v>
      </c>
      <c r="R5" s="51">
        <f>TEIK_2000!Q5</f>
        <v>0</v>
      </c>
      <c r="S5" s="52">
        <f>TEIK_2000!R5</f>
        <v>0</v>
      </c>
      <c r="T5" s="50">
        <f>TEIK_2000!S5</f>
        <v>0</v>
      </c>
      <c r="U5" s="51">
        <f>TEIK_2000!T5</f>
        <v>0</v>
      </c>
      <c r="V5" s="52">
        <f>TEIK_2000!U5</f>
        <v>0</v>
      </c>
      <c r="W5" s="50">
        <f>TEIK_2000!V5</f>
        <v>0</v>
      </c>
      <c r="X5" s="50">
        <f>TEIK_2000!W5</f>
        <v>0</v>
      </c>
      <c r="Y5" s="50">
        <f>TEIK_2000!X5</f>
        <v>0</v>
      </c>
      <c r="Z5" s="50">
        <f>TEIK_2000!Y5</f>
        <v>0</v>
      </c>
      <c r="AA5" s="50">
        <f>TEIK_2000!Z5</f>
        <v>0</v>
      </c>
      <c r="AB5" s="51">
        <f>TEIK_2000!AA5</f>
        <v>0</v>
      </c>
      <c r="AC5" s="50">
        <f>TEIK_2000!AB5</f>
        <v>0</v>
      </c>
      <c r="AD5" s="50">
        <f>TEIK_2000!AC5</f>
        <v>0</v>
      </c>
      <c r="AE5" s="50">
        <f>TEIK_2000!AD5</f>
        <v>0</v>
      </c>
      <c r="AF5" s="50">
        <f>TEIK_2000!AE5</f>
        <v>0</v>
      </c>
      <c r="AG5" s="50">
        <f>TEIK_2000!AF5</f>
        <v>0</v>
      </c>
      <c r="AH5" s="50">
        <f>TEIK_2000!AG5</f>
        <v>0</v>
      </c>
      <c r="AI5" s="50">
        <f>TEIK_2000!AH5</f>
        <v>0</v>
      </c>
      <c r="AJ5" s="52">
        <f>TEIK_2000!AI5</f>
        <v>0</v>
      </c>
      <c r="AK5" s="50">
        <f>TEIK_2000!AJ5</f>
        <v>0</v>
      </c>
      <c r="AL5" s="50">
        <f>TEIK_2000!AK5</f>
        <v>0</v>
      </c>
      <c r="AM5" s="53">
        <f>TEIK_2000!AL5</f>
        <v>0</v>
      </c>
      <c r="AN5" s="51">
        <f>TEIK_2000!AM5</f>
        <v>0</v>
      </c>
      <c r="AO5" s="52">
        <f>TEIK_2000!AN5</f>
        <v>0</v>
      </c>
      <c r="AP5" s="51">
        <f>TEIK_2000!AO5</f>
        <v>0</v>
      </c>
      <c r="AQ5" s="50">
        <f>TEIK_2000!AP5</f>
        <v>87</v>
      </c>
      <c r="AR5" s="50">
        <f>TEIK_2000!AQ5</f>
        <v>0</v>
      </c>
      <c r="AS5" s="54">
        <f>TEIK_2000!AR5</f>
        <v>1636</v>
      </c>
      <c r="AT5" s="68"/>
      <c r="AU5" s="45"/>
      <c r="AV5" s="45"/>
      <c r="AW5" s="46"/>
      <c r="AX5" s="46"/>
      <c r="AY5" s="45"/>
      <c r="AZ5" s="45"/>
      <c r="BA5" s="45"/>
      <c r="BB5" s="45"/>
      <c r="BC5" s="46"/>
      <c r="BD5" s="46"/>
      <c r="BE5" s="46"/>
      <c r="BF5" s="45"/>
      <c r="BG5" s="45"/>
      <c r="BH5" s="45"/>
      <c r="BI5" s="45"/>
      <c r="BJ5" s="45"/>
      <c r="BK5" s="46"/>
      <c r="BL5" s="46"/>
      <c r="BM5" s="46"/>
      <c r="BN5" s="45"/>
      <c r="BO5" s="45"/>
      <c r="BP5" s="45"/>
      <c r="BQ5" s="45"/>
      <c r="BR5" s="45"/>
      <c r="BS5" s="45"/>
      <c r="BT5" s="45"/>
      <c r="BU5" s="45"/>
      <c r="BV5" s="45"/>
      <c r="BW5" s="45"/>
      <c r="BX5" s="46"/>
      <c r="BY5" s="46"/>
      <c r="BZ5" s="45"/>
      <c r="CA5" s="45"/>
      <c r="CB5" s="46"/>
      <c r="CC5" s="46"/>
      <c r="CD5" s="45"/>
      <c r="CE5" s="45"/>
      <c r="CF5" s="47"/>
      <c r="CG5" s="47"/>
    </row>
    <row r="6" spans="2:85" ht="13.25" outlineLevel="1" x14ac:dyDescent="0.25">
      <c r="B6" s="48" t="s">
        <v>47</v>
      </c>
      <c r="C6" s="49" t="s">
        <v>48</v>
      </c>
      <c r="D6" s="50">
        <f>TEIK_2000!C6</f>
        <v>0</v>
      </c>
      <c r="E6" s="50">
        <f>TEIK_2000!D6</f>
        <v>0</v>
      </c>
      <c r="F6" s="50">
        <f>TEIK_2000!E6</f>
        <v>0</v>
      </c>
      <c r="G6" s="50">
        <f>TEIK_2000!F6</f>
        <v>0</v>
      </c>
      <c r="H6" s="50">
        <f>TEIK_2000!G6</f>
        <v>0</v>
      </c>
      <c r="I6" s="50">
        <f>TEIK_2000!H6</f>
        <v>0</v>
      </c>
      <c r="J6" s="50">
        <f>TEIK_2000!I6</f>
        <v>0</v>
      </c>
      <c r="K6" s="50">
        <f>TEIK_2000!J6</f>
        <v>0</v>
      </c>
      <c r="L6" s="50">
        <f>TEIK_2000!K6</f>
        <v>0</v>
      </c>
      <c r="M6" s="50">
        <f>TEIK_2000!L6</f>
        <v>0</v>
      </c>
      <c r="N6" s="50">
        <f>TEIK_2000!M6</f>
        <v>0</v>
      </c>
      <c r="O6" s="51">
        <f>TEIK_2000!N6</f>
        <v>0</v>
      </c>
      <c r="P6" s="50">
        <f>TEIK_2000!O6</f>
        <v>0</v>
      </c>
      <c r="Q6" s="52">
        <f>TEIK_2000!P6</f>
        <v>0</v>
      </c>
      <c r="R6" s="51">
        <f>TEIK_2000!Q6</f>
        <v>0</v>
      </c>
      <c r="S6" s="52">
        <f>TEIK_2000!R6</f>
        <v>0</v>
      </c>
      <c r="T6" s="50">
        <f>TEIK_2000!S6</f>
        <v>0</v>
      </c>
      <c r="U6" s="51">
        <f>TEIK_2000!T6</f>
        <v>0</v>
      </c>
      <c r="V6" s="52">
        <f>TEIK_2000!U6</f>
        <v>0</v>
      </c>
      <c r="W6" s="50">
        <f>TEIK_2000!V6</f>
        <v>0</v>
      </c>
      <c r="X6" s="50">
        <f>TEIK_2000!W6</f>
        <v>0</v>
      </c>
      <c r="Y6" s="50">
        <f>TEIK_2000!X6</f>
        <v>0</v>
      </c>
      <c r="Z6" s="50">
        <f>TEIK_2000!Y6</f>
        <v>0</v>
      </c>
      <c r="AA6" s="50">
        <f>TEIK_2000!Z6</f>
        <v>0</v>
      </c>
      <c r="AB6" s="51">
        <f>TEIK_2000!AA6</f>
        <v>0</v>
      </c>
      <c r="AC6" s="50">
        <f>TEIK_2000!AB6</f>
        <v>0</v>
      </c>
      <c r="AD6" s="50">
        <f>TEIK_2000!AC6</f>
        <v>0</v>
      </c>
      <c r="AE6" s="50">
        <f>TEIK_2000!AD6</f>
        <v>0</v>
      </c>
      <c r="AF6" s="50">
        <f>TEIK_2000!AE6</f>
        <v>0</v>
      </c>
      <c r="AG6" s="50">
        <f>TEIK_2000!AF6</f>
        <v>0</v>
      </c>
      <c r="AH6" s="50">
        <f>TEIK_2000!AG6</f>
        <v>0</v>
      </c>
      <c r="AI6" s="50">
        <f>TEIK_2000!AH6</f>
        <v>0</v>
      </c>
      <c r="AJ6" s="52">
        <f>TEIK_2000!AI6</f>
        <v>0</v>
      </c>
      <c r="AK6" s="50">
        <f>TEIK_2000!AJ6</f>
        <v>0</v>
      </c>
      <c r="AL6" s="50">
        <f>TEIK_2000!AK6</f>
        <v>0</v>
      </c>
      <c r="AM6" s="53">
        <f>TEIK_2000!AL6</f>
        <v>0</v>
      </c>
      <c r="AN6" s="51">
        <f>TEIK_2000!AM6</f>
        <v>0</v>
      </c>
      <c r="AO6" s="52">
        <f>TEIK_2000!AN6</f>
        <v>0</v>
      </c>
      <c r="AP6" s="51">
        <f>TEIK_2000!AO6</f>
        <v>0</v>
      </c>
      <c r="AQ6" s="50">
        <f>TEIK_2000!AP6</f>
        <v>0</v>
      </c>
      <c r="AR6" s="50">
        <f>TEIK_2000!AQ6</f>
        <v>0</v>
      </c>
      <c r="AS6" s="54">
        <f>TEIK_2000!AR6</f>
        <v>0</v>
      </c>
      <c r="AT6" s="45"/>
      <c r="AU6" s="45"/>
      <c r="AV6" s="45"/>
      <c r="AW6" s="46"/>
      <c r="AX6" s="46"/>
      <c r="AY6" s="45"/>
      <c r="AZ6" s="45"/>
      <c r="BA6" s="45"/>
      <c r="BB6" s="45"/>
      <c r="BC6" s="46"/>
      <c r="BD6" s="46"/>
      <c r="BE6" s="46"/>
      <c r="BF6" s="45"/>
      <c r="BG6" s="45"/>
      <c r="BH6" s="45"/>
      <c r="BI6" s="45"/>
      <c r="BJ6" s="45"/>
      <c r="BK6" s="46"/>
      <c r="BL6" s="46"/>
      <c r="BM6" s="46"/>
      <c r="BN6" s="45"/>
      <c r="BO6" s="45"/>
      <c r="BP6" s="45"/>
      <c r="BQ6" s="45"/>
      <c r="BR6" s="45"/>
      <c r="BS6" s="45"/>
      <c r="BT6" s="45"/>
      <c r="BU6" s="45"/>
      <c r="BV6" s="45"/>
      <c r="BW6" s="45"/>
      <c r="BX6" s="46"/>
      <c r="BY6" s="46"/>
      <c r="BZ6" s="45"/>
      <c r="CA6" s="45"/>
      <c r="CB6" s="46"/>
      <c r="CC6" s="46"/>
      <c r="CD6" s="45"/>
      <c r="CE6" s="45"/>
      <c r="CF6" s="47"/>
      <c r="CG6" s="47"/>
    </row>
    <row r="7" spans="2:85" ht="13.25" outlineLevel="1" x14ac:dyDescent="0.25">
      <c r="B7" s="48" t="s">
        <v>49</v>
      </c>
      <c r="C7" s="49" t="s">
        <v>50</v>
      </c>
      <c r="D7" s="50">
        <f>TEIK_2000!C7</f>
        <v>0</v>
      </c>
      <c r="E7" s="50">
        <f>TEIK_2000!D7</f>
        <v>0</v>
      </c>
      <c r="F7" s="50">
        <f>TEIK_2000!E7</f>
        <v>0</v>
      </c>
      <c r="G7" s="50">
        <f>TEIK_2000!F7</f>
        <v>0</v>
      </c>
      <c r="H7" s="50">
        <f>TEIK_2000!G7</f>
        <v>0</v>
      </c>
      <c r="I7" s="50">
        <f>TEIK_2000!H7</f>
        <v>0</v>
      </c>
      <c r="J7" s="50">
        <f>TEIK_2000!I7</f>
        <v>0</v>
      </c>
      <c r="K7" s="50">
        <f>TEIK_2000!J7</f>
        <v>0</v>
      </c>
      <c r="L7" s="50">
        <f>TEIK_2000!K7</f>
        <v>0</v>
      </c>
      <c r="M7" s="50">
        <f>TEIK_2000!L7</f>
        <v>0</v>
      </c>
      <c r="N7" s="50">
        <f>TEIK_2000!M7</f>
        <v>0</v>
      </c>
      <c r="O7" s="51">
        <f>TEIK_2000!N7</f>
        <v>0</v>
      </c>
      <c r="P7" s="50">
        <f>TEIK_2000!O7</f>
        <v>0</v>
      </c>
      <c r="Q7" s="52">
        <f>TEIK_2000!P7</f>
        <v>0</v>
      </c>
      <c r="R7" s="51">
        <f>TEIK_2000!Q7</f>
        <v>0</v>
      </c>
      <c r="S7" s="52">
        <f>TEIK_2000!R7</f>
        <v>0</v>
      </c>
      <c r="T7" s="50">
        <f>TEIK_2000!S7</f>
        <v>0</v>
      </c>
      <c r="U7" s="51">
        <f>TEIK_2000!T7</f>
        <v>0</v>
      </c>
      <c r="V7" s="52">
        <f>TEIK_2000!U7</f>
        <v>0</v>
      </c>
      <c r="W7" s="50">
        <f>TEIK_2000!V7</f>
        <v>0</v>
      </c>
      <c r="X7" s="50">
        <f>TEIK_2000!W7</f>
        <v>0</v>
      </c>
      <c r="Y7" s="50">
        <f>TEIK_2000!X7</f>
        <v>0</v>
      </c>
      <c r="Z7" s="50">
        <f>TEIK_2000!Y7</f>
        <v>0</v>
      </c>
      <c r="AA7" s="50">
        <f>TEIK_2000!Z7</f>
        <v>0</v>
      </c>
      <c r="AB7" s="51">
        <f>TEIK_2000!AA7</f>
        <v>0</v>
      </c>
      <c r="AC7" s="50">
        <f>TEIK_2000!AB7</f>
        <v>0</v>
      </c>
      <c r="AD7" s="50">
        <f>TEIK_2000!AC7</f>
        <v>0</v>
      </c>
      <c r="AE7" s="50">
        <f>TEIK_2000!AD7</f>
        <v>0</v>
      </c>
      <c r="AF7" s="50">
        <f>TEIK_2000!AE7</f>
        <v>0</v>
      </c>
      <c r="AG7" s="50">
        <f>TEIK_2000!AF7</f>
        <v>0</v>
      </c>
      <c r="AH7" s="50">
        <f>TEIK_2000!AG7</f>
        <v>0</v>
      </c>
      <c r="AI7" s="50">
        <f>TEIK_2000!AH7</f>
        <v>0</v>
      </c>
      <c r="AJ7" s="52">
        <f>TEIK_2000!AI7</f>
        <v>0</v>
      </c>
      <c r="AK7" s="50">
        <f>TEIK_2000!AJ7</f>
        <v>0</v>
      </c>
      <c r="AL7" s="50">
        <f>TEIK_2000!AK7</f>
        <v>0</v>
      </c>
      <c r="AM7" s="53">
        <f>TEIK_2000!AL7</f>
        <v>0</v>
      </c>
      <c r="AN7" s="51">
        <f>TEIK_2000!AM7</f>
        <v>0</v>
      </c>
      <c r="AO7" s="52">
        <f>TEIK_2000!AN7</f>
        <v>0</v>
      </c>
      <c r="AP7" s="51">
        <f>TEIK_2000!AO7</f>
        <v>0</v>
      </c>
      <c r="AQ7" s="50">
        <f>TEIK_2000!AP7</f>
        <v>0</v>
      </c>
      <c r="AR7" s="50">
        <f>TEIK_2000!AQ7</f>
        <v>0</v>
      </c>
      <c r="AS7" s="54">
        <f>TEIK_2000!AR7</f>
        <v>0</v>
      </c>
      <c r="AT7" s="45"/>
      <c r="AU7" s="45"/>
      <c r="AV7" s="45"/>
      <c r="AW7" s="46"/>
      <c r="AX7" s="46"/>
      <c r="AY7" s="45"/>
      <c r="AZ7" s="45"/>
      <c r="BA7" s="45"/>
      <c r="BB7" s="45"/>
      <c r="BC7" s="46"/>
      <c r="BD7" s="46"/>
      <c r="BE7" s="46"/>
      <c r="BF7" s="45"/>
      <c r="BG7" s="45"/>
      <c r="BH7" s="45"/>
      <c r="BI7" s="45"/>
      <c r="BJ7" s="45"/>
      <c r="BK7" s="46"/>
      <c r="BL7" s="46"/>
      <c r="BM7" s="46"/>
      <c r="BN7" s="45"/>
      <c r="BO7" s="45"/>
      <c r="BP7" s="45"/>
      <c r="BQ7" s="45"/>
      <c r="BR7" s="45"/>
      <c r="BS7" s="45"/>
      <c r="BT7" s="45"/>
      <c r="BU7" s="45"/>
      <c r="BV7" s="45"/>
      <c r="BW7" s="45"/>
      <c r="BX7" s="46"/>
      <c r="BY7" s="46"/>
      <c r="BZ7" s="45"/>
      <c r="CA7" s="45"/>
      <c r="CB7" s="46"/>
      <c r="CC7" s="46"/>
      <c r="CD7" s="45"/>
      <c r="CE7" s="45"/>
      <c r="CF7" s="47"/>
      <c r="CG7" s="47"/>
    </row>
    <row r="8" spans="2:85" ht="13.25" outlineLevel="1" x14ac:dyDescent="0.25">
      <c r="B8" s="48" t="s">
        <v>51</v>
      </c>
      <c r="C8" s="49" t="s">
        <v>52</v>
      </c>
      <c r="D8" s="50">
        <f>TEIK_2000!C8</f>
        <v>0</v>
      </c>
      <c r="E8" s="50">
        <f>TEIK_2000!D8</f>
        <v>0</v>
      </c>
      <c r="F8" s="50">
        <f>TEIK_2000!E8</f>
        <v>0</v>
      </c>
      <c r="G8" s="50">
        <f>TEIK_2000!F8</f>
        <v>0</v>
      </c>
      <c r="H8" s="50">
        <f>TEIK_2000!G8</f>
        <v>0</v>
      </c>
      <c r="I8" s="50">
        <f>TEIK_2000!H8</f>
        <v>0</v>
      </c>
      <c r="J8" s="50">
        <f>TEIK_2000!I8</f>
        <v>0</v>
      </c>
      <c r="K8" s="50">
        <f>TEIK_2000!J8</f>
        <v>0</v>
      </c>
      <c r="L8" s="50">
        <f>TEIK_2000!K8</f>
        <v>0</v>
      </c>
      <c r="M8" s="50">
        <f>TEIK_2000!L8</f>
        <v>0</v>
      </c>
      <c r="N8" s="50">
        <f>TEIK_2000!M8</f>
        <v>0</v>
      </c>
      <c r="O8" s="51">
        <f>TEIK_2000!N8</f>
        <v>0</v>
      </c>
      <c r="P8" s="50">
        <f>TEIK_2000!O8</f>
        <v>0</v>
      </c>
      <c r="Q8" s="52">
        <f>TEIK_2000!P8</f>
        <v>0</v>
      </c>
      <c r="R8" s="51">
        <f>TEIK_2000!Q8</f>
        <v>0</v>
      </c>
      <c r="S8" s="52">
        <f>TEIK_2000!R8</f>
        <v>0</v>
      </c>
      <c r="T8" s="50">
        <f>TEIK_2000!S8</f>
        <v>0</v>
      </c>
      <c r="U8" s="51">
        <f>TEIK_2000!T8</f>
        <v>0</v>
      </c>
      <c r="V8" s="52">
        <f>TEIK_2000!U8</f>
        <v>0</v>
      </c>
      <c r="W8" s="50">
        <f>TEIK_2000!V8</f>
        <v>0</v>
      </c>
      <c r="X8" s="50">
        <f>TEIK_2000!W8</f>
        <v>0</v>
      </c>
      <c r="Y8" s="50">
        <f>TEIK_2000!X8</f>
        <v>0</v>
      </c>
      <c r="Z8" s="50">
        <f>TEIK_2000!Y8</f>
        <v>0</v>
      </c>
      <c r="AA8" s="50">
        <f>TEIK_2000!Z8</f>
        <v>0</v>
      </c>
      <c r="AB8" s="51">
        <f>TEIK_2000!AA8</f>
        <v>0</v>
      </c>
      <c r="AC8" s="50">
        <f>TEIK_2000!AB8</f>
        <v>0</v>
      </c>
      <c r="AD8" s="50">
        <f>TEIK_2000!AC8</f>
        <v>0</v>
      </c>
      <c r="AE8" s="50">
        <f>TEIK_2000!AD8</f>
        <v>0</v>
      </c>
      <c r="AF8" s="50">
        <f>TEIK_2000!AE8</f>
        <v>0</v>
      </c>
      <c r="AG8" s="50">
        <f>TEIK_2000!AF8</f>
        <v>0</v>
      </c>
      <c r="AH8" s="50">
        <f>TEIK_2000!AG8</f>
        <v>0</v>
      </c>
      <c r="AI8" s="50">
        <f>TEIK_2000!AH8</f>
        <v>0</v>
      </c>
      <c r="AJ8" s="52">
        <f>TEIK_2000!AI8</f>
        <v>0</v>
      </c>
      <c r="AK8" s="50">
        <f>TEIK_2000!AJ8</f>
        <v>0</v>
      </c>
      <c r="AL8" s="50">
        <f>TEIK_2000!AK8</f>
        <v>0</v>
      </c>
      <c r="AM8" s="53">
        <f>TEIK_2000!AL8</f>
        <v>0</v>
      </c>
      <c r="AN8" s="51">
        <f>TEIK_2000!AM8</f>
        <v>0</v>
      </c>
      <c r="AO8" s="52">
        <f>TEIK_2000!AN8</f>
        <v>0</v>
      </c>
      <c r="AP8" s="51">
        <f>TEIK_2000!AO8</f>
        <v>0</v>
      </c>
      <c r="AQ8" s="50">
        <f>TEIK_2000!AP8</f>
        <v>0</v>
      </c>
      <c r="AR8" s="50">
        <f>TEIK_2000!AQ8</f>
        <v>0</v>
      </c>
      <c r="AS8" s="54">
        <f>TEIK_2000!AR8</f>
        <v>0</v>
      </c>
      <c r="AT8" s="45"/>
      <c r="AU8" s="45"/>
      <c r="AV8" s="45"/>
      <c r="AW8" s="46"/>
      <c r="AX8" s="46"/>
      <c r="AY8" s="45"/>
      <c r="AZ8" s="45"/>
      <c r="BA8" s="45"/>
      <c r="BB8" s="45"/>
      <c r="BC8" s="46"/>
      <c r="BD8" s="46"/>
      <c r="BE8" s="46"/>
      <c r="BF8" s="45"/>
      <c r="BG8" s="45"/>
      <c r="BH8" s="45"/>
      <c r="BI8" s="45"/>
      <c r="BJ8" s="45"/>
      <c r="BK8" s="46"/>
      <c r="BL8" s="46"/>
      <c r="BM8" s="46"/>
      <c r="BN8" s="45"/>
      <c r="BO8" s="45"/>
      <c r="BP8" s="45"/>
      <c r="BQ8" s="45"/>
      <c r="BR8" s="45"/>
      <c r="BS8" s="45"/>
      <c r="BT8" s="45"/>
      <c r="BU8" s="45"/>
      <c r="BV8" s="45"/>
      <c r="BW8" s="45"/>
      <c r="BX8" s="46"/>
      <c r="BY8" s="46"/>
      <c r="BZ8" s="45"/>
      <c r="CA8" s="45"/>
      <c r="CB8" s="46"/>
      <c r="CC8" s="46"/>
      <c r="CD8" s="45"/>
      <c r="CE8" s="45"/>
      <c r="CF8" s="47"/>
      <c r="CG8" s="47"/>
    </row>
    <row r="9" spans="2:85" ht="13.25" outlineLevel="1" x14ac:dyDescent="0.25">
      <c r="B9" s="48" t="s">
        <v>53</v>
      </c>
      <c r="C9" s="49" t="s">
        <v>54</v>
      </c>
      <c r="D9" s="50">
        <f>TEIK_2000!C9</f>
        <v>0</v>
      </c>
      <c r="E9" s="50">
        <f>TEIK_2000!D9</f>
        <v>0</v>
      </c>
      <c r="F9" s="50">
        <f>TEIK_2000!E9</f>
        <v>0</v>
      </c>
      <c r="G9" s="50">
        <f>TEIK_2000!F9</f>
        <v>0</v>
      </c>
      <c r="H9" s="50">
        <f>TEIK_2000!G9</f>
        <v>0</v>
      </c>
      <c r="I9" s="50">
        <f>TEIK_2000!H9</f>
        <v>0</v>
      </c>
      <c r="J9" s="50">
        <f>TEIK_2000!I9</f>
        <v>0</v>
      </c>
      <c r="K9" s="50">
        <f>TEIK_2000!J9</f>
        <v>0</v>
      </c>
      <c r="L9" s="50">
        <f>TEIK_2000!K9</f>
        <v>0</v>
      </c>
      <c r="M9" s="50">
        <f>TEIK_2000!L9</f>
        <v>0</v>
      </c>
      <c r="N9" s="50">
        <f>TEIK_2000!M9</f>
        <v>0</v>
      </c>
      <c r="O9" s="51">
        <f>TEIK_2000!N9</f>
        <v>0</v>
      </c>
      <c r="P9" s="50">
        <f>TEIK_2000!O9</f>
        <v>0</v>
      </c>
      <c r="Q9" s="52">
        <f>TEIK_2000!P9</f>
        <v>0</v>
      </c>
      <c r="R9" s="51">
        <f>TEIK_2000!Q9</f>
        <v>0</v>
      </c>
      <c r="S9" s="52">
        <f>TEIK_2000!R9</f>
        <v>0</v>
      </c>
      <c r="T9" s="50">
        <f>TEIK_2000!S9</f>
        <v>0</v>
      </c>
      <c r="U9" s="51">
        <f>TEIK_2000!T9</f>
        <v>0</v>
      </c>
      <c r="V9" s="52">
        <f>TEIK_2000!U9</f>
        <v>0</v>
      </c>
      <c r="W9" s="50">
        <f>TEIK_2000!V9</f>
        <v>0</v>
      </c>
      <c r="X9" s="50">
        <f>TEIK_2000!W9</f>
        <v>0</v>
      </c>
      <c r="Y9" s="50">
        <f>TEIK_2000!X9</f>
        <v>0</v>
      </c>
      <c r="Z9" s="50">
        <f>TEIK_2000!Y9</f>
        <v>0</v>
      </c>
      <c r="AA9" s="50">
        <f>TEIK_2000!Z9</f>
        <v>0</v>
      </c>
      <c r="AB9" s="51">
        <f>TEIK_2000!AA9</f>
        <v>0</v>
      </c>
      <c r="AC9" s="50">
        <f>TEIK_2000!AB9</f>
        <v>0</v>
      </c>
      <c r="AD9" s="50">
        <f>TEIK_2000!AC9</f>
        <v>0</v>
      </c>
      <c r="AE9" s="50">
        <f>TEIK_2000!AD9</f>
        <v>0</v>
      </c>
      <c r="AF9" s="50">
        <f>TEIK_2000!AE9</f>
        <v>0</v>
      </c>
      <c r="AG9" s="50">
        <f>TEIK_2000!AF9</f>
        <v>0</v>
      </c>
      <c r="AH9" s="50">
        <f>TEIK_2000!AG9</f>
        <v>0</v>
      </c>
      <c r="AI9" s="50">
        <f>TEIK_2000!AH9</f>
        <v>0</v>
      </c>
      <c r="AJ9" s="52">
        <f>TEIK_2000!AI9</f>
        <v>0</v>
      </c>
      <c r="AK9" s="50">
        <f>TEIK_2000!AJ9</f>
        <v>0</v>
      </c>
      <c r="AL9" s="50">
        <f>TEIK_2000!AK9</f>
        <v>0</v>
      </c>
      <c r="AM9" s="53">
        <f>TEIK_2000!AL9</f>
        <v>0</v>
      </c>
      <c r="AN9" s="51">
        <f>TEIK_2000!AM9</f>
        <v>0</v>
      </c>
      <c r="AO9" s="52">
        <f>TEIK_2000!AN9</f>
        <v>0</v>
      </c>
      <c r="AP9" s="51">
        <f>TEIK_2000!AO9</f>
        <v>0</v>
      </c>
      <c r="AQ9" s="50">
        <f>TEIK_2000!AP9</f>
        <v>0</v>
      </c>
      <c r="AR9" s="50">
        <f>TEIK_2000!AQ9</f>
        <v>0</v>
      </c>
      <c r="AS9" s="54">
        <f>TEIK_2000!AR9</f>
        <v>0</v>
      </c>
      <c r="AT9" s="45"/>
      <c r="AU9" s="45"/>
      <c r="AV9" s="45"/>
      <c r="AW9" s="46"/>
      <c r="AX9" s="46"/>
      <c r="AY9" s="45"/>
      <c r="AZ9" s="45"/>
      <c r="BA9" s="45"/>
      <c r="BB9" s="45"/>
      <c r="BC9" s="46"/>
      <c r="BD9" s="46"/>
      <c r="BE9" s="46"/>
      <c r="BF9" s="45"/>
      <c r="BG9" s="45"/>
      <c r="BH9" s="45"/>
      <c r="BI9" s="45"/>
      <c r="BJ9" s="45"/>
      <c r="BK9" s="46"/>
      <c r="BL9" s="46"/>
      <c r="BM9" s="46"/>
      <c r="BN9" s="45"/>
      <c r="BO9" s="45"/>
      <c r="BP9" s="45"/>
      <c r="BQ9" s="45"/>
      <c r="BR9" s="45"/>
      <c r="BS9" s="45"/>
      <c r="BT9" s="45"/>
      <c r="BU9" s="45"/>
      <c r="BV9" s="45"/>
      <c r="BW9" s="45"/>
      <c r="BX9" s="46"/>
      <c r="BY9" s="46"/>
      <c r="BZ9" s="45"/>
      <c r="CA9" s="45"/>
      <c r="CB9" s="46"/>
      <c r="CC9" s="46"/>
      <c r="CD9" s="45"/>
      <c r="CE9" s="45"/>
      <c r="CF9" s="47"/>
      <c r="CG9" s="47"/>
    </row>
    <row r="10" spans="2:85" ht="13.25" outlineLevel="1" x14ac:dyDescent="0.25">
      <c r="B10" s="48" t="s">
        <v>55</v>
      </c>
      <c r="C10" s="49" t="s">
        <v>56</v>
      </c>
      <c r="D10" s="50">
        <f>TEIK_2000!C10</f>
        <v>0</v>
      </c>
      <c r="E10" s="50">
        <f>TEIK_2000!D10</f>
        <v>0</v>
      </c>
      <c r="F10" s="50">
        <f>TEIK_2000!E10</f>
        <v>0</v>
      </c>
      <c r="G10" s="50">
        <f>TEIK_2000!F10</f>
        <v>0</v>
      </c>
      <c r="H10" s="50">
        <f>TEIK_2000!G10</f>
        <v>0</v>
      </c>
      <c r="I10" s="50">
        <f>TEIK_2000!H10</f>
        <v>0</v>
      </c>
      <c r="J10" s="50">
        <f>TEIK_2000!I10</f>
        <v>0</v>
      </c>
      <c r="K10" s="50">
        <f>TEIK_2000!J10</f>
        <v>0</v>
      </c>
      <c r="L10" s="50">
        <f>TEIK_2000!K10</f>
        <v>0</v>
      </c>
      <c r="M10" s="50">
        <f>TEIK_2000!L10</f>
        <v>0</v>
      </c>
      <c r="N10" s="50">
        <f>TEIK_2000!M10</f>
        <v>0</v>
      </c>
      <c r="O10" s="51">
        <f>TEIK_2000!N10</f>
        <v>0</v>
      </c>
      <c r="P10" s="50">
        <f>TEIK_2000!O10</f>
        <v>0</v>
      </c>
      <c r="Q10" s="52">
        <f>TEIK_2000!P10</f>
        <v>0</v>
      </c>
      <c r="R10" s="51">
        <f>TEIK_2000!Q10</f>
        <v>0</v>
      </c>
      <c r="S10" s="52">
        <f>TEIK_2000!R10</f>
        <v>0</v>
      </c>
      <c r="T10" s="50">
        <f>TEIK_2000!S10</f>
        <v>0</v>
      </c>
      <c r="U10" s="51">
        <f>TEIK_2000!T10</f>
        <v>0</v>
      </c>
      <c r="V10" s="52">
        <f>TEIK_2000!U10</f>
        <v>0</v>
      </c>
      <c r="W10" s="50">
        <f>TEIK_2000!V10</f>
        <v>0</v>
      </c>
      <c r="X10" s="50">
        <f>TEIK_2000!W10</f>
        <v>0</v>
      </c>
      <c r="Y10" s="50">
        <f>TEIK_2000!X10</f>
        <v>0</v>
      </c>
      <c r="Z10" s="50">
        <f>TEIK_2000!Y10</f>
        <v>0</v>
      </c>
      <c r="AA10" s="50">
        <f>TEIK_2000!Z10</f>
        <v>0</v>
      </c>
      <c r="AB10" s="51">
        <f>TEIK_2000!AA10</f>
        <v>0</v>
      </c>
      <c r="AC10" s="50">
        <f>TEIK_2000!AB10</f>
        <v>0</v>
      </c>
      <c r="AD10" s="50">
        <f>TEIK_2000!AC10</f>
        <v>0</v>
      </c>
      <c r="AE10" s="50">
        <f>TEIK_2000!AD10</f>
        <v>0</v>
      </c>
      <c r="AF10" s="50">
        <f>TEIK_2000!AE10</f>
        <v>0</v>
      </c>
      <c r="AG10" s="50">
        <f>TEIK_2000!AF10</f>
        <v>0</v>
      </c>
      <c r="AH10" s="50">
        <f>TEIK_2000!AG10</f>
        <v>0</v>
      </c>
      <c r="AI10" s="50">
        <f>TEIK_2000!AH10</f>
        <v>0</v>
      </c>
      <c r="AJ10" s="52">
        <f>TEIK_2000!AI10</f>
        <v>0</v>
      </c>
      <c r="AK10" s="50">
        <f>TEIK_2000!AJ10</f>
        <v>0</v>
      </c>
      <c r="AL10" s="50">
        <f>TEIK_2000!AK10</f>
        <v>0</v>
      </c>
      <c r="AM10" s="53">
        <f>TEIK_2000!AL10</f>
        <v>0</v>
      </c>
      <c r="AN10" s="51">
        <f>TEIK_2000!AM10</f>
        <v>0</v>
      </c>
      <c r="AO10" s="52">
        <f>TEIK_2000!AN10</f>
        <v>0</v>
      </c>
      <c r="AP10" s="51">
        <f>TEIK_2000!AO10</f>
        <v>0</v>
      </c>
      <c r="AQ10" s="50">
        <f>TEIK_2000!AP10</f>
        <v>0</v>
      </c>
      <c r="AR10" s="50">
        <f>TEIK_2000!AQ10</f>
        <v>0</v>
      </c>
      <c r="AS10" s="54">
        <f>TEIK_2000!AR10</f>
        <v>0</v>
      </c>
      <c r="AT10" s="45"/>
      <c r="AU10" s="45"/>
      <c r="AV10" s="45"/>
      <c r="AW10" s="46"/>
      <c r="AX10" s="46"/>
      <c r="AY10" s="45"/>
      <c r="AZ10" s="45"/>
      <c r="BA10" s="45"/>
      <c r="BB10" s="45"/>
      <c r="BC10" s="46"/>
      <c r="BD10" s="46"/>
      <c r="BE10" s="46"/>
      <c r="BF10" s="45"/>
      <c r="BG10" s="45"/>
      <c r="BH10" s="45"/>
      <c r="BI10" s="45"/>
      <c r="BJ10" s="45"/>
      <c r="BK10" s="46"/>
      <c r="BL10" s="46"/>
      <c r="BM10" s="46"/>
      <c r="BN10" s="45"/>
      <c r="BO10" s="45"/>
      <c r="BP10" s="45"/>
      <c r="BQ10" s="45"/>
      <c r="BR10" s="45"/>
      <c r="BS10" s="45"/>
      <c r="BT10" s="45"/>
      <c r="BU10" s="45"/>
      <c r="BV10" s="45"/>
      <c r="BW10" s="45"/>
      <c r="BX10" s="46"/>
      <c r="BY10" s="46"/>
      <c r="BZ10" s="45"/>
      <c r="CA10" s="45"/>
      <c r="CB10" s="46"/>
      <c r="CC10" s="46"/>
      <c r="CD10" s="45"/>
      <c r="CE10" s="45"/>
      <c r="CF10" s="47"/>
      <c r="CG10" s="47"/>
    </row>
    <row r="11" spans="2:85" ht="13.25" outlineLevel="1" x14ac:dyDescent="0.25">
      <c r="B11" s="48" t="s">
        <v>57</v>
      </c>
      <c r="C11" s="49" t="s">
        <v>58</v>
      </c>
      <c r="D11" s="50">
        <f>TEIK_2000!C11</f>
        <v>3.16</v>
      </c>
      <c r="E11" s="50">
        <f>TEIK_2000!D11</f>
        <v>30.88</v>
      </c>
      <c r="F11" s="50">
        <f>TEIK_2000!E11</f>
        <v>79.91</v>
      </c>
      <c r="G11" s="50">
        <f>TEIK_2000!F11</f>
        <v>7.52</v>
      </c>
      <c r="H11" s="50">
        <f>TEIK_2000!G11</f>
        <v>43.87</v>
      </c>
      <c r="I11" s="50">
        <f>TEIK_2000!H11</f>
        <v>20.87</v>
      </c>
      <c r="J11" s="50">
        <f>TEIK_2000!I11</f>
        <v>30.02</v>
      </c>
      <c r="K11" s="50">
        <f>TEIK_2000!J11</f>
        <v>141.06</v>
      </c>
      <c r="L11" s="50">
        <f>TEIK_2000!K11</f>
        <v>26.53</v>
      </c>
      <c r="M11" s="50">
        <f>TEIK_2000!L11</f>
        <v>60.42</v>
      </c>
      <c r="N11" s="50">
        <f>TEIK_2000!M11</f>
        <v>52.32</v>
      </c>
      <c r="O11" s="51">
        <f>TEIK_2000!N11</f>
        <v>45.66</v>
      </c>
      <c r="P11" s="50">
        <f>TEIK_2000!O11</f>
        <v>14.98</v>
      </c>
      <c r="Q11" s="52">
        <f>TEIK_2000!P11</f>
        <v>45.71</v>
      </c>
      <c r="R11" s="51">
        <f>TEIK_2000!Q11</f>
        <v>99.85</v>
      </c>
      <c r="S11" s="52">
        <f>TEIK_2000!R11</f>
        <v>95.63</v>
      </c>
      <c r="T11" s="50">
        <f>TEIK_2000!S11</f>
        <v>117</v>
      </c>
      <c r="U11" s="51">
        <f>TEIK_2000!T11</f>
        <v>-5.52</v>
      </c>
      <c r="V11" s="52">
        <f>TEIK_2000!U11</f>
        <v>191.41</v>
      </c>
      <c r="W11" s="50">
        <f>TEIK_2000!V11</f>
        <v>56.42</v>
      </c>
      <c r="X11" s="50">
        <f>TEIK_2000!W11</f>
        <v>49.1</v>
      </c>
      <c r="Y11" s="50">
        <f>TEIK_2000!X11</f>
        <v>32.68</v>
      </c>
      <c r="Z11" s="50">
        <f>TEIK_2000!Y11</f>
        <v>178.04</v>
      </c>
      <c r="AA11" s="50">
        <f>TEIK_2000!Z11</f>
        <v>94.94</v>
      </c>
      <c r="AB11" s="51">
        <f>TEIK_2000!AA11</f>
        <v>135.4</v>
      </c>
      <c r="AC11" s="50">
        <f>TEIK_2000!AB11</f>
        <v>301</v>
      </c>
      <c r="AD11" s="50">
        <f>TEIK_2000!AC11</f>
        <v>70.37</v>
      </c>
      <c r="AE11" s="50">
        <f>TEIK_2000!AD11</f>
        <v>6.8</v>
      </c>
      <c r="AF11" s="50">
        <f>TEIK_2000!AE11</f>
        <v>11.85</v>
      </c>
      <c r="AG11" s="50">
        <f>TEIK_2000!AF11</f>
        <v>171.94</v>
      </c>
      <c r="AH11" s="50">
        <f>TEIK_2000!AG11</f>
        <v>377.66</v>
      </c>
      <c r="AI11" s="50">
        <f>TEIK_2000!AH11</f>
        <v>337.15</v>
      </c>
      <c r="AJ11" s="52">
        <f>TEIK_2000!AI11</f>
        <v>48.98</v>
      </c>
      <c r="AK11" s="50">
        <f>TEIK_2000!AJ11</f>
        <v>81.17</v>
      </c>
      <c r="AL11" s="50">
        <f>TEIK_2000!AK11</f>
        <v>385.53</v>
      </c>
      <c r="AM11" s="53">
        <f>TEIK_2000!AL11</f>
        <v>6.85</v>
      </c>
      <c r="AN11" s="51">
        <f>TEIK_2000!AM11</f>
        <v>361.8</v>
      </c>
      <c r="AO11" s="52">
        <f>TEIK_2000!AN11</f>
        <v>241.75</v>
      </c>
      <c r="AP11" s="51">
        <f>TEIK_2000!AO11</f>
        <v>185.53</v>
      </c>
      <c r="AQ11" s="50">
        <f>TEIK_2000!AP11</f>
        <v>1167</v>
      </c>
      <c r="AR11" s="50">
        <f>TEIK_2000!AQ11</f>
        <v>18.77</v>
      </c>
      <c r="AS11" s="54">
        <f>TEIK_2000!AR11</f>
        <v>5422.01</v>
      </c>
      <c r="AT11" s="45"/>
      <c r="AU11" s="45"/>
      <c r="AV11" s="45"/>
      <c r="AW11" s="46"/>
      <c r="AX11" s="46"/>
      <c r="AY11" s="45"/>
      <c r="AZ11" s="45"/>
      <c r="BA11" s="45"/>
      <c r="BB11" s="45"/>
      <c r="BC11" s="46"/>
      <c r="BD11" s="46"/>
      <c r="BE11" s="46"/>
      <c r="BF11" s="45"/>
      <c r="BG11" s="45"/>
      <c r="BH11" s="45"/>
      <c r="BI11" s="45"/>
      <c r="BJ11" s="45"/>
      <c r="BK11" s="46"/>
      <c r="BL11" s="46"/>
      <c r="BM11" s="46"/>
      <c r="BN11" s="45"/>
      <c r="BO11" s="45"/>
      <c r="BP11" s="45"/>
      <c r="BQ11" s="45"/>
      <c r="BR11" s="45"/>
      <c r="BS11" s="45"/>
      <c r="BT11" s="45"/>
      <c r="BU11" s="45"/>
      <c r="BV11" s="45"/>
      <c r="BW11" s="45"/>
      <c r="BX11" s="46"/>
      <c r="BY11" s="46"/>
      <c r="BZ11" s="45"/>
      <c r="CA11" s="45"/>
      <c r="CB11" s="46"/>
      <c r="CC11" s="46"/>
      <c r="CD11" s="45"/>
      <c r="CE11" s="45"/>
      <c r="CF11" s="47"/>
      <c r="CG11" s="47"/>
    </row>
    <row r="12" spans="2:85" ht="13.25" outlineLevel="1" x14ac:dyDescent="0.25">
      <c r="B12" s="48" t="s">
        <v>59</v>
      </c>
      <c r="C12" s="49" t="s">
        <v>60</v>
      </c>
      <c r="D12" s="50">
        <f>TEIK_2000!C12</f>
        <v>265.67</v>
      </c>
      <c r="E12" s="50">
        <f>TEIK_2000!D12</f>
        <v>98.17</v>
      </c>
      <c r="F12" s="50">
        <f>TEIK_2000!E12</f>
        <v>122.84</v>
      </c>
      <c r="G12" s="50">
        <f>TEIK_2000!F12</f>
        <v>16.350000000000001</v>
      </c>
      <c r="H12" s="50">
        <f>TEIK_2000!G12</f>
        <v>59.74</v>
      </c>
      <c r="I12" s="50">
        <f>TEIK_2000!H12</f>
        <v>-2.29</v>
      </c>
      <c r="J12" s="50">
        <f>TEIK_2000!I12</f>
        <v>48.53</v>
      </c>
      <c r="K12" s="50">
        <f>TEIK_2000!J12</f>
        <v>203.97</v>
      </c>
      <c r="L12" s="50">
        <f>TEIK_2000!K12</f>
        <v>42.38</v>
      </c>
      <c r="M12" s="50">
        <f>TEIK_2000!L12</f>
        <v>106.19</v>
      </c>
      <c r="N12" s="50">
        <f>TEIK_2000!M12</f>
        <v>5.57</v>
      </c>
      <c r="O12" s="51">
        <f>TEIK_2000!N12</f>
        <v>126.63</v>
      </c>
      <c r="P12" s="50">
        <f>TEIK_2000!O12</f>
        <v>25.52</v>
      </c>
      <c r="Q12" s="52">
        <f>TEIK_2000!P12</f>
        <v>94.58</v>
      </c>
      <c r="R12" s="51">
        <f>TEIK_2000!Q12</f>
        <v>-18.7</v>
      </c>
      <c r="S12" s="52">
        <f>TEIK_2000!R12</f>
        <v>217.07</v>
      </c>
      <c r="T12" s="50">
        <f>TEIK_2000!S12</f>
        <v>130.97</v>
      </c>
      <c r="U12" s="51">
        <f>TEIK_2000!T12</f>
        <v>-51.27</v>
      </c>
      <c r="V12" s="52">
        <f>TEIK_2000!U12</f>
        <v>216.73</v>
      </c>
      <c r="W12" s="50">
        <f>TEIK_2000!V12</f>
        <v>507.94</v>
      </c>
      <c r="X12" s="50">
        <f>TEIK_2000!W12</f>
        <v>501.35</v>
      </c>
      <c r="Y12" s="50">
        <f>TEIK_2000!X12</f>
        <v>469.25</v>
      </c>
      <c r="Z12" s="50">
        <f>TEIK_2000!Y12</f>
        <v>159.35</v>
      </c>
      <c r="AA12" s="50">
        <f>TEIK_2000!Z12</f>
        <v>-110.92</v>
      </c>
      <c r="AB12" s="51">
        <f>TEIK_2000!AA12</f>
        <v>3207.39</v>
      </c>
      <c r="AC12" s="50">
        <f>TEIK_2000!AB12</f>
        <v>143</v>
      </c>
      <c r="AD12" s="50">
        <f>TEIK_2000!AC12</f>
        <v>74.44</v>
      </c>
      <c r="AE12" s="50">
        <f>TEIK_2000!AD12</f>
        <v>643.44000000000005</v>
      </c>
      <c r="AF12" s="50">
        <f>TEIK_2000!AE12</f>
        <v>-28.75</v>
      </c>
      <c r="AG12" s="50">
        <f>TEIK_2000!AF12</f>
        <v>13.96</v>
      </c>
      <c r="AH12" s="50">
        <f>TEIK_2000!AG12</f>
        <v>311.20999999999998</v>
      </c>
      <c r="AI12" s="50">
        <f>TEIK_2000!AH12</f>
        <v>9390.4500000000007</v>
      </c>
      <c r="AJ12" s="52">
        <f>TEIK_2000!AI12</f>
        <v>42.94</v>
      </c>
      <c r="AK12" s="50">
        <f>TEIK_2000!AJ12</f>
        <v>144.11000000000001</v>
      </c>
      <c r="AL12" s="50">
        <f>TEIK_2000!AK12</f>
        <v>170.35</v>
      </c>
      <c r="AM12" s="53">
        <f>TEIK_2000!AL12</f>
        <v>6.28</v>
      </c>
      <c r="AN12" s="51">
        <f>TEIK_2000!AM12</f>
        <v>48.71</v>
      </c>
      <c r="AO12" s="52">
        <f>TEIK_2000!AN12</f>
        <v>181.48</v>
      </c>
      <c r="AP12" s="51">
        <f>TEIK_2000!AO12</f>
        <v>190.45</v>
      </c>
      <c r="AQ12" s="50">
        <f>TEIK_2000!AP12</f>
        <v>1027</v>
      </c>
      <c r="AR12" s="50">
        <f>TEIK_2000!AQ12</f>
        <v>3.91</v>
      </c>
      <c r="AS12" s="54">
        <f>TEIK_2000!AR12</f>
        <v>18805.989999999998</v>
      </c>
      <c r="AT12" s="45"/>
      <c r="AU12" s="45"/>
      <c r="AV12" s="45"/>
      <c r="AW12" s="46"/>
      <c r="AX12" s="46"/>
      <c r="AY12" s="45"/>
      <c r="AZ12" s="45"/>
      <c r="BA12" s="45"/>
      <c r="BB12" s="45"/>
      <c r="BC12" s="46"/>
      <c r="BD12" s="46"/>
      <c r="BE12" s="46"/>
      <c r="BF12" s="45"/>
      <c r="BG12" s="45"/>
      <c r="BH12" s="45"/>
      <c r="BI12" s="45"/>
      <c r="BJ12" s="45"/>
      <c r="BK12" s="46"/>
      <c r="BL12" s="46"/>
      <c r="BM12" s="46"/>
      <c r="BN12" s="45"/>
      <c r="BO12" s="45"/>
      <c r="BP12" s="45"/>
      <c r="BQ12" s="45"/>
      <c r="BR12" s="45"/>
      <c r="BS12" s="45"/>
      <c r="BT12" s="45"/>
      <c r="BU12" s="45"/>
      <c r="BV12" s="45"/>
      <c r="BW12" s="45"/>
      <c r="BX12" s="46"/>
      <c r="BY12" s="46"/>
      <c r="BZ12" s="45"/>
      <c r="CA12" s="45"/>
      <c r="CB12" s="46"/>
      <c r="CC12" s="46"/>
      <c r="CD12" s="45"/>
      <c r="CE12" s="45"/>
      <c r="CF12" s="47"/>
      <c r="CG12" s="47"/>
    </row>
    <row r="13" spans="2:85" ht="13.25" outlineLevel="1" x14ac:dyDescent="0.25">
      <c r="B13" s="48" t="s">
        <v>61</v>
      </c>
      <c r="C13" s="49" t="s">
        <v>62</v>
      </c>
      <c r="D13" s="50">
        <f>TEIK_2000!C13</f>
        <v>0.96</v>
      </c>
      <c r="E13" s="50">
        <f>TEIK_2000!D13</f>
        <v>10.18</v>
      </c>
      <c r="F13" s="50">
        <f>TEIK_2000!E13</f>
        <v>20.43</v>
      </c>
      <c r="G13" s="50">
        <f>TEIK_2000!F13</f>
        <v>1.42</v>
      </c>
      <c r="H13" s="50">
        <f>TEIK_2000!G13</f>
        <v>7.32</v>
      </c>
      <c r="I13" s="50">
        <f>TEIK_2000!H13</f>
        <v>3.34</v>
      </c>
      <c r="J13" s="50">
        <f>TEIK_2000!I13</f>
        <v>6.76</v>
      </c>
      <c r="K13" s="50">
        <f>TEIK_2000!J13</f>
        <v>34.82</v>
      </c>
      <c r="L13" s="50">
        <f>TEIK_2000!K13</f>
        <v>7.32</v>
      </c>
      <c r="M13" s="50">
        <f>TEIK_2000!L13</f>
        <v>11.52</v>
      </c>
      <c r="N13" s="50">
        <f>TEIK_2000!M13</f>
        <v>5.79</v>
      </c>
      <c r="O13" s="51">
        <f>TEIK_2000!N13</f>
        <v>14.3</v>
      </c>
      <c r="P13" s="50">
        <f>TEIK_2000!O13</f>
        <v>3.61</v>
      </c>
      <c r="Q13" s="52">
        <f>TEIK_2000!P13</f>
        <v>12.45</v>
      </c>
      <c r="R13" s="51">
        <f>TEIK_2000!Q13</f>
        <v>17.77</v>
      </c>
      <c r="S13" s="52">
        <f>TEIK_2000!R13</f>
        <v>25.85</v>
      </c>
      <c r="T13" s="50">
        <f>TEIK_2000!S13</f>
        <v>24.96</v>
      </c>
      <c r="U13" s="51">
        <f>TEIK_2000!T13</f>
        <v>-2.91</v>
      </c>
      <c r="V13" s="52">
        <f>TEIK_2000!U13</f>
        <v>44.08</v>
      </c>
      <c r="W13" s="50">
        <f>TEIK_2000!V13</f>
        <v>28.65</v>
      </c>
      <c r="X13" s="50">
        <f>TEIK_2000!W13</f>
        <v>30.82</v>
      </c>
      <c r="Y13" s="50">
        <f>TEIK_2000!X13</f>
        <v>24.07</v>
      </c>
      <c r="Z13" s="50">
        <f>TEIK_2000!Y13</f>
        <v>17.739999999999998</v>
      </c>
      <c r="AA13" s="50">
        <f>TEIK_2000!Z13</f>
        <v>5.05</v>
      </c>
      <c r="AB13" s="51">
        <f>TEIK_2000!AA13</f>
        <v>2426.9899999999998</v>
      </c>
      <c r="AC13" s="50">
        <f>TEIK_2000!AB13</f>
        <v>0</v>
      </c>
      <c r="AD13" s="50">
        <f>TEIK_2000!AC13</f>
        <v>0.14000000000000001</v>
      </c>
      <c r="AE13" s="50">
        <f>TEIK_2000!AD13</f>
        <v>30.3</v>
      </c>
      <c r="AF13" s="50">
        <f>TEIK_2000!AE13</f>
        <v>0.16</v>
      </c>
      <c r="AG13" s="50">
        <f>TEIK_2000!AF13</f>
        <v>25.34</v>
      </c>
      <c r="AH13" s="50">
        <f>TEIK_2000!AG13</f>
        <v>25.45</v>
      </c>
      <c r="AI13" s="50">
        <f>TEIK_2000!AH13</f>
        <v>464.25</v>
      </c>
      <c r="AJ13" s="52">
        <f>TEIK_2000!AI13</f>
        <v>315.41000000000003</v>
      </c>
      <c r="AK13" s="50">
        <f>TEIK_2000!AJ13</f>
        <v>13.68</v>
      </c>
      <c r="AL13" s="50">
        <f>TEIK_2000!AK13</f>
        <v>14.91</v>
      </c>
      <c r="AM13" s="53">
        <f>TEIK_2000!AL13</f>
        <v>0.96</v>
      </c>
      <c r="AN13" s="51">
        <f>TEIK_2000!AM13</f>
        <v>1.56</v>
      </c>
      <c r="AO13" s="52">
        <f>TEIK_2000!AN13</f>
        <v>12.92</v>
      </c>
      <c r="AP13" s="51">
        <f>TEIK_2000!AO13</f>
        <v>2.52</v>
      </c>
      <c r="AQ13" s="50">
        <f>TEIK_2000!AP13</f>
        <v>114</v>
      </c>
      <c r="AR13" s="50">
        <f>TEIK_2000!AQ13</f>
        <v>0.14000000000000001</v>
      </c>
      <c r="AS13" s="54">
        <f>TEIK_2000!AR13</f>
        <v>3805.0299999999993</v>
      </c>
      <c r="AT13" s="45"/>
      <c r="AU13" s="45"/>
      <c r="AV13" s="45"/>
      <c r="AW13" s="46"/>
      <c r="AX13" s="46"/>
      <c r="AY13" s="45"/>
      <c r="AZ13" s="45"/>
      <c r="BA13" s="45"/>
      <c r="BB13" s="45"/>
      <c r="BC13" s="46"/>
      <c r="BD13" s="46"/>
      <c r="BE13" s="46"/>
      <c r="BF13" s="45"/>
      <c r="BG13" s="45"/>
      <c r="BH13" s="45"/>
      <c r="BI13" s="45"/>
      <c r="BJ13" s="45"/>
      <c r="BK13" s="46"/>
      <c r="BL13" s="46"/>
      <c r="BM13" s="46"/>
      <c r="BN13" s="45"/>
      <c r="BO13" s="45"/>
      <c r="BP13" s="45"/>
      <c r="BQ13" s="45"/>
      <c r="BR13" s="45"/>
      <c r="BS13" s="45"/>
      <c r="BT13" s="45"/>
      <c r="BU13" s="45"/>
      <c r="BV13" s="45"/>
      <c r="BW13" s="45"/>
      <c r="BX13" s="46"/>
      <c r="BY13" s="46"/>
      <c r="BZ13" s="45"/>
      <c r="CA13" s="45"/>
      <c r="CB13" s="46"/>
      <c r="CC13" s="46"/>
      <c r="CD13" s="45"/>
      <c r="CE13" s="45"/>
      <c r="CF13" s="47"/>
      <c r="CG13" s="47"/>
    </row>
    <row r="14" spans="2:85" ht="13.25" outlineLevel="1" x14ac:dyDescent="0.25">
      <c r="B14" s="48" t="s">
        <v>63</v>
      </c>
      <c r="C14" s="49" t="s">
        <v>64</v>
      </c>
      <c r="D14" s="50">
        <f>TEIK_2000!C14</f>
        <v>5226.3999999999996</v>
      </c>
      <c r="E14" s="50">
        <f>TEIK_2000!D14</f>
        <v>452.57</v>
      </c>
      <c r="F14" s="50">
        <f>TEIK_2000!E14</f>
        <v>1196.3699999999999</v>
      </c>
      <c r="G14" s="50">
        <f>TEIK_2000!F14</f>
        <v>62.12</v>
      </c>
      <c r="H14" s="50">
        <f>TEIK_2000!G14</f>
        <v>399.84</v>
      </c>
      <c r="I14" s="50">
        <f>TEIK_2000!H14</f>
        <v>281.02</v>
      </c>
      <c r="J14" s="50">
        <f>TEIK_2000!I14</f>
        <v>374.39</v>
      </c>
      <c r="K14" s="50">
        <f>TEIK_2000!J14</f>
        <v>2065.2399999999998</v>
      </c>
      <c r="L14" s="50">
        <f>TEIK_2000!K14</f>
        <v>282.95999999999998</v>
      </c>
      <c r="M14" s="50">
        <f>TEIK_2000!L14</f>
        <v>567.57000000000005</v>
      </c>
      <c r="N14" s="50">
        <f>TEIK_2000!M14</f>
        <v>479.57</v>
      </c>
      <c r="O14" s="51">
        <f>TEIK_2000!N14</f>
        <v>677.42</v>
      </c>
      <c r="P14" s="50">
        <f>TEIK_2000!O14</f>
        <v>198.77</v>
      </c>
      <c r="Q14" s="52">
        <f>TEIK_2000!P14</f>
        <v>655.44</v>
      </c>
      <c r="R14" s="51">
        <f>TEIK_2000!Q14</f>
        <v>1512.88</v>
      </c>
      <c r="S14" s="52">
        <f>TEIK_2000!R14</f>
        <v>1291.55</v>
      </c>
      <c r="T14" s="50">
        <f>TEIK_2000!S14</f>
        <v>1545.71</v>
      </c>
      <c r="U14" s="51">
        <f>TEIK_2000!T14</f>
        <v>-45</v>
      </c>
      <c r="V14" s="52">
        <f>TEIK_2000!U14</f>
        <v>2809.89</v>
      </c>
      <c r="W14" s="50">
        <f>TEIK_2000!V14</f>
        <v>431.79</v>
      </c>
      <c r="X14" s="50">
        <f>TEIK_2000!W14</f>
        <v>613.96</v>
      </c>
      <c r="Y14" s="50">
        <f>TEIK_2000!X14</f>
        <v>202.92</v>
      </c>
      <c r="Z14" s="50">
        <f>TEIK_2000!Y14</f>
        <v>1075.74</v>
      </c>
      <c r="AA14" s="50">
        <f>TEIK_2000!Z14</f>
        <v>1068.52</v>
      </c>
      <c r="AB14" s="51">
        <f>TEIK_2000!AA14</f>
        <v>1194.9000000000001</v>
      </c>
      <c r="AC14" s="50">
        <f>TEIK_2000!AB14</f>
        <v>574</v>
      </c>
      <c r="AD14" s="50">
        <f>TEIK_2000!AC14</f>
        <v>81.96</v>
      </c>
      <c r="AE14" s="50">
        <f>TEIK_2000!AD14</f>
        <v>8.4700000000000006</v>
      </c>
      <c r="AF14" s="50">
        <f>TEIK_2000!AE14</f>
        <v>186.03</v>
      </c>
      <c r="AG14" s="50">
        <f>TEIK_2000!AF14</f>
        <v>2058.23</v>
      </c>
      <c r="AH14" s="50">
        <f>TEIK_2000!AG14</f>
        <v>1399.88</v>
      </c>
      <c r="AI14" s="50">
        <f>TEIK_2000!AH14</f>
        <v>2068.17</v>
      </c>
      <c r="AJ14" s="52">
        <f>TEIK_2000!AI14</f>
        <v>562.83000000000004</v>
      </c>
      <c r="AK14" s="50">
        <f>TEIK_2000!AJ14</f>
        <v>692.23</v>
      </c>
      <c r="AL14" s="50">
        <f>TEIK_2000!AK14</f>
        <v>891.51</v>
      </c>
      <c r="AM14" s="53">
        <f>TEIK_2000!AL14</f>
        <v>70.08</v>
      </c>
      <c r="AN14" s="51">
        <f>TEIK_2000!AM14</f>
        <v>66</v>
      </c>
      <c r="AO14" s="52">
        <f>TEIK_2000!AN14</f>
        <v>626.88</v>
      </c>
      <c r="AP14" s="51">
        <f>TEIK_2000!AO14</f>
        <v>329.77</v>
      </c>
      <c r="AQ14" s="50">
        <f>TEIK_2000!AP14</f>
        <v>645</v>
      </c>
      <c r="AR14" s="50">
        <f>TEIK_2000!AQ14</f>
        <v>7.43</v>
      </c>
      <c r="AS14" s="54">
        <f>TEIK_2000!AR14</f>
        <v>34891.009999999995</v>
      </c>
      <c r="AT14" s="45"/>
      <c r="AU14" s="45"/>
      <c r="AV14" s="45"/>
      <c r="AW14" s="46"/>
      <c r="AX14" s="46"/>
      <c r="AY14" s="45"/>
      <c r="AZ14" s="45"/>
      <c r="BA14" s="45"/>
      <c r="BB14" s="45"/>
      <c r="BC14" s="46"/>
      <c r="BD14" s="46"/>
      <c r="BE14" s="46"/>
      <c r="BF14" s="45"/>
      <c r="BG14" s="45"/>
      <c r="BH14" s="45"/>
      <c r="BI14" s="45"/>
      <c r="BJ14" s="45"/>
      <c r="BK14" s="46"/>
      <c r="BL14" s="46"/>
      <c r="BM14" s="46"/>
      <c r="BN14" s="45"/>
      <c r="BO14" s="45"/>
      <c r="BP14" s="45"/>
      <c r="BQ14" s="45"/>
      <c r="BR14" s="45"/>
      <c r="BS14" s="45"/>
      <c r="BT14" s="45"/>
      <c r="BU14" s="45"/>
      <c r="BV14" s="45"/>
      <c r="BW14" s="45"/>
      <c r="BX14" s="46"/>
      <c r="BY14" s="46"/>
      <c r="BZ14" s="45"/>
      <c r="CA14" s="45"/>
      <c r="CB14" s="46"/>
      <c r="CC14" s="46"/>
      <c r="CD14" s="45"/>
      <c r="CE14" s="45"/>
      <c r="CF14" s="47"/>
      <c r="CG14" s="47"/>
    </row>
    <row r="15" spans="2:85" ht="13.25" outlineLevel="1" x14ac:dyDescent="0.25">
      <c r="B15" s="48" t="s">
        <v>65</v>
      </c>
      <c r="C15" s="49" t="s">
        <v>66</v>
      </c>
      <c r="D15" s="50">
        <f>TEIK_2000!C15</f>
        <v>77.41</v>
      </c>
      <c r="E15" s="50">
        <f>TEIK_2000!D15</f>
        <v>212.88</v>
      </c>
      <c r="F15" s="50">
        <f>TEIK_2000!E15</f>
        <v>554.47</v>
      </c>
      <c r="G15" s="50">
        <f>TEIK_2000!F15</f>
        <v>42.77</v>
      </c>
      <c r="H15" s="50">
        <f>TEIK_2000!G15</f>
        <v>259.05</v>
      </c>
      <c r="I15" s="50">
        <f>TEIK_2000!H15</f>
        <v>140</v>
      </c>
      <c r="J15" s="50">
        <f>TEIK_2000!I15</f>
        <v>195.13</v>
      </c>
      <c r="K15" s="50">
        <f>TEIK_2000!J15</f>
        <v>970.65</v>
      </c>
      <c r="L15" s="50">
        <f>TEIK_2000!K15</f>
        <v>175.29</v>
      </c>
      <c r="M15" s="50">
        <f>TEIK_2000!L15</f>
        <v>360.71</v>
      </c>
      <c r="N15" s="50">
        <f>TEIK_2000!M15</f>
        <v>310.94</v>
      </c>
      <c r="O15" s="51">
        <f>TEIK_2000!N15</f>
        <v>316.31</v>
      </c>
      <c r="P15" s="50">
        <f>TEIK_2000!O15</f>
        <v>99.6</v>
      </c>
      <c r="Q15" s="52">
        <f>TEIK_2000!P15</f>
        <v>312.26</v>
      </c>
      <c r="R15" s="51">
        <f>TEIK_2000!Q15</f>
        <v>697.65</v>
      </c>
      <c r="S15" s="52">
        <f>TEIK_2000!R15</f>
        <v>639.17999999999995</v>
      </c>
      <c r="T15" s="50">
        <f>TEIK_2000!S15</f>
        <v>777.94</v>
      </c>
      <c r="U15" s="51">
        <f>TEIK_2000!T15</f>
        <v>-31.55</v>
      </c>
      <c r="V15" s="52">
        <f>TEIK_2000!U15</f>
        <v>1326.26</v>
      </c>
      <c r="W15" s="50">
        <f>TEIK_2000!V15</f>
        <v>318.85000000000002</v>
      </c>
      <c r="X15" s="50">
        <f>TEIK_2000!W15</f>
        <v>316.57</v>
      </c>
      <c r="Y15" s="50">
        <f>TEIK_2000!X15</f>
        <v>174.52</v>
      </c>
      <c r="Z15" s="50">
        <f>TEIK_2000!Y15</f>
        <v>947.9</v>
      </c>
      <c r="AA15" s="50">
        <f>TEIK_2000!Z15</f>
        <v>567.61</v>
      </c>
      <c r="AB15" s="51">
        <f>TEIK_2000!AA15</f>
        <v>996.36</v>
      </c>
      <c r="AC15" s="50">
        <f>TEIK_2000!AB15</f>
        <v>1944</v>
      </c>
      <c r="AD15" s="50">
        <f>TEIK_2000!AC15</f>
        <v>193.23</v>
      </c>
      <c r="AE15" s="50">
        <f>TEIK_2000!AD15</f>
        <v>30.24</v>
      </c>
      <c r="AF15" s="50">
        <f>TEIK_2000!AE15</f>
        <v>73.87</v>
      </c>
      <c r="AG15" s="50">
        <f>TEIK_2000!AF15</f>
        <v>1105.79</v>
      </c>
      <c r="AH15" s="50">
        <f>TEIK_2000!AG15</f>
        <v>1872.18</v>
      </c>
      <c r="AI15" s="50">
        <f>TEIK_2000!AH15</f>
        <v>1812.79</v>
      </c>
      <c r="AJ15" s="52">
        <f>TEIK_2000!AI15</f>
        <v>356.82</v>
      </c>
      <c r="AK15" s="50">
        <f>TEIK_2000!AJ15</f>
        <v>460.68</v>
      </c>
      <c r="AL15" s="50">
        <f>TEIK_2000!AK15</f>
        <v>656.93</v>
      </c>
      <c r="AM15" s="53">
        <f>TEIK_2000!AL15</f>
        <v>40.520000000000003</v>
      </c>
      <c r="AN15" s="51">
        <f>TEIK_2000!AM15</f>
        <v>560.41</v>
      </c>
      <c r="AO15" s="52">
        <f>TEIK_2000!AN15</f>
        <v>1085.9000000000001</v>
      </c>
      <c r="AP15" s="51">
        <f>TEIK_2000!AO15</f>
        <v>282.14</v>
      </c>
      <c r="AQ15" s="50">
        <f>TEIK_2000!AP15</f>
        <v>1711</v>
      </c>
      <c r="AR15" s="50">
        <f>TEIK_2000!AQ15</f>
        <v>46.74</v>
      </c>
      <c r="AS15" s="54">
        <f>TEIK_2000!AR15</f>
        <v>22992.000000000004</v>
      </c>
      <c r="AT15" s="45"/>
      <c r="AU15" s="45"/>
      <c r="AV15" s="45"/>
      <c r="AW15" s="46"/>
      <c r="AX15" s="46"/>
      <c r="AY15" s="45"/>
      <c r="AZ15" s="45"/>
      <c r="BA15" s="45"/>
      <c r="BB15" s="45"/>
      <c r="BC15" s="46"/>
      <c r="BD15" s="46"/>
      <c r="BE15" s="46"/>
      <c r="BF15" s="45"/>
      <c r="BG15" s="45"/>
      <c r="BH15" s="45"/>
      <c r="BI15" s="45"/>
      <c r="BJ15" s="45"/>
      <c r="BK15" s="46"/>
      <c r="BL15" s="46"/>
      <c r="BM15" s="46"/>
      <c r="BN15" s="45"/>
      <c r="BO15" s="45"/>
      <c r="BP15" s="45"/>
      <c r="BQ15" s="45"/>
      <c r="BR15" s="45"/>
      <c r="BS15" s="45"/>
      <c r="BT15" s="45"/>
      <c r="BU15" s="45"/>
      <c r="BV15" s="45"/>
      <c r="BW15" s="45"/>
      <c r="BX15" s="46"/>
      <c r="BY15" s="46"/>
      <c r="BZ15" s="45"/>
      <c r="CA15" s="45"/>
      <c r="CB15" s="46"/>
      <c r="CC15" s="46"/>
      <c r="CD15" s="45"/>
      <c r="CE15" s="45"/>
      <c r="CF15" s="47"/>
      <c r="CG15" s="47"/>
    </row>
    <row r="16" spans="2:85" ht="13.25" outlineLevel="1" x14ac:dyDescent="0.25">
      <c r="B16" s="48" t="s">
        <v>67</v>
      </c>
      <c r="C16" s="49" t="s">
        <v>68</v>
      </c>
      <c r="D16" s="50">
        <f>TEIK_2000!C16</f>
        <v>0</v>
      </c>
      <c r="E16" s="50">
        <f>TEIK_2000!D16</f>
        <v>0</v>
      </c>
      <c r="F16" s="50">
        <f>TEIK_2000!E16</f>
        <v>0</v>
      </c>
      <c r="G16" s="50">
        <f>TEIK_2000!F16</f>
        <v>0</v>
      </c>
      <c r="H16" s="50">
        <f>TEIK_2000!G16</f>
        <v>0</v>
      </c>
      <c r="I16" s="50">
        <f>TEIK_2000!H16</f>
        <v>0</v>
      </c>
      <c r="J16" s="50">
        <f>TEIK_2000!I16</f>
        <v>0</v>
      </c>
      <c r="K16" s="50">
        <f>TEIK_2000!J16</f>
        <v>0</v>
      </c>
      <c r="L16" s="50">
        <f>TEIK_2000!K16</f>
        <v>0</v>
      </c>
      <c r="M16" s="50">
        <f>TEIK_2000!L16</f>
        <v>0</v>
      </c>
      <c r="N16" s="50">
        <f>TEIK_2000!M16</f>
        <v>0</v>
      </c>
      <c r="O16" s="51">
        <f>TEIK_2000!N16</f>
        <v>0</v>
      </c>
      <c r="P16" s="50">
        <f>TEIK_2000!O16</f>
        <v>0</v>
      </c>
      <c r="Q16" s="52">
        <f>TEIK_2000!P16</f>
        <v>0</v>
      </c>
      <c r="R16" s="51">
        <f>TEIK_2000!Q16</f>
        <v>0</v>
      </c>
      <c r="S16" s="52">
        <f>TEIK_2000!R16</f>
        <v>0</v>
      </c>
      <c r="T16" s="50">
        <f>TEIK_2000!S16</f>
        <v>0</v>
      </c>
      <c r="U16" s="51">
        <f>TEIK_2000!T16</f>
        <v>0</v>
      </c>
      <c r="V16" s="52">
        <f>TEIK_2000!U16</f>
        <v>0</v>
      </c>
      <c r="W16" s="50">
        <f>TEIK_2000!V16</f>
        <v>0</v>
      </c>
      <c r="X16" s="50">
        <f>TEIK_2000!W16</f>
        <v>0</v>
      </c>
      <c r="Y16" s="50">
        <f>TEIK_2000!X16</f>
        <v>0</v>
      </c>
      <c r="Z16" s="50">
        <f>TEIK_2000!Y16</f>
        <v>0</v>
      </c>
      <c r="AA16" s="50">
        <f>TEIK_2000!Z16</f>
        <v>0</v>
      </c>
      <c r="AB16" s="51">
        <f>TEIK_2000!AA16</f>
        <v>0</v>
      </c>
      <c r="AC16" s="50">
        <f>TEIK_2000!AB16</f>
        <v>0</v>
      </c>
      <c r="AD16" s="50">
        <f>TEIK_2000!AC16</f>
        <v>0</v>
      </c>
      <c r="AE16" s="50">
        <f>TEIK_2000!AD16</f>
        <v>0</v>
      </c>
      <c r="AF16" s="50">
        <f>TEIK_2000!AE16</f>
        <v>0</v>
      </c>
      <c r="AG16" s="50">
        <f>TEIK_2000!AF16</f>
        <v>0</v>
      </c>
      <c r="AH16" s="50">
        <f>TEIK_2000!AG16</f>
        <v>0</v>
      </c>
      <c r="AI16" s="50">
        <f>TEIK_2000!AH16</f>
        <v>0</v>
      </c>
      <c r="AJ16" s="52">
        <f>TEIK_2000!AI16</f>
        <v>0</v>
      </c>
      <c r="AK16" s="50">
        <f>TEIK_2000!AJ16</f>
        <v>0</v>
      </c>
      <c r="AL16" s="50">
        <f>TEIK_2000!AK16</f>
        <v>0</v>
      </c>
      <c r="AM16" s="53">
        <f>TEIK_2000!AL16</f>
        <v>0</v>
      </c>
      <c r="AN16" s="51">
        <f>TEIK_2000!AM16</f>
        <v>0</v>
      </c>
      <c r="AO16" s="52">
        <f>TEIK_2000!AN16</f>
        <v>0</v>
      </c>
      <c r="AP16" s="51">
        <f>TEIK_2000!AO16</f>
        <v>0</v>
      </c>
      <c r="AQ16" s="50">
        <f>TEIK_2000!AP16</f>
        <v>0</v>
      </c>
      <c r="AR16" s="50">
        <f>TEIK_2000!AQ16</f>
        <v>0</v>
      </c>
      <c r="AS16" s="54">
        <f>TEIK_2000!AR16</f>
        <v>0</v>
      </c>
      <c r="AT16" s="45"/>
      <c r="AU16" s="45"/>
      <c r="AV16" s="45"/>
      <c r="AW16" s="46"/>
      <c r="AX16" s="46"/>
      <c r="AY16" s="45"/>
      <c r="AZ16" s="45"/>
      <c r="BA16" s="45"/>
      <c r="BB16" s="45"/>
      <c r="BC16" s="46"/>
      <c r="BD16" s="46"/>
      <c r="BE16" s="46"/>
      <c r="BF16" s="45"/>
      <c r="BG16" s="45"/>
      <c r="BH16" s="45"/>
      <c r="BI16" s="45"/>
      <c r="BJ16" s="45"/>
      <c r="BK16" s="46"/>
      <c r="BL16" s="46"/>
      <c r="BM16" s="46"/>
      <c r="BN16" s="45"/>
      <c r="BO16" s="45"/>
      <c r="BP16" s="45"/>
      <c r="BQ16" s="45"/>
      <c r="BR16" s="45"/>
      <c r="BS16" s="45"/>
      <c r="BT16" s="45"/>
      <c r="BU16" s="45"/>
      <c r="BV16" s="45"/>
      <c r="BW16" s="45"/>
      <c r="BX16" s="46"/>
      <c r="BY16" s="46"/>
      <c r="BZ16" s="45"/>
      <c r="CA16" s="45"/>
      <c r="CB16" s="46"/>
      <c r="CC16" s="46"/>
      <c r="CD16" s="45"/>
      <c r="CE16" s="45"/>
      <c r="CF16" s="47"/>
      <c r="CG16" s="47"/>
    </row>
    <row r="17" spans="2:85" ht="13.25" outlineLevel="1" x14ac:dyDescent="0.25">
      <c r="B17" s="48" t="s">
        <v>69</v>
      </c>
      <c r="C17" s="49" t="s">
        <v>70</v>
      </c>
      <c r="D17" s="50">
        <f>TEIK_2000!C17</f>
        <v>0</v>
      </c>
      <c r="E17" s="50">
        <f>TEIK_2000!D17</f>
        <v>0</v>
      </c>
      <c r="F17" s="50">
        <f>TEIK_2000!E17</f>
        <v>0</v>
      </c>
      <c r="G17" s="50">
        <f>TEIK_2000!F17</f>
        <v>0</v>
      </c>
      <c r="H17" s="50">
        <f>TEIK_2000!G17</f>
        <v>0</v>
      </c>
      <c r="I17" s="50">
        <f>TEIK_2000!H17</f>
        <v>0</v>
      </c>
      <c r="J17" s="50">
        <f>TEIK_2000!I17</f>
        <v>0</v>
      </c>
      <c r="K17" s="50">
        <f>TEIK_2000!J17</f>
        <v>0</v>
      </c>
      <c r="L17" s="50">
        <f>TEIK_2000!K17</f>
        <v>0</v>
      </c>
      <c r="M17" s="50">
        <f>TEIK_2000!L17</f>
        <v>0</v>
      </c>
      <c r="N17" s="50">
        <f>TEIK_2000!M17</f>
        <v>0</v>
      </c>
      <c r="O17" s="51">
        <f>TEIK_2000!N17</f>
        <v>0</v>
      </c>
      <c r="P17" s="50">
        <f>TEIK_2000!O17</f>
        <v>0</v>
      </c>
      <c r="Q17" s="52">
        <f>TEIK_2000!P17</f>
        <v>0</v>
      </c>
      <c r="R17" s="51">
        <f>TEIK_2000!Q17</f>
        <v>0</v>
      </c>
      <c r="S17" s="52">
        <f>TEIK_2000!R17</f>
        <v>0</v>
      </c>
      <c r="T17" s="50">
        <f>TEIK_2000!S17</f>
        <v>0</v>
      </c>
      <c r="U17" s="51">
        <f>TEIK_2000!T17</f>
        <v>0</v>
      </c>
      <c r="V17" s="52">
        <f>TEIK_2000!U17</f>
        <v>0</v>
      </c>
      <c r="W17" s="50">
        <f>TEIK_2000!V17</f>
        <v>0</v>
      </c>
      <c r="X17" s="50">
        <f>TEIK_2000!W17</f>
        <v>0</v>
      </c>
      <c r="Y17" s="50">
        <f>TEIK_2000!X17</f>
        <v>0</v>
      </c>
      <c r="Z17" s="50">
        <f>TEIK_2000!Y17</f>
        <v>0</v>
      </c>
      <c r="AA17" s="50">
        <f>TEIK_2000!Z17</f>
        <v>0</v>
      </c>
      <c r="AB17" s="51">
        <f>TEIK_2000!AA17</f>
        <v>0</v>
      </c>
      <c r="AC17" s="50">
        <f>TEIK_2000!AB17</f>
        <v>0</v>
      </c>
      <c r="AD17" s="50">
        <f>TEIK_2000!AC17</f>
        <v>0</v>
      </c>
      <c r="AE17" s="50">
        <f>TEIK_2000!AD17</f>
        <v>0</v>
      </c>
      <c r="AF17" s="50">
        <f>TEIK_2000!AE17</f>
        <v>0</v>
      </c>
      <c r="AG17" s="50">
        <f>TEIK_2000!AF17</f>
        <v>0</v>
      </c>
      <c r="AH17" s="50">
        <f>TEIK_2000!AG17</f>
        <v>0</v>
      </c>
      <c r="AI17" s="50">
        <f>TEIK_2000!AH17</f>
        <v>0</v>
      </c>
      <c r="AJ17" s="52">
        <f>TEIK_2000!AI17</f>
        <v>0</v>
      </c>
      <c r="AK17" s="50">
        <f>TEIK_2000!AJ17</f>
        <v>0</v>
      </c>
      <c r="AL17" s="50">
        <f>TEIK_2000!AK17</f>
        <v>0</v>
      </c>
      <c r="AM17" s="53">
        <f>TEIK_2000!AL17</f>
        <v>0</v>
      </c>
      <c r="AN17" s="51">
        <f>TEIK_2000!AM17</f>
        <v>0</v>
      </c>
      <c r="AO17" s="52">
        <f>TEIK_2000!AN17</f>
        <v>0</v>
      </c>
      <c r="AP17" s="51">
        <f>TEIK_2000!AO17</f>
        <v>0</v>
      </c>
      <c r="AQ17" s="50">
        <f>TEIK_2000!AP17</f>
        <v>0</v>
      </c>
      <c r="AR17" s="50">
        <f>TEIK_2000!AQ17</f>
        <v>0</v>
      </c>
      <c r="AS17" s="54">
        <f>TEIK_2000!AR17</f>
        <v>0</v>
      </c>
      <c r="AT17" s="45"/>
      <c r="AU17" s="45"/>
      <c r="AV17" s="45"/>
      <c r="AW17" s="46"/>
      <c r="AX17" s="46"/>
      <c r="AY17" s="45"/>
      <c r="AZ17" s="45"/>
      <c r="BA17" s="45"/>
      <c r="BB17" s="45"/>
      <c r="BC17" s="46"/>
      <c r="BD17" s="46"/>
      <c r="BE17" s="46"/>
      <c r="BF17" s="45"/>
      <c r="BG17" s="45"/>
      <c r="BH17" s="45"/>
      <c r="BI17" s="45"/>
      <c r="BJ17" s="45"/>
      <c r="BK17" s="46"/>
      <c r="BL17" s="46"/>
      <c r="BM17" s="46"/>
      <c r="BN17" s="45"/>
      <c r="BO17" s="45"/>
      <c r="BP17" s="45"/>
      <c r="BQ17" s="45"/>
      <c r="BR17" s="45"/>
      <c r="BS17" s="45"/>
      <c r="BT17" s="45"/>
      <c r="BU17" s="45"/>
      <c r="BV17" s="45"/>
      <c r="BW17" s="45"/>
      <c r="BX17" s="46"/>
      <c r="BY17" s="46"/>
      <c r="BZ17" s="45"/>
      <c r="CA17" s="45"/>
      <c r="CB17" s="46"/>
      <c r="CC17" s="46"/>
      <c r="CD17" s="45"/>
      <c r="CE17" s="45"/>
      <c r="CF17" s="47"/>
      <c r="CG17" s="47"/>
    </row>
    <row r="18" spans="2:85" ht="13.25" outlineLevel="1" x14ac:dyDescent="0.25">
      <c r="B18" s="48" t="s">
        <v>71</v>
      </c>
      <c r="C18" s="49" t="s">
        <v>72</v>
      </c>
      <c r="D18" s="50">
        <f>TEIK_2000!C18</f>
        <v>0</v>
      </c>
      <c r="E18" s="50">
        <f>TEIK_2000!D18</f>
        <v>0</v>
      </c>
      <c r="F18" s="50">
        <f>TEIK_2000!E18</f>
        <v>0</v>
      </c>
      <c r="G18" s="50">
        <f>TEIK_2000!F18</f>
        <v>0</v>
      </c>
      <c r="H18" s="50">
        <f>TEIK_2000!G18</f>
        <v>0</v>
      </c>
      <c r="I18" s="50">
        <f>TEIK_2000!H18</f>
        <v>0</v>
      </c>
      <c r="J18" s="50">
        <f>TEIK_2000!I18</f>
        <v>0</v>
      </c>
      <c r="K18" s="50">
        <f>TEIK_2000!J18</f>
        <v>0</v>
      </c>
      <c r="L18" s="50">
        <f>TEIK_2000!K18</f>
        <v>0</v>
      </c>
      <c r="M18" s="50">
        <f>TEIK_2000!L18</f>
        <v>0</v>
      </c>
      <c r="N18" s="50">
        <f>TEIK_2000!M18</f>
        <v>0</v>
      </c>
      <c r="O18" s="51">
        <f>TEIK_2000!N18</f>
        <v>0</v>
      </c>
      <c r="P18" s="50">
        <f>TEIK_2000!O18</f>
        <v>0</v>
      </c>
      <c r="Q18" s="52">
        <f>TEIK_2000!P18</f>
        <v>0</v>
      </c>
      <c r="R18" s="51">
        <f>TEIK_2000!Q18</f>
        <v>0</v>
      </c>
      <c r="S18" s="52">
        <f>TEIK_2000!R18</f>
        <v>0</v>
      </c>
      <c r="T18" s="50">
        <f>TEIK_2000!S18</f>
        <v>0</v>
      </c>
      <c r="U18" s="51">
        <f>TEIK_2000!T18</f>
        <v>0</v>
      </c>
      <c r="V18" s="52">
        <f>TEIK_2000!U18</f>
        <v>0</v>
      </c>
      <c r="W18" s="50">
        <f>TEIK_2000!V18</f>
        <v>0</v>
      </c>
      <c r="X18" s="50">
        <f>TEIK_2000!W18</f>
        <v>0</v>
      </c>
      <c r="Y18" s="50">
        <f>TEIK_2000!X18</f>
        <v>0</v>
      </c>
      <c r="Z18" s="50">
        <f>TEIK_2000!Y18</f>
        <v>0</v>
      </c>
      <c r="AA18" s="50">
        <f>TEIK_2000!Z18</f>
        <v>0</v>
      </c>
      <c r="AB18" s="51">
        <f>TEIK_2000!AA18</f>
        <v>0</v>
      </c>
      <c r="AC18" s="50">
        <f>TEIK_2000!AB18</f>
        <v>0</v>
      </c>
      <c r="AD18" s="50">
        <f>TEIK_2000!AC18</f>
        <v>0</v>
      </c>
      <c r="AE18" s="50">
        <f>TEIK_2000!AD18</f>
        <v>0</v>
      </c>
      <c r="AF18" s="50">
        <f>TEIK_2000!AE18</f>
        <v>0</v>
      </c>
      <c r="AG18" s="50">
        <f>TEIK_2000!AF18</f>
        <v>0</v>
      </c>
      <c r="AH18" s="50">
        <f>TEIK_2000!AG18</f>
        <v>0</v>
      </c>
      <c r="AI18" s="50">
        <f>TEIK_2000!AH18</f>
        <v>0</v>
      </c>
      <c r="AJ18" s="52">
        <f>TEIK_2000!AI18</f>
        <v>0</v>
      </c>
      <c r="AK18" s="50">
        <f>TEIK_2000!AJ18</f>
        <v>0</v>
      </c>
      <c r="AL18" s="50">
        <f>TEIK_2000!AK18</f>
        <v>0</v>
      </c>
      <c r="AM18" s="53">
        <f>TEIK_2000!AL18</f>
        <v>0</v>
      </c>
      <c r="AN18" s="51">
        <f>TEIK_2000!AM18</f>
        <v>0</v>
      </c>
      <c r="AO18" s="52">
        <f>TEIK_2000!AN18</f>
        <v>0</v>
      </c>
      <c r="AP18" s="51">
        <f>TEIK_2000!AO18</f>
        <v>0</v>
      </c>
      <c r="AQ18" s="50">
        <f>TEIK_2000!AP18</f>
        <v>0</v>
      </c>
      <c r="AR18" s="50">
        <f>TEIK_2000!AQ18</f>
        <v>0</v>
      </c>
      <c r="AS18" s="54">
        <f>TEIK_2000!AR18</f>
        <v>0</v>
      </c>
      <c r="AT18" s="45"/>
      <c r="AU18" s="45"/>
      <c r="AV18" s="45"/>
      <c r="AW18" s="46"/>
      <c r="AX18" s="46"/>
      <c r="AY18" s="45"/>
      <c r="AZ18" s="45"/>
      <c r="BA18" s="45"/>
      <c r="BB18" s="45"/>
      <c r="BC18" s="46"/>
      <c r="BD18" s="46"/>
      <c r="BE18" s="46"/>
      <c r="BF18" s="45"/>
      <c r="BG18" s="45"/>
      <c r="BH18" s="45"/>
      <c r="BI18" s="45"/>
      <c r="BJ18" s="45"/>
      <c r="BK18" s="46"/>
      <c r="BL18" s="46"/>
      <c r="BM18" s="46"/>
      <c r="BN18" s="45"/>
      <c r="BO18" s="45"/>
      <c r="BP18" s="45"/>
      <c r="BQ18" s="45"/>
      <c r="BR18" s="45"/>
      <c r="BS18" s="45"/>
      <c r="BT18" s="45"/>
      <c r="BU18" s="45"/>
      <c r="BV18" s="45"/>
      <c r="BW18" s="45"/>
      <c r="BX18" s="46"/>
      <c r="BY18" s="46"/>
      <c r="BZ18" s="45"/>
      <c r="CA18" s="45"/>
      <c r="CB18" s="46"/>
      <c r="CC18" s="46"/>
      <c r="CD18" s="45"/>
      <c r="CE18" s="45"/>
      <c r="CF18" s="47"/>
      <c r="CG18" s="47"/>
    </row>
    <row r="19" spans="2:85" ht="13.25" outlineLevel="1" x14ac:dyDescent="0.25">
      <c r="B19" s="48" t="s">
        <v>73</v>
      </c>
      <c r="C19" s="49" t="s">
        <v>74</v>
      </c>
      <c r="D19" s="50">
        <f>TEIK_2000!C19</f>
        <v>0</v>
      </c>
      <c r="E19" s="50">
        <f>TEIK_2000!D19</f>
        <v>0</v>
      </c>
      <c r="F19" s="50">
        <f>TEIK_2000!E19</f>
        <v>0</v>
      </c>
      <c r="G19" s="50">
        <f>TEIK_2000!F19</f>
        <v>0</v>
      </c>
      <c r="H19" s="50">
        <f>TEIK_2000!G19</f>
        <v>0</v>
      </c>
      <c r="I19" s="50">
        <f>TEIK_2000!H19</f>
        <v>0</v>
      </c>
      <c r="J19" s="50">
        <f>TEIK_2000!I19</f>
        <v>0</v>
      </c>
      <c r="K19" s="50">
        <f>TEIK_2000!J19</f>
        <v>0</v>
      </c>
      <c r="L19" s="50">
        <f>TEIK_2000!K19</f>
        <v>0</v>
      </c>
      <c r="M19" s="50">
        <f>TEIK_2000!L19</f>
        <v>0</v>
      </c>
      <c r="N19" s="50">
        <f>TEIK_2000!M19</f>
        <v>0</v>
      </c>
      <c r="O19" s="51">
        <f>TEIK_2000!N19</f>
        <v>0</v>
      </c>
      <c r="P19" s="50">
        <f>TEIK_2000!O19</f>
        <v>0</v>
      </c>
      <c r="Q19" s="52">
        <f>TEIK_2000!P19</f>
        <v>0</v>
      </c>
      <c r="R19" s="51">
        <f>TEIK_2000!Q19</f>
        <v>0</v>
      </c>
      <c r="S19" s="52">
        <f>TEIK_2000!R19</f>
        <v>0</v>
      </c>
      <c r="T19" s="50">
        <f>TEIK_2000!S19</f>
        <v>0</v>
      </c>
      <c r="U19" s="51">
        <f>TEIK_2000!T19</f>
        <v>0</v>
      </c>
      <c r="V19" s="52">
        <f>TEIK_2000!U19</f>
        <v>0</v>
      </c>
      <c r="W19" s="50">
        <f>TEIK_2000!V19</f>
        <v>0</v>
      </c>
      <c r="X19" s="50">
        <f>TEIK_2000!W19</f>
        <v>0</v>
      </c>
      <c r="Y19" s="50">
        <f>TEIK_2000!X19</f>
        <v>0</v>
      </c>
      <c r="Z19" s="50">
        <f>TEIK_2000!Y19</f>
        <v>0</v>
      </c>
      <c r="AA19" s="50">
        <f>TEIK_2000!Z19</f>
        <v>0</v>
      </c>
      <c r="AB19" s="51">
        <f>TEIK_2000!AA19</f>
        <v>0</v>
      </c>
      <c r="AC19" s="50">
        <f>TEIK_2000!AB19</f>
        <v>0</v>
      </c>
      <c r="AD19" s="50">
        <f>TEIK_2000!AC19</f>
        <v>0</v>
      </c>
      <c r="AE19" s="50">
        <f>TEIK_2000!AD19</f>
        <v>0</v>
      </c>
      <c r="AF19" s="50">
        <f>TEIK_2000!AE19</f>
        <v>0</v>
      </c>
      <c r="AG19" s="50">
        <f>TEIK_2000!AF19</f>
        <v>0</v>
      </c>
      <c r="AH19" s="50">
        <f>TEIK_2000!AG19</f>
        <v>0</v>
      </c>
      <c r="AI19" s="50">
        <f>TEIK_2000!AH19</f>
        <v>0</v>
      </c>
      <c r="AJ19" s="52">
        <f>TEIK_2000!AI19</f>
        <v>0</v>
      </c>
      <c r="AK19" s="50">
        <f>TEIK_2000!AJ19</f>
        <v>0</v>
      </c>
      <c r="AL19" s="50">
        <f>TEIK_2000!AK19</f>
        <v>0</v>
      </c>
      <c r="AM19" s="53">
        <f>TEIK_2000!AL19</f>
        <v>0</v>
      </c>
      <c r="AN19" s="51">
        <f>TEIK_2000!AM19</f>
        <v>0</v>
      </c>
      <c r="AO19" s="52">
        <f>TEIK_2000!AN19</f>
        <v>0</v>
      </c>
      <c r="AP19" s="51">
        <f>TEIK_2000!AO19</f>
        <v>0</v>
      </c>
      <c r="AQ19" s="50">
        <f>TEIK_2000!AP19</f>
        <v>0</v>
      </c>
      <c r="AR19" s="50">
        <f>TEIK_2000!AQ19</f>
        <v>0</v>
      </c>
      <c r="AS19" s="54">
        <f>TEIK_2000!AR19</f>
        <v>0</v>
      </c>
      <c r="AT19" s="45"/>
      <c r="AU19" s="45"/>
      <c r="AV19" s="45"/>
      <c r="AW19" s="46"/>
      <c r="AX19" s="46"/>
      <c r="AY19" s="45"/>
      <c r="AZ19" s="45"/>
      <c r="BA19" s="45"/>
      <c r="BB19" s="45"/>
      <c r="BC19" s="46"/>
      <c r="BD19" s="46"/>
      <c r="BE19" s="46"/>
      <c r="BF19" s="45"/>
      <c r="BG19" s="45"/>
      <c r="BH19" s="45"/>
      <c r="BI19" s="45"/>
      <c r="BJ19" s="45"/>
      <c r="BK19" s="46"/>
      <c r="BL19" s="46"/>
      <c r="BM19" s="46"/>
      <c r="BN19" s="45"/>
      <c r="BO19" s="45"/>
      <c r="BP19" s="45"/>
      <c r="BQ19" s="45"/>
      <c r="BR19" s="45"/>
      <c r="BS19" s="45"/>
      <c r="BT19" s="45"/>
      <c r="BU19" s="45"/>
      <c r="BV19" s="45"/>
      <c r="BW19" s="45"/>
      <c r="BX19" s="46"/>
      <c r="BY19" s="46"/>
      <c r="BZ19" s="45"/>
      <c r="CA19" s="45"/>
      <c r="CB19" s="46"/>
      <c r="CC19" s="46"/>
      <c r="CD19" s="45"/>
      <c r="CE19" s="45"/>
      <c r="CF19" s="47"/>
      <c r="CG19" s="47"/>
    </row>
    <row r="20" spans="2:85" ht="13.25" outlineLevel="1" x14ac:dyDescent="0.25">
      <c r="B20" s="48" t="s">
        <v>75</v>
      </c>
      <c r="C20" s="49" t="s">
        <v>76</v>
      </c>
      <c r="D20" s="50">
        <f>TEIK_2000!C20</f>
        <v>7.06</v>
      </c>
      <c r="E20" s="50">
        <f>TEIK_2000!D20</f>
        <v>56.33</v>
      </c>
      <c r="F20" s="50">
        <f>TEIK_2000!E20</f>
        <v>148.6</v>
      </c>
      <c r="G20" s="50">
        <f>TEIK_2000!F20</f>
        <v>6.55</v>
      </c>
      <c r="H20" s="50">
        <f>TEIK_2000!G20</f>
        <v>45.72</v>
      </c>
      <c r="I20" s="50">
        <f>TEIK_2000!H20</f>
        <v>35.01</v>
      </c>
      <c r="J20" s="50">
        <f>TEIK_2000!I20</f>
        <v>45.4</v>
      </c>
      <c r="K20" s="50">
        <f>TEIK_2000!J20</f>
        <v>255.91</v>
      </c>
      <c r="L20" s="50">
        <f>TEIK_2000!K20</f>
        <v>33.700000000000003</v>
      </c>
      <c r="M20" s="50">
        <f>TEIK_2000!L20</f>
        <v>66.09</v>
      </c>
      <c r="N20" s="50">
        <f>TEIK_2000!M20</f>
        <v>56.1</v>
      </c>
      <c r="O20" s="51">
        <f>TEIK_2000!N20</f>
        <v>84.52</v>
      </c>
      <c r="P20" s="50">
        <f>TEIK_2000!O20</f>
        <v>24.43</v>
      </c>
      <c r="Q20" s="52">
        <f>TEIK_2000!P20</f>
        <v>81.14</v>
      </c>
      <c r="R20" s="51">
        <f>TEIK_2000!Q20</f>
        <v>189.49</v>
      </c>
      <c r="S20" s="52">
        <f>TEIK_2000!R20</f>
        <v>158.57</v>
      </c>
      <c r="T20" s="50">
        <f>TEIK_2000!S20</f>
        <v>190.78</v>
      </c>
      <c r="U20" s="51">
        <f>TEIK_2000!T20</f>
        <v>-4.93</v>
      </c>
      <c r="V20" s="52">
        <f>TEIK_2000!U20</f>
        <v>350.54</v>
      </c>
      <c r="W20" s="50">
        <f>TEIK_2000!V20</f>
        <v>47.5</v>
      </c>
      <c r="X20" s="50">
        <f>TEIK_2000!W20</f>
        <v>75.06</v>
      </c>
      <c r="Y20" s="50">
        <f>TEIK_2000!X20</f>
        <v>19.48</v>
      </c>
      <c r="Z20" s="50">
        <f>TEIK_2000!Y20</f>
        <v>103.78</v>
      </c>
      <c r="AA20" s="50">
        <f>TEIK_2000!Z20</f>
        <v>104.48</v>
      </c>
      <c r="AB20" s="51">
        <f>TEIK_2000!AA20</f>
        <v>134.66</v>
      </c>
      <c r="AC20" s="50">
        <f>TEIK_2000!AB20</f>
        <v>14</v>
      </c>
      <c r="AD20" s="50">
        <f>TEIK_2000!AC20</f>
        <v>0.28999999999999998</v>
      </c>
      <c r="AE20" s="50">
        <f>TEIK_2000!AD20</f>
        <v>-0.76</v>
      </c>
      <c r="AF20" s="50">
        <f>TEIK_2000!AE20</f>
        <v>15.43</v>
      </c>
      <c r="AG20" s="50">
        <f>TEIK_2000!AF20</f>
        <v>250.74</v>
      </c>
      <c r="AH20" s="50">
        <f>TEIK_2000!AG20</f>
        <v>109.83</v>
      </c>
      <c r="AI20" s="50">
        <f>TEIK_2000!AH20</f>
        <v>216.75</v>
      </c>
      <c r="AJ20" s="52">
        <f>TEIK_2000!AI20</f>
        <v>65.760000000000005</v>
      </c>
      <c r="AK20" s="50">
        <f>TEIK_2000!AJ20</f>
        <v>69.88</v>
      </c>
      <c r="AL20" s="50">
        <f>TEIK_2000!AK20</f>
        <v>99.47</v>
      </c>
      <c r="AM20" s="53">
        <f>TEIK_2000!AL20</f>
        <v>7.21</v>
      </c>
      <c r="AN20" s="51">
        <f>TEIK_2000!AM20</f>
        <v>4.49</v>
      </c>
      <c r="AO20" s="52">
        <f>TEIK_2000!AN20</f>
        <v>64.83</v>
      </c>
      <c r="AP20" s="51">
        <f>TEIK_2000!AO20</f>
        <v>8.59</v>
      </c>
      <c r="AQ20" s="50">
        <f>TEIK_2000!AP20</f>
        <v>2</v>
      </c>
      <c r="AR20" s="50">
        <f>TEIK_2000!AQ20</f>
        <v>0.49</v>
      </c>
      <c r="AS20" s="54">
        <f>TEIK_2000!AR20</f>
        <v>3244.9699999999989</v>
      </c>
      <c r="AT20" s="45"/>
      <c r="AU20" s="45"/>
      <c r="AV20" s="45"/>
      <c r="AW20" s="46"/>
      <c r="AX20" s="46"/>
      <c r="AY20" s="45"/>
      <c r="AZ20" s="45"/>
      <c r="BA20" s="45"/>
      <c r="BB20" s="45"/>
      <c r="BC20" s="46"/>
      <c r="BD20" s="46"/>
      <c r="BE20" s="46"/>
      <c r="BF20" s="45"/>
      <c r="BG20" s="45"/>
      <c r="BH20" s="45"/>
      <c r="BI20" s="45"/>
      <c r="BJ20" s="45"/>
      <c r="BK20" s="46"/>
      <c r="BL20" s="46"/>
      <c r="BM20" s="46"/>
      <c r="BN20" s="45"/>
      <c r="BO20" s="45"/>
      <c r="BP20" s="45"/>
      <c r="BQ20" s="45"/>
      <c r="BR20" s="45"/>
      <c r="BS20" s="45"/>
      <c r="BT20" s="45"/>
      <c r="BU20" s="45"/>
      <c r="BV20" s="45"/>
      <c r="BW20" s="45"/>
      <c r="BX20" s="46"/>
      <c r="BY20" s="46"/>
      <c r="BZ20" s="45"/>
      <c r="CA20" s="45"/>
      <c r="CB20" s="46"/>
      <c r="CC20" s="46"/>
      <c r="CD20" s="45"/>
      <c r="CE20" s="45"/>
      <c r="CF20" s="47"/>
      <c r="CG20" s="47"/>
    </row>
    <row r="21" spans="2:85" ht="13.25" outlineLevel="1" x14ac:dyDescent="0.25">
      <c r="B21" s="48" t="s">
        <v>77</v>
      </c>
      <c r="C21" s="49" t="s">
        <v>78</v>
      </c>
      <c r="D21" s="50">
        <f>TEIK_2000!C21</f>
        <v>3.53</v>
      </c>
      <c r="E21" s="50">
        <f>TEIK_2000!D21</f>
        <v>30.69</v>
      </c>
      <c r="F21" s="50">
        <f>TEIK_2000!E21</f>
        <v>80.28</v>
      </c>
      <c r="G21" s="50">
        <f>TEIK_2000!F21</f>
        <v>5.3</v>
      </c>
      <c r="H21" s="50">
        <f>TEIK_2000!G21</f>
        <v>33.200000000000003</v>
      </c>
      <c r="I21" s="50">
        <f>TEIK_2000!H21</f>
        <v>19.809999999999999</v>
      </c>
      <c r="J21" s="50">
        <f>TEIK_2000!I21</f>
        <v>27</v>
      </c>
      <c r="K21" s="50">
        <f>TEIK_2000!J21</f>
        <v>139.76</v>
      </c>
      <c r="L21" s="50">
        <f>TEIK_2000!K21</f>
        <v>21.91</v>
      </c>
      <c r="M21" s="50">
        <f>TEIK_2000!L21</f>
        <v>46.66</v>
      </c>
      <c r="N21" s="50">
        <f>TEIK_2000!M21</f>
        <v>40.07</v>
      </c>
      <c r="O21" s="51">
        <f>TEIK_2000!N21</f>
        <v>45.75</v>
      </c>
      <c r="P21" s="50">
        <f>TEIK_2000!O21</f>
        <v>14.01</v>
      </c>
      <c r="Q21" s="52">
        <f>TEIK_2000!P21</f>
        <v>44.75</v>
      </c>
      <c r="R21" s="51">
        <f>TEIK_2000!Q21</f>
        <v>101.46</v>
      </c>
      <c r="S21" s="52">
        <f>TEIK_2000!R21</f>
        <v>90.23</v>
      </c>
      <c r="T21" s="50">
        <f>TEIK_2000!S21</f>
        <v>109.41</v>
      </c>
      <c r="U21" s="51">
        <f>TEIK_2000!T21</f>
        <v>-3.93</v>
      </c>
      <c r="V21" s="52">
        <f>TEIK_2000!U21</f>
        <v>190.64</v>
      </c>
      <c r="W21" s="50">
        <f>TEIK_2000!V21</f>
        <v>39.270000000000003</v>
      </c>
      <c r="X21" s="50">
        <f>TEIK_2000!W21</f>
        <v>43.96</v>
      </c>
      <c r="Y21" s="50">
        <f>TEIK_2000!X21</f>
        <v>20.309999999999999</v>
      </c>
      <c r="Z21" s="50">
        <f>TEIK_2000!Y21</f>
        <v>109.92</v>
      </c>
      <c r="AA21" s="50">
        <f>TEIK_2000!Z21</f>
        <v>73.52</v>
      </c>
      <c r="AB21" s="51">
        <f>TEIK_2000!AA21</f>
        <v>100.5</v>
      </c>
      <c r="AC21" s="50">
        <f>TEIK_2000!AB21</f>
        <v>0</v>
      </c>
      <c r="AD21" s="50">
        <f>TEIK_2000!AC21</f>
        <v>1.1299999999999999</v>
      </c>
      <c r="AE21" s="50">
        <f>TEIK_2000!AD21</f>
        <v>2.77</v>
      </c>
      <c r="AF21" s="50">
        <f>TEIK_2000!AE21</f>
        <v>9.9</v>
      </c>
      <c r="AG21" s="50">
        <f>TEIK_2000!AF21</f>
        <v>151.80000000000001</v>
      </c>
      <c r="AH21" s="50">
        <f>TEIK_2000!AG21</f>
        <v>199.72</v>
      </c>
      <c r="AI21" s="50">
        <f>TEIK_2000!AH21</f>
        <v>212.97</v>
      </c>
      <c r="AJ21" s="52">
        <f>TEIK_2000!AI21</f>
        <v>41.52</v>
      </c>
      <c r="AK21" s="50">
        <f>TEIK_2000!AJ21</f>
        <v>56.96</v>
      </c>
      <c r="AL21" s="50">
        <f>TEIK_2000!AK21</f>
        <v>66.97</v>
      </c>
      <c r="AM21" s="53">
        <f>TEIK_2000!AL21</f>
        <v>5.2</v>
      </c>
      <c r="AN21" s="51">
        <f>TEIK_2000!AM21</f>
        <v>7</v>
      </c>
      <c r="AO21" s="52">
        <f>TEIK_2000!AN21</f>
        <v>50.39</v>
      </c>
      <c r="AP21" s="51">
        <f>TEIK_2000!AO21</f>
        <v>14.74</v>
      </c>
      <c r="AQ21" s="50">
        <f>TEIK_2000!AP21</f>
        <v>8</v>
      </c>
      <c r="AR21" s="50">
        <f>TEIK_2000!AQ21</f>
        <v>0.93</v>
      </c>
      <c r="AS21" s="54">
        <f>TEIK_2000!AR21</f>
        <v>2258.0099999999993</v>
      </c>
      <c r="AT21" s="45"/>
      <c r="AU21" s="45"/>
      <c r="AV21" s="45"/>
      <c r="AW21" s="46"/>
      <c r="AX21" s="46"/>
      <c r="AY21" s="45"/>
      <c r="AZ21" s="45"/>
      <c r="BA21" s="45"/>
      <c r="BB21" s="45"/>
      <c r="BC21" s="46"/>
      <c r="BD21" s="46"/>
      <c r="BE21" s="46"/>
      <c r="BF21" s="45"/>
      <c r="BG21" s="45"/>
      <c r="BH21" s="45"/>
      <c r="BI21" s="45"/>
      <c r="BJ21" s="45"/>
      <c r="BK21" s="46"/>
      <c r="BL21" s="46"/>
      <c r="BM21" s="46"/>
      <c r="BN21" s="45"/>
      <c r="BO21" s="45"/>
      <c r="BP21" s="45"/>
      <c r="BQ21" s="45"/>
      <c r="BR21" s="45"/>
      <c r="BS21" s="45"/>
      <c r="BT21" s="45"/>
      <c r="BU21" s="45"/>
      <c r="BV21" s="45"/>
      <c r="BW21" s="45"/>
      <c r="BX21" s="46"/>
      <c r="BY21" s="46"/>
      <c r="BZ21" s="45"/>
      <c r="CA21" s="45"/>
      <c r="CB21" s="46"/>
      <c r="CC21" s="46"/>
      <c r="CD21" s="45"/>
      <c r="CE21" s="45"/>
      <c r="CF21" s="47"/>
      <c r="CG21" s="47"/>
    </row>
    <row r="22" spans="2:85" ht="13.25" outlineLevel="1" x14ac:dyDescent="0.25">
      <c r="B22" s="48" t="s">
        <v>79</v>
      </c>
      <c r="C22" s="49" t="s">
        <v>80</v>
      </c>
      <c r="D22" s="50">
        <f>TEIK_2000!C22</f>
        <v>0</v>
      </c>
      <c r="E22" s="50">
        <f>TEIK_2000!D22</f>
        <v>0</v>
      </c>
      <c r="F22" s="50">
        <f>TEIK_2000!E22</f>
        <v>0</v>
      </c>
      <c r="G22" s="50">
        <f>TEIK_2000!F22</f>
        <v>0</v>
      </c>
      <c r="H22" s="50">
        <f>TEIK_2000!G22</f>
        <v>0</v>
      </c>
      <c r="I22" s="50">
        <f>TEIK_2000!H22</f>
        <v>0</v>
      </c>
      <c r="J22" s="50">
        <f>TEIK_2000!I22</f>
        <v>0</v>
      </c>
      <c r="K22" s="50">
        <f>TEIK_2000!J22</f>
        <v>0</v>
      </c>
      <c r="L22" s="50">
        <f>TEIK_2000!K22</f>
        <v>0</v>
      </c>
      <c r="M22" s="50">
        <f>TEIK_2000!L22</f>
        <v>0</v>
      </c>
      <c r="N22" s="50">
        <f>TEIK_2000!M22</f>
        <v>0</v>
      </c>
      <c r="O22" s="51">
        <f>TEIK_2000!N22</f>
        <v>0</v>
      </c>
      <c r="P22" s="50">
        <f>TEIK_2000!O22</f>
        <v>0</v>
      </c>
      <c r="Q22" s="52">
        <f>TEIK_2000!P22</f>
        <v>0</v>
      </c>
      <c r="R22" s="51">
        <f>TEIK_2000!Q22</f>
        <v>0</v>
      </c>
      <c r="S22" s="52">
        <f>TEIK_2000!R22</f>
        <v>0</v>
      </c>
      <c r="T22" s="50">
        <f>TEIK_2000!S22</f>
        <v>0</v>
      </c>
      <c r="U22" s="51">
        <f>TEIK_2000!T22</f>
        <v>0</v>
      </c>
      <c r="V22" s="52">
        <f>TEIK_2000!U22</f>
        <v>0</v>
      </c>
      <c r="W22" s="50">
        <f>TEIK_2000!V22</f>
        <v>0</v>
      </c>
      <c r="X22" s="50">
        <f>TEIK_2000!W22</f>
        <v>0</v>
      </c>
      <c r="Y22" s="50">
        <f>TEIK_2000!X22</f>
        <v>0</v>
      </c>
      <c r="Z22" s="50">
        <f>TEIK_2000!Y22</f>
        <v>0</v>
      </c>
      <c r="AA22" s="50">
        <f>TEIK_2000!Z22</f>
        <v>0</v>
      </c>
      <c r="AB22" s="51">
        <f>TEIK_2000!AA22</f>
        <v>0</v>
      </c>
      <c r="AC22" s="50">
        <f>TEIK_2000!AB22</f>
        <v>0</v>
      </c>
      <c r="AD22" s="50">
        <f>TEIK_2000!AC22</f>
        <v>0</v>
      </c>
      <c r="AE22" s="50">
        <f>TEIK_2000!AD22</f>
        <v>0</v>
      </c>
      <c r="AF22" s="50">
        <f>TEIK_2000!AE22</f>
        <v>0</v>
      </c>
      <c r="AG22" s="50">
        <f>TEIK_2000!AF22</f>
        <v>0</v>
      </c>
      <c r="AH22" s="50">
        <f>TEIK_2000!AG22</f>
        <v>0</v>
      </c>
      <c r="AI22" s="50">
        <f>TEIK_2000!AH22</f>
        <v>0</v>
      </c>
      <c r="AJ22" s="52">
        <f>TEIK_2000!AI22</f>
        <v>0</v>
      </c>
      <c r="AK22" s="50">
        <f>TEIK_2000!AJ22</f>
        <v>0</v>
      </c>
      <c r="AL22" s="50">
        <f>TEIK_2000!AK22</f>
        <v>0</v>
      </c>
      <c r="AM22" s="53">
        <f>TEIK_2000!AL22</f>
        <v>0</v>
      </c>
      <c r="AN22" s="51">
        <f>TEIK_2000!AM22</f>
        <v>0</v>
      </c>
      <c r="AO22" s="52">
        <f>TEIK_2000!AN22</f>
        <v>0</v>
      </c>
      <c r="AP22" s="51">
        <f>TEIK_2000!AO22</f>
        <v>0</v>
      </c>
      <c r="AQ22" s="50">
        <f>TEIK_2000!AP22</f>
        <v>0</v>
      </c>
      <c r="AR22" s="50">
        <f>TEIK_2000!AQ22</f>
        <v>0</v>
      </c>
      <c r="AS22" s="54">
        <f>TEIK_2000!AR22</f>
        <v>0</v>
      </c>
      <c r="AT22" s="45"/>
      <c r="AU22" s="45"/>
      <c r="AV22" s="45"/>
      <c r="AW22" s="46"/>
      <c r="AX22" s="46"/>
      <c r="AY22" s="45"/>
      <c r="AZ22" s="45"/>
      <c r="BA22" s="45"/>
      <c r="BB22" s="45"/>
      <c r="BC22" s="46"/>
      <c r="BD22" s="46"/>
      <c r="BE22" s="46"/>
      <c r="BF22" s="45"/>
      <c r="BG22" s="45"/>
      <c r="BH22" s="45"/>
      <c r="BI22" s="45"/>
      <c r="BJ22" s="45"/>
      <c r="BK22" s="46"/>
      <c r="BL22" s="46"/>
      <c r="BM22" s="46"/>
      <c r="BN22" s="45"/>
      <c r="BO22" s="45"/>
      <c r="BP22" s="45"/>
      <c r="BQ22" s="45"/>
      <c r="BR22" s="45"/>
      <c r="BS22" s="45"/>
      <c r="BT22" s="45"/>
      <c r="BU22" s="45"/>
      <c r="BV22" s="45"/>
      <c r="BW22" s="45"/>
      <c r="BX22" s="46"/>
      <c r="BY22" s="46"/>
      <c r="BZ22" s="45"/>
      <c r="CA22" s="45"/>
      <c r="CB22" s="46"/>
      <c r="CC22" s="46"/>
      <c r="CD22" s="45"/>
      <c r="CE22" s="45"/>
      <c r="CF22" s="47"/>
      <c r="CG22" s="47"/>
    </row>
    <row r="23" spans="2:85" ht="13.25" outlineLevel="1" x14ac:dyDescent="0.25">
      <c r="B23" s="48" t="s">
        <v>81</v>
      </c>
      <c r="C23" s="49" t="s">
        <v>82</v>
      </c>
      <c r="D23" s="50">
        <f>TEIK_2000!C23</f>
        <v>0</v>
      </c>
      <c r="E23" s="50">
        <f>TEIK_2000!D23</f>
        <v>0</v>
      </c>
      <c r="F23" s="50">
        <f>TEIK_2000!E23</f>
        <v>0</v>
      </c>
      <c r="G23" s="50">
        <f>TEIK_2000!F23</f>
        <v>0</v>
      </c>
      <c r="H23" s="50">
        <f>TEIK_2000!G23</f>
        <v>0</v>
      </c>
      <c r="I23" s="50">
        <f>TEIK_2000!H23</f>
        <v>0</v>
      </c>
      <c r="J23" s="50">
        <f>TEIK_2000!I23</f>
        <v>0</v>
      </c>
      <c r="K23" s="50">
        <f>TEIK_2000!J23</f>
        <v>0</v>
      </c>
      <c r="L23" s="50">
        <f>TEIK_2000!K23</f>
        <v>0</v>
      </c>
      <c r="M23" s="50">
        <f>TEIK_2000!L23</f>
        <v>0</v>
      </c>
      <c r="N23" s="50">
        <f>TEIK_2000!M23</f>
        <v>0</v>
      </c>
      <c r="O23" s="51">
        <f>TEIK_2000!N23</f>
        <v>0</v>
      </c>
      <c r="P23" s="50">
        <f>TEIK_2000!O23</f>
        <v>0</v>
      </c>
      <c r="Q23" s="52">
        <f>TEIK_2000!P23</f>
        <v>0</v>
      </c>
      <c r="R23" s="51">
        <f>TEIK_2000!Q23</f>
        <v>0</v>
      </c>
      <c r="S23" s="52">
        <f>TEIK_2000!R23</f>
        <v>0</v>
      </c>
      <c r="T23" s="50">
        <f>TEIK_2000!S23</f>
        <v>0</v>
      </c>
      <c r="U23" s="51">
        <f>TEIK_2000!T23</f>
        <v>0</v>
      </c>
      <c r="V23" s="52">
        <f>TEIK_2000!U23</f>
        <v>0</v>
      </c>
      <c r="W23" s="50">
        <f>TEIK_2000!V23</f>
        <v>0</v>
      </c>
      <c r="X23" s="50">
        <f>TEIK_2000!W23</f>
        <v>0</v>
      </c>
      <c r="Y23" s="50">
        <f>TEIK_2000!X23</f>
        <v>0</v>
      </c>
      <c r="Z23" s="50">
        <f>TEIK_2000!Y23</f>
        <v>0</v>
      </c>
      <c r="AA23" s="50">
        <f>TEIK_2000!Z23</f>
        <v>0</v>
      </c>
      <c r="AB23" s="51">
        <f>TEIK_2000!AA23</f>
        <v>0</v>
      </c>
      <c r="AC23" s="50">
        <f>TEIK_2000!AB23</f>
        <v>0</v>
      </c>
      <c r="AD23" s="50">
        <f>TEIK_2000!AC23</f>
        <v>0</v>
      </c>
      <c r="AE23" s="50">
        <f>TEIK_2000!AD23</f>
        <v>0</v>
      </c>
      <c r="AF23" s="50">
        <f>TEIK_2000!AE23</f>
        <v>0</v>
      </c>
      <c r="AG23" s="50">
        <f>TEIK_2000!AF23</f>
        <v>0</v>
      </c>
      <c r="AH23" s="50">
        <f>TEIK_2000!AG23</f>
        <v>0</v>
      </c>
      <c r="AI23" s="50">
        <f>TEIK_2000!AH23</f>
        <v>0</v>
      </c>
      <c r="AJ23" s="52">
        <f>TEIK_2000!AI23</f>
        <v>0</v>
      </c>
      <c r="AK23" s="50">
        <f>TEIK_2000!AJ23</f>
        <v>0</v>
      </c>
      <c r="AL23" s="50">
        <f>TEIK_2000!AK23</f>
        <v>0</v>
      </c>
      <c r="AM23" s="53">
        <f>TEIK_2000!AL23</f>
        <v>0</v>
      </c>
      <c r="AN23" s="51">
        <f>TEIK_2000!AM23</f>
        <v>0</v>
      </c>
      <c r="AO23" s="52">
        <f>TEIK_2000!AN23</f>
        <v>0</v>
      </c>
      <c r="AP23" s="51">
        <f>TEIK_2000!AO23</f>
        <v>0</v>
      </c>
      <c r="AQ23" s="50">
        <f>TEIK_2000!AP23</f>
        <v>0</v>
      </c>
      <c r="AR23" s="50">
        <f>TEIK_2000!AQ23</f>
        <v>0</v>
      </c>
      <c r="AS23" s="54">
        <f>TEIK_2000!AR23</f>
        <v>0</v>
      </c>
      <c r="AT23" s="45"/>
      <c r="AU23" s="45"/>
      <c r="AV23" s="45"/>
      <c r="AW23" s="46"/>
      <c r="AX23" s="46"/>
      <c r="AY23" s="45"/>
      <c r="AZ23" s="45"/>
      <c r="BA23" s="45"/>
      <c r="BB23" s="45"/>
      <c r="BC23" s="46"/>
      <c r="BD23" s="46"/>
      <c r="BE23" s="46"/>
      <c r="BF23" s="45"/>
      <c r="BG23" s="45"/>
      <c r="BH23" s="45"/>
      <c r="BI23" s="45"/>
      <c r="BJ23" s="45"/>
      <c r="BK23" s="46"/>
      <c r="BL23" s="46"/>
      <c r="BM23" s="46"/>
      <c r="BN23" s="45"/>
      <c r="BO23" s="45"/>
      <c r="BP23" s="45"/>
      <c r="BQ23" s="45"/>
      <c r="BR23" s="45"/>
      <c r="BS23" s="45"/>
      <c r="BT23" s="45"/>
      <c r="BU23" s="45"/>
      <c r="BV23" s="45"/>
      <c r="BW23" s="45"/>
      <c r="BX23" s="46"/>
      <c r="BY23" s="46"/>
      <c r="BZ23" s="45"/>
      <c r="CA23" s="45"/>
      <c r="CB23" s="46"/>
      <c r="CC23" s="46"/>
      <c r="CD23" s="45"/>
      <c r="CE23" s="45"/>
      <c r="CF23" s="47"/>
      <c r="CG23" s="47"/>
    </row>
    <row r="24" spans="2:85" ht="13.25" outlineLevel="1" x14ac:dyDescent="0.25">
      <c r="B24" s="48" t="s">
        <v>83</v>
      </c>
      <c r="C24" s="49" t="s">
        <v>84</v>
      </c>
      <c r="D24" s="50">
        <f>TEIK_2000!C24</f>
        <v>2496.09</v>
      </c>
      <c r="E24" s="50">
        <f>TEIK_2000!D24</f>
        <v>216.6</v>
      </c>
      <c r="F24" s="50">
        <f>TEIK_2000!E24</f>
        <v>428.96</v>
      </c>
      <c r="G24" s="50">
        <f>TEIK_2000!F24</f>
        <v>27.29</v>
      </c>
      <c r="H24" s="50">
        <f>TEIK_2000!G24</f>
        <v>119.83</v>
      </c>
      <c r="I24" s="50">
        <f>TEIK_2000!H24</f>
        <v>43.92</v>
      </c>
      <c r="J24" s="50">
        <f>TEIK_2000!I24</f>
        <v>116.72</v>
      </c>
      <c r="K24" s="50">
        <f>TEIK_2000!J24</f>
        <v>566.9</v>
      </c>
      <c r="L24" s="50">
        <f>TEIK_2000!K24</f>
        <v>114.28</v>
      </c>
      <c r="M24" s="50">
        <f>TEIK_2000!L24</f>
        <v>232.44</v>
      </c>
      <c r="N24" s="50">
        <f>TEIK_2000!M24</f>
        <v>87.55</v>
      </c>
      <c r="O24" s="51">
        <f>TEIK_2000!N24</f>
        <v>213.35</v>
      </c>
      <c r="P24" s="50">
        <f>TEIK_2000!O24</f>
        <v>59.06</v>
      </c>
      <c r="Q24" s="52">
        <f>TEIK_2000!P24</f>
        <v>245.75</v>
      </c>
      <c r="R24" s="51">
        <f>TEIK_2000!Q24</f>
        <v>474.03</v>
      </c>
      <c r="S24" s="52">
        <f>TEIK_2000!R24</f>
        <v>422.51</v>
      </c>
      <c r="T24" s="50">
        <f>TEIK_2000!S24</f>
        <v>417.3</v>
      </c>
      <c r="U24" s="51">
        <f>TEIK_2000!T24</f>
        <v>-205.04</v>
      </c>
      <c r="V24" s="52">
        <f>TEIK_2000!U24</f>
        <v>750.05</v>
      </c>
      <c r="W24" s="50">
        <f>TEIK_2000!V24</f>
        <v>370.47</v>
      </c>
      <c r="X24" s="50">
        <f>TEIK_2000!W24</f>
        <v>128.75</v>
      </c>
      <c r="Y24" s="50">
        <f>TEIK_2000!X24</f>
        <v>196.39</v>
      </c>
      <c r="Z24" s="50">
        <f>TEIK_2000!Y24</f>
        <v>1042.95</v>
      </c>
      <c r="AA24" s="50">
        <f>TEIK_2000!Z24</f>
        <v>1527.55</v>
      </c>
      <c r="AB24" s="51">
        <f>TEIK_2000!AA24</f>
        <v>1716.84</v>
      </c>
      <c r="AC24" s="50">
        <f>TEIK_2000!AB24</f>
        <v>4080</v>
      </c>
      <c r="AD24" s="50">
        <f>TEIK_2000!AC24</f>
        <v>1162.95</v>
      </c>
      <c r="AE24" s="50">
        <f>TEIK_2000!AD24</f>
        <v>584.54</v>
      </c>
      <c r="AF24" s="50">
        <f>TEIK_2000!AE24</f>
        <v>57292.68</v>
      </c>
      <c r="AG24" s="50">
        <f>TEIK_2000!AF24</f>
        <v>481.91</v>
      </c>
      <c r="AH24" s="50">
        <f>TEIK_2000!AG24</f>
        <v>1036.24</v>
      </c>
      <c r="AI24" s="50">
        <f>TEIK_2000!AH24</f>
        <v>635.04</v>
      </c>
      <c r="AJ24" s="52">
        <f>TEIK_2000!AI24</f>
        <v>515.36</v>
      </c>
      <c r="AK24" s="50">
        <f>TEIK_2000!AJ24</f>
        <v>1211.22</v>
      </c>
      <c r="AL24" s="50">
        <f>TEIK_2000!AK24</f>
        <v>4391.4399999999996</v>
      </c>
      <c r="AM24" s="53">
        <f>TEIK_2000!AL24</f>
        <v>131.25</v>
      </c>
      <c r="AN24" s="51">
        <f>TEIK_2000!AM24</f>
        <v>5788.96</v>
      </c>
      <c r="AO24" s="52">
        <f>TEIK_2000!AN24</f>
        <v>2488.61</v>
      </c>
      <c r="AP24" s="51">
        <f>TEIK_2000!AO24</f>
        <v>1273.3499999999999</v>
      </c>
      <c r="AQ24" s="50">
        <f>TEIK_2000!AP24</f>
        <v>6581</v>
      </c>
      <c r="AR24" s="50">
        <f>TEIK_2000!AQ24</f>
        <v>214.92</v>
      </c>
      <c r="AS24" s="54">
        <f>TEIK_2000!AR24</f>
        <v>99680.010000000024</v>
      </c>
      <c r="AT24" s="45"/>
      <c r="AU24" s="45"/>
      <c r="AV24" s="45"/>
      <c r="AW24" s="46"/>
      <c r="AX24" s="46"/>
      <c r="AY24" s="45"/>
      <c r="AZ24" s="45"/>
      <c r="BA24" s="45"/>
      <c r="BB24" s="45"/>
      <c r="BC24" s="46"/>
      <c r="BD24" s="46"/>
      <c r="BE24" s="46"/>
      <c r="BF24" s="45"/>
      <c r="BG24" s="45"/>
      <c r="BH24" s="45"/>
      <c r="BI24" s="45"/>
      <c r="BJ24" s="45"/>
      <c r="BK24" s="46"/>
      <c r="BL24" s="46"/>
      <c r="BM24" s="46"/>
      <c r="BN24" s="45"/>
      <c r="BO24" s="45"/>
      <c r="BP24" s="45"/>
      <c r="BQ24" s="45"/>
      <c r="BR24" s="45"/>
      <c r="BS24" s="45"/>
      <c r="BT24" s="45"/>
      <c r="BU24" s="45"/>
      <c r="BV24" s="45"/>
      <c r="BW24" s="45"/>
      <c r="BX24" s="46"/>
      <c r="BY24" s="46"/>
      <c r="BZ24" s="45"/>
      <c r="CA24" s="45"/>
      <c r="CB24" s="46"/>
      <c r="CC24" s="46"/>
      <c r="CD24" s="45"/>
      <c r="CE24" s="45"/>
      <c r="CF24" s="47"/>
      <c r="CG24" s="47"/>
    </row>
    <row r="25" spans="2:85" ht="13.25" outlineLevel="1" x14ac:dyDescent="0.25">
      <c r="B25" s="48" t="s">
        <v>85</v>
      </c>
      <c r="C25" s="49" t="s">
        <v>86</v>
      </c>
      <c r="D25" s="50">
        <f>TEIK_2000!C25</f>
        <v>9.91</v>
      </c>
      <c r="E25" s="50">
        <f>TEIK_2000!D25</f>
        <v>101.72</v>
      </c>
      <c r="F25" s="50">
        <f>TEIK_2000!E25</f>
        <v>194</v>
      </c>
      <c r="G25" s="50">
        <f>TEIK_2000!F25</f>
        <v>27.54</v>
      </c>
      <c r="H25" s="50">
        <f>TEIK_2000!G25</f>
        <v>67.89</v>
      </c>
      <c r="I25" s="50">
        <f>TEIK_2000!H25</f>
        <v>-6.58</v>
      </c>
      <c r="J25" s="50">
        <f>TEIK_2000!I25</f>
        <v>51.09</v>
      </c>
      <c r="K25" s="50">
        <f>TEIK_2000!J25</f>
        <v>213.44</v>
      </c>
      <c r="L25" s="50">
        <f>TEIK_2000!K25</f>
        <v>56.86</v>
      </c>
      <c r="M25" s="50">
        <f>TEIK_2000!L25</f>
        <v>121.31</v>
      </c>
      <c r="N25" s="50">
        <f>TEIK_2000!M25</f>
        <v>13.43</v>
      </c>
      <c r="O25" s="51">
        <f>TEIK_2000!N25</f>
        <v>77.709999999999994</v>
      </c>
      <c r="P25" s="50">
        <f>TEIK_2000!O25</f>
        <v>22.37</v>
      </c>
      <c r="Q25" s="52">
        <f>TEIK_2000!P25</f>
        <v>111.94</v>
      </c>
      <c r="R25" s="51">
        <f>TEIK_2000!Q25</f>
        <v>163.22999999999999</v>
      </c>
      <c r="S25" s="52">
        <f>TEIK_2000!R25</f>
        <v>185</v>
      </c>
      <c r="T25" s="50">
        <f>TEIK_2000!S25</f>
        <v>122.48</v>
      </c>
      <c r="U25" s="51">
        <f>TEIK_2000!T25</f>
        <v>-145.93</v>
      </c>
      <c r="V25" s="52">
        <f>TEIK_2000!U25</f>
        <v>1160.3499999999999</v>
      </c>
      <c r="W25" s="50">
        <f>TEIK_2000!V25</f>
        <v>251.18</v>
      </c>
      <c r="X25" s="50">
        <f>TEIK_2000!W25</f>
        <v>25.76</v>
      </c>
      <c r="Y25" s="50">
        <f>TEIK_2000!X25</f>
        <v>176.7</v>
      </c>
      <c r="Z25" s="50">
        <f>TEIK_2000!Y25</f>
        <v>904.4</v>
      </c>
      <c r="AA25" s="50">
        <f>TEIK_2000!Z25</f>
        <v>1576.44</v>
      </c>
      <c r="AB25" s="51">
        <f>TEIK_2000!AA25</f>
        <v>1156.75</v>
      </c>
      <c r="AC25" s="50">
        <f>TEIK_2000!AB25</f>
        <v>0</v>
      </c>
      <c r="AD25" s="50">
        <f>TEIK_2000!AC25</f>
        <v>11.76</v>
      </c>
      <c r="AE25" s="50">
        <f>TEIK_2000!AD25</f>
        <v>429.36</v>
      </c>
      <c r="AF25" s="50">
        <f>TEIK_2000!AE25</f>
        <v>5881.78</v>
      </c>
      <c r="AG25" s="50">
        <f>TEIK_2000!AF25</f>
        <v>120.63</v>
      </c>
      <c r="AH25" s="50">
        <f>TEIK_2000!AG25</f>
        <v>954.08</v>
      </c>
      <c r="AI25" s="50">
        <f>TEIK_2000!AH25</f>
        <v>1061.74</v>
      </c>
      <c r="AJ25" s="52">
        <f>TEIK_2000!AI25</f>
        <v>477.05</v>
      </c>
      <c r="AK25" s="50">
        <f>TEIK_2000!AJ25</f>
        <v>1035.7</v>
      </c>
      <c r="AL25" s="50">
        <f>TEIK_2000!AK25</f>
        <v>673.69</v>
      </c>
      <c r="AM25" s="53">
        <f>TEIK_2000!AL25</f>
        <v>111.24</v>
      </c>
      <c r="AN25" s="51">
        <f>TEIK_2000!AM25</f>
        <v>132.31</v>
      </c>
      <c r="AO25" s="52">
        <f>TEIK_2000!AN25</f>
        <v>612.54999999999995</v>
      </c>
      <c r="AP25" s="51">
        <f>TEIK_2000!AO25</f>
        <v>232.42</v>
      </c>
      <c r="AQ25" s="50">
        <f>TEIK_2000!AP25</f>
        <v>10909</v>
      </c>
      <c r="AR25" s="50">
        <f>TEIK_2000!AQ25</f>
        <v>7.71</v>
      </c>
      <c r="AS25" s="54">
        <f>TEIK_2000!AR25</f>
        <v>29290.009999999995</v>
      </c>
      <c r="AT25" s="45"/>
      <c r="AU25" s="45"/>
      <c r="AV25" s="45"/>
      <c r="AW25" s="46"/>
      <c r="AX25" s="46"/>
      <c r="AY25" s="45"/>
      <c r="AZ25" s="45"/>
      <c r="BA25" s="45"/>
      <c r="BB25" s="45"/>
      <c r="BC25" s="46"/>
      <c r="BD25" s="46"/>
      <c r="BE25" s="46"/>
      <c r="BF25" s="45"/>
      <c r="BG25" s="45"/>
      <c r="BH25" s="45"/>
      <c r="BI25" s="45"/>
      <c r="BJ25" s="45"/>
      <c r="BK25" s="46"/>
      <c r="BL25" s="46"/>
      <c r="BM25" s="46"/>
      <c r="BN25" s="45"/>
      <c r="BO25" s="45"/>
      <c r="BP25" s="45"/>
      <c r="BQ25" s="45"/>
      <c r="BR25" s="45"/>
      <c r="BS25" s="45"/>
      <c r="BT25" s="45"/>
      <c r="BU25" s="45"/>
      <c r="BV25" s="45"/>
      <c r="BW25" s="45"/>
      <c r="BX25" s="46"/>
      <c r="BY25" s="46"/>
      <c r="BZ25" s="45"/>
      <c r="CA25" s="45"/>
      <c r="CB25" s="46"/>
      <c r="CC25" s="46"/>
      <c r="CD25" s="45"/>
      <c r="CE25" s="45"/>
      <c r="CF25" s="47"/>
      <c r="CG25" s="47"/>
    </row>
    <row r="26" spans="2:85" ht="13.25" outlineLevel="1" x14ac:dyDescent="0.25">
      <c r="B26" s="48" t="s">
        <v>87</v>
      </c>
      <c r="C26" s="49" t="s">
        <v>88</v>
      </c>
      <c r="D26" s="50">
        <f>TEIK_2000!C26</f>
        <v>0</v>
      </c>
      <c r="E26" s="50">
        <f>TEIK_2000!D26</f>
        <v>0</v>
      </c>
      <c r="F26" s="50">
        <f>TEIK_2000!E26</f>
        <v>0</v>
      </c>
      <c r="G26" s="50">
        <f>TEIK_2000!F26</f>
        <v>0</v>
      </c>
      <c r="H26" s="50">
        <f>TEIK_2000!G26</f>
        <v>0</v>
      </c>
      <c r="I26" s="50">
        <f>TEIK_2000!H26</f>
        <v>0</v>
      </c>
      <c r="J26" s="50">
        <f>TEIK_2000!I26</f>
        <v>0</v>
      </c>
      <c r="K26" s="50">
        <f>TEIK_2000!J26</f>
        <v>0</v>
      </c>
      <c r="L26" s="50">
        <f>TEIK_2000!K26</f>
        <v>0</v>
      </c>
      <c r="M26" s="50">
        <f>TEIK_2000!L26</f>
        <v>0</v>
      </c>
      <c r="N26" s="50">
        <f>TEIK_2000!M26</f>
        <v>0</v>
      </c>
      <c r="O26" s="51">
        <f>TEIK_2000!N26</f>
        <v>0</v>
      </c>
      <c r="P26" s="50">
        <f>TEIK_2000!O26</f>
        <v>0</v>
      </c>
      <c r="Q26" s="52">
        <f>TEIK_2000!P26</f>
        <v>0</v>
      </c>
      <c r="R26" s="51">
        <f>TEIK_2000!Q26</f>
        <v>0</v>
      </c>
      <c r="S26" s="52">
        <f>TEIK_2000!R26</f>
        <v>0</v>
      </c>
      <c r="T26" s="50">
        <f>TEIK_2000!S26</f>
        <v>0</v>
      </c>
      <c r="U26" s="51">
        <f>TEIK_2000!T26</f>
        <v>0</v>
      </c>
      <c r="V26" s="52">
        <f>TEIK_2000!U26</f>
        <v>0</v>
      </c>
      <c r="W26" s="50">
        <f>TEIK_2000!V26</f>
        <v>0</v>
      </c>
      <c r="X26" s="50">
        <f>TEIK_2000!W26</f>
        <v>0</v>
      </c>
      <c r="Y26" s="50">
        <f>TEIK_2000!X26</f>
        <v>0</v>
      </c>
      <c r="Z26" s="50">
        <f>TEIK_2000!Y26</f>
        <v>0</v>
      </c>
      <c r="AA26" s="50">
        <f>TEIK_2000!Z26</f>
        <v>0</v>
      </c>
      <c r="AB26" s="51">
        <f>TEIK_2000!AA26</f>
        <v>0</v>
      </c>
      <c r="AC26" s="50">
        <f>TEIK_2000!AB26</f>
        <v>0</v>
      </c>
      <c r="AD26" s="50">
        <f>TEIK_2000!AC26</f>
        <v>0</v>
      </c>
      <c r="AE26" s="50">
        <f>TEIK_2000!AD26</f>
        <v>0</v>
      </c>
      <c r="AF26" s="50">
        <f>TEIK_2000!AE26</f>
        <v>0</v>
      </c>
      <c r="AG26" s="50">
        <f>TEIK_2000!AF26</f>
        <v>0</v>
      </c>
      <c r="AH26" s="50">
        <f>TEIK_2000!AG26</f>
        <v>0</v>
      </c>
      <c r="AI26" s="50">
        <f>TEIK_2000!AH26</f>
        <v>0</v>
      </c>
      <c r="AJ26" s="52">
        <f>TEIK_2000!AI26</f>
        <v>0</v>
      </c>
      <c r="AK26" s="50">
        <f>TEIK_2000!AJ26</f>
        <v>0</v>
      </c>
      <c r="AL26" s="50">
        <f>TEIK_2000!AK26</f>
        <v>0</v>
      </c>
      <c r="AM26" s="53">
        <f>TEIK_2000!AL26</f>
        <v>0</v>
      </c>
      <c r="AN26" s="51">
        <f>TEIK_2000!AM26</f>
        <v>0</v>
      </c>
      <c r="AO26" s="52">
        <f>TEIK_2000!AN26</f>
        <v>0</v>
      </c>
      <c r="AP26" s="51">
        <f>TEIK_2000!AO26</f>
        <v>0</v>
      </c>
      <c r="AQ26" s="50">
        <f>TEIK_2000!AP26</f>
        <v>0</v>
      </c>
      <c r="AR26" s="50">
        <f>TEIK_2000!AQ26</f>
        <v>0</v>
      </c>
      <c r="AS26" s="54">
        <f>TEIK_2000!AR26</f>
        <v>0</v>
      </c>
      <c r="AT26" s="45"/>
      <c r="AU26" s="45"/>
      <c r="AV26" s="45"/>
      <c r="AW26" s="46"/>
      <c r="AX26" s="46"/>
      <c r="AY26" s="45"/>
      <c r="AZ26" s="45"/>
      <c r="BA26" s="45"/>
      <c r="BB26" s="45"/>
      <c r="BC26" s="46"/>
      <c r="BD26" s="46"/>
      <c r="BE26" s="46"/>
      <c r="BF26" s="45"/>
      <c r="BG26" s="45"/>
      <c r="BH26" s="45"/>
      <c r="BI26" s="45"/>
      <c r="BJ26" s="45"/>
      <c r="BK26" s="46"/>
      <c r="BL26" s="46"/>
      <c r="BM26" s="46"/>
      <c r="BN26" s="45"/>
      <c r="BO26" s="45"/>
      <c r="BP26" s="45"/>
      <c r="BQ26" s="45"/>
      <c r="BR26" s="45"/>
      <c r="BS26" s="45"/>
      <c r="BT26" s="45"/>
      <c r="BU26" s="45"/>
      <c r="BV26" s="45"/>
      <c r="BW26" s="45"/>
      <c r="BX26" s="46"/>
      <c r="BY26" s="46"/>
      <c r="BZ26" s="45"/>
      <c r="CA26" s="45"/>
      <c r="CB26" s="46"/>
      <c r="CC26" s="46"/>
      <c r="CD26" s="45"/>
      <c r="CE26" s="45"/>
      <c r="CF26" s="47"/>
      <c r="CG26" s="47"/>
    </row>
    <row r="27" spans="2:85" ht="13.25" outlineLevel="1" x14ac:dyDescent="0.25">
      <c r="B27" s="48" t="s">
        <v>89</v>
      </c>
      <c r="C27" s="49" t="s">
        <v>90</v>
      </c>
      <c r="D27" s="50">
        <f>TEIK_2000!C27</f>
        <v>0</v>
      </c>
      <c r="E27" s="50">
        <f>TEIK_2000!D27</f>
        <v>0</v>
      </c>
      <c r="F27" s="50">
        <f>TEIK_2000!E27</f>
        <v>0</v>
      </c>
      <c r="G27" s="50">
        <f>TEIK_2000!F27</f>
        <v>0</v>
      </c>
      <c r="H27" s="50">
        <f>TEIK_2000!G27</f>
        <v>0</v>
      </c>
      <c r="I27" s="50">
        <f>TEIK_2000!H27</f>
        <v>0</v>
      </c>
      <c r="J27" s="50">
        <f>TEIK_2000!I27</f>
        <v>0</v>
      </c>
      <c r="K27" s="50">
        <f>TEIK_2000!J27</f>
        <v>0</v>
      </c>
      <c r="L27" s="50">
        <f>TEIK_2000!K27</f>
        <v>0</v>
      </c>
      <c r="M27" s="50">
        <f>TEIK_2000!L27</f>
        <v>0</v>
      </c>
      <c r="N27" s="50">
        <f>TEIK_2000!M27</f>
        <v>0</v>
      </c>
      <c r="O27" s="51">
        <f>TEIK_2000!N27</f>
        <v>0</v>
      </c>
      <c r="P27" s="50">
        <f>TEIK_2000!O27</f>
        <v>0</v>
      </c>
      <c r="Q27" s="52">
        <f>TEIK_2000!P27</f>
        <v>0</v>
      </c>
      <c r="R27" s="51">
        <f>TEIK_2000!Q27</f>
        <v>0</v>
      </c>
      <c r="S27" s="52">
        <f>TEIK_2000!R27</f>
        <v>0</v>
      </c>
      <c r="T27" s="50">
        <f>TEIK_2000!S27</f>
        <v>0</v>
      </c>
      <c r="U27" s="51">
        <f>TEIK_2000!T27</f>
        <v>0</v>
      </c>
      <c r="V27" s="52">
        <f>TEIK_2000!U27</f>
        <v>0</v>
      </c>
      <c r="W27" s="50">
        <f>TEIK_2000!V27</f>
        <v>0</v>
      </c>
      <c r="X27" s="50">
        <f>TEIK_2000!W27</f>
        <v>0</v>
      </c>
      <c r="Y27" s="50">
        <f>TEIK_2000!X27</f>
        <v>0</v>
      </c>
      <c r="Z27" s="50">
        <f>TEIK_2000!Y27</f>
        <v>0</v>
      </c>
      <c r="AA27" s="50">
        <f>TEIK_2000!Z27</f>
        <v>0</v>
      </c>
      <c r="AB27" s="51">
        <f>TEIK_2000!AA27</f>
        <v>0</v>
      </c>
      <c r="AC27" s="50">
        <f>TEIK_2000!AB27</f>
        <v>0</v>
      </c>
      <c r="AD27" s="50">
        <f>TEIK_2000!AC27</f>
        <v>0</v>
      </c>
      <c r="AE27" s="50">
        <f>TEIK_2000!AD27</f>
        <v>0</v>
      </c>
      <c r="AF27" s="50">
        <f>TEIK_2000!AE27</f>
        <v>0</v>
      </c>
      <c r="AG27" s="50">
        <f>TEIK_2000!AF27</f>
        <v>0</v>
      </c>
      <c r="AH27" s="50">
        <f>TEIK_2000!AG27</f>
        <v>0</v>
      </c>
      <c r="AI27" s="50">
        <f>TEIK_2000!AH27</f>
        <v>0</v>
      </c>
      <c r="AJ27" s="52">
        <f>TEIK_2000!AI27</f>
        <v>0</v>
      </c>
      <c r="AK27" s="50">
        <f>TEIK_2000!AJ27</f>
        <v>0</v>
      </c>
      <c r="AL27" s="50">
        <f>TEIK_2000!AK27</f>
        <v>0</v>
      </c>
      <c r="AM27" s="53">
        <f>TEIK_2000!AL27</f>
        <v>0</v>
      </c>
      <c r="AN27" s="51">
        <f>TEIK_2000!AM27</f>
        <v>0</v>
      </c>
      <c r="AO27" s="52">
        <f>TEIK_2000!AN27</f>
        <v>0</v>
      </c>
      <c r="AP27" s="51">
        <f>TEIK_2000!AO27</f>
        <v>0</v>
      </c>
      <c r="AQ27" s="50">
        <f>TEIK_2000!AP27</f>
        <v>0</v>
      </c>
      <c r="AR27" s="50">
        <f>TEIK_2000!AQ27</f>
        <v>0</v>
      </c>
      <c r="AS27" s="54">
        <f>TEIK_2000!AR27</f>
        <v>0</v>
      </c>
      <c r="AT27" s="45"/>
      <c r="AU27" s="45"/>
      <c r="AV27" s="45"/>
      <c r="AW27" s="46"/>
      <c r="AX27" s="46"/>
      <c r="AY27" s="45"/>
      <c r="AZ27" s="45"/>
      <c r="BA27" s="45"/>
      <c r="BB27" s="45"/>
      <c r="BC27" s="46"/>
      <c r="BD27" s="46"/>
      <c r="BE27" s="46"/>
      <c r="BF27" s="45"/>
      <c r="BG27" s="45"/>
      <c r="BH27" s="45"/>
      <c r="BI27" s="45"/>
      <c r="BJ27" s="45"/>
      <c r="BK27" s="46"/>
      <c r="BL27" s="46"/>
      <c r="BM27" s="46"/>
      <c r="BN27" s="45"/>
      <c r="BO27" s="45"/>
      <c r="BP27" s="45"/>
      <c r="BQ27" s="45"/>
      <c r="BR27" s="45"/>
      <c r="BS27" s="45"/>
      <c r="BT27" s="45"/>
      <c r="BU27" s="45"/>
      <c r="BV27" s="45"/>
      <c r="BW27" s="45"/>
      <c r="BX27" s="46"/>
      <c r="BY27" s="46"/>
      <c r="BZ27" s="45"/>
      <c r="CA27" s="45"/>
      <c r="CB27" s="46"/>
      <c r="CC27" s="46"/>
      <c r="CD27" s="45"/>
      <c r="CE27" s="45"/>
      <c r="CF27" s="47"/>
      <c r="CG27" s="47"/>
    </row>
    <row r="28" spans="2:85" ht="13.25" outlineLevel="1" x14ac:dyDescent="0.25">
      <c r="B28" s="48" t="s">
        <v>91</v>
      </c>
      <c r="C28" s="49" t="s">
        <v>92</v>
      </c>
      <c r="D28" s="50">
        <f>TEIK_2000!C28</f>
        <v>0</v>
      </c>
      <c r="E28" s="50">
        <f>TEIK_2000!D28</f>
        <v>0</v>
      </c>
      <c r="F28" s="50">
        <f>TEIK_2000!E28</f>
        <v>0</v>
      </c>
      <c r="G28" s="50">
        <f>TEIK_2000!F28</f>
        <v>0</v>
      </c>
      <c r="H28" s="50">
        <f>TEIK_2000!G28</f>
        <v>0</v>
      </c>
      <c r="I28" s="50">
        <f>TEIK_2000!H28</f>
        <v>0</v>
      </c>
      <c r="J28" s="50">
        <f>TEIK_2000!I28</f>
        <v>0</v>
      </c>
      <c r="K28" s="50">
        <f>TEIK_2000!J28</f>
        <v>0</v>
      </c>
      <c r="L28" s="50">
        <f>TEIK_2000!K28</f>
        <v>0</v>
      </c>
      <c r="M28" s="50">
        <f>TEIK_2000!L28</f>
        <v>0</v>
      </c>
      <c r="N28" s="50">
        <f>TEIK_2000!M28</f>
        <v>0</v>
      </c>
      <c r="O28" s="51">
        <f>TEIK_2000!N28</f>
        <v>0</v>
      </c>
      <c r="P28" s="50">
        <f>TEIK_2000!O28</f>
        <v>0</v>
      </c>
      <c r="Q28" s="52">
        <f>TEIK_2000!P28</f>
        <v>0</v>
      </c>
      <c r="R28" s="51">
        <f>TEIK_2000!Q28</f>
        <v>0</v>
      </c>
      <c r="S28" s="52">
        <f>TEIK_2000!R28</f>
        <v>0</v>
      </c>
      <c r="T28" s="50">
        <f>TEIK_2000!S28</f>
        <v>0</v>
      </c>
      <c r="U28" s="51">
        <f>TEIK_2000!T28</f>
        <v>0</v>
      </c>
      <c r="V28" s="52">
        <f>TEIK_2000!U28</f>
        <v>0</v>
      </c>
      <c r="W28" s="50">
        <f>TEIK_2000!V28</f>
        <v>0</v>
      </c>
      <c r="X28" s="50">
        <f>TEIK_2000!W28</f>
        <v>0</v>
      </c>
      <c r="Y28" s="50">
        <f>TEIK_2000!X28</f>
        <v>0</v>
      </c>
      <c r="Z28" s="50">
        <f>TEIK_2000!Y28</f>
        <v>0</v>
      </c>
      <c r="AA28" s="50">
        <f>TEIK_2000!Z28</f>
        <v>0</v>
      </c>
      <c r="AB28" s="51">
        <f>TEIK_2000!AA28</f>
        <v>0</v>
      </c>
      <c r="AC28" s="50">
        <f>TEIK_2000!AB28</f>
        <v>0</v>
      </c>
      <c r="AD28" s="50">
        <f>TEIK_2000!AC28</f>
        <v>0</v>
      </c>
      <c r="AE28" s="50">
        <f>TEIK_2000!AD28</f>
        <v>0</v>
      </c>
      <c r="AF28" s="50">
        <f>TEIK_2000!AE28</f>
        <v>0</v>
      </c>
      <c r="AG28" s="50">
        <f>TEIK_2000!AF28</f>
        <v>0</v>
      </c>
      <c r="AH28" s="50">
        <f>TEIK_2000!AG28</f>
        <v>0</v>
      </c>
      <c r="AI28" s="50">
        <f>TEIK_2000!AH28</f>
        <v>0</v>
      </c>
      <c r="AJ28" s="52">
        <f>TEIK_2000!AI28</f>
        <v>0</v>
      </c>
      <c r="AK28" s="50">
        <f>TEIK_2000!AJ28</f>
        <v>0</v>
      </c>
      <c r="AL28" s="50">
        <f>TEIK_2000!AK28</f>
        <v>0</v>
      </c>
      <c r="AM28" s="53">
        <f>TEIK_2000!AL28</f>
        <v>0</v>
      </c>
      <c r="AN28" s="51">
        <f>TEIK_2000!AM28</f>
        <v>0</v>
      </c>
      <c r="AO28" s="52">
        <f>TEIK_2000!AN28</f>
        <v>0</v>
      </c>
      <c r="AP28" s="51">
        <f>TEIK_2000!AO28</f>
        <v>0</v>
      </c>
      <c r="AQ28" s="50">
        <f>TEIK_2000!AP28</f>
        <v>0</v>
      </c>
      <c r="AR28" s="50">
        <f>TEIK_2000!AQ28</f>
        <v>0</v>
      </c>
      <c r="AS28" s="54">
        <f>TEIK_2000!AR28</f>
        <v>0</v>
      </c>
      <c r="AT28" s="45"/>
      <c r="AU28" s="45"/>
      <c r="AV28" s="45"/>
      <c r="AW28" s="46"/>
      <c r="AX28" s="46"/>
      <c r="AY28" s="45"/>
      <c r="AZ28" s="45"/>
      <c r="BA28" s="45"/>
      <c r="BB28" s="45"/>
      <c r="BC28" s="46"/>
      <c r="BD28" s="46"/>
      <c r="BE28" s="46"/>
      <c r="BF28" s="45"/>
      <c r="BG28" s="45"/>
      <c r="BH28" s="45"/>
      <c r="BI28" s="45"/>
      <c r="BJ28" s="45"/>
      <c r="BK28" s="46"/>
      <c r="BL28" s="46"/>
      <c r="BM28" s="46"/>
      <c r="BN28" s="45"/>
      <c r="BO28" s="45"/>
      <c r="BP28" s="45"/>
      <c r="BQ28" s="45"/>
      <c r="BR28" s="45"/>
      <c r="BS28" s="45"/>
      <c r="BT28" s="45"/>
      <c r="BU28" s="45"/>
      <c r="BV28" s="45"/>
      <c r="BW28" s="45"/>
      <c r="BX28" s="46"/>
      <c r="BY28" s="46"/>
      <c r="BZ28" s="45"/>
      <c r="CA28" s="45"/>
      <c r="CB28" s="46"/>
      <c r="CC28" s="46"/>
      <c r="CD28" s="45"/>
      <c r="CE28" s="45"/>
      <c r="CF28" s="47"/>
      <c r="CG28" s="47"/>
    </row>
    <row r="29" spans="2:85" ht="13.25" outlineLevel="1" x14ac:dyDescent="0.25">
      <c r="B29" s="48" t="s">
        <v>93</v>
      </c>
      <c r="C29" s="49" t="s">
        <v>94</v>
      </c>
      <c r="D29" s="50">
        <f>TEIK_2000!C29</f>
        <v>0</v>
      </c>
      <c r="E29" s="50">
        <f>TEIK_2000!D29</f>
        <v>0</v>
      </c>
      <c r="F29" s="50">
        <f>TEIK_2000!E29</f>
        <v>0</v>
      </c>
      <c r="G29" s="50">
        <f>TEIK_2000!F29</f>
        <v>0</v>
      </c>
      <c r="H29" s="50">
        <f>TEIK_2000!G29</f>
        <v>0</v>
      </c>
      <c r="I29" s="50">
        <f>TEIK_2000!H29</f>
        <v>0</v>
      </c>
      <c r="J29" s="50">
        <f>TEIK_2000!I29</f>
        <v>0</v>
      </c>
      <c r="K29" s="50">
        <f>TEIK_2000!J29</f>
        <v>0</v>
      </c>
      <c r="L29" s="50">
        <f>TEIK_2000!K29</f>
        <v>0</v>
      </c>
      <c r="M29" s="50">
        <f>TEIK_2000!L29</f>
        <v>0</v>
      </c>
      <c r="N29" s="50">
        <f>TEIK_2000!M29</f>
        <v>0</v>
      </c>
      <c r="O29" s="51">
        <f>TEIK_2000!N29</f>
        <v>0</v>
      </c>
      <c r="P29" s="50">
        <f>TEIK_2000!O29</f>
        <v>0</v>
      </c>
      <c r="Q29" s="52">
        <f>TEIK_2000!P29</f>
        <v>0</v>
      </c>
      <c r="R29" s="51">
        <f>TEIK_2000!Q29</f>
        <v>0</v>
      </c>
      <c r="S29" s="52">
        <f>TEIK_2000!R29</f>
        <v>0</v>
      </c>
      <c r="T29" s="50">
        <f>TEIK_2000!S29</f>
        <v>0</v>
      </c>
      <c r="U29" s="51">
        <f>TEIK_2000!T29</f>
        <v>0</v>
      </c>
      <c r="V29" s="52">
        <f>TEIK_2000!U29</f>
        <v>0</v>
      </c>
      <c r="W29" s="50">
        <f>TEIK_2000!V29</f>
        <v>0</v>
      </c>
      <c r="X29" s="50">
        <f>TEIK_2000!W29</f>
        <v>0</v>
      </c>
      <c r="Y29" s="50">
        <f>TEIK_2000!X29</f>
        <v>0</v>
      </c>
      <c r="Z29" s="50">
        <f>TEIK_2000!Y29</f>
        <v>0</v>
      </c>
      <c r="AA29" s="50">
        <f>TEIK_2000!Z29</f>
        <v>0</v>
      </c>
      <c r="AB29" s="51">
        <f>TEIK_2000!AA29</f>
        <v>0</v>
      </c>
      <c r="AC29" s="50">
        <f>TEIK_2000!AB29</f>
        <v>0</v>
      </c>
      <c r="AD29" s="50">
        <f>TEIK_2000!AC29</f>
        <v>0</v>
      </c>
      <c r="AE29" s="50">
        <f>TEIK_2000!AD29</f>
        <v>0</v>
      </c>
      <c r="AF29" s="50">
        <f>TEIK_2000!AE29</f>
        <v>0</v>
      </c>
      <c r="AG29" s="50">
        <f>TEIK_2000!AF29</f>
        <v>0</v>
      </c>
      <c r="AH29" s="50">
        <f>TEIK_2000!AG29</f>
        <v>0</v>
      </c>
      <c r="AI29" s="50">
        <f>TEIK_2000!AH29</f>
        <v>0</v>
      </c>
      <c r="AJ29" s="52">
        <f>TEIK_2000!AI29</f>
        <v>0</v>
      </c>
      <c r="AK29" s="50">
        <f>TEIK_2000!AJ29</f>
        <v>0</v>
      </c>
      <c r="AL29" s="50">
        <f>TEIK_2000!AK29</f>
        <v>0</v>
      </c>
      <c r="AM29" s="53">
        <f>TEIK_2000!AL29</f>
        <v>0</v>
      </c>
      <c r="AN29" s="51">
        <f>TEIK_2000!AM29</f>
        <v>0</v>
      </c>
      <c r="AO29" s="52">
        <f>TEIK_2000!AN29</f>
        <v>0</v>
      </c>
      <c r="AP29" s="51">
        <f>TEIK_2000!AO29</f>
        <v>0</v>
      </c>
      <c r="AQ29" s="50">
        <f>TEIK_2000!AP29</f>
        <v>0</v>
      </c>
      <c r="AR29" s="50">
        <f>TEIK_2000!AQ29</f>
        <v>0</v>
      </c>
      <c r="AS29" s="54">
        <f>TEIK_2000!AR29</f>
        <v>0</v>
      </c>
      <c r="AT29" s="45"/>
      <c r="AU29" s="45"/>
      <c r="AV29" s="45"/>
      <c r="AW29" s="46"/>
      <c r="AX29" s="46"/>
      <c r="AY29" s="45"/>
      <c r="AZ29" s="45"/>
      <c r="BA29" s="45"/>
      <c r="BB29" s="45"/>
      <c r="BC29" s="46"/>
      <c r="BD29" s="46"/>
      <c r="BE29" s="46"/>
      <c r="BF29" s="45"/>
      <c r="BG29" s="45"/>
      <c r="BH29" s="45"/>
      <c r="BI29" s="45"/>
      <c r="BJ29" s="45"/>
      <c r="BK29" s="46"/>
      <c r="BL29" s="46"/>
      <c r="BM29" s="46"/>
      <c r="BN29" s="45"/>
      <c r="BO29" s="45"/>
      <c r="BP29" s="45"/>
      <c r="BQ29" s="45"/>
      <c r="BR29" s="45"/>
      <c r="BS29" s="45"/>
      <c r="BT29" s="45"/>
      <c r="BU29" s="45"/>
      <c r="BV29" s="45"/>
      <c r="BW29" s="45"/>
      <c r="BX29" s="46"/>
      <c r="BY29" s="46"/>
      <c r="BZ29" s="45"/>
      <c r="CA29" s="45"/>
      <c r="CB29" s="46"/>
      <c r="CC29" s="46"/>
      <c r="CD29" s="45"/>
      <c r="CE29" s="45"/>
      <c r="CF29" s="47"/>
      <c r="CG29" s="47"/>
    </row>
    <row r="30" spans="2:85" ht="13.25" outlineLevel="1" x14ac:dyDescent="0.25">
      <c r="B30" s="48" t="s">
        <v>95</v>
      </c>
      <c r="C30" s="49" t="s">
        <v>96</v>
      </c>
      <c r="D30" s="50">
        <f>TEIK_2000!C30</f>
        <v>0</v>
      </c>
      <c r="E30" s="50">
        <f>TEIK_2000!D30</f>
        <v>0</v>
      </c>
      <c r="F30" s="50">
        <f>TEIK_2000!E30</f>
        <v>0</v>
      </c>
      <c r="G30" s="50">
        <f>TEIK_2000!F30</f>
        <v>0</v>
      </c>
      <c r="H30" s="50">
        <f>TEIK_2000!G30</f>
        <v>0</v>
      </c>
      <c r="I30" s="50">
        <f>TEIK_2000!H30</f>
        <v>0</v>
      </c>
      <c r="J30" s="50">
        <f>TEIK_2000!I30</f>
        <v>0</v>
      </c>
      <c r="K30" s="50">
        <f>TEIK_2000!J30</f>
        <v>0</v>
      </c>
      <c r="L30" s="50">
        <f>TEIK_2000!K30</f>
        <v>0</v>
      </c>
      <c r="M30" s="50">
        <f>TEIK_2000!L30</f>
        <v>0</v>
      </c>
      <c r="N30" s="50">
        <f>TEIK_2000!M30</f>
        <v>0</v>
      </c>
      <c r="O30" s="51">
        <f>TEIK_2000!N30</f>
        <v>0</v>
      </c>
      <c r="P30" s="50">
        <f>TEIK_2000!O30</f>
        <v>0</v>
      </c>
      <c r="Q30" s="52">
        <f>TEIK_2000!P30</f>
        <v>0</v>
      </c>
      <c r="R30" s="51">
        <f>TEIK_2000!Q30</f>
        <v>0</v>
      </c>
      <c r="S30" s="52">
        <f>TEIK_2000!R30</f>
        <v>0</v>
      </c>
      <c r="T30" s="50">
        <f>TEIK_2000!S30</f>
        <v>0</v>
      </c>
      <c r="U30" s="51">
        <f>TEIK_2000!T30</f>
        <v>0</v>
      </c>
      <c r="V30" s="52">
        <f>TEIK_2000!U30</f>
        <v>0</v>
      </c>
      <c r="W30" s="50">
        <f>TEIK_2000!V30</f>
        <v>0</v>
      </c>
      <c r="X30" s="50">
        <f>TEIK_2000!W30</f>
        <v>0</v>
      </c>
      <c r="Y30" s="50">
        <f>TEIK_2000!X30</f>
        <v>0</v>
      </c>
      <c r="Z30" s="50">
        <f>TEIK_2000!Y30</f>
        <v>0</v>
      </c>
      <c r="AA30" s="50">
        <f>TEIK_2000!Z30</f>
        <v>0</v>
      </c>
      <c r="AB30" s="51">
        <f>TEIK_2000!AA30</f>
        <v>0</v>
      </c>
      <c r="AC30" s="50">
        <f>TEIK_2000!AB30</f>
        <v>0</v>
      </c>
      <c r="AD30" s="50">
        <f>TEIK_2000!AC30</f>
        <v>0</v>
      </c>
      <c r="AE30" s="50">
        <f>TEIK_2000!AD30</f>
        <v>0</v>
      </c>
      <c r="AF30" s="50">
        <f>TEIK_2000!AE30</f>
        <v>0</v>
      </c>
      <c r="AG30" s="50">
        <f>TEIK_2000!AF30</f>
        <v>0</v>
      </c>
      <c r="AH30" s="50">
        <f>TEIK_2000!AG30</f>
        <v>0</v>
      </c>
      <c r="AI30" s="50">
        <f>TEIK_2000!AH30</f>
        <v>0</v>
      </c>
      <c r="AJ30" s="52">
        <f>TEIK_2000!AI30</f>
        <v>0</v>
      </c>
      <c r="AK30" s="50">
        <f>TEIK_2000!AJ30</f>
        <v>0</v>
      </c>
      <c r="AL30" s="50">
        <f>TEIK_2000!AK30</f>
        <v>0</v>
      </c>
      <c r="AM30" s="53">
        <f>TEIK_2000!AL30</f>
        <v>0</v>
      </c>
      <c r="AN30" s="51">
        <f>TEIK_2000!AM30</f>
        <v>0</v>
      </c>
      <c r="AO30" s="52">
        <f>TEIK_2000!AN30</f>
        <v>0</v>
      </c>
      <c r="AP30" s="51">
        <f>TEIK_2000!AO30</f>
        <v>0</v>
      </c>
      <c r="AQ30" s="50">
        <f>TEIK_2000!AP30</f>
        <v>0</v>
      </c>
      <c r="AR30" s="50">
        <f>TEIK_2000!AQ30</f>
        <v>0</v>
      </c>
      <c r="AS30" s="54">
        <f>TEIK_2000!AR30</f>
        <v>0</v>
      </c>
      <c r="AT30" s="45"/>
      <c r="AU30" s="45"/>
      <c r="AV30" s="45"/>
      <c r="AW30" s="46"/>
      <c r="AX30" s="46"/>
      <c r="AY30" s="45"/>
      <c r="AZ30" s="45"/>
      <c r="BA30" s="45"/>
      <c r="BB30" s="45"/>
      <c r="BC30" s="46"/>
      <c r="BD30" s="46"/>
      <c r="BE30" s="46"/>
      <c r="BF30" s="45"/>
      <c r="BG30" s="45"/>
      <c r="BH30" s="45"/>
      <c r="BI30" s="45"/>
      <c r="BJ30" s="45"/>
      <c r="BK30" s="46"/>
      <c r="BL30" s="46"/>
      <c r="BM30" s="46"/>
      <c r="BN30" s="45"/>
      <c r="BO30" s="45"/>
      <c r="BP30" s="45"/>
      <c r="BQ30" s="45"/>
      <c r="BR30" s="45"/>
      <c r="BS30" s="45"/>
      <c r="BT30" s="45"/>
      <c r="BU30" s="45"/>
      <c r="BV30" s="45"/>
      <c r="BW30" s="45"/>
      <c r="BX30" s="46"/>
      <c r="BY30" s="46"/>
      <c r="BZ30" s="45"/>
      <c r="CA30" s="45"/>
      <c r="CB30" s="46"/>
      <c r="CC30" s="46"/>
      <c r="CD30" s="45"/>
      <c r="CE30" s="45"/>
      <c r="CF30" s="47"/>
      <c r="CG30" s="47"/>
    </row>
    <row r="31" spans="2:85" ht="13.25" outlineLevel="1" x14ac:dyDescent="0.25">
      <c r="B31" s="48" t="s">
        <v>97</v>
      </c>
      <c r="C31" s="49" t="s">
        <v>98</v>
      </c>
      <c r="D31" s="50">
        <f>TEIK_2000!C31</f>
        <v>0</v>
      </c>
      <c r="E31" s="50">
        <f>TEIK_2000!D31</f>
        <v>0</v>
      </c>
      <c r="F31" s="50">
        <f>TEIK_2000!E31</f>
        <v>0</v>
      </c>
      <c r="G31" s="50">
        <f>TEIK_2000!F31</f>
        <v>0</v>
      </c>
      <c r="H31" s="50">
        <f>TEIK_2000!G31</f>
        <v>0</v>
      </c>
      <c r="I31" s="50">
        <f>TEIK_2000!H31</f>
        <v>0</v>
      </c>
      <c r="J31" s="50">
        <f>TEIK_2000!I31</f>
        <v>0</v>
      </c>
      <c r="K31" s="50">
        <f>TEIK_2000!J31</f>
        <v>0</v>
      </c>
      <c r="L31" s="50">
        <f>TEIK_2000!K31</f>
        <v>0</v>
      </c>
      <c r="M31" s="50">
        <f>TEIK_2000!L31</f>
        <v>0</v>
      </c>
      <c r="N31" s="50">
        <f>TEIK_2000!M31</f>
        <v>0</v>
      </c>
      <c r="O31" s="51">
        <f>TEIK_2000!N31</f>
        <v>0</v>
      </c>
      <c r="P31" s="50">
        <f>TEIK_2000!O31</f>
        <v>0</v>
      </c>
      <c r="Q31" s="52">
        <f>TEIK_2000!P31</f>
        <v>0</v>
      </c>
      <c r="R31" s="51">
        <f>TEIK_2000!Q31</f>
        <v>0</v>
      </c>
      <c r="S31" s="52">
        <f>TEIK_2000!R31</f>
        <v>0</v>
      </c>
      <c r="T31" s="50">
        <f>TEIK_2000!S31</f>
        <v>0</v>
      </c>
      <c r="U31" s="51">
        <f>TEIK_2000!T31</f>
        <v>0</v>
      </c>
      <c r="V31" s="52">
        <f>TEIK_2000!U31</f>
        <v>0</v>
      </c>
      <c r="W31" s="50">
        <f>TEIK_2000!V31</f>
        <v>0</v>
      </c>
      <c r="X31" s="50">
        <f>TEIK_2000!W31</f>
        <v>0</v>
      </c>
      <c r="Y31" s="50">
        <f>TEIK_2000!X31</f>
        <v>0</v>
      </c>
      <c r="Z31" s="50">
        <f>TEIK_2000!Y31</f>
        <v>0</v>
      </c>
      <c r="AA31" s="50">
        <f>TEIK_2000!Z31</f>
        <v>0</v>
      </c>
      <c r="AB31" s="51">
        <f>TEIK_2000!AA31</f>
        <v>0</v>
      </c>
      <c r="AC31" s="50">
        <f>TEIK_2000!AB31</f>
        <v>0</v>
      </c>
      <c r="AD31" s="50">
        <f>TEIK_2000!AC31</f>
        <v>0</v>
      </c>
      <c r="AE31" s="50">
        <f>TEIK_2000!AD31</f>
        <v>0</v>
      </c>
      <c r="AF31" s="50">
        <f>TEIK_2000!AE31</f>
        <v>0</v>
      </c>
      <c r="AG31" s="50">
        <f>TEIK_2000!AF31</f>
        <v>0</v>
      </c>
      <c r="AH31" s="50">
        <f>TEIK_2000!AG31</f>
        <v>0</v>
      </c>
      <c r="AI31" s="50">
        <f>TEIK_2000!AH31</f>
        <v>0</v>
      </c>
      <c r="AJ31" s="52">
        <f>TEIK_2000!AI31</f>
        <v>0</v>
      </c>
      <c r="AK31" s="50">
        <f>TEIK_2000!AJ31</f>
        <v>0</v>
      </c>
      <c r="AL31" s="50">
        <f>TEIK_2000!AK31</f>
        <v>0</v>
      </c>
      <c r="AM31" s="53">
        <f>TEIK_2000!AL31</f>
        <v>0</v>
      </c>
      <c r="AN31" s="51">
        <f>TEIK_2000!AM31</f>
        <v>0</v>
      </c>
      <c r="AO31" s="52">
        <f>TEIK_2000!AN31</f>
        <v>0</v>
      </c>
      <c r="AP31" s="51">
        <f>TEIK_2000!AO31</f>
        <v>0</v>
      </c>
      <c r="AQ31" s="50">
        <f>TEIK_2000!AP31</f>
        <v>0</v>
      </c>
      <c r="AR31" s="50">
        <f>TEIK_2000!AQ31</f>
        <v>0</v>
      </c>
      <c r="AS31" s="54">
        <f>TEIK_2000!AR31</f>
        <v>0</v>
      </c>
      <c r="AT31" s="45"/>
      <c r="AU31" s="45"/>
      <c r="AV31" s="45"/>
      <c r="AW31" s="46"/>
      <c r="AX31" s="46"/>
      <c r="AY31" s="45"/>
      <c r="AZ31" s="45"/>
      <c r="BA31" s="45"/>
      <c r="BB31" s="45"/>
      <c r="BC31" s="46"/>
      <c r="BD31" s="46"/>
      <c r="BE31" s="46"/>
      <c r="BF31" s="45"/>
      <c r="BG31" s="45"/>
      <c r="BH31" s="45"/>
      <c r="BI31" s="45"/>
      <c r="BJ31" s="45"/>
      <c r="BK31" s="46"/>
      <c r="BL31" s="46"/>
      <c r="BM31" s="46"/>
      <c r="BN31" s="45"/>
      <c r="BO31" s="45"/>
      <c r="BP31" s="45"/>
      <c r="BQ31" s="45"/>
      <c r="BR31" s="45"/>
      <c r="BS31" s="45"/>
      <c r="BT31" s="45"/>
      <c r="BU31" s="45"/>
      <c r="BV31" s="45"/>
      <c r="BW31" s="45"/>
      <c r="BX31" s="46"/>
      <c r="BY31" s="46"/>
      <c r="BZ31" s="45"/>
      <c r="CA31" s="45"/>
      <c r="CB31" s="46"/>
      <c r="CC31" s="46"/>
      <c r="CD31" s="45"/>
      <c r="CE31" s="45"/>
      <c r="CF31" s="47"/>
      <c r="CG31" s="47"/>
    </row>
    <row r="32" spans="2:85" ht="13.25" outlineLevel="1" x14ac:dyDescent="0.25">
      <c r="B32" s="48" t="s">
        <v>99</v>
      </c>
      <c r="C32" s="49" t="s">
        <v>100</v>
      </c>
      <c r="D32" s="50">
        <f>TEIK_2000!C32</f>
        <v>3.43</v>
      </c>
      <c r="E32" s="50">
        <f>TEIK_2000!D32</f>
        <v>54.24</v>
      </c>
      <c r="F32" s="50">
        <f>TEIK_2000!E32</f>
        <v>78.11</v>
      </c>
      <c r="G32" s="50">
        <f>TEIK_2000!F32</f>
        <v>-1.03</v>
      </c>
      <c r="H32" s="50">
        <f>TEIK_2000!G32</f>
        <v>5.99</v>
      </c>
      <c r="I32" s="50">
        <f>TEIK_2000!H32</f>
        <v>-1.36</v>
      </c>
      <c r="J32" s="50">
        <f>TEIK_2000!I32</f>
        <v>13.5</v>
      </c>
      <c r="K32" s="50">
        <f>TEIK_2000!J32</f>
        <v>58.28</v>
      </c>
      <c r="L32" s="50">
        <f>TEIK_2000!K32</f>
        <v>24.49</v>
      </c>
      <c r="M32" s="50">
        <f>TEIK_2000!L32</f>
        <v>49.29</v>
      </c>
      <c r="N32" s="50">
        <f>TEIK_2000!M32</f>
        <v>0.03</v>
      </c>
      <c r="O32" s="51">
        <f>TEIK_2000!N32</f>
        <v>37.31</v>
      </c>
      <c r="P32" s="50">
        <f>TEIK_2000!O32</f>
        <v>8.6199999999999992</v>
      </c>
      <c r="Q32" s="52">
        <f>TEIK_2000!P32</f>
        <v>48.66</v>
      </c>
      <c r="R32" s="51">
        <f>TEIK_2000!Q32</f>
        <v>87.07</v>
      </c>
      <c r="S32" s="52">
        <f>TEIK_2000!R32</f>
        <v>65.66</v>
      </c>
      <c r="T32" s="50">
        <f>TEIK_2000!S32</f>
        <v>60.57</v>
      </c>
      <c r="U32" s="51">
        <f>TEIK_2000!T32</f>
        <v>-86.28</v>
      </c>
      <c r="V32" s="52">
        <f>TEIK_2000!U32</f>
        <v>48.44</v>
      </c>
      <c r="W32" s="50">
        <f>TEIK_2000!V32</f>
        <v>112.41</v>
      </c>
      <c r="X32" s="50">
        <f>TEIK_2000!W32</f>
        <v>5.39</v>
      </c>
      <c r="Y32" s="50">
        <f>TEIK_2000!X32</f>
        <v>39.64</v>
      </c>
      <c r="Z32" s="50">
        <f>TEIK_2000!Y32</f>
        <v>229.99</v>
      </c>
      <c r="AA32" s="50">
        <f>TEIK_2000!Z32</f>
        <v>238.22</v>
      </c>
      <c r="AB32" s="51">
        <f>TEIK_2000!AA32</f>
        <v>577.01</v>
      </c>
      <c r="AC32" s="50">
        <f>TEIK_2000!AB32</f>
        <v>0</v>
      </c>
      <c r="AD32" s="50">
        <f>TEIK_2000!AC32</f>
        <v>241.66</v>
      </c>
      <c r="AE32" s="50">
        <f>TEIK_2000!AD32</f>
        <v>256.45999999999998</v>
      </c>
      <c r="AF32" s="50">
        <f>TEIK_2000!AE32</f>
        <v>9825.08</v>
      </c>
      <c r="AG32" s="50">
        <f>TEIK_2000!AF32</f>
        <v>46.45</v>
      </c>
      <c r="AH32" s="50">
        <f>TEIK_2000!AG32</f>
        <v>220.8</v>
      </c>
      <c r="AI32" s="50">
        <f>TEIK_2000!AH32</f>
        <v>2.97</v>
      </c>
      <c r="AJ32" s="52">
        <f>TEIK_2000!AI32</f>
        <v>42.65</v>
      </c>
      <c r="AK32" s="50">
        <f>TEIK_2000!AJ32</f>
        <v>339.87</v>
      </c>
      <c r="AL32" s="50">
        <f>TEIK_2000!AK32</f>
        <v>69.97</v>
      </c>
      <c r="AM32" s="53">
        <f>TEIK_2000!AL32</f>
        <v>34.200000000000003</v>
      </c>
      <c r="AN32" s="51">
        <f>TEIK_2000!AM32</f>
        <v>18.34</v>
      </c>
      <c r="AO32" s="52">
        <f>TEIK_2000!AN32</f>
        <v>139.30000000000001</v>
      </c>
      <c r="AP32" s="51">
        <f>TEIK_2000!AO32</f>
        <v>1.78</v>
      </c>
      <c r="AQ32" s="50">
        <f>TEIK_2000!AP32</f>
        <v>0</v>
      </c>
      <c r="AR32" s="50">
        <f>TEIK_2000!AQ32</f>
        <v>-1.19</v>
      </c>
      <c r="AS32" s="54">
        <f>TEIK_2000!AR32</f>
        <v>12996.019999999999</v>
      </c>
      <c r="AT32" s="45"/>
      <c r="AU32" s="45"/>
      <c r="AV32" s="45"/>
      <c r="AW32" s="46"/>
      <c r="AX32" s="46"/>
      <c r="AY32" s="45"/>
      <c r="AZ32" s="45"/>
      <c r="BA32" s="45"/>
      <c r="BB32" s="45"/>
      <c r="BC32" s="46"/>
      <c r="BD32" s="46"/>
      <c r="BE32" s="46"/>
      <c r="BF32" s="45"/>
      <c r="BG32" s="45"/>
      <c r="BH32" s="45"/>
      <c r="BI32" s="45"/>
      <c r="BJ32" s="45"/>
      <c r="BK32" s="46"/>
      <c r="BL32" s="46"/>
      <c r="BM32" s="46"/>
      <c r="BN32" s="45"/>
      <c r="BO32" s="45"/>
      <c r="BP32" s="45"/>
      <c r="BQ32" s="45"/>
      <c r="BR32" s="45"/>
      <c r="BS32" s="45"/>
      <c r="BT32" s="45"/>
      <c r="BU32" s="45"/>
      <c r="BV32" s="45"/>
      <c r="BW32" s="45"/>
      <c r="BX32" s="46"/>
      <c r="BY32" s="46"/>
      <c r="BZ32" s="45"/>
      <c r="CA32" s="45"/>
      <c r="CB32" s="46"/>
      <c r="CC32" s="46"/>
      <c r="CD32" s="45"/>
      <c r="CE32" s="45"/>
      <c r="CF32" s="47"/>
      <c r="CG32" s="47"/>
    </row>
    <row r="33" spans="2:85" ht="13.25" outlineLevel="1" x14ac:dyDescent="0.25">
      <c r="B33" s="48" t="s">
        <v>101</v>
      </c>
      <c r="C33" s="49" t="s">
        <v>102</v>
      </c>
      <c r="D33" s="50">
        <f>TEIK_2000!C33</f>
        <v>0</v>
      </c>
      <c r="E33" s="50">
        <f>TEIK_2000!D33</f>
        <v>0</v>
      </c>
      <c r="F33" s="50">
        <f>TEIK_2000!E33</f>
        <v>0</v>
      </c>
      <c r="G33" s="50">
        <f>TEIK_2000!F33</f>
        <v>0</v>
      </c>
      <c r="H33" s="50">
        <f>TEIK_2000!G33</f>
        <v>0</v>
      </c>
      <c r="I33" s="50">
        <f>TEIK_2000!H33</f>
        <v>0</v>
      </c>
      <c r="J33" s="50">
        <f>TEIK_2000!I33</f>
        <v>0</v>
      </c>
      <c r="K33" s="50">
        <f>TEIK_2000!J33</f>
        <v>0</v>
      </c>
      <c r="L33" s="50">
        <f>TEIK_2000!K33</f>
        <v>0</v>
      </c>
      <c r="M33" s="50">
        <f>TEIK_2000!L33</f>
        <v>0</v>
      </c>
      <c r="N33" s="50">
        <f>TEIK_2000!M33</f>
        <v>0</v>
      </c>
      <c r="O33" s="51">
        <f>TEIK_2000!N33</f>
        <v>0</v>
      </c>
      <c r="P33" s="50">
        <f>TEIK_2000!O33</f>
        <v>0</v>
      </c>
      <c r="Q33" s="52">
        <f>TEIK_2000!P33</f>
        <v>0</v>
      </c>
      <c r="R33" s="51">
        <f>TEIK_2000!Q33</f>
        <v>0</v>
      </c>
      <c r="S33" s="52">
        <f>TEIK_2000!R33</f>
        <v>0</v>
      </c>
      <c r="T33" s="50">
        <f>TEIK_2000!S33</f>
        <v>0</v>
      </c>
      <c r="U33" s="51">
        <f>TEIK_2000!T33</f>
        <v>0</v>
      </c>
      <c r="V33" s="52">
        <f>TEIK_2000!U33</f>
        <v>0</v>
      </c>
      <c r="W33" s="50">
        <f>TEIK_2000!V33</f>
        <v>0</v>
      </c>
      <c r="X33" s="50">
        <f>TEIK_2000!W33</f>
        <v>0</v>
      </c>
      <c r="Y33" s="50">
        <f>TEIK_2000!X33</f>
        <v>0</v>
      </c>
      <c r="Z33" s="50">
        <f>TEIK_2000!Y33</f>
        <v>0</v>
      </c>
      <c r="AA33" s="50">
        <f>TEIK_2000!Z33</f>
        <v>0</v>
      </c>
      <c r="AB33" s="51">
        <f>TEIK_2000!AA33</f>
        <v>0</v>
      </c>
      <c r="AC33" s="50">
        <f>TEIK_2000!AB33</f>
        <v>0</v>
      </c>
      <c r="AD33" s="50">
        <f>TEIK_2000!AC33</f>
        <v>0</v>
      </c>
      <c r="AE33" s="50">
        <f>TEIK_2000!AD33</f>
        <v>0</v>
      </c>
      <c r="AF33" s="50">
        <f>TEIK_2000!AE33</f>
        <v>0</v>
      </c>
      <c r="AG33" s="50">
        <f>TEIK_2000!AF33</f>
        <v>0</v>
      </c>
      <c r="AH33" s="50">
        <f>TEIK_2000!AG33</f>
        <v>0</v>
      </c>
      <c r="AI33" s="50">
        <f>TEIK_2000!AH33</f>
        <v>0</v>
      </c>
      <c r="AJ33" s="52">
        <f>TEIK_2000!AI33</f>
        <v>0</v>
      </c>
      <c r="AK33" s="50">
        <f>TEIK_2000!AJ33</f>
        <v>0</v>
      </c>
      <c r="AL33" s="50">
        <f>TEIK_2000!AK33</f>
        <v>0</v>
      </c>
      <c r="AM33" s="53">
        <f>TEIK_2000!AL33</f>
        <v>0</v>
      </c>
      <c r="AN33" s="51">
        <f>TEIK_2000!AM33</f>
        <v>0</v>
      </c>
      <c r="AO33" s="52">
        <f>TEIK_2000!AN33</f>
        <v>0</v>
      </c>
      <c r="AP33" s="51">
        <f>TEIK_2000!AO33</f>
        <v>0</v>
      </c>
      <c r="AQ33" s="50">
        <f>TEIK_2000!AP33</f>
        <v>0</v>
      </c>
      <c r="AR33" s="50">
        <f>TEIK_2000!AQ33</f>
        <v>0</v>
      </c>
      <c r="AS33" s="54">
        <f>TEIK_2000!AR33</f>
        <v>0</v>
      </c>
      <c r="AT33" s="45"/>
      <c r="AU33" s="45"/>
      <c r="AV33" s="45"/>
      <c r="AW33" s="46"/>
      <c r="AX33" s="46"/>
      <c r="AY33" s="45"/>
      <c r="AZ33" s="45"/>
      <c r="BA33" s="45"/>
      <c r="BB33" s="45"/>
      <c r="BC33" s="46"/>
      <c r="BD33" s="46"/>
      <c r="BE33" s="46"/>
      <c r="BF33" s="45"/>
      <c r="BG33" s="45"/>
      <c r="BH33" s="45"/>
      <c r="BI33" s="45"/>
      <c r="BJ33" s="45"/>
      <c r="BK33" s="46"/>
      <c r="BL33" s="46"/>
      <c r="BM33" s="46"/>
      <c r="BN33" s="45"/>
      <c r="BO33" s="45"/>
      <c r="BP33" s="45"/>
      <c r="BQ33" s="45"/>
      <c r="BR33" s="45"/>
      <c r="BS33" s="45"/>
      <c r="BT33" s="45"/>
      <c r="BU33" s="45"/>
      <c r="BV33" s="45"/>
      <c r="BW33" s="45"/>
      <c r="BX33" s="46"/>
      <c r="BY33" s="46"/>
      <c r="BZ33" s="45"/>
      <c r="CA33" s="45"/>
      <c r="CB33" s="46"/>
      <c r="CC33" s="46"/>
      <c r="CD33" s="45"/>
      <c r="CE33" s="45"/>
      <c r="CF33" s="47"/>
      <c r="CG33" s="47"/>
    </row>
    <row r="34" spans="2:85" ht="13.25" outlineLevel="1" x14ac:dyDescent="0.25">
      <c r="B34" s="48" t="s">
        <v>103</v>
      </c>
      <c r="C34" s="49" t="s">
        <v>104</v>
      </c>
      <c r="D34" s="50">
        <f>TEIK_2000!C34</f>
        <v>0</v>
      </c>
      <c r="E34" s="50">
        <f>TEIK_2000!D34</f>
        <v>0</v>
      </c>
      <c r="F34" s="50">
        <f>TEIK_2000!E34</f>
        <v>0</v>
      </c>
      <c r="G34" s="50">
        <f>TEIK_2000!F34</f>
        <v>0</v>
      </c>
      <c r="H34" s="50">
        <f>TEIK_2000!G34</f>
        <v>0</v>
      </c>
      <c r="I34" s="50">
        <f>TEIK_2000!H34</f>
        <v>0</v>
      </c>
      <c r="J34" s="50">
        <f>TEIK_2000!I34</f>
        <v>0</v>
      </c>
      <c r="K34" s="50">
        <f>TEIK_2000!J34</f>
        <v>0</v>
      </c>
      <c r="L34" s="50">
        <f>TEIK_2000!K34</f>
        <v>0</v>
      </c>
      <c r="M34" s="50">
        <f>TEIK_2000!L34</f>
        <v>0</v>
      </c>
      <c r="N34" s="50">
        <f>TEIK_2000!M34</f>
        <v>0</v>
      </c>
      <c r="O34" s="51">
        <f>TEIK_2000!N34</f>
        <v>0</v>
      </c>
      <c r="P34" s="50">
        <f>TEIK_2000!O34</f>
        <v>0</v>
      </c>
      <c r="Q34" s="52">
        <f>TEIK_2000!P34</f>
        <v>0</v>
      </c>
      <c r="R34" s="51">
        <f>TEIK_2000!Q34</f>
        <v>0</v>
      </c>
      <c r="S34" s="52">
        <f>TEIK_2000!R34</f>
        <v>0</v>
      </c>
      <c r="T34" s="50">
        <f>TEIK_2000!S34</f>
        <v>0</v>
      </c>
      <c r="U34" s="51">
        <f>TEIK_2000!T34</f>
        <v>0</v>
      </c>
      <c r="V34" s="52">
        <f>TEIK_2000!U34</f>
        <v>0</v>
      </c>
      <c r="W34" s="50">
        <f>TEIK_2000!V34</f>
        <v>0</v>
      </c>
      <c r="X34" s="50">
        <f>TEIK_2000!W34</f>
        <v>0</v>
      </c>
      <c r="Y34" s="50">
        <f>TEIK_2000!X34</f>
        <v>0</v>
      </c>
      <c r="Z34" s="50">
        <f>TEIK_2000!Y34</f>
        <v>0</v>
      </c>
      <c r="AA34" s="50">
        <f>TEIK_2000!Z34</f>
        <v>0</v>
      </c>
      <c r="AB34" s="51">
        <f>TEIK_2000!AA34</f>
        <v>0</v>
      </c>
      <c r="AC34" s="50">
        <f>TEIK_2000!AB34</f>
        <v>0</v>
      </c>
      <c r="AD34" s="50">
        <f>TEIK_2000!AC34</f>
        <v>0</v>
      </c>
      <c r="AE34" s="50">
        <f>TEIK_2000!AD34</f>
        <v>0</v>
      </c>
      <c r="AF34" s="50">
        <f>TEIK_2000!AE34</f>
        <v>0</v>
      </c>
      <c r="AG34" s="50">
        <f>TEIK_2000!AF34</f>
        <v>0</v>
      </c>
      <c r="AH34" s="50">
        <f>TEIK_2000!AG34</f>
        <v>0</v>
      </c>
      <c r="AI34" s="50">
        <f>TEIK_2000!AH34</f>
        <v>0</v>
      </c>
      <c r="AJ34" s="52">
        <f>TEIK_2000!AI34</f>
        <v>0</v>
      </c>
      <c r="AK34" s="50">
        <f>TEIK_2000!AJ34</f>
        <v>0</v>
      </c>
      <c r="AL34" s="50">
        <f>TEIK_2000!AK34</f>
        <v>0</v>
      </c>
      <c r="AM34" s="53">
        <f>TEIK_2000!AL34</f>
        <v>0</v>
      </c>
      <c r="AN34" s="51">
        <f>TEIK_2000!AM34</f>
        <v>0</v>
      </c>
      <c r="AO34" s="52">
        <f>TEIK_2000!AN34</f>
        <v>0</v>
      </c>
      <c r="AP34" s="51">
        <f>TEIK_2000!AO34</f>
        <v>0</v>
      </c>
      <c r="AQ34" s="50">
        <f>TEIK_2000!AP34</f>
        <v>0</v>
      </c>
      <c r="AR34" s="50">
        <f>TEIK_2000!AQ34</f>
        <v>0</v>
      </c>
      <c r="AS34" s="54">
        <f>TEIK_2000!AR34</f>
        <v>0</v>
      </c>
      <c r="AT34" s="45"/>
      <c r="AU34" s="45"/>
      <c r="AV34" s="45"/>
      <c r="AW34" s="46"/>
      <c r="AX34" s="46"/>
      <c r="AY34" s="45"/>
      <c r="AZ34" s="45"/>
      <c r="BA34" s="45"/>
      <c r="BB34" s="45"/>
      <c r="BC34" s="46"/>
      <c r="BD34" s="46"/>
      <c r="BE34" s="46"/>
      <c r="BF34" s="45"/>
      <c r="BG34" s="45"/>
      <c r="BH34" s="45"/>
      <c r="BI34" s="45"/>
      <c r="BJ34" s="45"/>
      <c r="BK34" s="46"/>
      <c r="BL34" s="46"/>
      <c r="BM34" s="46"/>
      <c r="BN34" s="45"/>
      <c r="BO34" s="45"/>
      <c r="BP34" s="45"/>
      <c r="BQ34" s="45"/>
      <c r="BR34" s="45"/>
      <c r="BS34" s="45"/>
      <c r="BT34" s="45"/>
      <c r="BU34" s="45"/>
      <c r="BV34" s="45"/>
      <c r="BW34" s="45"/>
      <c r="BX34" s="46"/>
      <c r="BY34" s="46"/>
      <c r="BZ34" s="45"/>
      <c r="CA34" s="45"/>
      <c r="CB34" s="46"/>
      <c r="CC34" s="46"/>
      <c r="CD34" s="45"/>
      <c r="CE34" s="45"/>
      <c r="CF34" s="47"/>
      <c r="CG34" s="47"/>
    </row>
    <row r="35" spans="2:85" ht="13.25" outlineLevel="1" x14ac:dyDescent="0.25">
      <c r="B35" s="48" t="s">
        <v>105</v>
      </c>
      <c r="C35" s="49" t="s">
        <v>106</v>
      </c>
      <c r="D35" s="50">
        <f>TEIK_2000!C35</f>
        <v>277.70999999999998</v>
      </c>
      <c r="E35" s="50">
        <f>TEIK_2000!D35</f>
        <v>185.11</v>
      </c>
      <c r="F35" s="50">
        <f>TEIK_2000!E35</f>
        <v>316.01</v>
      </c>
      <c r="G35" s="50">
        <f>TEIK_2000!F35</f>
        <v>41.96</v>
      </c>
      <c r="H35" s="50">
        <f>TEIK_2000!G35</f>
        <v>224.42</v>
      </c>
      <c r="I35" s="50">
        <f>TEIK_2000!H35</f>
        <v>119.09</v>
      </c>
      <c r="J35" s="50">
        <f>TEIK_2000!I35</f>
        <v>153.71</v>
      </c>
      <c r="K35" s="50">
        <f>TEIK_2000!J35</f>
        <v>381.67</v>
      </c>
      <c r="L35" s="50">
        <f>TEIK_2000!K35</f>
        <v>382.85</v>
      </c>
      <c r="M35" s="50">
        <f>TEIK_2000!L35</f>
        <v>396.79</v>
      </c>
      <c r="N35" s="50">
        <f>TEIK_2000!M35</f>
        <v>2164.67</v>
      </c>
      <c r="O35" s="51">
        <f>TEIK_2000!N35</f>
        <v>139.85</v>
      </c>
      <c r="P35" s="50">
        <f>TEIK_2000!O35</f>
        <v>58.73</v>
      </c>
      <c r="Q35" s="52">
        <f>TEIK_2000!P35</f>
        <v>170.72</v>
      </c>
      <c r="R35" s="51">
        <f>TEIK_2000!Q35</f>
        <v>359.69</v>
      </c>
      <c r="S35" s="52">
        <f>TEIK_2000!R35</f>
        <v>313.83999999999997</v>
      </c>
      <c r="T35" s="50">
        <f>TEIK_2000!S35</f>
        <v>418.79</v>
      </c>
      <c r="U35" s="51">
        <f>TEIK_2000!T35</f>
        <v>-98.75</v>
      </c>
      <c r="V35" s="52">
        <f>TEIK_2000!U35</f>
        <v>420.54</v>
      </c>
      <c r="W35" s="50">
        <f>TEIK_2000!V35</f>
        <v>441.79</v>
      </c>
      <c r="X35" s="50">
        <f>TEIK_2000!W35</f>
        <v>54.39</v>
      </c>
      <c r="Y35" s="50">
        <f>TEIK_2000!X35</f>
        <v>157.04</v>
      </c>
      <c r="Z35" s="50">
        <f>TEIK_2000!Y35</f>
        <v>1782.04</v>
      </c>
      <c r="AA35" s="50">
        <f>TEIK_2000!Z35</f>
        <v>789.44</v>
      </c>
      <c r="AB35" s="51">
        <f>TEIK_2000!AA35</f>
        <v>1788.68</v>
      </c>
      <c r="AC35" s="50">
        <f>TEIK_2000!AB35</f>
        <v>2297</v>
      </c>
      <c r="AD35" s="50">
        <f>TEIK_2000!AC35</f>
        <v>575.13</v>
      </c>
      <c r="AE35" s="50">
        <f>TEIK_2000!AD35</f>
        <v>537.98</v>
      </c>
      <c r="AF35" s="50">
        <f>TEIK_2000!AE35</f>
        <v>12742.95</v>
      </c>
      <c r="AG35" s="50">
        <f>TEIK_2000!AF35</f>
        <v>479.16</v>
      </c>
      <c r="AH35" s="50">
        <f>TEIK_2000!AG35</f>
        <v>7757.1</v>
      </c>
      <c r="AI35" s="50">
        <f>TEIK_2000!AH35</f>
        <v>972.02</v>
      </c>
      <c r="AJ35" s="52">
        <f>TEIK_2000!AI35</f>
        <v>1012.84</v>
      </c>
      <c r="AK35" s="50">
        <f>TEIK_2000!AJ35</f>
        <v>743.46</v>
      </c>
      <c r="AL35" s="50">
        <f>TEIK_2000!AK35</f>
        <v>411.14</v>
      </c>
      <c r="AM35" s="53">
        <f>TEIK_2000!AL35</f>
        <v>416.29</v>
      </c>
      <c r="AN35" s="51">
        <f>TEIK_2000!AM35</f>
        <v>499.89</v>
      </c>
      <c r="AO35" s="52">
        <f>TEIK_2000!AN35</f>
        <v>497.8</v>
      </c>
      <c r="AP35" s="51">
        <f>TEIK_2000!AO35</f>
        <v>130.79</v>
      </c>
      <c r="AQ35" s="50">
        <f>TEIK_2000!AP35</f>
        <v>3083</v>
      </c>
      <c r="AR35" s="50">
        <f>TEIK_2000!AQ35</f>
        <v>119.66</v>
      </c>
      <c r="AS35" s="54">
        <f>TEIK_2000!AR35</f>
        <v>43716.99</v>
      </c>
      <c r="AT35" s="45"/>
      <c r="AU35" s="45"/>
      <c r="AV35" s="45"/>
      <c r="AW35" s="46"/>
      <c r="AX35" s="46"/>
      <c r="AY35" s="45"/>
      <c r="AZ35" s="45"/>
      <c r="BA35" s="45"/>
      <c r="BB35" s="45"/>
      <c r="BC35" s="46"/>
      <c r="BD35" s="46"/>
      <c r="BE35" s="46"/>
      <c r="BF35" s="45"/>
      <c r="BG35" s="45"/>
      <c r="BH35" s="45"/>
      <c r="BI35" s="45"/>
      <c r="BJ35" s="45"/>
      <c r="BK35" s="46"/>
      <c r="BL35" s="46"/>
      <c r="BM35" s="46"/>
      <c r="BN35" s="45"/>
      <c r="BO35" s="45"/>
      <c r="BP35" s="45"/>
      <c r="BQ35" s="45"/>
      <c r="BR35" s="45"/>
      <c r="BS35" s="45"/>
      <c r="BT35" s="45"/>
      <c r="BU35" s="45"/>
      <c r="BV35" s="45"/>
      <c r="BW35" s="45"/>
      <c r="BX35" s="46"/>
      <c r="BY35" s="46"/>
      <c r="BZ35" s="45"/>
      <c r="CA35" s="45"/>
      <c r="CB35" s="46"/>
      <c r="CC35" s="46"/>
      <c r="CD35" s="45"/>
      <c r="CE35" s="45"/>
      <c r="CF35" s="47"/>
      <c r="CG35" s="47"/>
    </row>
    <row r="36" spans="2:85" ht="13.25" outlineLevel="1" x14ac:dyDescent="0.25">
      <c r="B36" s="48" t="s">
        <v>107</v>
      </c>
      <c r="C36" s="49" t="s">
        <v>108</v>
      </c>
      <c r="D36" s="50">
        <f>TEIK_2000!C36</f>
        <v>0</v>
      </c>
      <c r="E36" s="50">
        <f>TEIK_2000!D36</f>
        <v>0</v>
      </c>
      <c r="F36" s="50">
        <f>TEIK_2000!E36</f>
        <v>0</v>
      </c>
      <c r="G36" s="50">
        <f>TEIK_2000!F36</f>
        <v>0</v>
      </c>
      <c r="H36" s="50">
        <f>TEIK_2000!G36</f>
        <v>0</v>
      </c>
      <c r="I36" s="50">
        <f>TEIK_2000!H36</f>
        <v>0</v>
      </c>
      <c r="J36" s="50">
        <f>TEIK_2000!I36</f>
        <v>0</v>
      </c>
      <c r="K36" s="50">
        <f>TEIK_2000!J36</f>
        <v>0</v>
      </c>
      <c r="L36" s="50">
        <f>TEIK_2000!K36</f>
        <v>0</v>
      </c>
      <c r="M36" s="50">
        <f>TEIK_2000!L36</f>
        <v>0</v>
      </c>
      <c r="N36" s="50">
        <f>TEIK_2000!M36</f>
        <v>0</v>
      </c>
      <c r="O36" s="51">
        <f>TEIK_2000!N36</f>
        <v>0</v>
      </c>
      <c r="P36" s="50">
        <f>TEIK_2000!O36</f>
        <v>0</v>
      </c>
      <c r="Q36" s="52">
        <f>TEIK_2000!P36</f>
        <v>0</v>
      </c>
      <c r="R36" s="51">
        <f>TEIK_2000!Q36</f>
        <v>0</v>
      </c>
      <c r="S36" s="52">
        <f>TEIK_2000!R36</f>
        <v>0</v>
      </c>
      <c r="T36" s="50">
        <f>TEIK_2000!S36</f>
        <v>0</v>
      </c>
      <c r="U36" s="51">
        <f>TEIK_2000!T36</f>
        <v>0</v>
      </c>
      <c r="V36" s="52">
        <f>TEIK_2000!U36</f>
        <v>0</v>
      </c>
      <c r="W36" s="50">
        <f>TEIK_2000!V36</f>
        <v>0</v>
      </c>
      <c r="X36" s="50">
        <f>TEIK_2000!W36</f>
        <v>0</v>
      </c>
      <c r="Y36" s="50">
        <f>TEIK_2000!X36</f>
        <v>0</v>
      </c>
      <c r="Z36" s="50">
        <f>TEIK_2000!Y36</f>
        <v>0</v>
      </c>
      <c r="AA36" s="50">
        <f>TEIK_2000!Z36</f>
        <v>0</v>
      </c>
      <c r="AB36" s="51">
        <f>TEIK_2000!AA36</f>
        <v>0</v>
      </c>
      <c r="AC36" s="50">
        <f>TEIK_2000!AB36</f>
        <v>0</v>
      </c>
      <c r="AD36" s="50">
        <f>TEIK_2000!AC36</f>
        <v>0</v>
      </c>
      <c r="AE36" s="50">
        <f>TEIK_2000!AD36</f>
        <v>0</v>
      </c>
      <c r="AF36" s="50">
        <f>TEIK_2000!AE36</f>
        <v>0</v>
      </c>
      <c r="AG36" s="50">
        <f>TEIK_2000!AF36</f>
        <v>0</v>
      </c>
      <c r="AH36" s="50">
        <f>TEIK_2000!AG36</f>
        <v>0</v>
      </c>
      <c r="AI36" s="50">
        <f>TEIK_2000!AH36</f>
        <v>0</v>
      </c>
      <c r="AJ36" s="52">
        <f>TEIK_2000!AI36</f>
        <v>0</v>
      </c>
      <c r="AK36" s="50">
        <f>TEIK_2000!AJ36</f>
        <v>0</v>
      </c>
      <c r="AL36" s="50">
        <f>TEIK_2000!AK36</f>
        <v>0</v>
      </c>
      <c r="AM36" s="53">
        <f>TEIK_2000!AL36</f>
        <v>0</v>
      </c>
      <c r="AN36" s="51">
        <f>TEIK_2000!AM36</f>
        <v>0</v>
      </c>
      <c r="AO36" s="52">
        <f>TEIK_2000!AN36</f>
        <v>0</v>
      </c>
      <c r="AP36" s="51">
        <f>TEIK_2000!AO36</f>
        <v>0</v>
      </c>
      <c r="AQ36" s="50">
        <f>TEIK_2000!AP36</f>
        <v>0</v>
      </c>
      <c r="AR36" s="50">
        <f>TEIK_2000!AQ36</f>
        <v>0</v>
      </c>
      <c r="AS36" s="54">
        <f>TEIK_2000!AR36</f>
        <v>0</v>
      </c>
      <c r="AT36" s="45"/>
      <c r="AU36" s="45"/>
      <c r="AV36" s="45"/>
      <c r="AW36" s="46"/>
      <c r="AX36" s="46"/>
      <c r="AY36" s="45"/>
      <c r="AZ36" s="45"/>
      <c r="BA36" s="45"/>
      <c r="BB36" s="45"/>
      <c r="BC36" s="46"/>
      <c r="BD36" s="46"/>
      <c r="BE36" s="46"/>
      <c r="BF36" s="45"/>
      <c r="BG36" s="45"/>
      <c r="BH36" s="45"/>
      <c r="BI36" s="45"/>
      <c r="BJ36" s="45"/>
      <c r="BK36" s="46"/>
      <c r="BL36" s="46"/>
      <c r="BM36" s="46"/>
      <c r="BN36" s="45"/>
      <c r="BO36" s="45"/>
      <c r="BP36" s="45"/>
      <c r="BQ36" s="45"/>
      <c r="BR36" s="45"/>
      <c r="BS36" s="45"/>
      <c r="BT36" s="45"/>
      <c r="BU36" s="45"/>
      <c r="BV36" s="45"/>
      <c r="BW36" s="45"/>
      <c r="BX36" s="46"/>
      <c r="BY36" s="46"/>
      <c r="BZ36" s="45"/>
      <c r="CA36" s="45"/>
      <c r="CB36" s="46"/>
      <c r="CC36" s="46"/>
      <c r="CD36" s="45"/>
      <c r="CE36" s="45"/>
      <c r="CF36" s="47"/>
      <c r="CG36" s="47"/>
    </row>
    <row r="37" spans="2:85" ht="13.25" outlineLevel="1" x14ac:dyDescent="0.25">
      <c r="B37" s="48" t="s">
        <v>109</v>
      </c>
      <c r="C37" s="49" t="s">
        <v>110</v>
      </c>
      <c r="D37" s="50">
        <f>TEIK_2000!C37</f>
        <v>0</v>
      </c>
      <c r="E37" s="50">
        <f>TEIK_2000!D37</f>
        <v>0</v>
      </c>
      <c r="F37" s="50">
        <f>TEIK_2000!E37</f>
        <v>0</v>
      </c>
      <c r="G37" s="50">
        <f>TEIK_2000!F37</f>
        <v>0</v>
      </c>
      <c r="H37" s="50">
        <f>TEIK_2000!G37</f>
        <v>0</v>
      </c>
      <c r="I37" s="50">
        <f>TEIK_2000!H37</f>
        <v>0</v>
      </c>
      <c r="J37" s="50">
        <f>TEIK_2000!I37</f>
        <v>0</v>
      </c>
      <c r="K37" s="50">
        <f>TEIK_2000!J37</f>
        <v>0</v>
      </c>
      <c r="L37" s="50">
        <f>TEIK_2000!K37</f>
        <v>0</v>
      </c>
      <c r="M37" s="50">
        <f>TEIK_2000!L37</f>
        <v>0</v>
      </c>
      <c r="N37" s="50">
        <f>TEIK_2000!M37</f>
        <v>0</v>
      </c>
      <c r="O37" s="51">
        <f>TEIK_2000!N37</f>
        <v>0</v>
      </c>
      <c r="P37" s="50">
        <f>TEIK_2000!O37</f>
        <v>0</v>
      </c>
      <c r="Q37" s="52">
        <f>TEIK_2000!P37</f>
        <v>0</v>
      </c>
      <c r="R37" s="51">
        <f>TEIK_2000!Q37</f>
        <v>0</v>
      </c>
      <c r="S37" s="52">
        <f>TEIK_2000!R37</f>
        <v>0</v>
      </c>
      <c r="T37" s="50">
        <f>TEIK_2000!S37</f>
        <v>0</v>
      </c>
      <c r="U37" s="51">
        <f>TEIK_2000!T37</f>
        <v>0</v>
      </c>
      <c r="V37" s="52">
        <f>TEIK_2000!U37</f>
        <v>0</v>
      </c>
      <c r="W37" s="50">
        <f>TEIK_2000!V37</f>
        <v>0</v>
      </c>
      <c r="X37" s="50">
        <f>TEIK_2000!W37</f>
        <v>0</v>
      </c>
      <c r="Y37" s="50">
        <f>TEIK_2000!X37</f>
        <v>0</v>
      </c>
      <c r="Z37" s="50">
        <f>TEIK_2000!Y37</f>
        <v>0</v>
      </c>
      <c r="AA37" s="50">
        <f>TEIK_2000!Z37</f>
        <v>0</v>
      </c>
      <c r="AB37" s="51">
        <f>TEIK_2000!AA37</f>
        <v>0</v>
      </c>
      <c r="AC37" s="50">
        <f>TEIK_2000!AB37</f>
        <v>0</v>
      </c>
      <c r="AD37" s="50">
        <f>TEIK_2000!AC37</f>
        <v>0</v>
      </c>
      <c r="AE37" s="50">
        <f>TEIK_2000!AD37</f>
        <v>0</v>
      </c>
      <c r="AF37" s="50">
        <f>TEIK_2000!AE37</f>
        <v>0</v>
      </c>
      <c r="AG37" s="50">
        <f>TEIK_2000!AF37</f>
        <v>0</v>
      </c>
      <c r="AH37" s="50">
        <f>TEIK_2000!AG37</f>
        <v>0</v>
      </c>
      <c r="AI37" s="50">
        <f>TEIK_2000!AH37</f>
        <v>0</v>
      </c>
      <c r="AJ37" s="52">
        <f>TEIK_2000!AI37</f>
        <v>0</v>
      </c>
      <c r="AK37" s="50">
        <f>TEIK_2000!AJ37</f>
        <v>0</v>
      </c>
      <c r="AL37" s="50">
        <f>TEIK_2000!AK37</f>
        <v>0</v>
      </c>
      <c r="AM37" s="53">
        <f>TEIK_2000!AL37</f>
        <v>0</v>
      </c>
      <c r="AN37" s="51">
        <f>TEIK_2000!AM37</f>
        <v>0</v>
      </c>
      <c r="AO37" s="52">
        <f>TEIK_2000!AN37</f>
        <v>0</v>
      </c>
      <c r="AP37" s="51">
        <f>TEIK_2000!AO37</f>
        <v>0</v>
      </c>
      <c r="AQ37" s="50">
        <f>TEIK_2000!AP37</f>
        <v>0</v>
      </c>
      <c r="AR37" s="50">
        <f>TEIK_2000!AQ37</f>
        <v>0</v>
      </c>
      <c r="AS37" s="54">
        <f>TEIK_2000!AR37</f>
        <v>0</v>
      </c>
      <c r="AT37" s="45"/>
      <c r="AU37" s="45"/>
      <c r="AV37" s="45"/>
      <c r="AW37" s="46"/>
      <c r="AX37" s="46"/>
      <c r="AY37" s="45"/>
      <c r="AZ37" s="45"/>
      <c r="BA37" s="45"/>
      <c r="BB37" s="45"/>
      <c r="BC37" s="46"/>
      <c r="BD37" s="46"/>
      <c r="BE37" s="46"/>
      <c r="BF37" s="45"/>
      <c r="BG37" s="45"/>
      <c r="BH37" s="45"/>
      <c r="BI37" s="45"/>
      <c r="BJ37" s="45"/>
      <c r="BK37" s="46"/>
      <c r="BL37" s="46"/>
      <c r="BM37" s="46"/>
      <c r="BN37" s="45"/>
      <c r="BO37" s="45"/>
      <c r="BP37" s="45"/>
      <c r="BQ37" s="45"/>
      <c r="BR37" s="45"/>
      <c r="BS37" s="45"/>
      <c r="BT37" s="45"/>
      <c r="BU37" s="45"/>
      <c r="BV37" s="45"/>
      <c r="BW37" s="45"/>
      <c r="BX37" s="46"/>
      <c r="BY37" s="46"/>
      <c r="BZ37" s="45"/>
      <c r="CA37" s="45"/>
      <c r="CB37" s="46"/>
      <c r="CC37" s="46"/>
      <c r="CD37" s="45"/>
      <c r="CE37" s="45"/>
      <c r="CF37" s="47"/>
      <c r="CG37" s="47"/>
    </row>
    <row r="38" spans="2:85" ht="13.25" outlineLevel="1" x14ac:dyDescent="0.25">
      <c r="B38" s="48" t="s">
        <v>111</v>
      </c>
      <c r="C38" s="49" t="s">
        <v>112</v>
      </c>
      <c r="D38" s="50">
        <f>TEIK_2000!C38</f>
        <v>0</v>
      </c>
      <c r="E38" s="50">
        <f>TEIK_2000!D38</f>
        <v>0</v>
      </c>
      <c r="F38" s="50">
        <f>TEIK_2000!E38</f>
        <v>0</v>
      </c>
      <c r="G38" s="50">
        <f>TEIK_2000!F38</f>
        <v>0</v>
      </c>
      <c r="H38" s="50">
        <f>TEIK_2000!G38</f>
        <v>0</v>
      </c>
      <c r="I38" s="50">
        <f>TEIK_2000!H38</f>
        <v>0</v>
      </c>
      <c r="J38" s="50">
        <f>TEIK_2000!I38</f>
        <v>0</v>
      </c>
      <c r="K38" s="50">
        <f>TEIK_2000!J38</f>
        <v>0</v>
      </c>
      <c r="L38" s="50">
        <f>TEIK_2000!K38</f>
        <v>0</v>
      </c>
      <c r="M38" s="50">
        <f>TEIK_2000!L38</f>
        <v>0</v>
      </c>
      <c r="N38" s="50">
        <f>TEIK_2000!M38</f>
        <v>0</v>
      </c>
      <c r="O38" s="51">
        <f>TEIK_2000!N38</f>
        <v>0</v>
      </c>
      <c r="P38" s="50">
        <f>TEIK_2000!O38</f>
        <v>0</v>
      </c>
      <c r="Q38" s="52">
        <f>TEIK_2000!P38</f>
        <v>0</v>
      </c>
      <c r="R38" s="51">
        <f>TEIK_2000!Q38</f>
        <v>0</v>
      </c>
      <c r="S38" s="52">
        <f>TEIK_2000!R38</f>
        <v>0</v>
      </c>
      <c r="T38" s="50">
        <f>TEIK_2000!S38</f>
        <v>0</v>
      </c>
      <c r="U38" s="51">
        <f>TEIK_2000!T38</f>
        <v>0</v>
      </c>
      <c r="V38" s="52">
        <f>TEIK_2000!U38</f>
        <v>0</v>
      </c>
      <c r="W38" s="50">
        <f>TEIK_2000!V38</f>
        <v>0</v>
      </c>
      <c r="X38" s="50">
        <f>TEIK_2000!W38</f>
        <v>0</v>
      </c>
      <c r="Y38" s="50">
        <f>TEIK_2000!X38</f>
        <v>0</v>
      </c>
      <c r="Z38" s="50">
        <f>TEIK_2000!Y38</f>
        <v>0</v>
      </c>
      <c r="AA38" s="50">
        <f>TEIK_2000!Z38</f>
        <v>0</v>
      </c>
      <c r="AB38" s="51">
        <f>TEIK_2000!AA38</f>
        <v>0</v>
      </c>
      <c r="AC38" s="50">
        <f>TEIK_2000!AB38</f>
        <v>0</v>
      </c>
      <c r="AD38" s="50">
        <f>TEIK_2000!AC38</f>
        <v>0</v>
      </c>
      <c r="AE38" s="50">
        <f>TEIK_2000!AD38</f>
        <v>0</v>
      </c>
      <c r="AF38" s="50">
        <f>TEIK_2000!AE38</f>
        <v>0</v>
      </c>
      <c r="AG38" s="50">
        <f>TEIK_2000!AF38</f>
        <v>0</v>
      </c>
      <c r="AH38" s="50">
        <f>TEIK_2000!AG38</f>
        <v>0</v>
      </c>
      <c r="AI38" s="50">
        <f>TEIK_2000!AH38</f>
        <v>0</v>
      </c>
      <c r="AJ38" s="52">
        <f>TEIK_2000!AI38</f>
        <v>0</v>
      </c>
      <c r="AK38" s="50">
        <f>TEIK_2000!AJ38</f>
        <v>0</v>
      </c>
      <c r="AL38" s="50">
        <f>TEIK_2000!AK38</f>
        <v>0</v>
      </c>
      <c r="AM38" s="53">
        <f>TEIK_2000!AL38</f>
        <v>0</v>
      </c>
      <c r="AN38" s="51">
        <f>TEIK_2000!AM38</f>
        <v>0</v>
      </c>
      <c r="AO38" s="52">
        <f>TEIK_2000!AN38</f>
        <v>0</v>
      </c>
      <c r="AP38" s="51">
        <f>TEIK_2000!AO38</f>
        <v>0</v>
      </c>
      <c r="AQ38" s="50">
        <f>TEIK_2000!AP38</f>
        <v>0</v>
      </c>
      <c r="AR38" s="50">
        <f>TEIK_2000!AQ38</f>
        <v>0</v>
      </c>
      <c r="AS38" s="54">
        <f>TEIK_2000!AR38</f>
        <v>0</v>
      </c>
      <c r="AT38" s="45"/>
      <c r="AU38" s="45"/>
      <c r="AV38" s="45"/>
      <c r="AW38" s="46"/>
      <c r="AX38" s="46"/>
      <c r="AY38" s="45"/>
      <c r="AZ38" s="45"/>
      <c r="BA38" s="45"/>
      <c r="BB38" s="45"/>
      <c r="BC38" s="46"/>
      <c r="BD38" s="46"/>
      <c r="BE38" s="46"/>
      <c r="BF38" s="45"/>
      <c r="BG38" s="45"/>
      <c r="BH38" s="45"/>
      <c r="BI38" s="45"/>
      <c r="BJ38" s="45"/>
      <c r="BK38" s="46"/>
      <c r="BL38" s="46"/>
      <c r="BM38" s="46"/>
      <c r="BN38" s="45"/>
      <c r="BO38" s="45"/>
      <c r="BP38" s="45"/>
      <c r="BQ38" s="45"/>
      <c r="BR38" s="45"/>
      <c r="BS38" s="45"/>
      <c r="BT38" s="45"/>
      <c r="BU38" s="45"/>
      <c r="BV38" s="45"/>
      <c r="BW38" s="45"/>
      <c r="BX38" s="46"/>
      <c r="BY38" s="46"/>
      <c r="BZ38" s="45"/>
      <c r="CA38" s="45"/>
      <c r="CB38" s="46"/>
      <c r="CC38" s="46"/>
      <c r="CD38" s="45"/>
      <c r="CE38" s="45"/>
      <c r="CF38" s="47"/>
      <c r="CG38" s="47"/>
    </row>
    <row r="39" spans="2:85" ht="13.25" outlineLevel="1" x14ac:dyDescent="0.25">
      <c r="B39" s="48" t="s">
        <v>113</v>
      </c>
      <c r="C39" s="49" t="s">
        <v>114</v>
      </c>
      <c r="D39" s="50">
        <f>TEIK_2000!C39</f>
        <v>0</v>
      </c>
      <c r="E39" s="50">
        <f>TEIK_2000!D39</f>
        <v>0.03</v>
      </c>
      <c r="F39" s="50">
        <f>TEIK_2000!E39</f>
        <v>0.1</v>
      </c>
      <c r="G39" s="50">
        <f>TEIK_2000!F39</f>
        <v>0.03</v>
      </c>
      <c r="H39" s="50">
        <f>TEIK_2000!G39</f>
        <v>-1.78</v>
      </c>
      <c r="I39" s="50">
        <f>TEIK_2000!H39</f>
        <v>0.02</v>
      </c>
      <c r="J39" s="50">
        <f>TEIK_2000!I39</f>
        <v>0.01</v>
      </c>
      <c r="K39" s="50">
        <f>TEIK_2000!J39</f>
        <v>-0.03</v>
      </c>
      <c r="L39" s="50">
        <f>TEIK_2000!K39</f>
        <v>-0.02</v>
      </c>
      <c r="M39" s="50">
        <f>TEIK_2000!L39</f>
        <v>0.01</v>
      </c>
      <c r="N39" s="50">
        <f>TEIK_2000!M39</f>
        <v>0.23</v>
      </c>
      <c r="O39" s="51">
        <f>TEIK_2000!N39</f>
        <v>0.01</v>
      </c>
      <c r="P39" s="50">
        <f>TEIK_2000!O39</f>
        <v>0</v>
      </c>
      <c r="Q39" s="52">
        <f>TEIK_2000!P39</f>
        <v>0.02</v>
      </c>
      <c r="R39" s="51">
        <f>TEIK_2000!Q39</f>
        <v>0.03</v>
      </c>
      <c r="S39" s="52">
        <f>TEIK_2000!R39</f>
        <v>0.01</v>
      </c>
      <c r="T39" s="50">
        <f>TEIK_2000!S39</f>
        <v>-0.02</v>
      </c>
      <c r="U39" s="51">
        <f>TEIK_2000!T39</f>
        <v>0.02</v>
      </c>
      <c r="V39" s="52">
        <f>TEIK_2000!U39</f>
        <v>-0.1</v>
      </c>
      <c r="W39" s="50">
        <f>TEIK_2000!V39</f>
        <v>0.01</v>
      </c>
      <c r="X39" s="50">
        <f>TEIK_2000!W39</f>
        <v>0.01</v>
      </c>
      <c r="Y39" s="50">
        <f>TEIK_2000!X39</f>
        <v>0.04</v>
      </c>
      <c r="Z39" s="50">
        <f>TEIK_2000!Y39</f>
        <v>-0.87</v>
      </c>
      <c r="AA39" s="50">
        <f>TEIK_2000!Z39</f>
        <v>-3.36</v>
      </c>
      <c r="AB39" s="51">
        <f>TEIK_2000!AA39</f>
        <v>-0.02</v>
      </c>
      <c r="AC39" s="50">
        <f>TEIK_2000!AB39</f>
        <v>0</v>
      </c>
      <c r="AD39" s="50">
        <f>TEIK_2000!AC39</f>
        <v>0</v>
      </c>
      <c r="AE39" s="50">
        <f>TEIK_2000!AD39</f>
        <v>-0.44</v>
      </c>
      <c r="AF39" s="50">
        <f>TEIK_2000!AE39</f>
        <v>-0.06</v>
      </c>
      <c r="AG39" s="50">
        <f>TEIK_2000!AF39</f>
        <v>-4.2</v>
      </c>
      <c r="AH39" s="50">
        <f>TEIK_2000!AG39</f>
        <v>-4.33</v>
      </c>
      <c r="AI39" s="50">
        <f>TEIK_2000!AH39</f>
        <v>-1.55</v>
      </c>
      <c r="AJ39" s="52">
        <f>TEIK_2000!AI39</f>
        <v>0.36</v>
      </c>
      <c r="AK39" s="50">
        <f>TEIK_2000!AJ39</f>
        <v>-1.66</v>
      </c>
      <c r="AL39" s="50">
        <f>TEIK_2000!AK39</f>
        <v>1928.79</v>
      </c>
      <c r="AM39" s="53">
        <f>TEIK_2000!AL39</f>
        <v>-0.28999999999999998</v>
      </c>
      <c r="AN39" s="51">
        <f>TEIK_2000!AM39</f>
        <v>4</v>
      </c>
      <c r="AO39" s="52">
        <f>TEIK_2000!AN39</f>
        <v>0</v>
      </c>
      <c r="AP39" s="51">
        <f>TEIK_2000!AO39</f>
        <v>1</v>
      </c>
      <c r="AQ39" s="50">
        <f>TEIK_2000!AP39</f>
        <v>14</v>
      </c>
      <c r="AR39" s="50">
        <f>TEIK_2000!AQ39</f>
        <v>0</v>
      </c>
      <c r="AS39" s="54">
        <f>TEIK_2000!AR39</f>
        <v>1930</v>
      </c>
      <c r="AT39" s="45"/>
      <c r="AU39" s="45"/>
      <c r="AV39" s="45"/>
      <c r="AW39" s="46"/>
      <c r="AX39" s="46"/>
      <c r="AY39" s="45"/>
      <c r="AZ39" s="45"/>
      <c r="BA39" s="45"/>
      <c r="BB39" s="45"/>
      <c r="BC39" s="46"/>
      <c r="BD39" s="46"/>
      <c r="BE39" s="46"/>
      <c r="BF39" s="45"/>
      <c r="BG39" s="45"/>
      <c r="BH39" s="45"/>
      <c r="BI39" s="45"/>
      <c r="BJ39" s="45"/>
      <c r="BK39" s="46"/>
      <c r="BL39" s="46"/>
      <c r="BM39" s="46"/>
      <c r="BN39" s="45"/>
      <c r="BO39" s="45"/>
      <c r="BP39" s="45"/>
      <c r="BQ39" s="45"/>
      <c r="BR39" s="45"/>
      <c r="BS39" s="45"/>
      <c r="BT39" s="45"/>
      <c r="BU39" s="45"/>
      <c r="BV39" s="45"/>
      <c r="BW39" s="45"/>
      <c r="BX39" s="46"/>
      <c r="BY39" s="46"/>
      <c r="BZ39" s="45"/>
      <c r="CA39" s="45"/>
      <c r="CB39" s="46"/>
      <c r="CC39" s="46"/>
      <c r="CD39" s="45"/>
      <c r="CE39" s="45"/>
      <c r="CF39" s="47"/>
      <c r="CG39" s="47"/>
    </row>
    <row r="40" spans="2:85" ht="13.25" outlineLevel="1" x14ac:dyDescent="0.25">
      <c r="B40" s="48" t="s">
        <v>115</v>
      </c>
      <c r="C40" s="49" t="s">
        <v>116</v>
      </c>
      <c r="D40" s="50">
        <f>TEIK_2000!C40</f>
        <v>0</v>
      </c>
      <c r="E40" s="50">
        <f>TEIK_2000!D40</f>
        <v>0</v>
      </c>
      <c r="F40" s="50">
        <f>TEIK_2000!E40</f>
        <v>0</v>
      </c>
      <c r="G40" s="50">
        <f>TEIK_2000!F40</f>
        <v>0</v>
      </c>
      <c r="H40" s="50">
        <f>TEIK_2000!G40</f>
        <v>0</v>
      </c>
      <c r="I40" s="50">
        <f>TEIK_2000!H40</f>
        <v>0</v>
      </c>
      <c r="J40" s="50">
        <f>TEIK_2000!I40</f>
        <v>0</v>
      </c>
      <c r="K40" s="50">
        <f>TEIK_2000!J40</f>
        <v>0</v>
      </c>
      <c r="L40" s="50">
        <f>TEIK_2000!K40</f>
        <v>0</v>
      </c>
      <c r="M40" s="50">
        <f>TEIK_2000!L40</f>
        <v>0</v>
      </c>
      <c r="N40" s="50">
        <f>TEIK_2000!M40</f>
        <v>0</v>
      </c>
      <c r="O40" s="51">
        <f>TEIK_2000!N40</f>
        <v>0</v>
      </c>
      <c r="P40" s="50">
        <f>TEIK_2000!O40</f>
        <v>0</v>
      </c>
      <c r="Q40" s="52">
        <f>TEIK_2000!P40</f>
        <v>0</v>
      </c>
      <c r="R40" s="51">
        <f>TEIK_2000!Q40</f>
        <v>0</v>
      </c>
      <c r="S40" s="52">
        <f>TEIK_2000!R40</f>
        <v>0</v>
      </c>
      <c r="T40" s="50">
        <f>TEIK_2000!S40</f>
        <v>0</v>
      </c>
      <c r="U40" s="51">
        <f>TEIK_2000!T40</f>
        <v>0</v>
      </c>
      <c r="V40" s="52">
        <f>TEIK_2000!U40</f>
        <v>0</v>
      </c>
      <c r="W40" s="50">
        <f>TEIK_2000!V40</f>
        <v>0</v>
      </c>
      <c r="X40" s="50">
        <f>TEIK_2000!W40</f>
        <v>0</v>
      </c>
      <c r="Y40" s="50">
        <f>TEIK_2000!X40</f>
        <v>0</v>
      </c>
      <c r="Z40" s="50">
        <f>TEIK_2000!Y40</f>
        <v>0</v>
      </c>
      <c r="AA40" s="50">
        <f>TEIK_2000!Z40</f>
        <v>0</v>
      </c>
      <c r="AB40" s="51">
        <f>TEIK_2000!AA40</f>
        <v>0</v>
      </c>
      <c r="AC40" s="50">
        <f>TEIK_2000!AB40</f>
        <v>0</v>
      </c>
      <c r="AD40" s="50">
        <f>TEIK_2000!AC40</f>
        <v>0</v>
      </c>
      <c r="AE40" s="50">
        <f>TEIK_2000!AD40</f>
        <v>0</v>
      </c>
      <c r="AF40" s="50">
        <f>TEIK_2000!AE40</f>
        <v>0</v>
      </c>
      <c r="AG40" s="50">
        <f>TEIK_2000!AF40</f>
        <v>0</v>
      </c>
      <c r="AH40" s="50">
        <f>TEIK_2000!AG40</f>
        <v>0</v>
      </c>
      <c r="AI40" s="50">
        <f>TEIK_2000!AH40</f>
        <v>0</v>
      </c>
      <c r="AJ40" s="52">
        <f>TEIK_2000!AI40</f>
        <v>0</v>
      </c>
      <c r="AK40" s="50">
        <f>TEIK_2000!AJ40</f>
        <v>0</v>
      </c>
      <c r="AL40" s="50">
        <f>TEIK_2000!AK40</f>
        <v>0</v>
      </c>
      <c r="AM40" s="53">
        <f>TEIK_2000!AL40</f>
        <v>0</v>
      </c>
      <c r="AN40" s="51">
        <f>TEIK_2000!AM40</f>
        <v>0</v>
      </c>
      <c r="AO40" s="52">
        <f>TEIK_2000!AN40</f>
        <v>0</v>
      </c>
      <c r="AP40" s="51">
        <f>TEIK_2000!AO40</f>
        <v>0</v>
      </c>
      <c r="AQ40" s="50">
        <f>TEIK_2000!AP40</f>
        <v>0</v>
      </c>
      <c r="AR40" s="50">
        <f>TEIK_2000!AQ40</f>
        <v>0</v>
      </c>
      <c r="AS40" s="54">
        <f>TEIK_2000!AR40</f>
        <v>0</v>
      </c>
      <c r="AT40" s="45"/>
      <c r="AU40" s="45"/>
      <c r="AV40" s="45"/>
      <c r="AW40" s="46"/>
      <c r="AX40" s="46"/>
      <c r="AY40" s="45"/>
      <c r="AZ40" s="45"/>
      <c r="BA40" s="45"/>
      <c r="BB40" s="45"/>
      <c r="BC40" s="46"/>
      <c r="BD40" s="46"/>
      <c r="BE40" s="46"/>
      <c r="BF40" s="45"/>
      <c r="BG40" s="45"/>
      <c r="BH40" s="45"/>
      <c r="BI40" s="45"/>
      <c r="BJ40" s="45"/>
      <c r="BK40" s="46"/>
      <c r="BL40" s="46"/>
      <c r="BM40" s="46"/>
      <c r="BN40" s="45"/>
      <c r="BO40" s="45"/>
      <c r="BP40" s="45"/>
      <c r="BQ40" s="45"/>
      <c r="BR40" s="45"/>
      <c r="BS40" s="45"/>
      <c r="BT40" s="45"/>
      <c r="BU40" s="45"/>
      <c r="BV40" s="45"/>
      <c r="BW40" s="45"/>
      <c r="BX40" s="46"/>
      <c r="BY40" s="46"/>
      <c r="BZ40" s="45"/>
      <c r="CA40" s="45"/>
      <c r="CB40" s="46"/>
      <c r="CC40" s="46"/>
      <c r="CD40" s="45"/>
      <c r="CE40" s="45"/>
      <c r="CF40" s="47"/>
      <c r="CG40" s="47"/>
    </row>
    <row r="41" spans="2:85" ht="13.25" outlineLevel="1" x14ac:dyDescent="0.25">
      <c r="B41" s="48" t="s">
        <v>117</v>
      </c>
      <c r="C41" s="49" t="s">
        <v>118</v>
      </c>
      <c r="D41" s="50">
        <f>TEIK_2000!C41</f>
        <v>0</v>
      </c>
      <c r="E41" s="50">
        <f>TEIK_2000!D41</f>
        <v>0</v>
      </c>
      <c r="F41" s="50">
        <f>TEIK_2000!E41</f>
        <v>0</v>
      </c>
      <c r="G41" s="50">
        <f>TEIK_2000!F41</f>
        <v>0</v>
      </c>
      <c r="H41" s="50">
        <f>TEIK_2000!G41</f>
        <v>0</v>
      </c>
      <c r="I41" s="50">
        <f>TEIK_2000!H41</f>
        <v>0</v>
      </c>
      <c r="J41" s="50">
        <f>TEIK_2000!I41</f>
        <v>0</v>
      </c>
      <c r="K41" s="50">
        <f>TEIK_2000!J41</f>
        <v>0</v>
      </c>
      <c r="L41" s="50">
        <f>TEIK_2000!K41</f>
        <v>0</v>
      </c>
      <c r="M41" s="50">
        <f>TEIK_2000!L41</f>
        <v>0</v>
      </c>
      <c r="N41" s="50">
        <f>TEIK_2000!M41</f>
        <v>0</v>
      </c>
      <c r="O41" s="51">
        <f>TEIK_2000!N41</f>
        <v>0</v>
      </c>
      <c r="P41" s="50">
        <f>TEIK_2000!O41</f>
        <v>0</v>
      </c>
      <c r="Q41" s="52">
        <f>TEIK_2000!P41</f>
        <v>0</v>
      </c>
      <c r="R41" s="51">
        <f>TEIK_2000!Q41</f>
        <v>0</v>
      </c>
      <c r="S41" s="52">
        <f>TEIK_2000!R41</f>
        <v>0</v>
      </c>
      <c r="T41" s="50">
        <f>TEIK_2000!S41</f>
        <v>0</v>
      </c>
      <c r="U41" s="51">
        <f>TEIK_2000!T41</f>
        <v>0</v>
      </c>
      <c r="V41" s="52">
        <f>TEIK_2000!U41</f>
        <v>0</v>
      </c>
      <c r="W41" s="50">
        <f>TEIK_2000!V41</f>
        <v>0</v>
      </c>
      <c r="X41" s="50">
        <f>TEIK_2000!W41</f>
        <v>0</v>
      </c>
      <c r="Y41" s="50">
        <f>TEIK_2000!X41</f>
        <v>0</v>
      </c>
      <c r="Z41" s="50">
        <f>TEIK_2000!Y41</f>
        <v>0</v>
      </c>
      <c r="AA41" s="50">
        <f>TEIK_2000!Z41</f>
        <v>0</v>
      </c>
      <c r="AB41" s="51">
        <f>TEIK_2000!AA41</f>
        <v>0</v>
      </c>
      <c r="AC41" s="50">
        <f>TEIK_2000!AB41</f>
        <v>0</v>
      </c>
      <c r="AD41" s="50">
        <f>TEIK_2000!AC41</f>
        <v>0</v>
      </c>
      <c r="AE41" s="50">
        <f>TEIK_2000!AD41</f>
        <v>0</v>
      </c>
      <c r="AF41" s="50">
        <f>TEIK_2000!AE41</f>
        <v>0</v>
      </c>
      <c r="AG41" s="50">
        <f>TEIK_2000!AF41</f>
        <v>0</v>
      </c>
      <c r="AH41" s="50">
        <f>TEIK_2000!AG41</f>
        <v>0</v>
      </c>
      <c r="AI41" s="50">
        <f>TEIK_2000!AH41</f>
        <v>0</v>
      </c>
      <c r="AJ41" s="52">
        <f>TEIK_2000!AI41</f>
        <v>0</v>
      </c>
      <c r="AK41" s="50">
        <f>TEIK_2000!AJ41</f>
        <v>0</v>
      </c>
      <c r="AL41" s="50">
        <f>TEIK_2000!AK41</f>
        <v>0</v>
      </c>
      <c r="AM41" s="53">
        <f>TEIK_2000!AL41</f>
        <v>0</v>
      </c>
      <c r="AN41" s="51">
        <f>TEIK_2000!AM41</f>
        <v>0</v>
      </c>
      <c r="AO41" s="52">
        <f>TEIK_2000!AN41</f>
        <v>0</v>
      </c>
      <c r="AP41" s="51">
        <f>TEIK_2000!AO41</f>
        <v>0</v>
      </c>
      <c r="AQ41" s="50">
        <f>TEIK_2000!AP41</f>
        <v>0</v>
      </c>
      <c r="AR41" s="50">
        <f>TEIK_2000!AQ41</f>
        <v>0</v>
      </c>
      <c r="AS41" s="54">
        <f>TEIK_2000!AR41</f>
        <v>0</v>
      </c>
      <c r="AT41" s="45"/>
      <c r="AU41" s="45"/>
      <c r="AV41" s="45"/>
      <c r="AW41" s="46"/>
      <c r="AX41" s="46"/>
      <c r="AY41" s="45"/>
      <c r="AZ41" s="45"/>
      <c r="BA41" s="45"/>
      <c r="BB41" s="45"/>
      <c r="BC41" s="46"/>
      <c r="BD41" s="46"/>
      <c r="BE41" s="46"/>
      <c r="BF41" s="45"/>
      <c r="BG41" s="45"/>
      <c r="BH41" s="45"/>
      <c r="BI41" s="45"/>
      <c r="BJ41" s="45"/>
      <c r="BK41" s="46"/>
      <c r="BL41" s="46"/>
      <c r="BM41" s="46"/>
      <c r="BN41" s="45"/>
      <c r="BO41" s="45"/>
      <c r="BP41" s="45"/>
      <c r="BQ41" s="45"/>
      <c r="BR41" s="45"/>
      <c r="BS41" s="45"/>
      <c r="BT41" s="45"/>
      <c r="BU41" s="45"/>
      <c r="BV41" s="45"/>
      <c r="BW41" s="45"/>
      <c r="BX41" s="46"/>
      <c r="BY41" s="46"/>
      <c r="BZ41" s="45"/>
      <c r="CA41" s="45"/>
      <c r="CB41" s="46"/>
      <c r="CC41" s="46"/>
      <c r="CD41" s="45"/>
      <c r="CE41" s="45"/>
      <c r="CF41" s="47"/>
      <c r="CG41" s="47"/>
    </row>
    <row r="42" spans="2:85" ht="13.25" outlineLevel="1" x14ac:dyDescent="0.25">
      <c r="B42" s="48" t="s">
        <v>119</v>
      </c>
      <c r="C42" s="49" t="s">
        <v>120</v>
      </c>
      <c r="D42" s="50">
        <f>TEIK_2000!C42</f>
        <v>0</v>
      </c>
      <c r="E42" s="50">
        <f>TEIK_2000!D42</f>
        <v>0</v>
      </c>
      <c r="F42" s="50">
        <f>TEIK_2000!E42</f>
        <v>0</v>
      </c>
      <c r="G42" s="50">
        <f>TEIK_2000!F42</f>
        <v>0</v>
      </c>
      <c r="H42" s="50">
        <f>TEIK_2000!G42</f>
        <v>0</v>
      </c>
      <c r="I42" s="50">
        <f>TEIK_2000!H42</f>
        <v>0</v>
      </c>
      <c r="J42" s="50">
        <f>TEIK_2000!I42</f>
        <v>0</v>
      </c>
      <c r="K42" s="50">
        <f>TEIK_2000!J42</f>
        <v>0</v>
      </c>
      <c r="L42" s="50">
        <f>TEIK_2000!K42</f>
        <v>0</v>
      </c>
      <c r="M42" s="50">
        <f>TEIK_2000!L42</f>
        <v>0</v>
      </c>
      <c r="N42" s="50">
        <f>TEIK_2000!M42</f>
        <v>0</v>
      </c>
      <c r="O42" s="51">
        <f>TEIK_2000!N42</f>
        <v>0</v>
      </c>
      <c r="P42" s="50">
        <f>TEIK_2000!O42</f>
        <v>0</v>
      </c>
      <c r="Q42" s="52">
        <f>TEIK_2000!P42</f>
        <v>0</v>
      </c>
      <c r="R42" s="51">
        <f>TEIK_2000!Q42</f>
        <v>0</v>
      </c>
      <c r="S42" s="52">
        <f>TEIK_2000!R42</f>
        <v>0</v>
      </c>
      <c r="T42" s="50">
        <f>TEIK_2000!S42</f>
        <v>0</v>
      </c>
      <c r="U42" s="51">
        <f>TEIK_2000!T42</f>
        <v>0</v>
      </c>
      <c r="V42" s="52">
        <f>TEIK_2000!U42</f>
        <v>0</v>
      </c>
      <c r="W42" s="50">
        <f>TEIK_2000!V42</f>
        <v>0</v>
      </c>
      <c r="X42" s="50">
        <f>TEIK_2000!W42</f>
        <v>0</v>
      </c>
      <c r="Y42" s="50">
        <f>TEIK_2000!X42</f>
        <v>0</v>
      </c>
      <c r="Z42" s="50">
        <f>TEIK_2000!Y42</f>
        <v>0</v>
      </c>
      <c r="AA42" s="50">
        <f>TEIK_2000!Z42</f>
        <v>0</v>
      </c>
      <c r="AB42" s="51">
        <f>TEIK_2000!AA42</f>
        <v>0</v>
      </c>
      <c r="AC42" s="50">
        <f>TEIK_2000!AB42</f>
        <v>0</v>
      </c>
      <c r="AD42" s="50">
        <f>TEIK_2000!AC42</f>
        <v>0</v>
      </c>
      <c r="AE42" s="50">
        <f>TEIK_2000!AD42</f>
        <v>0</v>
      </c>
      <c r="AF42" s="50">
        <f>TEIK_2000!AE42</f>
        <v>0</v>
      </c>
      <c r="AG42" s="50">
        <f>TEIK_2000!AF42</f>
        <v>0</v>
      </c>
      <c r="AH42" s="50">
        <f>TEIK_2000!AG42</f>
        <v>0</v>
      </c>
      <c r="AI42" s="50">
        <f>TEIK_2000!AH42</f>
        <v>0</v>
      </c>
      <c r="AJ42" s="52">
        <f>TEIK_2000!AI42</f>
        <v>0</v>
      </c>
      <c r="AK42" s="50">
        <f>TEIK_2000!AJ42</f>
        <v>0</v>
      </c>
      <c r="AL42" s="50">
        <f>TEIK_2000!AK42</f>
        <v>0</v>
      </c>
      <c r="AM42" s="53">
        <f>TEIK_2000!AL42</f>
        <v>0</v>
      </c>
      <c r="AN42" s="51">
        <f>TEIK_2000!AM42</f>
        <v>0</v>
      </c>
      <c r="AO42" s="52">
        <f>TEIK_2000!AN42</f>
        <v>0</v>
      </c>
      <c r="AP42" s="51">
        <f>TEIK_2000!AO42</f>
        <v>0</v>
      </c>
      <c r="AQ42" s="50">
        <f>TEIK_2000!AP42</f>
        <v>0</v>
      </c>
      <c r="AR42" s="50">
        <f>TEIK_2000!AQ42</f>
        <v>0</v>
      </c>
      <c r="AS42" s="54">
        <f>TEIK_2000!AR42</f>
        <v>0</v>
      </c>
      <c r="AT42" s="45"/>
      <c r="AU42" s="45"/>
      <c r="AV42" s="45"/>
      <c r="AW42" s="46"/>
      <c r="AX42" s="46"/>
      <c r="AY42" s="45"/>
      <c r="AZ42" s="45"/>
      <c r="BA42" s="45"/>
      <c r="BB42" s="45"/>
      <c r="BC42" s="46"/>
      <c r="BD42" s="46"/>
      <c r="BE42" s="46"/>
      <c r="BF42" s="45"/>
      <c r="BG42" s="45"/>
      <c r="BH42" s="45"/>
      <c r="BI42" s="45"/>
      <c r="BJ42" s="45"/>
      <c r="BK42" s="46"/>
      <c r="BL42" s="46"/>
      <c r="BM42" s="46"/>
      <c r="BN42" s="45"/>
      <c r="BO42" s="45"/>
      <c r="BP42" s="45"/>
      <c r="BQ42" s="45"/>
      <c r="BR42" s="45"/>
      <c r="BS42" s="45"/>
      <c r="BT42" s="45"/>
      <c r="BU42" s="45"/>
      <c r="BV42" s="45"/>
      <c r="BW42" s="45"/>
      <c r="BX42" s="46"/>
      <c r="BY42" s="46"/>
      <c r="BZ42" s="45"/>
      <c r="CA42" s="45"/>
      <c r="CB42" s="46"/>
      <c r="CC42" s="46"/>
      <c r="CD42" s="45"/>
      <c r="CE42" s="45"/>
      <c r="CF42" s="47"/>
      <c r="CG42" s="47"/>
    </row>
    <row r="43" spans="2:85" ht="13.25" outlineLevel="1" x14ac:dyDescent="0.25">
      <c r="B43" s="48" t="s">
        <v>121</v>
      </c>
      <c r="C43" s="49" t="s">
        <v>122</v>
      </c>
      <c r="D43" s="50">
        <f>TEIK_2000!C43</f>
        <v>0</v>
      </c>
      <c r="E43" s="50">
        <f>TEIK_2000!D43</f>
        <v>0</v>
      </c>
      <c r="F43" s="50">
        <f>TEIK_2000!E43</f>
        <v>0</v>
      </c>
      <c r="G43" s="50">
        <f>TEIK_2000!F43</f>
        <v>0</v>
      </c>
      <c r="H43" s="50">
        <f>TEIK_2000!G43</f>
        <v>0</v>
      </c>
      <c r="I43" s="50">
        <f>TEIK_2000!H43</f>
        <v>0</v>
      </c>
      <c r="J43" s="50">
        <f>TEIK_2000!I43</f>
        <v>0</v>
      </c>
      <c r="K43" s="50">
        <f>TEIK_2000!J43</f>
        <v>0</v>
      </c>
      <c r="L43" s="50">
        <f>TEIK_2000!K43</f>
        <v>0</v>
      </c>
      <c r="M43" s="50">
        <f>TEIK_2000!L43</f>
        <v>0</v>
      </c>
      <c r="N43" s="50">
        <f>TEIK_2000!M43</f>
        <v>0</v>
      </c>
      <c r="O43" s="51">
        <f>TEIK_2000!N43</f>
        <v>0</v>
      </c>
      <c r="P43" s="50">
        <f>TEIK_2000!O43</f>
        <v>0</v>
      </c>
      <c r="Q43" s="52">
        <f>TEIK_2000!P43</f>
        <v>0</v>
      </c>
      <c r="R43" s="51">
        <f>TEIK_2000!Q43</f>
        <v>0</v>
      </c>
      <c r="S43" s="52">
        <f>TEIK_2000!R43</f>
        <v>0</v>
      </c>
      <c r="T43" s="50">
        <f>TEIK_2000!S43</f>
        <v>0</v>
      </c>
      <c r="U43" s="51">
        <f>TEIK_2000!T43</f>
        <v>0</v>
      </c>
      <c r="V43" s="52">
        <f>TEIK_2000!U43</f>
        <v>0</v>
      </c>
      <c r="W43" s="50">
        <f>TEIK_2000!V43</f>
        <v>0</v>
      </c>
      <c r="X43" s="50">
        <f>TEIK_2000!W43</f>
        <v>0</v>
      </c>
      <c r="Y43" s="50">
        <f>TEIK_2000!X43</f>
        <v>0</v>
      </c>
      <c r="Z43" s="50">
        <f>TEIK_2000!Y43</f>
        <v>0</v>
      </c>
      <c r="AA43" s="50">
        <f>TEIK_2000!Z43</f>
        <v>0</v>
      </c>
      <c r="AB43" s="51">
        <f>TEIK_2000!AA43</f>
        <v>0</v>
      </c>
      <c r="AC43" s="50">
        <f>TEIK_2000!AB43</f>
        <v>0</v>
      </c>
      <c r="AD43" s="50">
        <f>TEIK_2000!AC43</f>
        <v>0</v>
      </c>
      <c r="AE43" s="50">
        <f>TEIK_2000!AD43</f>
        <v>0</v>
      </c>
      <c r="AF43" s="50">
        <f>TEIK_2000!AE43</f>
        <v>0</v>
      </c>
      <c r="AG43" s="50">
        <f>TEIK_2000!AF43</f>
        <v>0</v>
      </c>
      <c r="AH43" s="50">
        <f>TEIK_2000!AG43</f>
        <v>0</v>
      </c>
      <c r="AI43" s="50">
        <f>TEIK_2000!AH43</f>
        <v>0</v>
      </c>
      <c r="AJ43" s="52">
        <f>TEIK_2000!AI43</f>
        <v>0</v>
      </c>
      <c r="AK43" s="50">
        <f>TEIK_2000!AJ43</f>
        <v>0</v>
      </c>
      <c r="AL43" s="50">
        <f>TEIK_2000!AK43</f>
        <v>0</v>
      </c>
      <c r="AM43" s="53">
        <f>TEIK_2000!AL43</f>
        <v>0</v>
      </c>
      <c r="AN43" s="51">
        <f>TEIK_2000!AM43</f>
        <v>0</v>
      </c>
      <c r="AO43" s="52">
        <f>TEIK_2000!AN43</f>
        <v>0</v>
      </c>
      <c r="AP43" s="51">
        <f>TEIK_2000!AO43</f>
        <v>0</v>
      </c>
      <c r="AQ43" s="50">
        <f>TEIK_2000!AP43</f>
        <v>0</v>
      </c>
      <c r="AR43" s="50">
        <f>TEIK_2000!AQ43</f>
        <v>0</v>
      </c>
      <c r="AS43" s="54">
        <f>TEIK_2000!AR43</f>
        <v>0</v>
      </c>
      <c r="AT43" s="45"/>
      <c r="AU43" s="45"/>
      <c r="AV43" s="45"/>
      <c r="AW43" s="46"/>
      <c r="AX43" s="46"/>
      <c r="AY43" s="45"/>
      <c r="AZ43" s="45"/>
      <c r="BA43" s="45"/>
      <c r="BB43" s="45"/>
      <c r="BC43" s="46"/>
      <c r="BD43" s="46"/>
      <c r="BE43" s="46"/>
      <c r="BF43" s="45"/>
      <c r="BG43" s="45"/>
      <c r="BH43" s="45"/>
      <c r="BI43" s="45"/>
      <c r="BJ43" s="45"/>
      <c r="BK43" s="46"/>
      <c r="BL43" s="46"/>
      <c r="BM43" s="46"/>
      <c r="BN43" s="45"/>
      <c r="BO43" s="45"/>
      <c r="BP43" s="45"/>
      <c r="BQ43" s="45"/>
      <c r="BR43" s="45"/>
      <c r="BS43" s="45"/>
      <c r="BT43" s="45"/>
      <c r="BU43" s="45"/>
      <c r="BV43" s="45"/>
      <c r="BW43" s="45"/>
      <c r="BX43" s="46"/>
      <c r="BY43" s="46"/>
      <c r="BZ43" s="45"/>
      <c r="CA43" s="45"/>
      <c r="CB43" s="46"/>
      <c r="CC43" s="46"/>
      <c r="CD43" s="45"/>
      <c r="CE43" s="45"/>
      <c r="CF43" s="47"/>
      <c r="CG43" s="47"/>
    </row>
    <row r="44" spans="2:85" ht="13.25" outlineLevel="1" x14ac:dyDescent="0.25">
      <c r="B44" s="48" t="s">
        <v>123</v>
      </c>
      <c r="C44" s="49" t="s">
        <v>124</v>
      </c>
      <c r="D44" s="50">
        <f>TEIK_2000!C44</f>
        <v>0</v>
      </c>
      <c r="E44" s="50">
        <f>TEIK_2000!D44</f>
        <v>0</v>
      </c>
      <c r="F44" s="50">
        <f>TEIK_2000!E44</f>
        <v>0</v>
      </c>
      <c r="G44" s="50">
        <f>TEIK_2000!F44</f>
        <v>0</v>
      </c>
      <c r="H44" s="50">
        <f>TEIK_2000!G44</f>
        <v>0</v>
      </c>
      <c r="I44" s="50">
        <f>TEIK_2000!H44</f>
        <v>0</v>
      </c>
      <c r="J44" s="50">
        <f>TEIK_2000!I44</f>
        <v>0</v>
      </c>
      <c r="K44" s="50">
        <f>TEIK_2000!J44</f>
        <v>0</v>
      </c>
      <c r="L44" s="50">
        <f>TEIK_2000!K44</f>
        <v>0</v>
      </c>
      <c r="M44" s="50">
        <f>TEIK_2000!L44</f>
        <v>0</v>
      </c>
      <c r="N44" s="50">
        <f>TEIK_2000!M44</f>
        <v>0</v>
      </c>
      <c r="O44" s="51">
        <f>TEIK_2000!N44</f>
        <v>0</v>
      </c>
      <c r="P44" s="50">
        <f>TEIK_2000!O44</f>
        <v>0</v>
      </c>
      <c r="Q44" s="52">
        <f>TEIK_2000!P44</f>
        <v>0</v>
      </c>
      <c r="R44" s="51">
        <f>TEIK_2000!Q44</f>
        <v>0</v>
      </c>
      <c r="S44" s="52">
        <f>TEIK_2000!R44</f>
        <v>0</v>
      </c>
      <c r="T44" s="50">
        <f>TEIK_2000!S44</f>
        <v>0</v>
      </c>
      <c r="U44" s="51">
        <f>TEIK_2000!T44</f>
        <v>0</v>
      </c>
      <c r="V44" s="52">
        <f>TEIK_2000!U44</f>
        <v>0</v>
      </c>
      <c r="W44" s="50">
        <f>TEIK_2000!V44</f>
        <v>0</v>
      </c>
      <c r="X44" s="50">
        <f>TEIK_2000!W44</f>
        <v>0</v>
      </c>
      <c r="Y44" s="50">
        <f>TEIK_2000!X44</f>
        <v>0</v>
      </c>
      <c r="Z44" s="50">
        <f>TEIK_2000!Y44</f>
        <v>0</v>
      </c>
      <c r="AA44" s="50">
        <f>TEIK_2000!Z44</f>
        <v>0</v>
      </c>
      <c r="AB44" s="51">
        <f>TEIK_2000!AA44</f>
        <v>0</v>
      </c>
      <c r="AC44" s="50">
        <f>TEIK_2000!AB44</f>
        <v>0</v>
      </c>
      <c r="AD44" s="50">
        <f>TEIK_2000!AC44</f>
        <v>0</v>
      </c>
      <c r="AE44" s="50">
        <f>TEIK_2000!AD44</f>
        <v>0</v>
      </c>
      <c r="AF44" s="50">
        <f>TEIK_2000!AE44</f>
        <v>0</v>
      </c>
      <c r="AG44" s="50">
        <f>TEIK_2000!AF44</f>
        <v>0</v>
      </c>
      <c r="AH44" s="50">
        <f>TEIK_2000!AG44</f>
        <v>0</v>
      </c>
      <c r="AI44" s="50">
        <f>TEIK_2000!AH44</f>
        <v>0</v>
      </c>
      <c r="AJ44" s="52">
        <f>TEIK_2000!AI44</f>
        <v>0</v>
      </c>
      <c r="AK44" s="50">
        <f>TEIK_2000!AJ44</f>
        <v>0</v>
      </c>
      <c r="AL44" s="50">
        <f>TEIK_2000!AK44</f>
        <v>0</v>
      </c>
      <c r="AM44" s="53">
        <f>TEIK_2000!AL44</f>
        <v>0</v>
      </c>
      <c r="AN44" s="51">
        <f>TEIK_2000!AM44</f>
        <v>0</v>
      </c>
      <c r="AO44" s="52">
        <f>TEIK_2000!AN44</f>
        <v>0</v>
      </c>
      <c r="AP44" s="51">
        <f>TEIK_2000!AO44</f>
        <v>0</v>
      </c>
      <c r="AQ44" s="50">
        <f>TEIK_2000!AP44</f>
        <v>0</v>
      </c>
      <c r="AR44" s="50">
        <f>TEIK_2000!AQ44</f>
        <v>0</v>
      </c>
      <c r="AS44" s="54">
        <f>TEIK_2000!AR44</f>
        <v>0</v>
      </c>
      <c r="AT44" s="45"/>
      <c r="AU44" s="45"/>
      <c r="AV44" s="45"/>
      <c r="AW44" s="46"/>
      <c r="AX44" s="46"/>
      <c r="AY44" s="45"/>
      <c r="AZ44" s="45"/>
      <c r="BA44" s="45"/>
      <c r="BB44" s="45"/>
      <c r="BC44" s="46"/>
      <c r="BD44" s="46"/>
      <c r="BE44" s="46"/>
      <c r="BF44" s="45"/>
      <c r="BG44" s="45"/>
      <c r="BH44" s="45"/>
      <c r="BI44" s="45"/>
      <c r="BJ44" s="45"/>
      <c r="BK44" s="46"/>
      <c r="BL44" s="46"/>
      <c r="BM44" s="46"/>
      <c r="BN44" s="45"/>
      <c r="BO44" s="45"/>
      <c r="BP44" s="45"/>
      <c r="BQ44" s="45"/>
      <c r="BR44" s="45"/>
      <c r="BS44" s="45"/>
      <c r="BT44" s="45"/>
      <c r="BU44" s="45"/>
      <c r="BV44" s="45"/>
      <c r="BW44" s="45"/>
      <c r="BX44" s="46"/>
      <c r="BY44" s="46"/>
      <c r="BZ44" s="45"/>
      <c r="CA44" s="45"/>
      <c r="CB44" s="46"/>
      <c r="CC44" s="46"/>
      <c r="CD44" s="45"/>
      <c r="CE44" s="45"/>
      <c r="CF44" s="47"/>
      <c r="CG44" s="47"/>
    </row>
    <row r="45" spans="2:85" ht="13.25" outlineLevel="1" x14ac:dyDescent="0.25">
      <c r="B45" s="48" t="s">
        <v>125</v>
      </c>
      <c r="C45" s="49" t="s">
        <v>126</v>
      </c>
      <c r="D45" s="50">
        <f>TEIK_2000!C45</f>
        <v>0</v>
      </c>
      <c r="E45" s="50">
        <f>TEIK_2000!D45</f>
        <v>0</v>
      </c>
      <c r="F45" s="50">
        <f>TEIK_2000!E45</f>
        <v>0</v>
      </c>
      <c r="G45" s="50">
        <f>TEIK_2000!F45</f>
        <v>0</v>
      </c>
      <c r="H45" s="50">
        <f>TEIK_2000!G45</f>
        <v>0</v>
      </c>
      <c r="I45" s="50">
        <f>TEIK_2000!H45</f>
        <v>0</v>
      </c>
      <c r="J45" s="50">
        <f>TEIK_2000!I45</f>
        <v>0</v>
      </c>
      <c r="K45" s="50">
        <f>TEIK_2000!J45</f>
        <v>0</v>
      </c>
      <c r="L45" s="50">
        <f>TEIK_2000!K45</f>
        <v>0</v>
      </c>
      <c r="M45" s="50">
        <f>TEIK_2000!L45</f>
        <v>0</v>
      </c>
      <c r="N45" s="50">
        <f>TEIK_2000!M45</f>
        <v>0</v>
      </c>
      <c r="O45" s="51">
        <f>TEIK_2000!N45</f>
        <v>0</v>
      </c>
      <c r="P45" s="50">
        <f>TEIK_2000!O45</f>
        <v>0</v>
      </c>
      <c r="Q45" s="52">
        <f>TEIK_2000!P45</f>
        <v>0</v>
      </c>
      <c r="R45" s="51">
        <f>TEIK_2000!Q45</f>
        <v>0</v>
      </c>
      <c r="S45" s="52">
        <f>TEIK_2000!R45</f>
        <v>0</v>
      </c>
      <c r="T45" s="50">
        <f>TEIK_2000!S45</f>
        <v>0</v>
      </c>
      <c r="U45" s="51">
        <f>TEIK_2000!T45</f>
        <v>0</v>
      </c>
      <c r="V45" s="52">
        <f>TEIK_2000!U45</f>
        <v>0</v>
      </c>
      <c r="W45" s="50">
        <f>TEIK_2000!V45</f>
        <v>0</v>
      </c>
      <c r="X45" s="50">
        <f>TEIK_2000!W45</f>
        <v>0</v>
      </c>
      <c r="Y45" s="50">
        <f>TEIK_2000!X45</f>
        <v>0</v>
      </c>
      <c r="Z45" s="50">
        <f>TEIK_2000!Y45</f>
        <v>0</v>
      </c>
      <c r="AA45" s="50">
        <f>TEIK_2000!Z45</f>
        <v>0</v>
      </c>
      <c r="AB45" s="51">
        <f>TEIK_2000!AA45</f>
        <v>0</v>
      </c>
      <c r="AC45" s="50">
        <f>TEIK_2000!AB45</f>
        <v>0</v>
      </c>
      <c r="AD45" s="50">
        <f>TEIK_2000!AC45</f>
        <v>0</v>
      </c>
      <c r="AE45" s="50">
        <f>TEIK_2000!AD45</f>
        <v>0</v>
      </c>
      <c r="AF45" s="50">
        <f>TEIK_2000!AE45</f>
        <v>0</v>
      </c>
      <c r="AG45" s="50">
        <f>TEIK_2000!AF45</f>
        <v>0</v>
      </c>
      <c r="AH45" s="50">
        <f>TEIK_2000!AG45</f>
        <v>0</v>
      </c>
      <c r="AI45" s="50">
        <f>TEIK_2000!AH45</f>
        <v>0</v>
      </c>
      <c r="AJ45" s="52">
        <f>TEIK_2000!AI45</f>
        <v>0</v>
      </c>
      <c r="AK45" s="50">
        <f>TEIK_2000!AJ45</f>
        <v>0</v>
      </c>
      <c r="AL45" s="50">
        <f>TEIK_2000!AK45</f>
        <v>0</v>
      </c>
      <c r="AM45" s="53">
        <f>TEIK_2000!AL45</f>
        <v>0</v>
      </c>
      <c r="AN45" s="51">
        <f>TEIK_2000!AM45</f>
        <v>0</v>
      </c>
      <c r="AO45" s="52">
        <f>TEIK_2000!AN45</f>
        <v>0</v>
      </c>
      <c r="AP45" s="51">
        <f>TEIK_2000!AO45</f>
        <v>0</v>
      </c>
      <c r="AQ45" s="50">
        <f>TEIK_2000!AP45</f>
        <v>0</v>
      </c>
      <c r="AR45" s="50">
        <f>TEIK_2000!AQ45</f>
        <v>0</v>
      </c>
      <c r="AS45" s="54">
        <f>TEIK_2000!AR45</f>
        <v>0</v>
      </c>
      <c r="AT45" s="45"/>
      <c r="AU45" s="45"/>
      <c r="AV45" s="45"/>
      <c r="AW45" s="46"/>
      <c r="AX45" s="46"/>
      <c r="AY45" s="45"/>
      <c r="AZ45" s="45"/>
      <c r="BA45" s="45"/>
      <c r="BB45" s="45"/>
      <c r="BC45" s="46"/>
      <c r="BD45" s="46"/>
      <c r="BE45" s="46"/>
      <c r="BF45" s="45"/>
      <c r="BG45" s="45"/>
      <c r="BH45" s="45"/>
      <c r="BI45" s="45"/>
      <c r="BJ45" s="45"/>
      <c r="BK45" s="46"/>
      <c r="BL45" s="46"/>
      <c r="BM45" s="46"/>
      <c r="BN45" s="45"/>
      <c r="BO45" s="45"/>
      <c r="BP45" s="45"/>
      <c r="BQ45" s="45"/>
      <c r="BR45" s="45"/>
      <c r="BS45" s="45"/>
      <c r="BT45" s="45"/>
      <c r="BU45" s="45"/>
      <c r="BV45" s="45"/>
      <c r="BW45" s="45"/>
      <c r="BX45" s="46"/>
      <c r="BY45" s="46"/>
      <c r="BZ45" s="45"/>
      <c r="CA45" s="45"/>
      <c r="CB45" s="46"/>
      <c r="CC45" s="46"/>
      <c r="CD45" s="45"/>
      <c r="CE45" s="45"/>
      <c r="CF45" s="47"/>
      <c r="CG45" s="47"/>
    </row>
    <row r="46" spans="2:85" ht="13.25" outlineLevel="1" x14ac:dyDescent="0.25">
      <c r="B46" s="48" t="s">
        <v>127</v>
      </c>
      <c r="C46" s="49" t="s">
        <v>128</v>
      </c>
      <c r="D46" s="50">
        <f>TEIK_2000!C46</f>
        <v>0</v>
      </c>
      <c r="E46" s="50">
        <f>TEIK_2000!D46</f>
        <v>0</v>
      </c>
      <c r="F46" s="50">
        <f>TEIK_2000!E46</f>
        <v>0</v>
      </c>
      <c r="G46" s="50">
        <f>TEIK_2000!F46</f>
        <v>0</v>
      </c>
      <c r="H46" s="50">
        <f>TEIK_2000!G46</f>
        <v>0</v>
      </c>
      <c r="I46" s="50">
        <f>TEIK_2000!H46</f>
        <v>0</v>
      </c>
      <c r="J46" s="50">
        <f>TEIK_2000!I46</f>
        <v>0</v>
      </c>
      <c r="K46" s="50">
        <f>TEIK_2000!J46</f>
        <v>0</v>
      </c>
      <c r="L46" s="50">
        <f>TEIK_2000!K46</f>
        <v>0</v>
      </c>
      <c r="M46" s="50">
        <f>TEIK_2000!L46</f>
        <v>0</v>
      </c>
      <c r="N46" s="50">
        <f>TEIK_2000!M46</f>
        <v>0</v>
      </c>
      <c r="O46" s="51">
        <f>TEIK_2000!N46</f>
        <v>0</v>
      </c>
      <c r="P46" s="50">
        <f>TEIK_2000!O46</f>
        <v>0</v>
      </c>
      <c r="Q46" s="52">
        <f>TEIK_2000!P46</f>
        <v>0</v>
      </c>
      <c r="R46" s="51">
        <f>TEIK_2000!Q46</f>
        <v>0</v>
      </c>
      <c r="S46" s="52">
        <f>TEIK_2000!R46</f>
        <v>0</v>
      </c>
      <c r="T46" s="50">
        <f>TEIK_2000!S46</f>
        <v>0</v>
      </c>
      <c r="U46" s="51">
        <f>TEIK_2000!T46</f>
        <v>0</v>
      </c>
      <c r="V46" s="52">
        <f>TEIK_2000!U46</f>
        <v>0</v>
      </c>
      <c r="W46" s="50">
        <f>TEIK_2000!V46</f>
        <v>0</v>
      </c>
      <c r="X46" s="50">
        <f>TEIK_2000!W46</f>
        <v>0</v>
      </c>
      <c r="Y46" s="50">
        <f>TEIK_2000!X46</f>
        <v>0</v>
      </c>
      <c r="Z46" s="50">
        <f>TEIK_2000!Y46</f>
        <v>0</v>
      </c>
      <c r="AA46" s="50">
        <f>TEIK_2000!Z46</f>
        <v>0</v>
      </c>
      <c r="AB46" s="51">
        <f>TEIK_2000!AA46</f>
        <v>0</v>
      </c>
      <c r="AC46" s="50">
        <f>TEIK_2000!AB46</f>
        <v>0</v>
      </c>
      <c r="AD46" s="50">
        <f>TEIK_2000!AC46</f>
        <v>0</v>
      </c>
      <c r="AE46" s="50">
        <f>TEIK_2000!AD46</f>
        <v>0</v>
      </c>
      <c r="AF46" s="50">
        <f>TEIK_2000!AE46</f>
        <v>0</v>
      </c>
      <c r="AG46" s="50">
        <f>TEIK_2000!AF46</f>
        <v>0</v>
      </c>
      <c r="AH46" s="50">
        <f>TEIK_2000!AG46</f>
        <v>0</v>
      </c>
      <c r="AI46" s="50">
        <f>TEIK_2000!AH46</f>
        <v>0</v>
      </c>
      <c r="AJ46" s="52">
        <f>TEIK_2000!AI46</f>
        <v>0</v>
      </c>
      <c r="AK46" s="50">
        <f>TEIK_2000!AJ46</f>
        <v>0</v>
      </c>
      <c r="AL46" s="50">
        <f>TEIK_2000!AK46</f>
        <v>0</v>
      </c>
      <c r="AM46" s="53">
        <f>TEIK_2000!AL46</f>
        <v>0</v>
      </c>
      <c r="AN46" s="51">
        <f>TEIK_2000!AM46</f>
        <v>0</v>
      </c>
      <c r="AO46" s="52">
        <f>TEIK_2000!AN46</f>
        <v>0</v>
      </c>
      <c r="AP46" s="51">
        <f>TEIK_2000!AO46</f>
        <v>0</v>
      </c>
      <c r="AQ46" s="50">
        <f>TEIK_2000!AP46</f>
        <v>0</v>
      </c>
      <c r="AR46" s="50">
        <f>TEIK_2000!AQ46</f>
        <v>0</v>
      </c>
      <c r="AS46" s="54">
        <f>TEIK_2000!AR46</f>
        <v>0</v>
      </c>
      <c r="AT46" s="45"/>
      <c r="AU46" s="45"/>
      <c r="AV46" s="45"/>
      <c r="AW46" s="46"/>
      <c r="AX46" s="46"/>
      <c r="AY46" s="45"/>
      <c r="AZ46" s="45"/>
      <c r="BA46" s="45"/>
      <c r="BB46" s="45"/>
      <c r="BC46" s="46"/>
      <c r="BD46" s="46"/>
      <c r="BE46" s="46"/>
      <c r="BF46" s="45"/>
      <c r="BG46" s="45"/>
      <c r="BH46" s="45"/>
      <c r="BI46" s="45"/>
      <c r="BJ46" s="45"/>
      <c r="BK46" s="46"/>
      <c r="BL46" s="46"/>
      <c r="BM46" s="46"/>
      <c r="BN46" s="45"/>
      <c r="BO46" s="45"/>
      <c r="BP46" s="45"/>
      <c r="BQ46" s="45"/>
      <c r="BR46" s="45"/>
      <c r="BS46" s="45"/>
      <c r="BT46" s="45"/>
      <c r="BU46" s="45"/>
      <c r="BV46" s="45"/>
      <c r="BW46" s="45"/>
      <c r="BX46" s="46"/>
      <c r="BY46" s="46"/>
      <c r="BZ46" s="45"/>
      <c r="CA46" s="45"/>
      <c r="CB46" s="46"/>
      <c r="CC46" s="46"/>
      <c r="CD46" s="45"/>
      <c r="CE46" s="45"/>
      <c r="CF46" s="47"/>
      <c r="CG46" s="47"/>
    </row>
    <row r="47" spans="2:85" ht="13.25" outlineLevel="1" x14ac:dyDescent="0.25">
      <c r="B47" s="48" t="s">
        <v>129</v>
      </c>
      <c r="C47" s="49" t="s">
        <v>130</v>
      </c>
      <c r="D47" s="50">
        <f>TEIK_2000!C47</f>
        <v>0</v>
      </c>
      <c r="E47" s="50">
        <f>TEIK_2000!D47</f>
        <v>0</v>
      </c>
      <c r="F47" s="50">
        <f>TEIK_2000!E47</f>
        <v>0</v>
      </c>
      <c r="G47" s="50">
        <f>TEIK_2000!F47</f>
        <v>0</v>
      </c>
      <c r="H47" s="50">
        <f>TEIK_2000!G47</f>
        <v>0</v>
      </c>
      <c r="I47" s="50">
        <f>TEIK_2000!H47</f>
        <v>0</v>
      </c>
      <c r="J47" s="50">
        <f>TEIK_2000!I47</f>
        <v>0</v>
      </c>
      <c r="K47" s="50">
        <f>TEIK_2000!J47</f>
        <v>0</v>
      </c>
      <c r="L47" s="50">
        <f>TEIK_2000!K47</f>
        <v>0</v>
      </c>
      <c r="M47" s="50">
        <f>TEIK_2000!L47</f>
        <v>0</v>
      </c>
      <c r="N47" s="50">
        <f>TEIK_2000!M47</f>
        <v>0</v>
      </c>
      <c r="O47" s="51">
        <f>TEIK_2000!N47</f>
        <v>0</v>
      </c>
      <c r="P47" s="50">
        <f>TEIK_2000!O47</f>
        <v>0</v>
      </c>
      <c r="Q47" s="52">
        <f>TEIK_2000!P47</f>
        <v>0</v>
      </c>
      <c r="R47" s="51">
        <f>TEIK_2000!Q47</f>
        <v>0</v>
      </c>
      <c r="S47" s="52">
        <f>TEIK_2000!R47</f>
        <v>0</v>
      </c>
      <c r="T47" s="50">
        <f>TEIK_2000!S47</f>
        <v>0</v>
      </c>
      <c r="U47" s="51">
        <f>TEIK_2000!T47</f>
        <v>0</v>
      </c>
      <c r="V47" s="52">
        <f>TEIK_2000!U47</f>
        <v>0</v>
      </c>
      <c r="W47" s="50">
        <f>TEIK_2000!V47</f>
        <v>0</v>
      </c>
      <c r="X47" s="50">
        <f>TEIK_2000!W47</f>
        <v>0</v>
      </c>
      <c r="Y47" s="50">
        <f>TEIK_2000!X47</f>
        <v>0</v>
      </c>
      <c r="Z47" s="50">
        <f>TEIK_2000!Y47</f>
        <v>0</v>
      </c>
      <c r="AA47" s="50">
        <f>TEIK_2000!Z47</f>
        <v>0</v>
      </c>
      <c r="AB47" s="51">
        <f>TEIK_2000!AA47</f>
        <v>0</v>
      </c>
      <c r="AC47" s="50">
        <f>TEIK_2000!AB47</f>
        <v>0</v>
      </c>
      <c r="AD47" s="50">
        <f>TEIK_2000!AC47</f>
        <v>0</v>
      </c>
      <c r="AE47" s="50">
        <f>TEIK_2000!AD47</f>
        <v>0</v>
      </c>
      <c r="AF47" s="50">
        <f>TEIK_2000!AE47</f>
        <v>0</v>
      </c>
      <c r="AG47" s="50">
        <f>TEIK_2000!AF47</f>
        <v>0</v>
      </c>
      <c r="AH47" s="50">
        <f>TEIK_2000!AG47</f>
        <v>0</v>
      </c>
      <c r="AI47" s="50">
        <f>TEIK_2000!AH47</f>
        <v>0</v>
      </c>
      <c r="AJ47" s="52">
        <f>TEIK_2000!AI47</f>
        <v>0</v>
      </c>
      <c r="AK47" s="50">
        <f>TEIK_2000!AJ47</f>
        <v>0</v>
      </c>
      <c r="AL47" s="50">
        <f>TEIK_2000!AK47</f>
        <v>0</v>
      </c>
      <c r="AM47" s="53">
        <f>TEIK_2000!AL47</f>
        <v>0</v>
      </c>
      <c r="AN47" s="51">
        <f>TEIK_2000!AM47</f>
        <v>0</v>
      </c>
      <c r="AO47" s="52">
        <f>TEIK_2000!AN47</f>
        <v>0</v>
      </c>
      <c r="AP47" s="51">
        <f>TEIK_2000!AO47</f>
        <v>0</v>
      </c>
      <c r="AQ47" s="50">
        <f>TEIK_2000!AP47</f>
        <v>0</v>
      </c>
      <c r="AR47" s="50">
        <f>TEIK_2000!AQ47</f>
        <v>0</v>
      </c>
      <c r="AS47" s="54">
        <f>TEIK_2000!AR47</f>
        <v>0</v>
      </c>
      <c r="AT47" s="45"/>
      <c r="AU47" s="45"/>
      <c r="AV47" s="45"/>
      <c r="AW47" s="46"/>
      <c r="AX47" s="46"/>
      <c r="AY47" s="45"/>
      <c r="AZ47" s="45"/>
      <c r="BA47" s="45"/>
      <c r="BB47" s="45"/>
      <c r="BC47" s="46"/>
      <c r="BD47" s="46"/>
      <c r="BE47" s="46"/>
      <c r="BF47" s="45"/>
      <c r="BG47" s="45"/>
      <c r="BH47" s="45"/>
      <c r="BI47" s="45"/>
      <c r="BJ47" s="45"/>
      <c r="BK47" s="46"/>
      <c r="BL47" s="46"/>
      <c r="BM47" s="46"/>
      <c r="BN47" s="45"/>
      <c r="BO47" s="45"/>
      <c r="BP47" s="45"/>
      <c r="BQ47" s="45"/>
      <c r="BR47" s="45"/>
      <c r="BS47" s="45"/>
      <c r="BT47" s="45"/>
      <c r="BU47" s="45"/>
      <c r="BV47" s="45"/>
      <c r="BW47" s="45"/>
      <c r="BX47" s="46"/>
      <c r="BY47" s="46"/>
      <c r="BZ47" s="45"/>
      <c r="CA47" s="45"/>
      <c r="CB47" s="46"/>
      <c r="CC47" s="46"/>
      <c r="CD47" s="45"/>
      <c r="CE47" s="45"/>
      <c r="CF47" s="47"/>
      <c r="CG47" s="47"/>
    </row>
    <row r="48" spans="2:85" ht="13.25" outlineLevel="1" x14ac:dyDescent="0.25">
      <c r="B48" s="55" t="s">
        <v>131</v>
      </c>
      <c r="C48" s="56" t="s">
        <v>132</v>
      </c>
      <c r="D48" s="57">
        <f>TEIK_2000!C48</f>
        <v>9920.3299999999981</v>
      </c>
      <c r="E48" s="57">
        <f>TEIK_2000!D48</f>
        <v>1449.3999999999999</v>
      </c>
      <c r="F48" s="57">
        <f>TEIK_2000!E48</f>
        <v>3220.0800000000004</v>
      </c>
      <c r="G48" s="57">
        <f>TEIK_2000!F48</f>
        <v>237.82000000000002</v>
      </c>
      <c r="H48" s="57">
        <f>TEIK_2000!G48</f>
        <v>1265.0900000000001</v>
      </c>
      <c r="I48" s="57">
        <f>TEIK_2000!H48</f>
        <v>652.84999999999991</v>
      </c>
      <c r="J48" s="57">
        <f>TEIK_2000!I48</f>
        <v>1062.26</v>
      </c>
      <c r="K48" s="57">
        <f>TEIK_2000!J48</f>
        <v>5031.6699999999992</v>
      </c>
      <c r="L48" s="57">
        <f>TEIK_2000!K48</f>
        <v>1168.55</v>
      </c>
      <c r="M48" s="57">
        <f>TEIK_2000!L48</f>
        <v>2019</v>
      </c>
      <c r="N48" s="57">
        <f>TEIK_2000!M48</f>
        <v>3216.27</v>
      </c>
      <c r="O48" s="58">
        <f>TEIK_2000!N48</f>
        <v>1778.8199999999997</v>
      </c>
      <c r="P48" s="57">
        <f>TEIK_2000!O48</f>
        <v>529.70000000000005</v>
      </c>
      <c r="Q48" s="59">
        <f>TEIK_2000!P48</f>
        <v>1823.4200000000003</v>
      </c>
      <c r="R48" s="58">
        <f>TEIK_2000!Q48</f>
        <v>3684.4500000000007</v>
      </c>
      <c r="S48" s="59">
        <f>TEIK_2000!R48</f>
        <v>3505.1000000000004</v>
      </c>
      <c r="T48" s="57">
        <f>TEIK_2000!S48</f>
        <v>3915.8900000000003</v>
      </c>
      <c r="U48" s="58">
        <f>TEIK_2000!T48</f>
        <v>-681.09</v>
      </c>
      <c r="V48" s="59">
        <f>TEIK_2000!U48</f>
        <v>7508.83</v>
      </c>
      <c r="W48" s="57">
        <f>TEIK_2000!V48</f>
        <v>2606.2800000000002</v>
      </c>
      <c r="X48" s="57">
        <f>TEIK_2000!W48</f>
        <v>1845.1200000000001</v>
      </c>
      <c r="Y48" s="57">
        <f>TEIK_2000!X48</f>
        <v>1513.04</v>
      </c>
      <c r="Z48" s="57">
        <f>TEIK_2000!Y48</f>
        <v>6550.98</v>
      </c>
      <c r="AA48" s="57">
        <f>TEIK_2000!Z48</f>
        <v>5931.4900000000007</v>
      </c>
      <c r="AB48" s="58">
        <f>TEIK_2000!AA48</f>
        <v>13435.460000000001</v>
      </c>
      <c r="AC48" s="57">
        <f>TEIK_2000!AB48</f>
        <v>9353</v>
      </c>
      <c r="AD48" s="57">
        <f>TEIK_2000!AC48</f>
        <v>2413.06</v>
      </c>
      <c r="AE48" s="57">
        <f>TEIK_2000!AD48</f>
        <v>2529.16</v>
      </c>
      <c r="AF48" s="57">
        <f>TEIK_2000!AE48</f>
        <v>86010.92</v>
      </c>
      <c r="AG48" s="57">
        <f>TEIK_2000!AF48</f>
        <v>4901.75</v>
      </c>
      <c r="AH48" s="57">
        <f>TEIK_2000!AG48</f>
        <v>14259.820000000002</v>
      </c>
      <c r="AI48" s="57">
        <f>TEIK_2000!AH48</f>
        <v>17172.75</v>
      </c>
      <c r="AJ48" s="59">
        <f>TEIK_2000!AI48</f>
        <v>3482.5200000000004</v>
      </c>
      <c r="AK48" s="57">
        <f>TEIK_2000!AJ48</f>
        <v>4847.3</v>
      </c>
      <c r="AL48" s="57">
        <f>TEIK_2000!AK48</f>
        <v>9760.7000000000007</v>
      </c>
      <c r="AM48" s="60">
        <f>TEIK_2000!AL48</f>
        <v>829.79000000000008</v>
      </c>
      <c r="AN48" s="58">
        <f>TEIK_2000!AM48</f>
        <v>7493.4700000000012</v>
      </c>
      <c r="AO48" s="59">
        <f>TEIK_2000!AN48</f>
        <v>6002.4100000000008</v>
      </c>
      <c r="AP48" s="58">
        <f>TEIK_2000!AO48</f>
        <v>2653.0800000000004</v>
      </c>
      <c r="AQ48" s="57">
        <f>TEIK_2000!AP48</f>
        <v>25348</v>
      </c>
      <c r="AR48" s="57">
        <f>TEIK_2000!AQ48</f>
        <v>419.51</v>
      </c>
      <c r="AS48" s="61">
        <f>TEIK_2000!AR48</f>
        <v>280668.05000000005</v>
      </c>
      <c r="AT48" s="45"/>
      <c r="AU48" s="45"/>
      <c r="AV48" s="45"/>
      <c r="AW48" s="46"/>
      <c r="AX48" s="46"/>
      <c r="AY48" s="45"/>
      <c r="AZ48" s="45"/>
      <c r="BA48" s="45"/>
      <c r="BB48" s="45"/>
      <c r="BC48" s="46"/>
      <c r="BD48" s="46"/>
      <c r="BE48" s="46"/>
      <c r="BF48" s="45"/>
      <c r="BG48" s="45"/>
      <c r="BH48" s="45"/>
      <c r="BI48" s="45"/>
      <c r="BJ48" s="45"/>
      <c r="BK48" s="46"/>
      <c r="BL48" s="46"/>
      <c r="BM48" s="46"/>
      <c r="BN48" s="45"/>
      <c r="BO48" s="45"/>
      <c r="BP48" s="45"/>
      <c r="BQ48" s="45"/>
      <c r="BR48" s="45"/>
      <c r="BS48" s="45"/>
      <c r="BT48" s="45"/>
      <c r="BU48" s="45"/>
      <c r="BV48" s="45"/>
      <c r="BW48" s="45"/>
      <c r="BX48" s="46"/>
      <c r="BY48" s="46"/>
      <c r="BZ48" s="45"/>
      <c r="CA48" s="45"/>
      <c r="CB48" s="46"/>
      <c r="CC48" s="46"/>
      <c r="CD48" s="45"/>
      <c r="CE48" s="45"/>
      <c r="CF48" s="47"/>
      <c r="CG48" s="47"/>
    </row>
    <row r="49" spans="1:136" ht="13.25" outlineLevel="1" x14ac:dyDescent="0.25">
      <c r="O49" s="45"/>
      <c r="Q49" s="46"/>
      <c r="R49" s="45"/>
      <c r="S49" s="46"/>
      <c r="U49" s="45"/>
      <c r="V49" s="46"/>
      <c r="AB49" s="45"/>
      <c r="AJ49" s="46"/>
      <c r="AM49" s="47"/>
      <c r="AN49" s="45"/>
      <c r="AO49" s="46"/>
      <c r="AP49" s="45"/>
      <c r="AT49" s="45"/>
      <c r="AU49" s="45"/>
      <c r="AV49" s="45"/>
      <c r="AW49" s="46"/>
      <c r="AX49" s="46"/>
      <c r="AY49" s="45"/>
      <c r="AZ49" s="45"/>
      <c r="BA49" s="45"/>
      <c r="BB49" s="45"/>
      <c r="BC49" s="46"/>
      <c r="BD49" s="46"/>
      <c r="BE49" s="46"/>
      <c r="BF49" s="45"/>
      <c r="BG49" s="45"/>
      <c r="BH49" s="45"/>
      <c r="BI49" s="45"/>
      <c r="BJ49" s="45"/>
      <c r="BK49" s="46"/>
      <c r="BL49" s="46"/>
      <c r="BM49" s="46"/>
      <c r="BN49" s="45"/>
      <c r="BO49" s="45"/>
      <c r="BP49" s="45"/>
      <c r="BQ49" s="45"/>
      <c r="BR49" s="45"/>
      <c r="BS49" s="45"/>
      <c r="BT49" s="45"/>
      <c r="BU49" s="45"/>
      <c r="BV49" s="45"/>
      <c r="BW49" s="45"/>
      <c r="BX49" s="46"/>
      <c r="BY49" s="46"/>
      <c r="BZ49" s="45"/>
      <c r="CA49" s="45"/>
      <c r="CB49" s="46"/>
      <c r="CC49" s="46"/>
      <c r="CD49" s="45"/>
      <c r="CE49" s="45"/>
      <c r="CF49" s="47"/>
      <c r="CG49" s="47"/>
    </row>
    <row r="50" spans="1:136" ht="13.25" x14ac:dyDescent="0.25">
      <c r="O50" s="45"/>
      <c r="Q50" s="46"/>
      <c r="R50" s="45"/>
      <c r="S50" s="46"/>
      <c r="U50" s="45"/>
      <c r="V50" s="46"/>
      <c r="AB50" s="45"/>
      <c r="AJ50" s="46"/>
      <c r="AM50" s="47"/>
      <c r="AN50" s="45"/>
      <c r="AO50" s="46"/>
      <c r="AP50" s="45"/>
      <c r="AT50" s="45"/>
      <c r="AU50" s="45"/>
      <c r="AV50" s="45"/>
      <c r="AW50" s="46"/>
      <c r="AX50" s="46"/>
      <c r="AY50" s="45"/>
      <c r="AZ50" s="45"/>
      <c r="BA50" s="45"/>
      <c r="BB50" s="45"/>
      <c r="BC50" s="46"/>
      <c r="BD50" s="46"/>
      <c r="BE50" s="46"/>
      <c r="BF50" s="45"/>
      <c r="BG50" s="45"/>
      <c r="BH50" s="45"/>
      <c r="BI50" s="45"/>
      <c r="BJ50" s="45"/>
      <c r="BK50" s="46"/>
      <c r="BL50" s="46"/>
      <c r="BM50" s="46"/>
      <c r="BN50" s="45"/>
      <c r="BO50" s="45"/>
      <c r="BP50" s="45"/>
      <c r="BQ50" s="45"/>
      <c r="BR50" s="45"/>
      <c r="BS50" s="45"/>
      <c r="BT50" s="45"/>
      <c r="BU50" s="45"/>
      <c r="BV50" s="45"/>
      <c r="BW50" s="45"/>
      <c r="BX50" s="46"/>
      <c r="BY50" s="46"/>
      <c r="BZ50" s="45"/>
      <c r="CA50" s="45"/>
      <c r="CB50" s="46"/>
      <c r="CC50" s="46"/>
      <c r="CD50" s="45"/>
      <c r="CE50" s="45"/>
      <c r="CF50" s="47"/>
      <c r="CG50" s="47"/>
    </row>
    <row r="51" spans="1:136" ht="13.25" x14ac:dyDescent="0.25">
      <c r="A51" s="62" t="s">
        <v>159</v>
      </c>
      <c r="D51" s="22">
        <f t="array" ref="D51:EF51">TRANSPOSE(C53:C185)</f>
        <v>1</v>
      </c>
      <c r="E51" s="22">
        <v>2</v>
      </c>
      <c r="F51" s="22">
        <v>2</v>
      </c>
      <c r="G51" s="22">
        <v>12</v>
      </c>
      <c r="H51" s="22">
        <v>12</v>
      </c>
      <c r="I51" s="22">
        <v>12</v>
      </c>
      <c r="J51" s="22">
        <v>12</v>
      </c>
      <c r="K51" s="22">
        <v>3</v>
      </c>
      <c r="L51" s="22">
        <v>12</v>
      </c>
      <c r="M51" s="22">
        <v>12</v>
      </c>
      <c r="N51" s="22">
        <v>12</v>
      </c>
      <c r="O51" s="45">
        <v>12</v>
      </c>
      <c r="P51" s="22">
        <v>12</v>
      </c>
      <c r="Q51" s="46" t="str">
        <v>12_06</v>
      </c>
      <c r="R51" s="45" t="str">
        <v>07_08_12_09</v>
      </c>
      <c r="S51" s="46">
        <v>12</v>
      </c>
      <c r="T51" s="22">
        <v>12</v>
      </c>
      <c r="U51" s="45" t="str">
        <v>21_122_24_12_23</v>
      </c>
      <c r="V51" s="46" t="str">
        <v>23_24_12</v>
      </c>
      <c r="W51" s="22">
        <v>13</v>
      </c>
      <c r="X51" s="22">
        <v>13</v>
      </c>
      <c r="Y51" s="22">
        <v>19</v>
      </c>
      <c r="Z51" s="22">
        <v>19</v>
      </c>
      <c r="AA51" s="22">
        <v>19</v>
      </c>
      <c r="AB51" s="45" t="str">
        <v>14_15_16_17_18_19</v>
      </c>
      <c r="AC51" s="22">
        <v>19</v>
      </c>
      <c r="AD51" s="22">
        <v>19</v>
      </c>
      <c r="AE51" s="22">
        <v>19</v>
      </c>
      <c r="AF51" s="22">
        <v>19</v>
      </c>
      <c r="AG51" s="22">
        <v>19</v>
      </c>
      <c r="AH51" s="22">
        <v>19</v>
      </c>
      <c r="AI51" s="22">
        <v>19</v>
      </c>
      <c r="AJ51" s="46" t="str">
        <v>19_20</v>
      </c>
      <c r="AK51" s="22">
        <v>19</v>
      </c>
      <c r="AL51" s="22">
        <v>19</v>
      </c>
      <c r="AM51" s="47">
        <v>19</v>
      </c>
      <c r="AN51" s="45" t="str">
        <v>19_20</v>
      </c>
      <c r="AO51" s="46" t="str">
        <v>19_20</v>
      </c>
      <c r="AP51" s="45" t="str">
        <v>19_20</v>
      </c>
      <c r="AQ51" s="22">
        <v>20</v>
      </c>
      <c r="AR51" s="22">
        <v>20</v>
      </c>
      <c r="AS51" s="22">
        <v>25</v>
      </c>
      <c r="AT51" s="45">
        <v>100</v>
      </c>
      <c r="AU51" s="45">
        <v>1</v>
      </c>
      <c r="AV51" s="45">
        <v>2</v>
      </c>
      <c r="AW51" s="46">
        <v>3</v>
      </c>
      <c r="AX51" s="46">
        <v>4</v>
      </c>
      <c r="AY51" s="45">
        <v>5</v>
      </c>
      <c r="AZ51" s="45">
        <v>6</v>
      </c>
      <c r="BA51" s="45">
        <v>7</v>
      </c>
      <c r="BB51" s="45">
        <v>8</v>
      </c>
      <c r="BC51" s="46">
        <v>9</v>
      </c>
      <c r="BD51" s="46">
        <v>10</v>
      </c>
      <c r="BE51" s="46">
        <v>11</v>
      </c>
      <c r="BF51" s="45">
        <v>12</v>
      </c>
      <c r="BG51" s="45">
        <v>13</v>
      </c>
      <c r="BH51" s="45">
        <v>14</v>
      </c>
      <c r="BI51" s="45">
        <v>15</v>
      </c>
      <c r="BJ51" s="45">
        <v>16</v>
      </c>
      <c r="BK51" s="46">
        <v>17</v>
      </c>
      <c r="BL51" s="46">
        <v>18</v>
      </c>
      <c r="BM51" s="46">
        <v>19</v>
      </c>
      <c r="BN51" s="45">
        <v>20</v>
      </c>
      <c r="BO51" s="45">
        <v>21</v>
      </c>
      <c r="BP51" s="45">
        <v>22</v>
      </c>
      <c r="BQ51" s="45">
        <v>23</v>
      </c>
      <c r="BR51" s="45">
        <v>24</v>
      </c>
      <c r="BS51" s="45">
        <v>25</v>
      </c>
      <c r="BT51" s="45">
        <v>100</v>
      </c>
      <c r="BU51" s="45">
        <v>100</v>
      </c>
      <c r="BV51" s="45">
        <v>100</v>
      </c>
      <c r="BW51" s="45">
        <v>100</v>
      </c>
      <c r="BX51" s="46">
        <v>100</v>
      </c>
      <c r="BY51" s="46">
        <v>100</v>
      </c>
      <c r="BZ51" s="45">
        <v>100</v>
      </c>
      <c r="CA51" s="45">
        <v>100</v>
      </c>
      <c r="CB51" s="46">
        <v>100</v>
      </c>
      <c r="CC51" s="46">
        <v>100</v>
      </c>
      <c r="CD51" s="45">
        <v>100</v>
      </c>
      <c r="CE51" s="45">
        <v>100</v>
      </c>
      <c r="CF51" s="47">
        <v>100</v>
      </c>
      <c r="CG51" s="47">
        <v>100</v>
      </c>
      <c r="CH51" s="22">
        <v>100</v>
      </c>
      <c r="CI51" s="22">
        <v>100</v>
      </c>
      <c r="CJ51" s="22">
        <v>100</v>
      </c>
      <c r="CK51" s="22">
        <v>100</v>
      </c>
      <c r="CL51" s="22">
        <v>100</v>
      </c>
      <c r="CM51" s="22">
        <v>100</v>
      </c>
      <c r="CN51" s="22">
        <v>100</v>
      </c>
      <c r="CO51" s="22">
        <v>100</v>
      </c>
      <c r="CP51" s="22">
        <v>100</v>
      </c>
      <c r="CQ51" s="22">
        <v>100</v>
      </c>
      <c r="CR51" s="22">
        <v>100</v>
      </c>
      <c r="CS51" s="22">
        <v>100</v>
      </c>
      <c r="CT51" s="22">
        <v>100</v>
      </c>
      <c r="CU51" s="22">
        <v>100</v>
      </c>
      <c r="CV51" s="22">
        <v>100</v>
      </c>
      <c r="CW51" s="22">
        <v>100</v>
      </c>
      <c r="CX51" s="22">
        <v>100</v>
      </c>
      <c r="CY51" s="22">
        <v>100</v>
      </c>
      <c r="CZ51" s="22">
        <v>100</v>
      </c>
      <c r="DA51" s="22">
        <v>100</v>
      </c>
      <c r="DB51" s="22">
        <v>100</v>
      </c>
      <c r="DC51" s="22">
        <v>100</v>
      </c>
      <c r="DD51" s="22">
        <v>100</v>
      </c>
      <c r="DE51" s="22">
        <v>100</v>
      </c>
      <c r="DF51" s="22">
        <v>100</v>
      </c>
      <c r="DG51" s="22">
        <v>100</v>
      </c>
      <c r="DH51" s="22">
        <v>100</v>
      </c>
      <c r="DI51" s="22">
        <v>100</v>
      </c>
      <c r="DJ51" s="22">
        <v>100</v>
      </c>
      <c r="DK51" s="22">
        <v>100</v>
      </c>
      <c r="DL51" s="22">
        <v>100</v>
      </c>
      <c r="DM51" s="22">
        <v>100</v>
      </c>
      <c r="DN51" s="22">
        <v>100</v>
      </c>
      <c r="DO51" s="22">
        <v>100</v>
      </c>
      <c r="DP51" s="22">
        <v>100</v>
      </c>
      <c r="DQ51" s="22">
        <v>100</v>
      </c>
      <c r="DR51" s="22">
        <v>100</v>
      </c>
      <c r="DS51" s="22">
        <v>100</v>
      </c>
      <c r="DT51" s="22">
        <v>100</v>
      </c>
      <c r="DU51" s="22">
        <v>100</v>
      </c>
      <c r="DV51" s="22">
        <v>100</v>
      </c>
      <c r="DW51" s="22">
        <v>100</v>
      </c>
      <c r="DX51" s="22">
        <v>100</v>
      </c>
      <c r="DY51" s="22">
        <v>100</v>
      </c>
      <c r="DZ51" s="22">
        <v>100</v>
      </c>
      <c r="EA51" s="22">
        <v>100</v>
      </c>
      <c r="EB51" s="22">
        <v>100</v>
      </c>
      <c r="EC51" s="22">
        <v>100</v>
      </c>
      <c r="ED51" s="22">
        <v>100</v>
      </c>
      <c r="EE51" s="22">
        <v>100</v>
      </c>
      <c r="EF51" s="22">
        <v>100</v>
      </c>
    </row>
    <row r="52" spans="1:136" ht="13.25" x14ac:dyDescent="0.25">
      <c r="C52" s="63" t="s">
        <v>134</v>
      </c>
      <c r="D52" s="22" t="str">
        <f t="shared" ref="D52:AR52" si="0">CONCATENATE("I_",D51)</f>
        <v>I_1</v>
      </c>
      <c r="E52" s="22" t="str">
        <f t="shared" si="0"/>
        <v>I_2</v>
      </c>
      <c r="F52" s="22" t="str">
        <f t="shared" si="0"/>
        <v>I_2</v>
      </c>
      <c r="G52" s="22" t="str">
        <f t="shared" si="0"/>
        <v>I_12</v>
      </c>
      <c r="H52" s="22" t="str">
        <f t="shared" si="0"/>
        <v>I_12</v>
      </c>
      <c r="I52" s="22" t="str">
        <f t="shared" si="0"/>
        <v>I_12</v>
      </c>
      <c r="J52" s="22" t="str">
        <f t="shared" si="0"/>
        <v>I_12</v>
      </c>
      <c r="K52" s="22" t="str">
        <f t="shared" si="0"/>
        <v>I_3</v>
      </c>
      <c r="L52" s="22" t="str">
        <f t="shared" si="0"/>
        <v>I_12</v>
      </c>
      <c r="M52" s="22" t="str">
        <f t="shared" si="0"/>
        <v>I_12</v>
      </c>
      <c r="N52" s="22" t="str">
        <f t="shared" si="0"/>
        <v>I_12</v>
      </c>
      <c r="O52" s="45" t="str">
        <f t="shared" si="0"/>
        <v>I_12</v>
      </c>
      <c r="P52" s="22" t="str">
        <f t="shared" si="0"/>
        <v>I_12</v>
      </c>
      <c r="Q52" s="46" t="str">
        <f t="shared" si="0"/>
        <v>I_12_06</v>
      </c>
      <c r="R52" s="45" t="str">
        <f t="shared" si="0"/>
        <v>I_07_08_12_09</v>
      </c>
      <c r="S52" s="46" t="str">
        <f t="shared" si="0"/>
        <v>I_12</v>
      </c>
      <c r="T52" s="22" t="str">
        <f t="shared" si="0"/>
        <v>I_12</v>
      </c>
      <c r="U52" s="45" t="str">
        <f t="shared" si="0"/>
        <v>I_21_122_24_12_23</v>
      </c>
      <c r="V52" s="46" t="str">
        <f t="shared" si="0"/>
        <v>I_23_24_12</v>
      </c>
      <c r="W52" s="22" t="str">
        <f t="shared" si="0"/>
        <v>I_13</v>
      </c>
      <c r="X52" s="22" t="str">
        <f t="shared" si="0"/>
        <v>I_13</v>
      </c>
      <c r="Y52" s="22" t="str">
        <f t="shared" si="0"/>
        <v>I_19</v>
      </c>
      <c r="Z52" s="22" t="str">
        <f t="shared" si="0"/>
        <v>I_19</v>
      </c>
      <c r="AA52" s="22" t="str">
        <f t="shared" si="0"/>
        <v>I_19</v>
      </c>
      <c r="AB52" s="45" t="str">
        <f t="shared" si="0"/>
        <v>I_14_15_16_17_18_19</v>
      </c>
      <c r="AC52" s="22" t="str">
        <f t="shared" si="0"/>
        <v>I_19</v>
      </c>
      <c r="AD52" s="22" t="str">
        <f t="shared" si="0"/>
        <v>I_19</v>
      </c>
      <c r="AE52" s="22" t="str">
        <f t="shared" si="0"/>
        <v>I_19</v>
      </c>
      <c r="AF52" s="22" t="str">
        <f t="shared" si="0"/>
        <v>I_19</v>
      </c>
      <c r="AG52" s="22" t="str">
        <f t="shared" si="0"/>
        <v>I_19</v>
      </c>
      <c r="AH52" s="22" t="str">
        <f t="shared" si="0"/>
        <v>I_19</v>
      </c>
      <c r="AI52" s="22" t="str">
        <f t="shared" si="0"/>
        <v>I_19</v>
      </c>
      <c r="AJ52" s="46" t="str">
        <f t="shared" si="0"/>
        <v>I_19_20</v>
      </c>
      <c r="AK52" s="22" t="str">
        <f t="shared" si="0"/>
        <v>I_19</v>
      </c>
      <c r="AL52" s="22" t="str">
        <f t="shared" si="0"/>
        <v>I_19</v>
      </c>
      <c r="AM52" s="47" t="str">
        <f t="shared" si="0"/>
        <v>I_19</v>
      </c>
      <c r="AN52" s="45" t="str">
        <f t="shared" si="0"/>
        <v>I_19_20</v>
      </c>
      <c r="AO52" s="46" t="str">
        <f t="shared" si="0"/>
        <v>I_19_20</v>
      </c>
      <c r="AP52" s="45" t="str">
        <f t="shared" si="0"/>
        <v>I_19_20</v>
      </c>
      <c r="AQ52" s="22" t="str">
        <f t="shared" si="0"/>
        <v>I_20</v>
      </c>
      <c r="AR52" s="22" t="str">
        <f t="shared" si="0"/>
        <v>I_20</v>
      </c>
      <c r="AS52" s="22">
        <f>AS51</f>
        <v>25</v>
      </c>
      <c r="AT52" s="45" t="str">
        <f t="shared" ref="AT52:CH52" si="1">CONCATENATE("I_",AT51)</f>
        <v>I_100</v>
      </c>
      <c r="AU52" s="45" t="str">
        <f t="shared" si="1"/>
        <v>I_1</v>
      </c>
      <c r="AV52" s="45" t="str">
        <f t="shared" si="1"/>
        <v>I_2</v>
      </c>
      <c r="AW52" s="46" t="str">
        <f t="shared" si="1"/>
        <v>I_3</v>
      </c>
      <c r="AX52" s="46" t="str">
        <f t="shared" si="1"/>
        <v>I_4</v>
      </c>
      <c r="AY52" s="45" t="str">
        <f t="shared" si="1"/>
        <v>I_5</v>
      </c>
      <c r="AZ52" s="45" t="str">
        <f t="shared" si="1"/>
        <v>I_6</v>
      </c>
      <c r="BA52" s="45" t="str">
        <f t="shared" si="1"/>
        <v>I_7</v>
      </c>
      <c r="BB52" s="45" t="str">
        <f t="shared" si="1"/>
        <v>I_8</v>
      </c>
      <c r="BC52" s="46" t="str">
        <f t="shared" si="1"/>
        <v>I_9</v>
      </c>
      <c r="BD52" s="46" t="str">
        <f t="shared" si="1"/>
        <v>I_10</v>
      </c>
      <c r="BE52" s="46" t="str">
        <f t="shared" si="1"/>
        <v>I_11</v>
      </c>
      <c r="BF52" s="45" t="str">
        <f t="shared" si="1"/>
        <v>I_12</v>
      </c>
      <c r="BG52" s="45" t="str">
        <f t="shared" si="1"/>
        <v>I_13</v>
      </c>
      <c r="BH52" s="45" t="str">
        <f t="shared" si="1"/>
        <v>I_14</v>
      </c>
      <c r="BI52" s="45" t="str">
        <f t="shared" si="1"/>
        <v>I_15</v>
      </c>
      <c r="BJ52" s="45" t="str">
        <f t="shared" si="1"/>
        <v>I_16</v>
      </c>
      <c r="BK52" s="46" t="str">
        <f t="shared" si="1"/>
        <v>I_17</v>
      </c>
      <c r="BL52" s="46" t="str">
        <f t="shared" si="1"/>
        <v>I_18</v>
      </c>
      <c r="BM52" s="46" t="str">
        <f t="shared" si="1"/>
        <v>I_19</v>
      </c>
      <c r="BN52" s="45" t="str">
        <f t="shared" si="1"/>
        <v>I_20</v>
      </c>
      <c r="BO52" s="45" t="str">
        <f t="shared" si="1"/>
        <v>I_21</v>
      </c>
      <c r="BP52" s="45" t="str">
        <f t="shared" si="1"/>
        <v>I_22</v>
      </c>
      <c r="BQ52" s="45" t="str">
        <f t="shared" si="1"/>
        <v>I_23</v>
      </c>
      <c r="BR52" s="45" t="str">
        <f t="shared" si="1"/>
        <v>I_24</v>
      </c>
      <c r="BS52" s="45" t="str">
        <f t="shared" si="1"/>
        <v>I_25</v>
      </c>
      <c r="BT52" s="45" t="str">
        <f t="shared" si="1"/>
        <v>I_100</v>
      </c>
      <c r="BU52" s="45" t="str">
        <f t="shared" si="1"/>
        <v>I_100</v>
      </c>
      <c r="BV52" s="45" t="str">
        <f t="shared" si="1"/>
        <v>I_100</v>
      </c>
      <c r="BW52" s="45" t="str">
        <f t="shared" si="1"/>
        <v>I_100</v>
      </c>
      <c r="BX52" s="46" t="str">
        <f t="shared" si="1"/>
        <v>I_100</v>
      </c>
      <c r="BY52" s="46" t="str">
        <f t="shared" si="1"/>
        <v>I_100</v>
      </c>
      <c r="BZ52" s="45" t="str">
        <f t="shared" si="1"/>
        <v>I_100</v>
      </c>
      <c r="CA52" s="45" t="str">
        <f t="shared" si="1"/>
        <v>I_100</v>
      </c>
      <c r="CB52" s="46" t="str">
        <f t="shared" si="1"/>
        <v>I_100</v>
      </c>
      <c r="CC52" s="46" t="str">
        <f t="shared" si="1"/>
        <v>I_100</v>
      </c>
      <c r="CD52" s="45" t="str">
        <f t="shared" si="1"/>
        <v>I_100</v>
      </c>
      <c r="CE52" s="45" t="str">
        <f t="shared" si="1"/>
        <v>I_100</v>
      </c>
      <c r="CF52" s="47" t="str">
        <f t="shared" si="1"/>
        <v>I_100</v>
      </c>
      <c r="CG52" s="47" t="str">
        <f t="shared" si="1"/>
        <v>I_100</v>
      </c>
      <c r="CH52" s="22" t="str">
        <f t="shared" si="1"/>
        <v>I_100</v>
      </c>
      <c r="CI52" s="64">
        <v>1</v>
      </c>
      <c r="CJ52" s="65">
        <v>2</v>
      </c>
      <c r="CK52" s="65">
        <v>3</v>
      </c>
      <c r="CL52" s="65">
        <v>4</v>
      </c>
      <c r="CM52" s="65">
        <v>5</v>
      </c>
      <c r="CN52" s="65">
        <v>6</v>
      </c>
      <c r="CO52" s="65">
        <v>7</v>
      </c>
      <c r="CP52" s="65">
        <v>8</v>
      </c>
      <c r="CQ52" s="65">
        <v>9</v>
      </c>
      <c r="CR52" s="65">
        <v>10</v>
      </c>
      <c r="CS52" s="65">
        <v>11</v>
      </c>
      <c r="CT52" s="65">
        <v>12</v>
      </c>
      <c r="CU52" s="65">
        <v>13</v>
      </c>
      <c r="CV52" s="65">
        <v>14</v>
      </c>
      <c r="CW52" s="65">
        <v>15</v>
      </c>
      <c r="CX52" s="65">
        <v>16</v>
      </c>
      <c r="CY52" s="65">
        <v>17</v>
      </c>
      <c r="CZ52" s="65">
        <v>18</v>
      </c>
      <c r="DA52" s="65">
        <v>19</v>
      </c>
      <c r="DB52" s="65">
        <v>20</v>
      </c>
      <c r="DC52" s="65">
        <v>21</v>
      </c>
      <c r="DD52" s="65">
        <v>22</v>
      </c>
      <c r="DE52" s="65">
        <v>23</v>
      </c>
      <c r="DF52" s="65">
        <v>24</v>
      </c>
      <c r="DG52" s="66">
        <v>26</v>
      </c>
      <c r="DH52" s="22" t="str">
        <f t="shared" ref="DH52:EF52" si="2">CONCATENATE("I_",DH51)</f>
        <v>I_100</v>
      </c>
      <c r="DI52" s="22" t="str">
        <f t="shared" si="2"/>
        <v>I_100</v>
      </c>
      <c r="DJ52" s="22" t="str">
        <f t="shared" si="2"/>
        <v>I_100</v>
      </c>
      <c r="DK52" s="22" t="str">
        <f t="shared" si="2"/>
        <v>I_100</v>
      </c>
      <c r="DL52" s="22" t="str">
        <f t="shared" si="2"/>
        <v>I_100</v>
      </c>
      <c r="DM52" s="22" t="str">
        <f t="shared" si="2"/>
        <v>I_100</v>
      </c>
      <c r="DN52" s="22" t="str">
        <f t="shared" si="2"/>
        <v>I_100</v>
      </c>
      <c r="DO52" s="22" t="str">
        <f t="shared" si="2"/>
        <v>I_100</v>
      </c>
      <c r="DP52" s="22" t="str">
        <f t="shared" si="2"/>
        <v>I_100</v>
      </c>
      <c r="DQ52" s="22" t="str">
        <f t="shared" si="2"/>
        <v>I_100</v>
      </c>
      <c r="DR52" s="22" t="str">
        <f t="shared" si="2"/>
        <v>I_100</v>
      </c>
      <c r="DS52" s="22" t="str">
        <f t="shared" si="2"/>
        <v>I_100</v>
      </c>
      <c r="DT52" s="22" t="str">
        <f t="shared" si="2"/>
        <v>I_100</v>
      </c>
      <c r="DU52" s="22" t="str">
        <f t="shared" si="2"/>
        <v>I_100</v>
      </c>
      <c r="DV52" s="22" t="str">
        <f t="shared" si="2"/>
        <v>I_100</v>
      </c>
      <c r="DW52" s="22" t="str">
        <f t="shared" si="2"/>
        <v>I_100</v>
      </c>
      <c r="DX52" s="22" t="str">
        <f t="shared" si="2"/>
        <v>I_100</v>
      </c>
      <c r="DY52" s="22" t="str">
        <f t="shared" si="2"/>
        <v>I_100</v>
      </c>
      <c r="DZ52" s="22" t="str">
        <f t="shared" si="2"/>
        <v>I_100</v>
      </c>
      <c r="EA52" s="22" t="str">
        <f t="shared" si="2"/>
        <v>I_100</v>
      </c>
      <c r="EB52" s="22" t="str">
        <f t="shared" si="2"/>
        <v>I_100</v>
      </c>
      <c r="EC52" s="22" t="str">
        <f t="shared" si="2"/>
        <v>I_100</v>
      </c>
      <c r="ED52" s="22" t="str">
        <f t="shared" si="2"/>
        <v>I_100</v>
      </c>
      <c r="EE52" s="22" t="str">
        <f t="shared" si="2"/>
        <v>I_100</v>
      </c>
      <c r="EF52" s="22" t="str">
        <f t="shared" si="2"/>
        <v>I_100</v>
      </c>
    </row>
    <row r="53" spans="1:136" ht="13.25" x14ac:dyDescent="0.25">
      <c r="A53" s="22" t="str">
        <f t="shared" ref="A53:B72" si="3">B5</f>
        <v>AGRICULTURE  SYLVICULTURE  PECHE</v>
      </c>
      <c r="B53" s="22" t="str">
        <f t="shared" si="3"/>
        <v xml:space="preserve">FA0 </v>
      </c>
      <c r="C53" s="22">
        <v>1</v>
      </c>
      <c r="D53" s="67">
        <f t="shared" ref="D53:AS59" si="4">D5</f>
        <v>1549</v>
      </c>
      <c r="E53" s="67">
        <f t="shared" si="4"/>
        <v>0</v>
      </c>
      <c r="F53" s="67">
        <f t="shared" si="4"/>
        <v>0</v>
      </c>
      <c r="G53" s="67">
        <f t="shared" si="4"/>
        <v>0</v>
      </c>
      <c r="H53" s="67">
        <f t="shared" si="4"/>
        <v>0</v>
      </c>
      <c r="I53" s="67">
        <f t="shared" si="4"/>
        <v>0</v>
      </c>
      <c r="J53" s="67">
        <f t="shared" si="4"/>
        <v>0</v>
      </c>
      <c r="K53" s="67">
        <f t="shared" si="4"/>
        <v>0</v>
      </c>
      <c r="L53" s="67">
        <f t="shared" si="4"/>
        <v>0</v>
      </c>
      <c r="M53" s="67">
        <f t="shared" si="4"/>
        <v>0</v>
      </c>
      <c r="N53" s="67">
        <f t="shared" si="4"/>
        <v>0</v>
      </c>
      <c r="O53" s="68">
        <f t="shared" si="4"/>
        <v>0</v>
      </c>
      <c r="P53" s="67">
        <f t="shared" si="4"/>
        <v>0</v>
      </c>
      <c r="Q53" s="69">
        <f t="shared" si="4"/>
        <v>0</v>
      </c>
      <c r="R53" s="68">
        <f t="shared" si="4"/>
        <v>0</v>
      </c>
      <c r="S53" s="69">
        <f t="shared" si="4"/>
        <v>0</v>
      </c>
      <c r="T53" s="67">
        <f t="shared" si="4"/>
        <v>0</v>
      </c>
      <c r="U53" s="68">
        <f t="shared" si="4"/>
        <v>0</v>
      </c>
      <c r="V53" s="69">
        <f t="shared" si="4"/>
        <v>0</v>
      </c>
      <c r="W53" s="67">
        <f t="shared" si="4"/>
        <v>0</v>
      </c>
      <c r="X53" s="67">
        <f t="shared" si="4"/>
        <v>0</v>
      </c>
      <c r="Y53" s="67">
        <f t="shared" si="4"/>
        <v>0</v>
      </c>
      <c r="Z53" s="67">
        <f t="shared" si="4"/>
        <v>0</v>
      </c>
      <c r="AA53" s="67">
        <f t="shared" si="4"/>
        <v>0</v>
      </c>
      <c r="AB53" s="68">
        <f t="shared" si="4"/>
        <v>0</v>
      </c>
      <c r="AC53" s="67">
        <f t="shared" si="4"/>
        <v>0</v>
      </c>
      <c r="AD53" s="67">
        <f t="shared" si="4"/>
        <v>0</v>
      </c>
      <c r="AE53" s="67">
        <f t="shared" si="4"/>
        <v>0</v>
      </c>
      <c r="AF53" s="67">
        <f t="shared" si="4"/>
        <v>0</v>
      </c>
      <c r="AG53" s="67">
        <f t="shared" si="4"/>
        <v>0</v>
      </c>
      <c r="AH53" s="67">
        <f t="shared" si="4"/>
        <v>0</v>
      </c>
      <c r="AI53" s="67">
        <f t="shared" si="4"/>
        <v>0</v>
      </c>
      <c r="AJ53" s="69">
        <f t="shared" si="4"/>
        <v>0</v>
      </c>
      <c r="AK53" s="67">
        <f t="shared" si="4"/>
        <v>0</v>
      </c>
      <c r="AL53" s="67">
        <f t="shared" si="4"/>
        <v>0</v>
      </c>
      <c r="AM53" s="70">
        <f t="shared" si="4"/>
        <v>0</v>
      </c>
      <c r="AN53" s="68">
        <f t="shared" si="4"/>
        <v>0</v>
      </c>
      <c r="AO53" s="69">
        <f t="shared" si="4"/>
        <v>0</v>
      </c>
      <c r="AP53" s="68">
        <f t="shared" si="4"/>
        <v>0</v>
      </c>
      <c r="AQ53" s="67">
        <f t="shared" si="4"/>
        <v>87</v>
      </c>
      <c r="AR53" s="67">
        <f t="shared" si="4"/>
        <v>0</v>
      </c>
      <c r="AS53" s="67">
        <f t="shared" si="4"/>
        <v>1636</v>
      </c>
      <c r="AT53" s="68">
        <f>O53*(SUM([2]CPR_CEB!$K$69:$K$70))/(SUM([2]CPR_CEB!$K$69:$K$72))</f>
        <v>0</v>
      </c>
      <c r="AU53" s="68">
        <f>O53*([2]CPR_CEB!$K$71/(SUM([2]CPR_CEB!$K$69:$K$72)))</f>
        <v>0</v>
      </c>
      <c r="AV53" s="68">
        <f>O53*([2]CPR_CEB!$K$72/(SUM([2]CPR_CEB!$K$69:$K$72)))</f>
        <v>0</v>
      </c>
      <c r="AW53" s="69">
        <f>$Q53*([2]CPR_CEB!$K$76/(SUM([2]CPR_CEB!$K$76:$K$78)))</f>
        <v>0</v>
      </c>
      <c r="AX53" s="69">
        <f>$Q53*(SUM([2]CPR_CEB!$K$77:$K$78)/(SUM([2]CPR_CEB!$K$76:$K$78)))</f>
        <v>0</v>
      </c>
      <c r="AY53" s="68">
        <f>$R53*(SUM([2]CPR_CEB!$K$79)/(SUM([2]CPR_CEB!$K$79:$K$84)))</f>
        <v>0</v>
      </c>
      <c r="AZ53" s="68">
        <f>$R53*(SUM([2]CPR_CEB!$K$80)/(SUM([2]CPR_CEB!$K$79:$K$84)))</f>
        <v>0</v>
      </c>
      <c r="BA53" s="68">
        <f>$R53*(SUM([2]CPR_CEB!$K$81:$K$83)/(SUM([2]CPR_CEB!$K$79:$K$84)))</f>
        <v>0</v>
      </c>
      <c r="BB53" s="68">
        <f>$R53*(SUM([2]CPR_CEB!$K$84)/(SUM([2]CPR_CEB!$K$79:$K$84)))</f>
        <v>0</v>
      </c>
      <c r="BC53" s="69">
        <f>$S53*(SUM([2]CPR_CEB!$K$85)/(SUM([2]CPR_CEB!$K$85:$K$90)))</f>
        <v>0</v>
      </c>
      <c r="BD53" s="69">
        <f>$S53*(SUM([2]CPR_CEB!$K$86)/(SUM([2]CPR_CEB!$K$85:$K$90)))</f>
        <v>0</v>
      </c>
      <c r="BE53" s="69">
        <f>$S53*(SUM([2]CPR_CEB!$K$87:$K$90)/(SUM([2]CPR_CEB!$K$85:$K$90)))</f>
        <v>0</v>
      </c>
      <c r="BF53" s="68">
        <f>$U53*(SUM([2]CPR_CEB!$K$93)/(SUM([2]CPR_CEB!$K$93:$K$97)))</f>
        <v>0</v>
      </c>
      <c r="BG53" s="68">
        <f>$U53*(SUM([2]CPR_CEB!$K$94)/(SUM([2]CPR_CEB!$K$93:$K$97)))*([2]TRP!$D$246/SUM([2]TRP!$D$246:$D$247))</f>
        <v>0</v>
      </c>
      <c r="BH53" s="68">
        <f>$U53*(SUM([2]CPR_CEB!$K$94)/(SUM([2]CPR_CEB!$K$93:$K$97)))*([2]TRP!$D$247/SUM([2]TRP!$D$246:$D$247))</f>
        <v>0</v>
      </c>
      <c r="BI53" s="68">
        <f>$U53*(SUM([2]CPR_CEB!$K$95:$K$96)/(SUM([2]CPR_CEB!$K$93:$K$97)))</f>
        <v>0</v>
      </c>
      <c r="BJ53" s="68">
        <f>$U53*(SUM([2]CPR_CEB!$K$97)/(SUM([2]CPR_CEB!$K$93:$K$97)))</f>
        <v>0</v>
      </c>
      <c r="BK53" s="69">
        <f>$V53*(SUM([2]CPR_CEB!$K$98)/(SUM([2]CPR_CEB!$K$98:$K$100)))</f>
        <v>0</v>
      </c>
      <c r="BL53" s="69">
        <f>$V53*(SUM([2]CPR_CEB!$K$99)/(SUM([2]CPR_CEB!$K$98:$K$100)))</f>
        <v>0</v>
      </c>
      <c r="BM53" s="69">
        <f>$V53*(SUM([2]CPR_CEB!$K$100)/(SUM([2]CPR_CEB!$K$98:$K$100)))</f>
        <v>0</v>
      </c>
      <c r="BN53" s="68">
        <f>$AB53*(SUM([2]CPR_CEB!$K$106)/(SUM([2]CPR_CEB!$K$106:$K$113)))</f>
        <v>0</v>
      </c>
      <c r="BO53" s="68">
        <f>$AB53*(SUM([2]CPR_CEB!$K$107)/(SUM([2]CPR_CEB!$K$106:$K$113)))</f>
        <v>0</v>
      </c>
      <c r="BP53" s="68">
        <f>$AB53*(SUM([2]CPR_CEB!$K$108)/(SUM([2]CPR_CEB!$K$106:$K$113)))</f>
        <v>0</v>
      </c>
      <c r="BQ53" s="68">
        <f>$AB53*(SUM([2]CPR_CEB!$K$109)/(SUM([2]CPR_CEB!$K$106:$K$113)))</f>
        <v>0</v>
      </c>
      <c r="BR53" s="68">
        <f>$AB53*(SUM([2]CPR_CEB!$K$110)/(SUM([2]CPR_CEB!$K$106:$K$113)))</f>
        <v>0</v>
      </c>
      <c r="BS53" s="68">
        <f>$AB53*(SUM([2]CPR_CEB!$K$111:$K$112)/(SUM([2]CPR_CEB!$K$106:$K$113)))</f>
        <v>0</v>
      </c>
      <c r="BT53" s="68">
        <f>$AB53*(SUM([2]CPR_CEB!$K$113)/(SUM([2]CPR_CEB!$K$106:$K$113)))*([2]TRP!$D$248/SUM([2]TRP!$D$248:$D$251))</f>
        <v>0</v>
      </c>
      <c r="BU53" s="68">
        <f>$AB53*(SUM([2]CPR_CEB!$K$113)/(SUM([2]CPR_CEB!$K$106:$K$113)))*([2]TRP!$D$249/SUM([2]TRP!$D$248:$D$251))</f>
        <v>0</v>
      </c>
      <c r="BV53" s="68">
        <f>$AB53*(SUM([2]CPR_CEB!$K$113)/(SUM([2]CPR_CEB!$K$106:$K$113)))*([2]TRP!$D$250/SUM([2]TRP!$D$248:$D$251))</f>
        <v>0</v>
      </c>
      <c r="BW53" s="68">
        <f>$AB53*(SUM([2]CPR_CEB!$K$113)/(SUM([2]CPR_CEB!$K$106:$K$113)))*([2]TRP!$D$251/SUM([2]TRP!$D$248:$D$251))</f>
        <v>0</v>
      </c>
      <c r="BX53" s="69">
        <f>$AJ53*(SUM([2]CPR_CEB!$K$129)/(SUM([2]CPR_CEB!$K$129:$K$130)))</f>
        <v>0</v>
      </c>
      <c r="BY53" s="69">
        <f>$AJ53*(SUM([2]CPR_CEB!$K$130)/(SUM([2]CPR_CEB!$K$129:$K$130)))</f>
        <v>0</v>
      </c>
      <c r="BZ53" s="68">
        <f>$AN53*(SUM([2]CPR_CEB!$K$137)/(SUM([2]CPR_CEB!$K$137:$K$138)))</f>
        <v>0</v>
      </c>
      <c r="CA53" s="68">
        <f>$AN53*(SUM([2]CPR_CEB!$K$138)/(SUM([2]CPR_CEB!$K$137:$K$138)))</f>
        <v>0</v>
      </c>
      <c r="CB53" s="71">
        <f>$AO53*([2]CPR_CEB!$K$139+[2]CPR_CEB!$K$141)/(SUM([2]CPR_CEB!$K$139:$K$141))</f>
        <v>0</v>
      </c>
      <c r="CC53" s="71">
        <f>$AO53*(SUM([2]CPR_CEB!$K$140)/(SUM([2]CPR_CEB!$K$139:$K$141)))</f>
        <v>0</v>
      </c>
      <c r="CD53" s="68">
        <f>$AP53*(SUM([2]CPR_CEB!$K$142)/(SUM([2]CPR_CEB!$K$142:$K$143)))</f>
        <v>0</v>
      </c>
      <c r="CE53" s="68">
        <f>$AP53*(SUM([2]CPR_CEB!$K$143)/(SUM([2]CPR_CEB!$K$142:$K$143)))</f>
        <v>0</v>
      </c>
      <c r="CF53" s="70"/>
      <c r="CG53" s="70"/>
      <c r="CI53" s="72">
        <f>SUM(D53)</f>
        <v>1549</v>
      </c>
      <c r="CJ53" s="73">
        <f>SUM(E53:F53)</f>
        <v>0</v>
      </c>
      <c r="CK53" s="73">
        <f>SUM(K53)</f>
        <v>0</v>
      </c>
      <c r="CL53" s="73">
        <f>SUM(AU53)</f>
        <v>0</v>
      </c>
      <c r="CM53" s="73">
        <f>SUM(AV53)</f>
        <v>0</v>
      </c>
      <c r="CN53" s="73">
        <f>SUM(AX53)</f>
        <v>0</v>
      </c>
      <c r="CO53" s="73">
        <f>SUM(AY53)</f>
        <v>0</v>
      </c>
      <c r="CP53" s="73">
        <f>SUM(AZ53)</f>
        <v>0</v>
      </c>
      <c r="CQ53" s="73">
        <f>SUM(BB53)</f>
        <v>0</v>
      </c>
      <c r="CR53" s="73">
        <f>SUM(BC53)</f>
        <v>0</v>
      </c>
      <c r="CS53" s="73">
        <f>SUM(BD53)</f>
        <v>0</v>
      </c>
      <c r="CT53" s="73">
        <f>SUM(G53:J53,L53:N53,P53,T53,AT53,AW53,BA53,BE53,BI53,BM53,)</f>
        <v>0</v>
      </c>
      <c r="CU53" s="73">
        <f>SUM(W53:X53)</f>
        <v>0</v>
      </c>
      <c r="CV53" s="73">
        <f>SUM(BN53+BT53)</f>
        <v>0</v>
      </c>
      <c r="CW53" s="73">
        <f>SUM(BO53)</f>
        <v>0</v>
      </c>
      <c r="CX53" s="73">
        <f>SUM(BP53,BU53)</f>
        <v>0</v>
      </c>
      <c r="CY53" s="73">
        <f>SUM(BQ53,BV53)</f>
        <v>0</v>
      </c>
      <c r="CZ53" s="73">
        <f>SUM(BR53,BW53)</f>
        <v>0</v>
      </c>
      <c r="DA53" s="73">
        <f>SUM(Y53:AA53,AC53:AI53,AK53:AM53,BS53,BX53,BZ53,CB53,CD53)</f>
        <v>0</v>
      </c>
      <c r="DB53" s="73">
        <f>SUM(AQ53:AR53,BY53,CA53,CC53,CE53)</f>
        <v>87</v>
      </c>
      <c r="DC53" s="73">
        <f>SUM(BF53)</f>
        <v>0</v>
      </c>
      <c r="DD53" s="73">
        <f>SUM(BG53,BJ53)</f>
        <v>0</v>
      </c>
      <c r="DE53" s="73">
        <f>SUM(BK53)</f>
        <v>0</v>
      </c>
      <c r="DF53" s="73">
        <f>SUM(BH53,BL53)</f>
        <v>0</v>
      </c>
      <c r="DG53" s="74">
        <f>SUM(CI53:DF53)</f>
        <v>1636</v>
      </c>
      <c r="DH53" s="99"/>
    </row>
    <row r="54" spans="1:136" ht="13.25" x14ac:dyDescent="0.25">
      <c r="A54" s="22" t="str">
        <f t="shared" si="3"/>
        <v>INDUSTRIES DE LA VIANDE ET DU LAIT</v>
      </c>
      <c r="B54" s="22" t="str">
        <f t="shared" si="3"/>
        <v xml:space="preserve">FB1 </v>
      </c>
      <c r="C54" s="22">
        <v>2</v>
      </c>
      <c r="D54" s="67">
        <f t="shared" si="4"/>
        <v>0</v>
      </c>
      <c r="E54" s="67">
        <f t="shared" si="4"/>
        <v>0</v>
      </c>
      <c r="F54" s="67">
        <f t="shared" si="4"/>
        <v>0</v>
      </c>
      <c r="G54" s="67">
        <f t="shared" si="4"/>
        <v>0</v>
      </c>
      <c r="H54" s="67">
        <f t="shared" si="4"/>
        <v>0</v>
      </c>
      <c r="I54" s="67">
        <f t="shared" si="4"/>
        <v>0</v>
      </c>
      <c r="J54" s="67">
        <f t="shared" si="4"/>
        <v>0</v>
      </c>
      <c r="K54" s="67">
        <f t="shared" si="4"/>
        <v>0</v>
      </c>
      <c r="L54" s="67">
        <f t="shared" si="4"/>
        <v>0</v>
      </c>
      <c r="M54" s="67">
        <f t="shared" si="4"/>
        <v>0</v>
      </c>
      <c r="N54" s="67">
        <f t="shared" si="4"/>
        <v>0</v>
      </c>
      <c r="O54" s="68">
        <f t="shared" si="4"/>
        <v>0</v>
      </c>
      <c r="P54" s="67">
        <f t="shared" si="4"/>
        <v>0</v>
      </c>
      <c r="Q54" s="69">
        <f t="shared" si="4"/>
        <v>0</v>
      </c>
      <c r="R54" s="68">
        <f t="shared" si="4"/>
        <v>0</v>
      </c>
      <c r="S54" s="69">
        <f t="shared" si="4"/>
        <v>0</v>
      </c>
      <c r="T54" s="67">
        <f t="shared" si="4"/>
        <v>0</v>
      </c>
      <c r="U54" s="68">
        <f t="shared" si="4"/>
        <v>0</v>
      </c>
      <c r="V54" s="69">
        <f t="shared" si="4"/>
        <v>0</v>
      </c>
      <c r="W54" s="67">
        <f t="shared" si="4"/>
        <v>0</v>
      </c>
      <c r="X54" s="67">
        <f t="shared" si="4"/>
        <v>0</v>
      </c>
      <c r="Y54" s="67">
        <f t="shared" si="4"/>
        <v>0</v>
      </c>
      <c r="Z54" s="67">
        <f t="shared" si="4"/>
        <v>0</v>
      </c>
      <c r="AA54" s="67">
        <f t="shared" si="4"/>
        <v>0</v>
      </c>
      <c r="AB54" s="68">
        <f t="shared" si="4"/>
        <v>0</v>
      </c>
      <c r="AC54" s="67">
        <f t="shared" si="4"/>
        <v>0</v>
      </c>
      <c r="AD54" s="67">
        <f t="shared" si="4"/>
        <v>0</v>
      </c>
      <c r="AE54" s="67">
        <f t="shared" si="4"/>
        <v>0</v>
      </c>
      <c r="AF54" s="67">
        <f t="shared" si="4"/>
        <v>0</v>
      </c>
      <c r="AG54" s="67">
        <f t="shared" si="4"/>
        <v>0</v>
      </c>
      <c r="AH54" s="67">
        <f t="shared" si="4"/>
        <v>0</v>
      </c>
      <c r="AI54" s="67">
        <f t="shared" si="4"/>
        <v>0</v>
      </c>
      <c r="AJ54" s="69">
        <f t="shared" si="4"/>
        <v>0</v>
      </c>
      <c r="AK54" s="67">
        <f t="shared" si="4"/>
        <v>0</v>
      </c>
      <c r="AL54" s="67">
        <f t="shared" si="4"/>
        <v>0</v>
      </c>
      <c r="AM54" s="70">
        <f t="shared" si="4"/>
        <v>0</v>
      </c>
      <c r="AN54" s="68">
        <f t="shared" si="4"/>
        <v>0</v>
      </c>
      <c r="AO54" s="69">
        <f t="shared" si="4"/>
        <v>0</v>
      </c>
      <c r="AP54" s="68">
        <f t="shared" si="4"/>
        <v>0</v>
      </c>
      <c r="AQ54" s="67">
        <f t="shared" si="4"/>
        <v>0</v>
      </c>
      <c r="AR54" s="67">
        <f t="shared" si="4"/>
        <v>0</v>
      </c>
      <c r="AS54" s="67">
        <f t="shared" si="4"/>
        <v>0</v>
      </c>
      <c r="AT54" s="68">
        <f>O54*(SUM([2]CPR_CEB!$K$69:$K$70))/(SUM([2]CPR_CEB!$K$69:$K$72))</f>
        <v>0</v>
      </c>
      <c r="AU54" s="68">
        <f>O54*([2]CPR_CEB!$K$71/(SUM([2]CPR_CEB!$K$69:$K$72)))</f>
        <v>0</v>
      </c>
      <c r="AV54" s="68">
        <f>O54*([2]CPR_CEB!$K$72/(SUM([2]CPR_CEB!$K$69:$K$72)))</f>
        <v>0</v>
      </c>
      <c r="AW54" s="69">
        <f>$Q54*([2]CPR_CEB!$K$76/(SUM([2]CPR_CEB!$K$76:$K$78)))</f>
        <v>0</v>
      </c>
      <c r="AX54" s="69">
        <f>$Q54*(SUM([2]CPR_CEB!$K$77:$K$78)/(SUM([2]CPR_CEB!$K$76:$K$78)))</f>
        <v>0</v>
      </c>
      <c r="AY54" s="68">
        <f>$R54*(SUM([2]CPR_CEB!$K$79)/(SUM([2]CPR_CEB!$K$79:$K$84)))</f>
        <v>0</v>
      </c>
      <c r="AZ54" s="68">
        <f>$R54*(SUM([2]CPR_CEB!$K$80)/(SUM([2]CPR_CEB!$K$79:$K$84)))</f>
        <v>0</v>
      </c>
      <c r="BA54" s="68">
        <f>$R54*(SUM([2]CPR_CEB!$K$81:$K$83)/(SUM([2]CPR_CEB!$K$79:$K$84)))</f>
        <v>0</v>
      </c>
      <c r="BB54" s="68">
        <f>$R54*(SUM([2]CPR_CEB!$K$84)/(SUM([2]CPR_CEB!$K$79:$K$84)))</f>
        <v>0</v>
      </c>
      <c r="BC54" s="69">
        <f>$S54*(SUM([2]CPR_CEB!$K$85)/(SUM([2]CPR_CEB!$K$85:$K$90)))</f>
        <v>0</v>
      </c>
      <c r="BD54" s="69">
        <f>$S54*(SUM([2]CPR_CEB!$K$86)/(SUM([2]CPR_CEB!$K$85:$K$90)))</f>
        <v>0</v>
      </c>
      <c r="BE54" s="69">
        <f>$S54*(SUM([2]CPR_CEB!$K$87:$K$90)/(SUM([2]CPR_CEB!$K$85:$K$90)))</f>
        <v>0</v>
      </c>
      <c r="BF54" s="68">
        <f>$U54*(SUM([2]CPR_CEB!$K$93)/(SUM([2]CPR_CEB!$K$93:$K$97)))</f>
        <v>0</v>
      </c>
      <c r="BG54" s="68">
        <f>$U54*(SUM([2]CPR_CEB!$K$94)/(SUM([2]CPR_CEB!$K$93:$K$97)))*([2]TRP!$D$246/SUM([2]TRP!$D$246:$D$247))</f>
        <v>0</v>
      </c>
      <c r="BH54" s="68">
        <f>$U54*(SUM([2]CPR_CEB!$K$94)/(SUM([2]CPR_CEB!$K$93:$K$97)))*([2]TRP!$D$247/SUM([2]TRP!$D$246:$D$247))</f>
        <v>0</v>
      </c>
      <c r="BI54" s="68">
        <f>$U54*(SUM([2]CPR_CEB!$K$95:$K$96)/(SUM([2]CPR_CEB!$K$93:$K$97)))</f>
        <v>0</v>
      </c>
      <c r="BJ54" s="68">
        <f>$U54*(SUM([2]CPR_CEB!$K$97)/(SUM([2]CPR_CEB!$K$93:$K$97)))</f>
        <v>0</v>
      </c>
      <c r="BK54" s="69">
        <f>$V54*(SUM([2]CPR_CEB!$K$98)/(SUM([2]CPR_CEB!$K$98:$K$100)))</f>
        <v>0</v>
      </c>
      <c r="BL54" s="69">
        <f>$V54*(SUM([2]CPR_CEB!$K$99)/(SUM([2]CPR_CEB!$K$98:$K$100)))</f>
        <v>0</v>
      </c>
      <c r="BM54" s="69">
        <f>$V54*(SUM([2]CPR_CEB!$K$100)/(SUM([2]CPR_CEB!$K$98:$K$100)))</f>
        <v>0</v>
      </c>
      <c r="BN54" s="68">
        <f>$AB54*(SUM([2]CPR_CEB!$K$106)/(SUM([2]CPR_CEB!$K$106:$K$113)))</f>
        <v>0</v>
      </c>
      <c r="BO54" s="68">
        <f>$AB54*(SUM([2]CPR_CEB!$K$107)/(SUM([2]CPR_CEB!$K$106:$K$113)))</f>
        <v>0</v>
      </c>
      <c r="BP54" s="68">
        <f>$AB54*(SUM([2]CPR_CEB!$K$108)/(SUM([2]CPR_CEB!$K$106:$K$113)))</f>
        <v>0</v>
      </c>
      <c r="BQ54" s="68">
        <f>$AB54*(SUM([2]CPR_CEB!$K$109)/(SUM([2]CPR_CEB!$K$106:$K$113)))</f>
        <v>0</v>
      </c>
      <c r="BR54" s="68">
        <f>$AB54*(SUM([2]CPR_CEB!$K$110)/(SUM([2]CPR_CEB!$K$106:$K$113)))</f>
        <v>0</v>
      </c>
      <c r="BS54" s="68">
        <f>$AB54*(SUM([2]CPR_CEB!$K$111:$K$112)/(SUM([2]CPR_CEB!$K$106:$K$113)))</f>
        <v>0</v>
      </c>
      <c r="BT54" s="68">
        <f>$AB54*(SUM([2]CPR_CEB!$K$113)/(SUM([2]CPR_CEB!$K$106:$K$113)))*([2]TRP!$D$248/SUM([2]TRP!$D$248:$D$251))</f>
        <v>0</v>
      </c>
      <c r="BU54" s="68">
        <f>$AB54*(SUM([2]CPR_CEB!$K$113)/(SUM([2]CPR_CEB!$K$106:$K$113)))*([2]TRP!$D$249/SUM([2]TRP!$D$248:$D$251))</f>
        <v>0</v>
      </c>
      <c r="BV54" s="68">
        <f>$AB54*(SUM([2]CPR_CEB!$K$113)/(SUM([2]CPR_CEB!$K$106:$K$113)))*([2]TRP!$D$250/SUM([2]TRP!$D$248:$D$251))</f>
        <v>0</v>
      </c>
      <c r="BW54" s="68">
        <f>$AB54*(SUM([2]CPR_CEB!$K$113)/(SUM([2]CPR_CEB!$K$106:$K$113)))*([2]TRP!$D$251/SUM([2]TRP!$D$248:$D$251))</f>
        <v>0</v>
      </c>
      <c r="BX54" s="69">
        <f>$AJ54*(SUM([2]CPR_CEB!$K$129)/(SUM([2]CPR_CEB!$K$129:$K$130)))</f>
        <v>0</v>
      </c>
      <c r="BY54" s="69">
        <f>$AJ54*(SUM([2]CPR_CEB!$K$130)/(SUM([2]CPR_CEB!$K$129:$K$130)))</f>
        <v>0</v>
      </c>
      <c r="BZ54" s="68">
        <f>$AN54*(SUM([2]CPR_CEB!$K$137)/(SUM([2]CPR_CEB!$K$137:$K$138)))</f>
        <v>0</v>
      </c>
      <c r="CA54" s="68">
        <f>$AN54*(SUM([2]CPR_CEB!$K$138)/(SUM([2]CPR_CEB!$K$137:$K$138)))</f>
        <v>0</v>
      </c>
      <c r="CB54" s="71">
        <f>$AO54*([2]CPR_CEB!$K$139+[2]CPR_CEB!$K$141)/(SUM([2]CPR_CEB!$K$139:$K$141))</f>
        <v>0</v>
      </c>
      <c r="CC54" s="71">
        <f>$AO54*(SUM([2]CPR_CEB!$K$140)/(SUM([2]CPR_CEB!$K$139:$K$141)))</f>
        <v>0</v>
      </c>
      <c r="CD54" s="68">
        <f>$AP54*(SUM([2]CPR_CEB!$K$142)/(SUM([2]CPR_CEB!$K$142:$K$143)))</f>
        <v>0</v>
      </c>
      <c r="CE54" s="68">
        <f>$AP54*(SUM([2]CPR_CEB!$K$143)/(SUM([2]CPR_CEB!$K$142:$K$143)))</f>
        <v>0</v>
      </c>
      <c r="CF54" s="70"/>
      <c r="CG54" s="70"/>
      <c r="CI54" s="72">
        <f t="shared" ref="CI54:CI94" si="5">SUM(D54)</f>
        <v>0</v>
      </c>
      <c r="CJ54" s="73">
        <f t="shared" ref="CJ54:CJ94" si="6">SUM(E54:F54)</f>
        <v>0</v>
      </c>
      <c r="CK54" s="73">
        <f t="shared" ref="CK54:CK94" si="7">SUM(K54)</f>
        <v>0</v>
      </c>
      <c r="CL54" s="73">
        <f t="shared" ref="CL54:CL94" si="8">SUM(AU54)</f>
        <v>0</v>
      </c>
      <c r="CM54" s="73">
        <f t="shared" ref="CM54:CM94" si="9">SUM(AV54)</f>
        <v>0</v>
      </c>
      <c r="CN54" s="73">
        <f t="shared" ref="CN54:CN94" si="10">SUM(AX54)</f>
        <v>0</v>
      </c>
      <c r="CO54" s="73">
        <f t="shared" ref="CO54:CP94" si="11">SUM(AY54)</f>
        <v>0</v>
      </c>
      <c r="CP54" s="73">
        <f t="shared" si="11"/>
        <v>0</v>
      </c>
      <c r="CQ54" s="73">
        <f t="shared" ref="CQ54:CR94" si="12">SUM(BB54)</f>
        <v>0</v>
      </c>
      <c r="CR54" s="73">
        <f t="shared" si="12"/>
        <v>0</v>
      </c>
      <c r="CS54" s="73">
        <f t="shared" ref="CS54:CS94" si="13">SUM(BD54)</f>
        <v>0</v>
      </c>
      <c r="CT54" s="73">
        <f t="shared" ref="CT54:CT94" si="14">SUM(G54:J54,L54:N54,P54,T54,AT54,AW54,BA54,BE54,BI54,BM54,)</f>
        <v>0</v>
      </c>
      <c r="CU54" s="73">
        <f t="shared" ref="CU54:CU94" si="15">SUM(W54:X54)</f>
        <v>0</v>
      </c>
      <c r="CV54" s="73">
        <f t="shared" ref="CV54:CV94" si="16">SUM(BN54+BT54)</f>
        <v>0</v>
      </c>
      <c r="CW54" s="73">
        <f t="shared" ref="CW54:CW94" si="17">SUM(BO54)</f>
        <v>0</v>
      </c>
      <c r="CX54" s="73">
        <f t="shared" ref="CX54:CZ94" si="18">SUM(BP54,BU54)</f>
        <v>0</v>
      </c>
      <c r="CY54" s="73">
        <f t="shared" si="18"/>
        <v>0</v>
      </c>
      <c r="CZ54" s="73">
        <f t="shared" si="18"/>
        <v>0</v>
      </c>
      <c r="DA54" s="73">
        <f t="shared" ref="DA54:DA94" si="19">SUM(Y54:AA54,AC54:AI54,AK54:AM54,BS54,BX54,BZ54,CB54,CD54)</f>
        <v>0</v>
      </c>
      <c r="DB54" s="73">
        <f t="shared" ref="DB54:DB94" si="20">SUM(AQ54:AR54,BY54,CA54,CC54,CE54)</f>
        <v>0</v>
      </c>
      <c r="DC54" s="73">
        <f t="shared" ref="DC54:DC94" si="21">SUM(BF54)</f>
        <v>0</v>
      </c>
      <c r="DD54" s="73">
        <f t="shared" ref="DD54:DD94" si="22">SUM(BG54,BJ54)</f>
        <v>0</v>
      </c>
      <c r="DE54" s="73">
        <f t="shared" ref="DE54:DE94" si="23">SUM(BK54)</f>
        <v>0</v>
      </c>
      <c r="DF54" s="73">
        <f t="shared" ref="DF54:DF94" si="24">SUM(BH54,BL54)</f>
        <v>0</v>
      </c>
      <c r="DG54" s="74">
        <f t="shared" ref="DG54:DG94" si="25">SUM(CI54:DF54)</f>
        <v>0</v>
      </c>
      <c r="DH54" s="99"/>
    </row>
    <row r="55" spans="1:136" ht="13.25" x14ac:dyDescent="0.25">
      <c r="A55" s="22" t="str">
        <f t="shared" si="3"/>
        <v>AUTRES INDUSTRIES AGRICOLES ET ALIMENTAI</v>
      </c>
      <c r="B55" s="22" t="str">
        <f t="shared" si="3"/>
        <v xml:space="preserve">FB2 </v>
      </c>
      <c r="C55" s="22">
        <v>2</v>
      </c>
      <c r="D55" s="67">
        <f t="shared" si="4"/>
        <v>0</v>
      </c>
      <c r="E55" s="67">
        <f t="shared" si="4"/>
        <v>0</v>
      </c>
      <c r="F55" s="67">
        <f t="shared" si="4"/>
        <v>0</v>
      </c>
      <c r="G55" s="67">
        <f t="shared" si="4"/>
        <v>0</v>
      </c>
      <c r="H55" s="67">
        <f t="shared" si="4"/>
        <v>0</v>
      </c>
      <c r="I55" s="67">
        <f t="shared" si="4"/>
        <v>0</v>
      </c>
      <c r="J55" s="67">
        <f t="shared" si="4"/>
        <v>0</v>
      </c>
      <c r="K55" s="67">
        <f t="shared" si="4"/>
        <v>0</v>
      </c>
      <c r="L55" s="67">
        <f t="shared" si="4"/>
        <v>0</v>
      </c>
      <c r="M55" s="67">
        <f t="shared" si="4"/>
        <v>0</v>
      </c>
      <c r="N55" s="67">
        <f t="shared" si="4"/>
        <v>0</v>
      </c>
      <c r="O55" s="68">
        <f t="shared" si="4"/>
        <v>0</v>
      </c>
      <c r="P55" s="67">
        <f t="shared" si="4"/>
        <v>0</v>
      </c>
      <c r="Q55" s="69">
        <f t="shared" si="4"/>
        <v>0</v>
      </c>
      <c r="R55" s="68">
        <f t="shared" si="4"/>
        <v>0</v>
      </c>
      <c r="S55" s="69">
        <f t="shared" si="4"/>
        <v>0</v>
      </c>
      <c r="T55" s="67">
        <f t="shared" si="4"/>
        <v>0</v>
      </c>
      <c r="U55" s="68">
        <f t="shared" si="4"/>
        <v>0</v>
      </c>
      <c r="V55" s="69">
        <f t="shared" si="4"/>
        <v>0</v>
      </c>
      <c r="W55" s="67">
        <f t="shared" si="4"/>
        <v>0</v>
      </c>
      <c r="X55" s="67">
        <f t="shared" si="4"/>
        <v>0</v>
      </c>
      <c r="Y55" s="67">
        <f t="shared" si="4"/>
        <v>0</v>
      </c>
      <c r="Z55" s="67">
        <f t="shared" si="4"/>
        <v>0</v>
      </c>
      <c r="AA55" s="67">
        <f t="shared" si="4"/>
        <v>0</v>
      </c>
      <c r="AB55" s="68">
        <f t="shared" si="4"/>
        <v>0</v>
      </c>
      <c r="AC55" s="67">
        <f t="shared" si="4"/>
        <v>0</v>
      </c>
      <c r="AD55" s="67">
        <f t="shared" si="4"/>
        <v>0</v>
      </c>
      <c r="AE55" s="67">
        <f t="shared" si="4"/>
        <v>0</v>
      </c>
      <c r="AF55" s="67">
        <f t="shared" si="4"/>
        <v>0</v>
      </c>
      <c r="AG55" s="67">
        <f t="shared" si="4"/>
        <v>0</v>
      </c>
      <c r="AH55" s="67">
        <f t="shared" si="4"/>
        <v>0</v>
      </c>
      <c r="AI55" s="67">
        <f t="shared" si="4"/>
        <v>0</v>
      </c>
      <c r="AJ55" s="69">
        <f t="shared" si="4"/>
        <v>0</v>
      </c>
      <c r="AK55" s="67">
        <f t="shared" si="4"/>
        <v>0</v>
      </c>
      <c r="AL55" s="67">
        <f t="shared" si="4"/>
        <v>0</v>
      </c>
      <c r="AM55" s="70">
        <f t="shared" si="4"/>
        <v>0</v>
      </c>
      <c r="AN55" s="68">
        <f t="shared" si="4"/>
        <v>0</v>
      </c>
      <c r="AO55" s="69">
        <f t="shared" si="4"/>
        <v>0</v>
      </c>
      <c r="AP55" s="68">
        <f t="shared" si="4"/>
        <v>0</v>
      </c>
      <c r="AQ55" s="67">
        <f t="shared" si="4"/>
        <v>0</v>
      </c>
      <c r="AR55" s="67">
        <f t="shared" si="4"/>
        <v>0</v>
      </c>
      <c r="AS55" s="67">
        <f t="shared" si="4"/>
        <v>0</v>
      </c>
      <c r="AT55" s="75">
        <f>O55*(SUM([2]CPR_CEB!$K$69:$K$70))/(SUM([2]CPR_CEB!$K$69:$K$72))</f>
        <v>0</v>
      </c>
      <c r="AU55" s="75">
        <f>O55*([2]CPR_CEB!$K$71/(SUM([2]CPR_CEB!$K$69:$K$72)))</f>
        <v>0</v>
      </c>
      <c r="AV55" s="75">
        <f>O55*([2]CPR_CEB!$K$72/(SUM([2]CPR_CEB!$K$69:$K$72)))</f>
        <v>0</v>
      </c>
      <c r="AW55" s="71">
        <f>$Q55*([2]CPR_CEB!$K$76/(SUM([2]CPR_CEB!$K$76:$K$78)))</f>
        <v>0</v>
      </c>
      <c r="AX55" s="71">
        <f>$Q55*(SUM([2]CPR_CEB!$K$77:$K$78)/(SUM([2]CPR_CEB!$K$76:$K$78)))</f>
        <v>0</v>
      </c>
      <c r="AY55" s="75">
        <f>$R55*(SUM([2]CPR_CEB!$K$79)/(SUM([2]CPR_CEB!$K$79:$K$84)))</f>
        <v>0</v>
      </c>
      <c r="AZ55" s="75">
        <f>$R55*(SUM([2]CPR_CEB!$K$80)/(SUM([2]CPR_CEB!$K$79:$K$84)))</f>
        <v>0</v>
      </c>
      <c r="BA55" s="75">
        <f>$R55*(SUM([2]CPR_CEB!$K$81:$K$83)/(SUM([2]CPR_CEB!$K$79:$K$84)))</f>
        <v>0</v>
      </c>
      <c r="BB55" s="75">
        <f>$R55*(SUM([2]CPR_CEB!$K$84)/(SUM([2]CPR_CEB!$K$79:$K$84)))</f>
        <v>0</v>
      </c>
      <c r="BC55" s="71">
        <f>$S55*(SUM([2]CPR_CEB!$K$85)/(SUM([2]CPR_CEB!$K$85:$K$90)))</f>
        <v>0</v>
      </c>
      <c r="BD55" s="71">
        <f>$S55*(SUM([2]CPR_CEB!$K$86)/(SUM([2]CPR_CEB!$K$85:$K$90)))</f>
        <v>0</v>
      </c>
      <c r="BE55" s="71">
        <f>$S55*(SUM([2]CPR_CEB!$K$87:$K$90)/(SUM([2]CPR_CEB!$K$85:$K$90)))</f>
        <v>0</v>
      </c>
      <c r="BF55" s="75">
        <f>$U55*(SUM([2]CPR_CEB!$K$93)/(SUM([2]CPR_CEB!$K$93:$K$97)))</f>
        <v>0</v>
      </c>
      <c r="BG55" s="75">
        <f>$U55*(SUM([2]CPR_CEB!$K$94)/(SUM([2]CPR_CEB!$K$93:$K$97)))*([2]TRP!$D$246/SUM([2]TRP!$D$246:$D$247))</f>
        <v>0</v>
      </c>
      <c r="BH55" s="75">
        <f>$U55*(SUM([2]CPR_CEB!$K$94)/(SUM([2]CPR_CEB!$K$93:$K$97)))*([2]TRP!$D$247/SUM([2]TRP!$D$246:$D$247))</f>
        <v>0</v>
      </c>
      <c r="BI55" s="75">
        <f>$U55*(SUM([2]CPR_CEB!$K$95:$K$96)/(SUM([2]CPR_CEB!$K$93:$K$97)))</f>
        <v>0</v>
      </c>
      <c r="BJ55" s="75">
        <f>$U55*(SUM([2]CPR_CEB!$K$97)/(SUM([2]CPR_CEB!$K$93:$K$97)))</f>
        <v>0</v>
      </c>
      <c r="BK55" s="71">
        <f>$V55*(SUM([2]CPR_CEB!$K$98)/(SUM([2]CPR_CEB!$K$98:$K$100)))</f>
        <v>0</v>
      </c>
      <c r="BL55" s="71">
        <f>$V55*(SUM([2]CPR_CEB!$K$99)/(SUM([2]CPR_CEB!$K$98:$K$100)))</f>
        <v>0</v>
      </c>
      <c r="BM55" s="71">
        <f>$V55*(SUM([2]CPR_CEB!$K$100)/(SUM([2]CPR_CEB!$K$98:$K$100)))</f>
        <v>0</v>
      </c>
      <c r="BN55" s="75">
        <f>$AB55*(SUM([2]CPR_CEB!$K$106)/(SUM([2]CPR_CEB!$K$106:$K$113)))</f>
        <v>0</v>
      </c>
      <c r="BO55" s="75">
        <f>$AB55*(SUM([2]CPR_CEB!$K$107)/(SUM([2]CPR_CEB!$K$106:$K$113)))</f>
        <v>0</v>
      </c>
      <c r="BP55" s="75">
        <f>$AB55*(SUM([2]CPR_CEB!$K$108)/(SUM([2]CPR_CEB!$K$106:$K$113)))</f>
        <v>0</v>
      </c>
      <c r="BQ55" s="75">
        <f>$AB55*(SUM([2]CPR_CEB!$K$109)/(SUM([2]CPR_CEB!$K$106:$K$113)))</f>
        <v>0</v>
      </c>
      <c r="BR55" s="75">
        <f>$AB55*(SUM([2]CPR_CEB!$K$110)/(SUM([2]CPR_CEB!$K$106:$K$113)))</f>
        <v>0</v>
      </c>
      <c r="BS55" s="75">
        <f>$AB55*(SUM([2]CPR_CEB!$K$111:$K$112)/(SUM([2]CPR_CEB!$K$106:$K$113)))</f>
        <v>0</v>
      </c>
      <c r="BT55" s="75">
        <f>$AB55*(SUM([2]CPR_CEB!$K$113)/(SUM([2]CPR_CEB!$K$106:$K$113)))*([2]TRP!$D$248/SUM([2]TRP!$D$248:$D$251))</f>
        <v>0</v>
      </c>
      <c r="BU55" s="75">
        <f>$AB55*(SUM([2]CPR_CEB!$K$113)/(SUM([2]CPR_CEB!$K$106:$K$113)))*([2]TRP!$D$249/SUM([2]TRP!$D$248:$D$251))</f>
        <v>0</v>
      </c>
      <c r="BV55" s="75">
        <f>$AB55*(SUM([2]CPR_CEB!$K$113)/(SUM([2]CPR_CEB!$K$106:$K$113)))*([2]TRP!$D$250/SUM([2]TRP!$D$248:$D$251))</f>
        <v>0</v>
      </c>
      <c r="BW55" s="75">
        <f>$AB55*(SUM([2]CPR_CEB!$K$113)/(SUM([2]CPR_CEB!$K$106:$K$113)))*([2]TRP!$D$251/SUM([2]TRP!$D$248:$D$251))</f>
        <v>0</v>
      </c>
      <c r="BX55" s="71">
        <f>$AJ55*(SUM([2]CPR_CEB!$K$129)/(SUM([2]CPR_CEB!$K$129:$K$130)))</f>
        <v>0</v>
      </c>
      <c r="BY55" s="71">
        <f>$AJ55*(SUM([2]CPR_CEB!$K$130)/(SUM([2]CPR_CEB!$K$129:$K$130)))</f>
        <v>0</v>
      </c>
      <c r="BZ55" s="68">
        <f>$AN55*(SUM([2]CPR_CEB!$K$137)/(SUM([2]CPR_CEB!$K$137:$K$138)))</f>
        <v>0</v>
      </c>
      <c r="CA55" s="68">
        <f>$AN55*(SUM([2]CPR_CEB!$K$138)/(SUM([2]CPR_CEB!$K$137:$K$138)))</f>
        <v>0</v>
      </c>
      <c r="CB55" s="71">
        <f>$AO55*([2]CPR_CEB!$K$139+[2]CPR_CEB!$K$141)/(SUM([2]CPR_CEB!$K$139:$K$141))</f>
        <v>0</v>
      </c>
      <c r="CC55" s="71">
        <f>$AO55*(SUM([2]CPR_CEB!$K$140)/(SUM([2]CPR_CEB!$K$139:$K$141)))</f>
        <v>0</v>
      </c>
      <c r="CD55" s="68">
        <f>$AP55*(SUM([2]CPR_CEB!$K$142)/(SUM([2]CPR_CEB!$K$142:$K$143)))</f>
        <v>0</v>
      </c>
      <c r="CE55" s="68">
        <f>$AP55*(SUM([2]CPR_CEB!$K$143)/(SUM([2]CPR_CEB!$K$142:$K$143)))</f>
        <v>0</v>
      </c>
      <c r="CF55" s="70"/>
      <c r="CG55" s="70"/>
      <c r="CI55" s="72">
        <f t="shared" si="5"/>
        <v>0</v>
      </c>
      <c r="CJ55" s="73">
        <f t="shared" si="6"/>
        <v>0</v>
      </c>
      <c r="CK55" s="73">
        <f t="shared" si="7"/>
        <v>0</v>
      </c>
      <c r="CL55" s="73">
        <f t="shared" si="8"/>
        <v>0</v>
      </c>
      <c r="CM55" s="73">
        <f t="shared" si="9"/>
        <v>0</v>
      </c>
      <c r="CN55" s="73">
        <f t="shared" si="10"/>
        <v>0</v>
      </c>
      <c r="CO55" s="73">
        <f t="shared" si="11"/>
        <v>0</v>
      </c>
      <c r="CP55" s="73">
        <f t="shared" si="11"/>
        <v>0</v>
      </c>
      <c r="CQ55" s="73">
        <f t="shared" si="12"/>
        <v>0</v>
      </c>
      <c r="CR55" s="73">
        <f t="shared" si="12"/>
        <v>0</v>
      </c>
      <c r="CS55" s="73">
        <f t="shared" si="13"/>
        <v>0</v>
      </c>
      <c r="CT55" s="73">
        <f t="shared" si="14"/>
        <v>0</v>
      </c>
      <c r="CU55" s="73">
        <f t="shared" si="15"/>
        <v>0</v>
      </c>
      <c r="CV55" s="73">
        <f t="shared" si="16"/>
        <v>0</v>
      </c>
      <c r="CW55" s="73">
        <f t="shared" si="17"/>
        <v>0</v>
      </c>
      <c r="CX55" s="73">
        <f t="shared" si="18"/>
        <v>0</v>
      </c>
      <c r="CY55" s="73">
        <f t="shared" si="18"/>
        <v>0</v>
      </c>
      <c r="CZ55" s="73">
        <f t="shared" si="18"/>
        <v>0</v>
      </c>
      <c r="DA55" s="73">
        <f t="shared" si="19"/>
        <v>0</v>
      </c>
      <c r="DB55" s="73">
        <f t="shared" si="20"/>
        <v>0</v>
      </c>
      <c r="DC55" s="73">
        <f t="shared" si="21"/>
        <v>0</v>
      </c>
      <c r="DD55" s="73">
        <f t="shared" si="22"/>
        <v>0</v>
      </c>
      <c r="DE55" s="73">
        <f t="shared" si="23"/>
        <v>0</v>
      </c>
      <c r="DF55" s="73">
        <f t="shared" si="24"/>
        <v>0</v>
      </c>
      <c r="DG55" s="74">
        <f t="shared" si="25"/>
        <v>0</v>
      </c>
      <c r="DH55" s="99"/>
    </row>
    <row r="56" spans="1:136" ht="13.25" x14ac:dyDescent="0.25">
      <c r="A56" s="22" t="str">
        <f t="shared" si="3"/>
        <v>HABILLEMENT  CUIR</v>
      </c>
      <c r="B56" s="22" t="str">
        <f t="shared" si="3"/>
        <v xml:space="preserve">FC1 </v>
      </c>
      <c r="C56" s="22">
        <v>12</v>
      </c>
      <c r="D56" s="67">
        <f t="shared" si="4"/>
        <v>0</v>
      </c>
      <c r="E56" s="67">
        <f t="shared" si="4"/>
        <v>0</v>
      </c>
      <c r="F56" s="67">
        <f t="shared" si="4"/>
        <v>0</v>
      </c>
      <c r="G56" s="67">
        <f t="shared" si="4"/>
        <v>0</v>
      </c>
      <c r="H56" s="67">
        <f t="shared" si="4"/>
        <v>0</v>
      </c>
      <c r="I56" s="67">
        <f t="shared" si="4"/>
        <v>0</v>
      </c>
      <c r="J56" s="67">
        <f t="shared" si="4"/>
        <v>0</v>
      </c>
      <c r="K56" s="67">
        <f t="shared" si="4"/>
        <v>0</v>
      </c>
      <c r="L56" s="67">
        <f t="shared" si="4"/>
        <v>0</v>
      </c>
      <c r="M56" s="67">
        <f t="shared" si="4"/>
        <v>0</v>
      </c>
      <c r="N56" s="67">
        <f t="shared" si="4"/>
        <v>0</v>
      </c>
      <c r="O56" s="68">
        <f t="shared" si="4"/>
        <v>0</v>
      </c>
      <c r="P56" s="67">
        <f t="shared" si="4"/>
        <v>0</v>
      </c>
      <c r="Q56" s="69">
        <f t="shared" si="4"/>
        <v>0</v>
      </c>
      <c r="R56" s="68">
        <f t="shared" si="4"/>
        <v>0</v>
      </c>
      <c r="S56" s="69">
        <f t="shared" si="4"/>
        <v>0</v>
      </c>
      <c r="T56" s="67">
        <f t="shared" si="4"/>
        <v>0</v>
      </c>
      <c r="U56" s="68">
        <f t="shared" si="4"/>
        <v>0</v>
      </c>
      <c r="V56" s="69">
        <f t="shared" si="4"/>
        <v>0</v>
      </c>
      <c r="W56" s="67">
        <f t="shared" si="4"/>
        <v>0</v>
      </c>
      <c r="X56" s="67">
        <f t="shared" si="4"/>
        <v>0</v>
      </c>
      <c r="Y56" s="67">
        <f t="shared" si="4"/>
        <v>0</v>
      </c>
      <c r="Z56" s="67">
        <f t="shared" si="4"/>
        <v>0</v>
      </c>
      <c r="AA56" s="67">
        <f t="shared" si="4"/>
        <v>0</v>
      </c>
      <c r="AB56" s="68">
        <f t="shared" si="4"/>
        <v>0</v>
      </c>
      <c r="AC56" s="67">
        <f t="shared" si="4"/>
        <v>0</v>
      </c>
      <c r="AD56" s="67">
        <f t="shared" si="4"/>
        <v>0</v>
      </c>
      <c r="AE56" s="67">
        <f t="shared" si="4"/>
        <v>0</v>
      </c>
      <c r="AF56" s="67">
        <f t="shared" si="4"/>
        <v>0</v>
      </c>
      <c r="AG56" s="67">
        <f t="shared" si="4"/>
        <v>0</v>
      </c>
      <c r="AH56" s="67">
        <f t="shared" si="4"/>
        <v>0</v>
      </c>
      <c r="AI56" s="67">
        <f t="shared" si="4"/>
        <v>0</v>
      </c>
      <c r="AJ56" s="69">
        <f t="shared" si="4"/>
        <v>0</v>
      </c>
      <c r="AK56" s="67">
        <f t="shared" si="4"/>
        <v>0</v>
      </c>
      <c r="AL56" s="67">
        <f t="shared" si="4"/>
        <v>0</v>
      </c>
      <c r="AM56" s="70">
        <f t="shared" si="4"/>
        <v>0</v>
      </c>
      <c r="AN56" s="68">
        <f t="shared" si="4"/>
        <v>0</v>
      </c>
      <c r="AO56" s="69">
        <f t="shared" si="4"/>
        <v>0</v>
      </c>
      <c r="AP56" s="68">
        <f t="shared" si="4"/>
        <v>0</v>
      </c>
      <c r="AQ56" s="67">
        <f t="shared" si="4"/>
        <v>0</v>
      </c>
      <c r="AR56" s="67">
        <f t="shared" si="4"/>
        <v>0</v>
      </c>
      <c r="AS56" s="67">
        <f t="shared" si="4"/>
        <v>0</v>
      </c>
      <c r="AT56" s="75">
        <f>O56*(SUM([2]CPR_CEB!$K$69:$K$70))/(SUM([2]CPR_CEB!$K$69:$K$72))</f>
        <v>0</v>
      </c>
      <c r="AU56" s="75">
        <f>O56*([2]CPR_CEB!$K$71/(SUM([2]CPR_CEB!$K$69:$K$72)))</f>
        <v>0</v>
      </c>
      <c r="AV56" s="75">
        <f>O56*([2]CPR_CEB!$K$72/(SUM([2]CPR_CEB!$K$69:$K$72)))</f>
        <v>0</v>
      </c>
      <c r="AW56" s="71">
        <f>$Q56*([2]CPR_CEB!$K$76/(SUM([2]CPR_CEB!$K$76:$K$78)))</f>
        <v>0</v>
      </c>
      <c r="AX56" s="71">
        <f>$Q56*(SUM([2]CPR_CEB!$K$77:$K$78)/(SUM([2]CPR_CEB!$K$76:$K$78)))</f>
        <v>0</v>
      </c>
      <c r="AY56" s="75">
        <f>$R56*(SUM([2]CPR_CEB!$K$79)/(SUM([2]CPR_CEB!$K$79:$K$84)))</f>
        <v>0</v>
      </c>
      <c r="AZ56" s="75">
        <f>$R56*(SUM([2]CPR_CEB!$K$80)/(SUM([2]CPR_CEB!$K$79:$K$84)))</f>
        <v>0</v>
      </c>
      <c r="BA56" s="75">
        <f>$R56*(SUM([2]CPR_CEB!$K$81:$K$83)/(SUM([2]CPR_CEB!$K$79:$K$84)))</f>
        <v>0</v>
      </c>
      <c r="BB56" s="75">
        <f>$R56*(SUM([2]CPR_CEB!$K$84)/(SUM([2]CPR_CEB!$K$79:$K$84)))</f>
        <v>0</v>
      </c>
      <c r="BC56" s="71">
        <f>$S56*(SUM([2]CPR_CEB!$K$85)/(SUM([2]CPR_CEB!$K$85:$K$90)))</f>
        <v>0</v>
      </c>
      <c r="BD56" s="71">
        <f>$S56*(SUM([2]CPR_CEB!$K$86)/(SUM([2]CPR_CEB!$K$85:$K$90)))</f>
        <v>0</v>
      </c>
      <c r="BE56" s="71">
        <f>$S56*(SUM([2]CPR_CEB!$K$87:$K$90)/(SUM([2]CPR_CEB!$K$85:$K$90)))</f>
        <v>0</v>
      </c>
      <c r="BF56" s="75">
        <f>$U56*(SUM([2]CPR_CEB!$K$93)/(SUM([2]CPR_CEB!$K$93:$K$97)))</f>
        <v>0</v>
      </c>
      <c r="BG56" s="75">
        <f>$U56*(SUM([2]CPR_CEB!$K$94)/(SUM([2]CPR_CEB!$K$93:$K$97)))*([2]TRP!$D$246/SUM([2]TRP!$D$246:$D$247))</f>
        <v>0</v>
      </c>
      <c r="BH56" s="75">
        <f>$U56*(SUM([2]CPR_CEB!$K$94)/(SUM([2]CPR_CEB!$K$93:$K$97)))*([2]TRP!$D$247/SUM([2]TRP!$D$246:$D$247))</f>
        <v>0</v>
      </c>
      <c r="BI56" s="75">
        <f>$U56*(SUM([2]CPR_CEB!$K$95:$K$96)/(SUM([2]CPR_CEB!$K$93:$K$97)))</f>
        <v>0</v>
      </c>
      <c r="BJ56" s="75">
        <f>$U56*(SUM([2]CPR_CEB!$K$97)/(SUM([2]CPR_CEB!$K$93:$K$97)))</f>
        <v>0</v>
      </c>
      <c r="BK56" s="71">
        <f>$V56*(SUM([2]CPR_CEB!$K$98)/(SUM([2]CPR_CEB!$K$98:$K$100)))</f>
        <v>0</v>
      </c>
      <c r="BL56" s="71">
        <f>$V56*(SUM([2]CPR_CEB!$K$99)/(SUM([2]CPR_CEB!$K$98:$K$100)))</f>
        <v>0</v>
      </c>
      <c r="BM56" s="71">
        <f>$V56*(SUM([2]CPR_CEB!$K$100)/(SUM([2]CPR_CEB!$K$98:$K$100)))</f>
        <v>0</v>
      </c>
      <c r="BN56" s="75">
        <f>$AB56*(SUM([2]CPR_CEB!$K$106)/(SUM([2]CPR_CEB!$K$106:$K$113)))</f>
        <v>0</v>
      </c>
      <c r="BO56" s="75">
        <f>$AB56*(SUM([2]CPR_CEB!$K$107)/(SUM([2]CPR_CEB!$K$106:$K$113)))</f>
        <v>0</v>
      </c>
      <c r="BP56" s="75">
        <f>$AB56*(SUM([2]CPR_CEB!$K$108)/(SUM([2]CPR_CEB!$K$106:$K$113)))</f>
        <v>0</v>
      </c>
      <c r="BQ56" s="75">
        <f>$AB56*(SUM([2]CPR_CEB!$K$109)/(SUM([2]CPR_CEB!$K$106:$K$113)))</f>
        <v>0</v>
      </c>
      <c r="BR56" s="75">
        <f>$AB56*(SUM([2]CPR_CEB!$K$110)/(SUM([2]CPR_CEB!$K$106:$K$113)))</f>
        <v>0</v>
      </c>
      <c r="BS56" s="75">
        <f>$AB56*(SUM([2]CPR_CEB!$K$111:$K$112)/(SUM([2]CPR_CEB!$K$106:$K$113)))</f>
        <v>0</v>
      </c>
      <c r="BT56" s="75">
        <f>$AB56*(SUM([2]CPR_CEB!$K$113)/(SUM([2]CPR_CEB!$K$106:$K$113)))*([2]TRP!$D$248/SUM([2]TRP!$D$248:$D$251))</f>
        <v>0</v>
      </c>
      <c r="BU56" s="75">
        <f>$AB56*(SUM([2]CPR_CEB!$K$113)/(SUM([2]CPR_CEB!$K$106:$K$113)))*([2]TRP!$D$249/SUM([2]TRP!$D$248:$D$251))</f>
        <v>0</v>
      </c>
      <c r="BV56" s="75">
        <f>$AB56*(SUM([2]CPR_CEB!$K$113)/(SUM([2]CPR_CEB!$K$106:$K$113)))*([2]TRP!$D$250/SUM([2]TRP!$D$248:$D$251))</f>
        <v>0</v>
      </c>
      <c r="BW56" s="75">
        <f>$AB56*(SUM([2]CPR_CEB!$K$113)/(SUM([2]CPR_CEB!$K$106:$K$113)))*([2]TRP!$D$251/SUM([2]TRP!$D$248:$D$251))</f>
        <v>0</v>
      </c>
      <c r="BX56" s="71">
        <f>$AJ56*(SUM([2]CPR_CEB!$K$129)/(SUM([2]CPR_CEB!$K$129:$K$130)))</f>
        <v>0</v>
      </c>
      <c r="BY56" s="71">
        <f>$AJ56*(SUM([2]CPR_CEB!$K$130)/(SUM([2]CPR_CEB!$K$129:$K$130)))</f>
        <v>0</v>
      </c>
      <c r="BZ56" s="68">
        <f>$AN56*(SUM([2]CPR_CEB!$K$137)/(SUM([2]CPR_CEB!$K$137:$K$138)))</f>
        <v>0</v>
      </c>
      <c r="CA56" s="68">
        <f>$AN56*(SUM([2]CPR_CEB!$K$138)/(SUM([2]CPR_CEB!$K$137:$K$138)))</f>
        <v>0</v>
      </c>
      <c r="CB56" s="71">
        <f>$AO56*([2]CPR_CEB!$K$139+[2]CPR_CEB!$K$141)/(SUM([2]CPR_CEB!$K$139:$K$141))</f>
        <v>0</v>
      </c>
      <c r="CC56" s="71">
        <f>$AO56*(SUM([2]CPR_CEB!$K$140)/(SUM([2]CPR_CEB!$K$139:$K$141)))</f>
        <v>0</v>
      </c>
      <c r="CD56" s="68">
        <f>$AP56*(SUM([2]CPR_CEB!$K$142)/(SUM([2]CPR_CEB!$K$142:$K$143)))</f>
        <v>0</v>
      </c>
      <c r="CE56" s="68">
        <f>$AP56*(SUM([2]CPR_CEB!$K$143)/(SUM([2]CPR_CEB!$K$142:$K$143)))</f>
        <v>0</v>
      </c>
      <c r="CF56" s="70"/>
      <c r="CG56" s="70"/>
      <c r="CI56" s="72">
        <f t="shared" si="5"/>
        <v>0</v>
      </c>
      <c r="CJ56" s="73">
        <f t="shared" si="6"/>
        <v>0</v>
      </c>
      <c r="CK56" s="73">
        <f t="shared" si="7"/>
        <v>0</v>
      </c>
      <c r="CL56" s="73">
        <f t="shared" si="8"/>
        <v>0</v>
      </c>
      <c r="CM56" s="73">
        <f t="shared" si="9"/>
        <v>0</v>
      </c>
      <c r="CN56" s="73">
        <f t="shared" si="10"/>
        <v>0</v>
      </c>
      <c r="CO56" s="73">
        <f t="shared" si="11"/>
        <v>0</v>
      </c>
      <c r="CP56" s="73">
        <f t="shared" si="11"/>
        <v>0</v>
      </c>
      <c r="CQ56" s="73">
        <f t="shared" si="12"/>
        <v>0</v>
      </c>
      <c r="CR56" s="73">
        <f t="shared" si="12"/>
        <v>0</v>
      </c>
      <c r="CS56" s="73">
        <f t="shared" si="13"/>
        <v>0</v>
      </c>
      <c r="CT56" s="73">
        <f t="shared" si="14"/>
        <v>0</v>
      </c>
      <c r="CU56" s="73">
        <f t="shared" si="15"/>
        <v>0</v>
      </c>
      <c r="CV56" s="73">
        <f t="shared" si="16"/>
        <v>0</v>
      </c>
      <c r="CW56" s="73">
        <f t="shared" si="17"/>
        <v>0</v>
      </c>
      <c r="CX56" s="73">
        <f t="shared" si="18"/>
        <v>0</v>
      </c>
      <c r="CY56" s="73">
        <f t="shared" si="18"/>
        <v>0</v>
      </c>
      <c r="CZ56" s="73">
        <f t="shared" si="18"/>
        <v>0</v>
      </c>
      <c r="DA56" s="73">
        <f t="shared" si="19"/>
        <v>0</v>
      </c>
      <c r="DB56" s="73">
        <f t="shared" si="20"/>
        <v>0</v>
      </c>
      <c r="DC56" s="73">
        <f t="shared" si="21"/>
        <v>0</v>
      </c>
      <c r="DD56" s="73">
        <f t="shared" si="22"/>
        <v>0</v>
      </c>
      <c r="DE56" s="73">
        <f t="shared" si="23"/>
        <v>0</v>
      </c>
      <c r="DF56" s="73">
        <f t="shared" si="24"/>
        <v>0</v>
      </c>
      <c r="DG56" s="74">
        <f t="shared" si="25"/>
        <v>0</v>
      </c>
      <c r="DH56" s="99"/>
    </row>
    <row r="57" spans="1:136" ht="13.25" x14ac:dyDescent="0.25">
      <c r="A57" s="22" t="str">
        <f t="shared" si="3"/>
        <v>EDITION  IMPRIMERIE  REPRODUCTION</v>
      </c>
      <c r="B57" s="22" t="str">
        <f t="shared" si="3"/>
        <v xml:space="preserve">FC2 </v>
      </c>
      <c r="C57" s="22">
        <v>12</v>
      </c>
      <c r="D57" s="67">
        <f t="shared" si="4"/>
        <v>0</v>
      </c>
      <c r="E57" s="67">
        <f t="shared" si="4"/>
        <v>0</v>
      </c>
      <c r="F57" s="67">
        <f t="shared" si="4"/>
        <v>0</v>
      </c>
      <c r="G57" s="67">
        <f t="shared" si="4"/>
        <v>0</v>
      </c>
      <c r="H57" s="67">
        <f t="shared" si="4"/>
        <v>0</v>
      </c>
      <c r="I57" s="67">
        <f t="shared" si="4"/>
        <v>0</v>
      </c>
      <c r="J57" s="67">
        <f t="shared" si="4"/>
        <v>0</v>
      </c>
      <c r="K57" s="67">
        <f t="shared" si="4"/>
        <v>0</v>
      </c>
      <c r="L57" s="67">
        <f t="shared" si="4"/>
        <v>0</v>
      </c>
      <c r="M57" s="67">
        <f t="shared" si="4"/>
        <v>0</v>
      </c>
      <c r="N57" s="67">
        <f t="shared" si="4"/>
        <v>0</v>
      </c>
      <c r="O57" s="68">
        <f t="shared" si="4"/>
        <v>0</v>
      </c>
      <c r="P57" s="67">
        <f t="shared" si="4"/>
        <v>0</v>
      </c>
      <c r="Q57" s="69">
        <f t="shared" si="4"/>
        <v>0</v>
      </c>
      <c r="R57" s="68">
        <f t="shared" si="4"/>
        <v>0</v>
      </c>
      <c r="S57" s="69">
        <f t="shared" si="4"/>
        <v>0</v>
      </c>
      <c r="T57" s="67">
        <f t="shared" si="4"/>
        <v>0</v>
      </c>
      <c r="U57" s="68">
        <f t="shared" si="4"/>
        <v>0</v>
      </c>
      <c r="V57" s="69">
        <f t="shared" si="4"/>
        <v>0</v>
      </c>
      <c r="W57" s="67">
        <f t="shared" si="4"/>
        <v>0</v>
      </c>
      <c r="X57" s="67">
        <f t="shared" si="4"/>
        <v>0</v>
      </c>
      <c r="Y57" s="67">
        <f t="shared" si="4"/>
        <v>0</v>
      </c>
      <c r="Z57" s="67">
        <f t="shared" si="4"/>
        <v>0</v>
      </c>
      <c r="AA57" s="67">
        <f t="shared" si="4"/>
        <v>0</v>
      </c>
      <c r="AB57" s="68">
        <f t="shared" si="4"/>
        <v>0</v>
      </c>
      <c r="AC57" s="67">
        <f t="shared" si="4"/>
        <v>0</v>
      </c>
      <c r="AD57" s="67">
        <f t="shared" si="4"/>
        <v>0</v>
      </c>
      <c r="AE57" s="67">
        <f t="shared" si="4"/>
        <v>0</v>
      </c>
      <c r="AF57" s="67">
        <f t="shared" si="4"/>
        <v>0</v>
      </c>
      <c r="AG57" s="67">
        <f t="shared" si="4"/>
        <v>0</v>
      </c>
      <c r="AH57" s="67">
        <f t="shared" si="4"/>
        <v>0</v>
      </c>
      <c r="AI57" s="67">
        <f t="shared" si="4"/>
        <v>0</v>
      </c>
      <c r="AJ57" s="69">
        <f t="shared" si="4"/>
        <v>0</v>
      </c>
      <c r="AK57" s="67">
        <f t="shared" si="4"/>
        <v>0</v>
      </c>
      <c r="AL57" s="67">
        <f t="shared" si="4"/>
        <v>0</v>
      </c>
      <c r="AM57" s="70">
        <f t="shared" si="4"/>
        <v>0</v>
      </c>
      <c r="AN57" s="68">
        <f t="shared" si="4"/>
        <v>0</v>
      </c>
      <c r="AO57" s="69">
        <f t="shared" si="4"/>
        <v>0</v>
      </c>
      <c r="AP57" s="68">
        <f t="shared" si="4"/>
        <v>0</v>
      </c>
      <c r="AQ57" s="67">
        <f t="shared" si="4"/>
        <v>0</v>
      </c>
      <c r="AR57" s="67">
        <f t="shared" si="4"/>
        <v>0</v>
      </c>
      <c r="AS57" s="67">
        <f t="shared" si="4"/>
        <v>0</v>
      </c>
      <c r="AT57" s="75">
        <f>O57*(SUM([2]CPR_CEB!$K$69:$K$70))/(SUM([2]CPR_CEB!$K$69:$K$72))</f>
        <v>0</v>
      </c>
      <c r="AU57" s="75">
        <f>O57*([2]CPR_CEB!$K$71/(SUM([2]CPR_CEB!$K$69:$K$72)))</f>
        <v>0</v>
      </c>
      <c r="AV57" s="75">
        <f>O57*([2]CPR_CEB!$K$72/(SUM([2]CPR_CEB!$K$69:$K$72)))</f>
        <v>0</v>
      </c>
      <c r="AW57" s="71">
        <f>$Q57*([2]CPR_CEB!$K$76/(SUM([2]CPR_CEB!$K$76:$K$78)))</f>
        <v>0</v>
      </c>
      <c r="AX57" s="71">
        <f>$Q57*(SUM([2]CPR_CEB!$K$77:$K$78)/(SUM([2]CPR_CEB!$K$76:$K$78)))</f>
        <v>0</v>
      </c>
      <c r="AY57" s="75">
        <f>$R57*(SUM([2]CPR_CEB!$K$79)/(SUM([2]CPR_CEB!$K$79:$K$84)))</f>
        <v>0</v>
      </c>
      <c r="AZ57" s="75">
        <f>$R57*(SUM([2]CPR_CEB!$K$80)/(SUM([2]CPR_CEB!$K$79:$K$84)))</f>
        <v>0</v>
      </c>
      <c r="BA57" s="75">
        <f>$R57*(SUM([2]CPR_CEB!$K$81:$K$83)/(SUM([2]CPR_CEB!$K$79:$K$84)))</f>
        <v>0</v>
      </c>
      <c r="BB57" s="75">
        <f>$R57*(SUM([2]CPR_CEB!$K$84)/(SUM([2]CPR_CEB!$K$79:$K$84)))</f>
        <v>0</v>
      </c>
      <c r="BC57" s="71">
        <f>$S57*(SUM([2]CPR_CEB!$K$85)/(SUM([2]CPR_CEB!$K$85:$K$90)))</f>
        <v>0</v>
      </c>
      <c r="BD57" s="71">
        <f>$S57*(SUM([2]CPR_CEB!$K$86)/(SUM([2]CPR_CEB!$K$85:$K$90)))</f>
        <v>0</v>
      </c>
      <c r="BE57" s="71">
        <f>$S57*(SUM([2]CPR_CEB!$K$87:$K$90)/(SUM([2]CPR_CEB!$K$85:$K$90)))</f>
        <v>0</v>
      </c>
      <c r="BF57" s="75">
        <f>$U57*(SUM([2]CPR_CEB!$K$93)/(SUM([2]CPR_CEB!$K$93:$K$97)))</f>
        <v>0</v>
      </c>
      <c r="BG57" s="75">
        <f>$U57*(SUM([2]CPR_CEB!$K$94)/(SUM([2]CPR_CEB!$K$93:$K$97)))*([2]TRP!$D$246/SUM([2]TRP!$D$246:$D$247))</f>
        <v>0</v>
      </c>
      <c r="BH57" s="75">
        <f>$U57*(SUM([2]CPR_CEB!$K$94)/(SUM([2]CPR_CEB!$K$93:$K$97)))*([2]TRP!$D$247/SUM([2]TRP!$D$246:$D$247))</f>
        <v>0</v>
      </c>
      <c r="BI57" s="75">
        <f>$U57*(SUM([2]CPR_CEB!$K$95:$K$96)/(SUM([2]CPR_CEB!$K$93:$K$97)))</f>
        <v>0</v>
      </c>
      <c r="BJ57" s="75">
        <f>$U57*(SUM([2]CPR_CEB!$K$97)/(SUM([2]CPR_CEB!$K$93:$K$97)))</f>
        <v>0</v>
      </c>
      <c r="BK57" s="71">
        <f>$V57*(SUM([2]CPR_CEB!$K$98)/(SUM([2]CPR_CEB!$K$98:$K$100)))</f>
        <v>0</v>
      </c>
      <c r="BL57" s="71">
        <f>$V57*(SUM([2]CPR_CEB!$K$99)/(SUM([2]CPR_CEB!$K$98:$K$100)))</f>
        <v>0</v>
      </c>
      <c r="BM57" s="71">
        <f>$V57*(SUM([2]CPR_CEB!$K$100)/(SUM([2]CPR_CEB!$K$98:$K$100)))</f>
        <v>0</v>
      </c>
      <c r="BN57" s="75">
        <f>$AB57*(SUM([2]CPR_CEB!$K$106)/(SUM([2]CPR_CEB!$K$106:$K$113)))</f>
        <v>0</v>
      </c>
      <c r="BO57" s="75">
        <f>$AB57*(SUM([2]CPR_CEB!$K$107)/(SUM([2]CPR_CEB!$K$106:$K$113)))</f>
        <v>0</v>
      </c>
      <c r="BP57" s="75">
        <f>$AB57*(SUM([2]CPR_CEB!$K$108)/(SUM([2]CPR_CEB!$K$106:$K$113)))</f>
        <v>0</v>
      </c>
      <c r="BQ57" s="75">
        <f>$AB57*(SUM([2]CPR_CEB!$K$109)/(SUM([2]CPR_CEB!$K$106:$K$113)))</f>
        <v>0</v>
      </c>
      <c r="BR57" s="75">
        <f>$AB57*(SUM([2]CPR_CEB!$K$110)/(SUM([2]CPR_CEB!$K$106:$K$113)))</f>
        <v>0</v>
      </c>
      <c r="BS57" s="75">
        <f>$AB57*(SUM([2]CPR_CEB!$K$111:$K$112)/(SUM([2]CPR_CEB!$K$106:$K$113)))</f>
        <v>0</v>
      </c>
      <c r="BT57" s="75">
        <f>$AB57*(SUM([2]CPR_CEB!$K$113)/(SUM([2]CPR_CEB!$K$106:$K$113)))*([2]TRP!$D$248/SUM([2]TRP!$D$248:$D$251))</f>
        <v>0</v>
      </c>
      <c r="BU57" s="75">
        <f>$AB57*(SUM([2]CPR_CEB!$K$113)/(SUM([2]CPR_CEB!$K$106:$K$113)))*([2]TRP!$D$249/SUM([2]TRP!$D$248:$D$251))</f>
        <v>0</v>
      </c>
      <c r="BV57" s="75">
        <f>$AB57*(SUM([2]CPR_CEB!$K$113)/(SUM([2]CPR_CEB!$K$106:$K$113)))*([2]TRP!$D$250/SUM([2]TRP!$D$248:$D$251))</f>
        <v>0</v>
      </c>
      <c r="BW57" s="75">
        <f>$AB57*(SUM([2]CPR_CEB!$K$113)/(SUM([2]CPR_CEB!$K$106:$K$113)))*([2]TRP!$D$251/SUM([2]TRP!$D$248:$D$251))</f>
        <v>0</v>
      </c>
      <c r="BX57" s="71">
        <f>$AJ57*(SUM([2]CPR_CEB!$K$129)/(SUM([2]CPR_CEB!$K$129:$K$130)))</f>
        <v>0</v>
      </c>
      <c r="BY57" s="71">
        <f>$AJ57*(SUM([2]CPR_CEB!$K$130)/(SUM([2]CPR_CEB!$K$129:$K$130)))</f>
        <v>0</v>
      </c>
      <c r="BZ57" s="68">
        <f>$AN57*(SUM([2]CPR_CEB!$K$137)/(SUM([2]CPR_CEB!$K$137:$K$138)))</f>
        <v>0</v>
      </c>
      <c r="CA57" s="68">
        <f>$AN57*(SUM([2]CPR_CEB!$K$138)/(SUM([2]CPR_CEB!$K$137:$K$138)))</f>
        <v>0</v>
      </c>
      <c r="CB57" s="71">
        <f>$AO57*([2]CPR_CEB!$K$139+[2]CPR_CEB!$K$141)/(SUM([2]CPR_CEB!$K$139:$K$141))</f>
        <v>0</v>
      </c>
      <c r="CC57" s="71">
        <f>$AO57*(SUM([2]CPR_CEB!$K$140)/(SUM([2]CPR_CEB!$K$139:$K$141)))</f>
        <v>0</v>
      </c>
      <c r="CD57" s="68">
        <f>$AP57*(SUM([2]CPR_CEB!$K$142)/(SUM([2]CPR_CEB!$K$142:$K$143)))</f>
        <v>0</v>
      </c>
      <c r="CE57" s="68">
        <f>$AP57*(SUM([2]CPR_CEB!$K$143)/(SUM([2]CPR_CEB!$K$142:$K$143)))</f>
        <v>0</v>
      </c>
      <c r="CF57" s="70"/>
      <c r="CG57" s="70"/>
      <c r="CI57" s="72">
        <f t="shared" si="5"/>
        <v>0</v>
      </c>
      <c r="CJ57" s="73">
        <f t="shared" si="6"/>
        <v>0</v>
      </c>
      <c r="CK57" s="73">
        <f t="shared" si="7"/>
        <v>0</v>
      </c>
      <c r="CL57" s="73">
        <f t="shared" si="8"/>
        <v>0</v>
      </c>
      <c r="CM57" s="73">
        <f t="shared" si="9"/>
        <v>0</v>
      </c>
      <c r="CN57" s="73">
        <f t="shared" si="10"/>
        <v>0</v>
      </c>
      <c r="CO57" s="73">
        <f t="shared" si="11"/>
        <v>0</v>
      </c>
      <c r="CP57" s="73">
        <f t="shared" si="11"/>
        <v>0</v>
      </c>
      <c r="CQ57" s="73">
        <f t="shared" si="12"/>
        <v>0</v>
      </c>
      <c r="CR57" s="73">
        <f t="shared" si="12"/>
        <v>0</v>
      </c>
      <c r="CS57" s="73">
        <f t="shared" si="13"/>
        <v>0</v>
      </c>
      <c r="CT57" s="73">
        <f t="shared" si="14"/>
        <v>0</v>
      </c>
      <c r="CU57" s="73">
        <f t="shared" si="15"/>
        <v>0</v>
      </c>
      <c r="CV57" s="73">
        <f t="shared" si="16"/>
        <v>0</v>
      </c>
      <c r="CW57" s="73">
        <f t="shared" si="17"/>
        <v>0</v>
      </c>
      <c r="CX57" s="73">
        <f t="shared" si="18"/>
        <v>0</v>
      </c>
      <c r="CY57" s="73">
        <f t="shared" si="18"/>
        <v>0</v>
      </c>
      <c r="CZ57" s="73">
        <f t="shared" si="18"/>
        <v>0</v>
      </c>
      <c r="DA57" s="73">
        <f t="shared" si="19"/>
        <v>0</v>
      </c>
      <c r="DB57" s="73">
        <f t="shared" si="20"/>
        <v>0</v>
      </c>
      <c r="DC57" s="73">
        <f t="shared" si="21"/>
        <v>0</v>
      </c>
      <c r="DD57" s="73">
        <f t="shared" si="22"/>
        <v>0</v>
      </c>
      <c r="DE57" s="73">
        <f t="shared" si="23"/>
        <v>0</v>
      </c>
      <c r="DF57" s="73">
        <f t="shared" si="24"/>
        <v>0</v>
      </c>
      <c r="DG57" s="74">
        <f t="shared" si="25"/>
        <v>0</v>
      </c>
      <c r="DH57" s="99"/>
    </row>
    <row r="58" spans="1:136" ht="13.25" x14ac:dyDescent="0.25">
      <c r="A58" s="22" t="str">
        <f t="shared" si="3"/>
        <v>PHARMACIE  PARFUMERIE ENTRETIEN</v>
      </c>
      <c r="B58" s="22" t="str">
        <f t="shared" si="3"/>
        <v xml:space="preserve">FC3 </v>
      </c>
      <c r="C58" s="22">
        <v>12</v>
      </c>
      <c r="D58" s="67">
        <f t="shared" si="4"/>
        <v>0</v>
      </c>
      <c r="E58" s="67">
        <f t="shared" si="4"/>
        <v>0</v>
      </c>
      <c r="F58" s="67">
        <f t="shared" si="4"/>
        <v>0</v>
      </c>
      <c r="G58" s="67">
        <f t="shared" si="4"/>
        <v>0</v>
      </c>
      <c r="H58" s="67">
        <f t="shared" si="4"/>
        <v>0</v>
      </c>
      <c r="I58" s="67">
        <f t="shared" si="4"/>
        <v>0</v>
      </c>
      <c r="J58" s="67">
        <f t="shared" si="4"/>
        <v>0</v>
      </c>
      <c r="K58" s="67">
        <f t="shared" si="4"/>
        <v>0</v>
      </c>
      <c r="L58" s="67">
        <f t="shared" si="4"/>
        <v>0</v>
      </c>
      <c r="M58" s="67">
        <f t="shared" si="4"/>
        <v>0</v>
      </c>
      <c r="N58" s="67">
        <f t="shared" si="4"/>
        <v>0</v>
      </c>
      <c r="O58" s="68">
        <f t="shared" si="4"/>
        <v>0</v>
      </c>
      <c r="P58" s="67">
        <f t="shared" si="4"/>
        <v>0</v>
      </c>
      <c r="Q58" s="69">
        <f t="shared" si="4"/>
        <v>0</v>
      </c>
      <c r="R58" s="68">
        <f t="shared" si="4"/>
        <v>0</v>
      </c>
      <c r="S58" s="69">
        <f t="shared" si="4"/>
        <v>0</v>
      </c>
      <c r="T58" s="67">
        <f t="shared" si="4"/>
        <v>0</v>
      </c>
      <c r="U58" s="68">
        <f t="shared" si="4"/>
        <v>0</v>
      </c>
      <c r="V58" s="69">
        <f t="shared" si="4"/>
        <v>0</v>
      </c>
      <c r="W58" s="67">
        <f t="shared" si="4"/>
        <v>0</v>
      </c>
      <c r="X58" s="67">
        <f t="shared" si="4"/>
        <v>0</v>
      </c>
      <c r="Y58" s="67">
        <f t="shared" si="4"/>
        <v>0</v>
      </c>
      <c r="Z58" s="67">
        <f t="shared" si="4"/>
        <v>0</v>
      </c>
      <c r="AA58" s="67">
        <f t="shared" si="4"/>
        <v>0</v>
      </c>
      <c r="AB58" s="68">
        <f t="shared" si="4"/>
        <v>0</v>
      </c>
      <c r="AC58" s="67">
        <f t="shared" si="4"/>
        <v>0</v>
      </c>
      <c r="AD58" s="67">
        <f t="shared" si="4"/>
        <v>0</v>
      </c>
      <c r="AE58" s="67">
        <f t="shared" si="4"/>
        <v>0</v>
      </c>
      <c r="AF58" s="67">
        <f t="shared" si="4"/>
        <v>0</v>
      </c>
      <c r="AG58" s="67">
        <f t="shared" si="4"/>
        <v>0</v>
      </c>
      <c r="AH58" s="67">
        <f t="shared" si="4"/>
        <v>0</v>
      </c>
      <c r="AI58" s="67">
        <f t="shared" si="4"/>
        <v>0</v>
      </c>
      <c r="AJ58" s="69">
        <f t="shared" si="4"/>
        <v>0</v>
      </c>
      <c r="AK58" s="67">
        <f t="shared" si="4"/>
        <v>0</v>
      </c>
      <c r="AL58" s="67">
        <f t="shared" si="4"/>
        <v>0</v>
      </c>
      <c r="AM58" s="70">
        <f t="shared" si="4"/>
        <v>0</v>
      </c>
      <c r="AN58" s="68">
        <f t="shared" si="4"/>
        <v>0</v>
      </c>
      <c r="AO58" s="69">
        <f t="shared" si="4"/>
        <v>0</v>
      </c>
      <c r="AP58" s="68">
        <f t="shared" si="4"/>
        <v>0</v>
      </c>
      <c r="AQ58" s="67">
        <f t="shared" si="4"/>
        <v>0</v>
      </c>
      <c r="AR58" s="67">
        <f t="shared" si="4"/>
        <v>0</v>
      </c>
      <c r="AS58" s="67">
        <f t="shared" si="4"/>
        <v>0</v>
      </c>
      <c r="AT58" s="75">
        <f>O58*(SUM([2]CPR_CEB!$K$69:$K$70))/(SUM([2]CPR_CEB!$K$69:$K$72))</f>
        <v>0</v>
      </c>
      <c r="AU58" s="75">
        <f>O58*([2]CPR_CEB!$K$71/(SUM([2]CPR_CEB!$K$69:$K$72)))</f>
        <v>0</v>
      </c>
      <c r="AV58" s="75">
        <f>O58*([2]CPR_CEB!$K$72/(SUM([2]CPR_CEB!$K$69:$K$72)))</f>
        <v>0</v>
      </c>
      <c r="AW58" s="71">
        <f>$Q58*([2]CPR_CEB!$K$76/(SUM([2]CPR_CEB!$K$76:$K$78)))</f>
        <v>0</v>
      </c>
      <c r="AX58" s="71">
        <f>$Q58*(SUM([2]CPR_CEB!$K$77:$K$78)/(SUM([2]CPR_CEB!$K$76:$K$78)))</f>
        <v>0</v>
      </c>
      <c r="AY58" s="75">
        <f>$R58*(SUM([2]CPR_CEB!$K$79)/(SUM([2]CPR_CEB!$K$79:$K$84)))</f>
        <v>0</v>
      </c>
      <c r="AZ58" s="75">
        <f>$R58*(SUM([2]CPR_CEB!$K$80)/(SUM([2]CPR_CEB!$K$79:$K$84)))</f>
        <v>0</v>
      </c>
      <c r="BA58" s="75">
        <f>$R58*(SUM([2]CPR_CEB!$K$81:$K$83)/(SUM([2]CPR_CEB!$K$79:$K$84)))</f>
        <v>0</v>
      </c>
      <c r="BB58" s="75">
        <f>$R58*(SUM([2]CPR_CEB!$K$84)/(SUM([2]CPR_CEB!$K$79:$K$84)))</f>
        <v>0</v>
      </c>
      <c r="BC58" s="71">
        <f>$S58*(SUM([2]CPR_CEB!$K$85)/(SUM([2]CPR_CEB!$K$85:$K$90)))</f>
        <v>0</v>
      </c>
      <c r="BD58" s="71">
        <f>$S58*(SUM([2]CPR_CEB!$K$86)/(SUM([2]CPR_CEB!$K$85:$K$90)))</f>
        <v>0</v>
      </c>
      <c r="BE58" s="71">
        <f>$S58*(SUM([2]CPR_CEB!$K$87:$K$90)/(SUM([2]CPR_CEB!$K$85:$K$90)))</f>
        <v>0</v>
      </c>
      <c r="BF58" s="75">
        <f>$U58*(SUM([2]CPR_CEB!$K$93)/(SUM([2]CPR_CEB!$K$93:$K$97)))</f>
        <v>0</v>
      </c>
      <c r="BG58" s="75">
        <f>$U58*(SUM([2]CPR_CEB!$K$94)/(SUM([2]CPR_CEB!$K$93:$K$97)))*([2]TRP!$D$246/SUM([2]TRP!$D$246:$D$247))</f>
        <v>0</v>
      </c>
      <c r="BH58" s="75">
        <f>$U58*(SUM([2]CPR_CEB!$K$94)/(SUM([2]CPR_CEB!$K$93:$K$97)))*([2]TRP!$D$247/SUM([2]TRP!$D$246:$D$247))</f>
        <v>0</v>
      </c>
      <c r="BI58" s="75">
        <f>$U58*(SUM([2]CPR_CEB!$K$95:$K$96)/(SUM([2]CPR_CEB!$K$93:$K$97)))</f>
        <v>0</v>
      </c>
      <c r="BJ58" s="75">
        <f>$U58*(SUM([2]CPR_CEB!$K$97)/(SUM([2]CPR_CEB!$K$93:$K$97)))</f>
        <v>0</v>
      </c>
      <c r="BK58" s="71">
        <f>$V58*(SUM([2]CPR_CEB!$K$98)/(SUM([2]CPR_CEB!$K$98:$K$100)))</f>
        <v>0</v>
      </c>
      <c r="BL58" s="71">
        <f>$V58*(SUM([2]CPR_CEB!$K$99)/(SUM([2]CPR_CEB!$K$98:$K$100)))</f>
        <v>0</v>
      </c>
      <c r="BM58" s="71">
        <f>$V58*(SUM([2]CPR_CEB!$K$100)/(SUM([2]CPR_CEB!$K$98:$K$100)))</f>
        <v>0</v>
      </c>
      <c r="BN58" s="75">
        <f>$AB58*(SUM([2]CPR_CEB!$K$106)/(SUM([2]CPR_CEB!$K$106:$K$113)))</f>
        <v>0</v>
      </c>
      <c r="BO58" s="75">
        <f>$AB58*(SUM([2]CPR_CEB!$K$107)/(SUM([2]CPR_CEB!$K$106:$K$113)))</f>
        <v>0</v>
      </c>
      <c r="BP58" s="75">
        <f>$AB58*(SUM([2]CPR_CEB!$K$108)/(SUM([2]CPR_CEB!$K$106:$K$113)))</f>
        <v>0</v>
      </c>
      <c r="BQ58" s="75">
        <f>$AB58*(SUM([2]CPR_CEB!$K$109)/(SUM([2]CPR_CEB!$K$106:$K$113)))</f>
        <v>0</v>
      </c>
      <c r="BR58" s="75">
        <f>$AB58*(SUM([2]CPR_CEB!$K$110)/(SUM([2]CPR_CEB!$K$106:$K$113)))</f>
        <v>0</v>
      </c>
      <c r="BS58" s="75">
        <f>$AB58*(SUM([2]CPR_CEB!$K$111:$K$112)/(SUM([2]CPR_CEB!$K$106:$K$113)))</f>
        <v>0</v>
      </c>
      <c r="BT58" s="75">
        <f>$AB58*(SUM([2]CPR_CEB!$K$113)/(SUM([2]CPR_CEB!$K$106:$K$113)))*([2]TRP!$D$248/SUM([2]TRP!$D$248:$D$251))</f>
        <v>0</v>
      </c>
      <c r="BU58" s="75">
        <f>$AB58*(SUM([2]CPR_CEB!$K$113)/(SUM([2]CPR_CEB!$K$106:$K$113)))*([2]TRP!$D$249/SUM([2]TRP!$D$248:$D$251))</f>
        <v>0</v>
      </c>
      <c r="BV58" s="75">
        <f>$AB58*(SUM([2]CPR_CEB!$K$113)/(SUM([2]CPR_CEB!$K$106:$K$113)))*([2]TRP!$D$250/SUM([2]TRP!$D$248:$D$251))</f>
        <v>0</v>
      </c>
      <c r="BW58" s="75">
        <f>$AB58*(SUM([2]CPR_CEB!$K$113)/(SUM([2]CPR_CEB!$K$106:$K$113)))*([2]TRP!$D$251/SUM([2]TRP!$D$248:$D$251))</f>
        <v>0</v>
      </c>
      <c r="BX58" s="71">
        <f>$AJ58*(SUM([2]CPR_CEB!$K$129)/(SUM([2]CPR_CEB!$K$129:$K$130)))</f>
        <v>0</v>
      </c>
      <c r="BY58" s="71">
        <f>$AJ58*(SUM([2]CPR_CEB!$K$130)/(SUM([2]CPR_CEB!$K$129:$K$130)))</f>
        <v>0</v>
      </c>
      <c r="BZ58" s="68">
        <f>$AN58*(SUM([2]CPR_CEB!$K$137)/(SUM([2]CPR_CEB!$K$137:$K$138)))</f>
        <v>0</v>
      </c>
      <c r="CA58" s="68">
        <f>$AN58*(SUM([2]CPR_CEB!$K$138)/(SUM([2]CPR_CEB!$K$137:$K$138)))</f>
        <v>0</v>
      </c>
      <c r="CB58" s="71">
        <f>$AO58*([2]CPR_CEB!$K$139+[2]CPR_CEB!$K$141)/(SUM([2]CPR_CEB!$K$139:$K$141))</f>
        <v>0</v>
      </c>
      <c r="CC58" s="71">
        <f>$AO58*(SUM([2]CPR_CEB!$K$140)/(SUM([2]CPR_CEB!$K$139:$K$141)))</f>
        <v>0</v>
      </c>
      <c r="CD58" s="68">
        <f>$AP58*(SUM([2]CPR_CEB!$K$142)/(SUM([2]CPR_CEB!$K$142:$K$143)))</f>
        <v>0</v>
      </c>
      <c r="CE58" s="68">
        <f>$AP58*(SUM([2]CPR_CEB!$K$143)/(SUM([2]CPR_CEB!$K$142:$K$143)))</f>
        <v>0</v>
      </c>
      <c r="CF58" s="70"/>
      <c r="CG58" s="70"/>
      <c r="CI58" s="72">
        <f t="shared" si="5"/>
        <v>0</v>
      </c>
      <c r="CJ58" s="73">
        <f t="shared" si="6"/>
        <v>0</v>
      </c>
      <c r="CK58" s="73">
        <f t="shared" si="7"/>
        <v>0</v>
      </c>
      <c r="CL58" s="73">
        <f t="shared" si="8"/>
        <v>0</v>
      </c>
      <c r="CM58" s="73">
        <f t="shared" si="9"/>
        <v>0</v>
      </c>
      <c r="CN58" s="73">
        <f t="shared" si="10"/>
        <v>0</v>
      </c>
      <c r="CO58" s="73">
        <f t="shared" si="11"/>
        <v>0</v>
      </c>
      <c r="CP58" s="73">
        <f t="shared" si="11"/>
        <v>0</v>
      </c>
      <c r="CQ58" s="73">
        <f t="shared" si="12"/>
        <v>0</v>
      </c>
      <c r="CR58" s="73">
        <f t="shared" si="12"/>
        <v>0</v>
      </c>
      <c r="CS58" s="73">
        <f t="shared" si="13"/>
        <v>0</v>
      </c>
      <c r="CT58" s="73">
        <f t="shared" si="14"/>
        <v>0</v>
      </c>
      <c r="CU58" s="73">
        <f t="shared" si="15"/>
        <v>0</v>
      </c>
      <c r="CV58" s="73">
        <f t="shared" si="16"/>
        <v>0</v>
      </c>
      <c r="CW58" s="73">
        <f t="shared" si="17"/>
        <v>0</v>
      </c>
      <c r="CX58" s="73">
        <f t="shared" si="18"/>
        <v>0</v>
      </c>
      <c r="CY58" s="73">
        <f t="shared" si="18"/>
        <v>0</v>
      </c>
      <c r="CZ58" s="73">
        <f t="shared" si="18"/>
        <v>0</v>
      </c>
      <c r="DA58" s="73">
        <f t="shared" si="19"/>
        <v>0</v>
      </c>
      <c r="DB58" s="73">
        <f t="shared" si="20"/>
        <v>0</v>
      </c>
      <c r="DC58" s="73">
        <f t="shared" si="21"/>
        <v>0</v>
      </c>
      <c r="DD58" s="73">
        <f t="shared" si="22"/>
        <v>0</v>
      </c>
      <c r="DE58" s="73">
        <f t="shared" si="23"/>
        <v>0</v>
      </c>
      <c r="DF58" s="73">
        <f t="shared" si="24"/>
        <v>0</v>
      </c>
      <c r="DG58" s="74">
        <f t="shared" si="25"/>
        <v>0</v>
      </c>
      <c r="DH58" s="99"/>
    </row>
    <row r="59" spans="1:136" ht="13.25" x14ac:dyDescent="0.25">
      <c r="A59" s="22" t="str">
        <f t="shared" si="3"/>
        <v>INDUSTRIES DES EQUIPEMENTS DU FOYER</v>
      </c>
      <c r="B59" s="22" t="str">
        <f t="shared" si="3"/>
        <v xml:space="preserve">FC4 </v>
      </c>
      <c r="C59" s="22">
        <v>12</v>
      </c>
      <c r="D59" s="67">
        <f t="shared" si="4"/>
        <v>3.16</v>
      </c>
      <c r="E59" s="67">
        <f t="shared" si="4"/>
        <v>30.88</v>
      </c>
      <c r="F59" s="67">
        <f t="shared" si="4"/>
        <v>79.91</v>
      </c>
      <c r="G59" s="67">
        <f t="shared" ref="E59:AS65" si="26">G11</f>
        <v>7.52</v>
      </c>
      <c r="H59" s="67">
        <f t="shared" si="26"/>
        <v>43.87</v>
      </c>
      <c r="I59" s="67">
        <f t="shared" si="26"/>
        <v>20.87</v>
      </c>
      <c r="J59" s="67">
        <f t="shared" si="26"/>
        <v>30.02</v>
      </c>
      <c r="K59" s="67">
        <f t="shared" si="26"/>
        <v>141.06</v>
      </c>
      <c r="L59" s="67">
        <f t="shared" si="26"/>
        <v>26.53</v>
      </c>
      <c r="M59" s="67">
        <f t="shared" si="26"/>
        <v>60.42</v>
      </c>
      <c r="N59" s="67">
        <f t="shared" si="26"/>
        <v>52.32</v>
      </c>
      <c r="O59" s="68">
        <f t="shared" si="26"/>
        <v>45.66</v>
      </c>
      <c r="P59" s="67">
        <f t="shared" si="26"/>
        <v>14.98</v>
      </c>
      <c r="Q59" s="69">
        <f t="shared" si="26"/>
        <v>45.71</v>
      </c>
      <c r="R59" s="68">
        <f t="shared" si="26"/>
        <v>99.85</v>
      </c>
      <c r="S59" s="69">
        <f t="shared" si="26"/>
        <v>95.63</v>
      </c>
      <c r="T59" s="67">
        <f t="shared" si="26"/>
        <v>117</v>
      </c>
      <c r="U59" s="68">
        <f t="shared" si="26"/>
        <v>-5.52</v>
      </c>
      <c r="V59" s="69">
        <f t="shared" si="26"/>
        <v>191.41</v>
      </c>
      <c r="W59" s="67">
        <f t="shared" si="26"/>
        <v>56.42</v>
      </c>
      <c r="X59" s="67">
        <f t="shared" si="26"/>
        <v>49.1</v>
      </c>
      <c r="Y59" s="67">
        <f t="shared" si="26"/>
        <v>32.68</v>
      </c>
      <c r="Z59" s="67">
        <f t="shared" si="26"/>
        <v>178.04</v>
      </c>
      <c r="AA59" s="67">
        <f t="shared" si="26"/>
        <v>94.94</v>
      </c>
      <c r="AB59" s="68">
        <f t="shared" si="26"/>
        <v>135.4</v>
      </c>
      <c r="AC59" s="67">
        <f t="shared" si="26"/>
        <v>301</v>
      </c>
      <c r="AD59" s="67">
        <f t="shared" si="26"/>
        <v>70.37</v>
      </c>
      <c r="AE59" s="67">
        <f t="shared" si="26"/>
        <v>6.8</v>
      </c>
      <c r="AF59" s="67">
        <f t="shared" si="26"/>
        <v>11.85</v>
      </c>
      <c r="AG59" s="67">
        <f t="shared" si="26"/>
        <v>171.94</v>
      </c>
      <c r="AH59" s="67">
        <f t="shared" si="26"/>
        <v>377.66</v>
      </c>
      <c r="AI59" s="67">
        <f t="shared" si="26"/>
        <v>337.15</v>
      </c>
      <c r="AJ59" s="69">
        <f t="shared" si="26"/>
        <v>48.98</v>
      </c>
      <c r="AK59" s="67">
        <f t="shared" si="26"/>
        <v>81.17</v>
      </c>
      <c r="AL59" s="67">
        <f t="shared" si="26"/>
        <v>385.53</v>
      </c>
      <c r="AM59" s="70">
        <f t="shared" si="26"/>
        <v>6.85</v>
      </c>
      <c r="AN59" s="68">
        <f t="shared" si="26"/>
        <v>361.8</v>
      </c>
      <c r="AO59" s="69">
        <f t="shared" si="26"/>
        <v>241.75</v>
      </c>
      <c r="AP59" s="68">
        <f t="shared" si="26"/>
        <v>185.53</v>
      </c>
      <c r="AQ59" s="67">
        <f t="shared" si="26"/>
        <v>1167</v>
      </c>
      <c r="AR59" s="67">
        <f t="shared" si="26"/>
        <v>18.77</v>
      </c>
      <c r="AS59" s="67">
        <f t="shared" si="26"/>
        <v>5422.01</v>
      </c>
      <c r="AT59" s="75">
        <f>O59*(SUM([2]CPR_CEB!$K$69:$K$70))/(SUM([2]CPR_CEB!$K$69:$K$72))</f>
        <v>7.8968102422838529</v>
      </c>
      <c r="AU59" s="75">
        <f>O59*([2]CPR_CEB!$K$71/(SUM([2]CPR_CEB!$K$69:$K$72)))</f>
        <v>9.6534038690289865</v>
      </c>
      <c r="AV59" s="75">
        <f>O59*([2]CPR_CEB!$K$72/(SUM([2]CPR_CEB!$K$69:$K$72)))</f>
        <v>28.109785888687156</v>
      </c>
      <c r="AW59" s="71">
        <f>$Q59*([2]CPR_CEB!$K$76/(SUM([2]CPR_CEB!$K$76:$K$78)))</f>
        <v>17.074905126026621</v>
      </c>
      <c r="AX59" s="71">
        <f>$Q59*(SUM([2]CPR_CEB!$K$77:$K$78)/(SUM([2]CPR_CEB!$K$76:$K$78)))</f>
        <v>28.635094873973379</v>
      </c>
      <c r="AY59" s="75">
        <f>$R59*(SUM([2]CPR_CEB!$K$79)/(SUM([2]CPR_CEB!$K$79:$K$84)))</f>
        <v>7.7541213134297404</v>
      </c>
      <c r="AZ59" s="75">
        <f>$R59*(SUM([2]CPR_CEB!$K$80)/(SUM([2]CPR_CEB!$K$79:$K$84)))</f>
        <v>30.747361737417712</v>
      </c>
      <c r="BA59" s="75">
        <f>$R59*(SUM([2]CPR_CEB!$K$81:$K$83)/(SUM([2]CPR_CEB!$K$79:$K$84)))</f>
        <v>28.783277613642248</v>
      </c>
      <c r="BB59" s="75">
        <f>$R59*(SUM([2]CPR_CEB!$K$84)/(SUM([2]CPR_CEB!$K$79:$K$84)))</f>
        <v>32.565239335510284</v>
      </c>
      <c r="BC59" s="71">
        <f>$S59*(SUM([2]CPR_CEB!$K$85)/(SUM([2]CPR_CEB!$K$85:$K$90)))</f>
        <v>29.812010468821118</v>
      </c>
      <c r="BD59" s="71">
        <f>$S59*(SUM([2]CPR_CEB!$K$86)/(SUM([2]CPR_CEB!$K$85:$K$90)))</f>
        <v>13.777553823395539</v>
      </c>
      <c r="BE59" s="71">
        <f>$S59*(SUM([2]CPR_CEB!$K$87:$K$90)/(SUM([2]CPR_CEB!$K$85:$K$90)))</f>
        <v>52.040435707783338</v>
      </c>
      <c r="BF59" s="75">
        <f>$U59*(SUM([2]CPR_CEB!$K$93)/(SUM([2]CPR_CEB!$K$93:$K$97)))</f>
        <v>-1.3219019066595979E-2</v>
      </c>
      <c r="BG59" s="75">
        <f>$U59*(SUM([2]CPR_CEB!$K$94)/(SUM([2]CPR_CEB!$K$93:$K$97)))*([2]TRP!$D$246/SUM([2]TRP!$D$246:$D$247))</f>
        <v>-3.8416377267458938E-2</v>
      </c>
      <c r="BH59" s="75">
        <f>$U59*(SUM([2]CPR_CEB!$K$94)/(SUM([2]CPR_CEB!$K$93:$K$97)))*([2]TRP!$D$247/SUM([2]TRP!$D$246:$D$247))</f>
        <v>-1.8294223613662747E-2</v>
      </c>
      <c r="BI59" s="75">
        <f>$U59*(SUM([2]CPR_CEB!$K$95:$K$96)/(SUM([2]CPR_CEB!$K$93:$K$97)))</f>
        <v>-0.4085786885545582</v>
      </c>
      <c r="BJ59" s="75">
        <f>$U59*(SUM([2]CPR_CEB!$K$97)/(SUM([2]CPR_CEB!$K$93:$K$97)))</f>
        <v>-5.0414916914977237</v>
      </c>
      <c r="BK59" s="71">
        <f>$V59*(SUM([2]CPR_CEB!$K$98)/(SUM([2]CPR_CEB!$K$98:$K$100)))</f>
        <v>111.89341574289233</v>
      </c>
      <c r="BL59" s="71">
        <f>$V59*(SUM([2]CPR_CEB!$K$99)/(SUM([2]CPR_CEB!$K$98:$K$100)))</f>
        <v>57.950663847726439</v>
      </c>
      <c r="BM59" s="71">
        <f>$V59*(SUM([2]CPR_CEB!$K$100)/(SUM([2]CPR_CEB!$K$98:$K$100)))</f>
        <v>21.565920409381231</v>
      </c>
      <c r="BN59" s="75">
        <f>$AB59*(SUM([2]CPR_CEB!$K$106)/(SUM([2]CPR_CEB!$K$106:$K$113)))</f>
        <v>8.7801491819056778</v>
      </c>
      <c r="BO59" s="75">
        <f>$AB59*(SUM([2]CPR_CEB!$K$107)/(SUM([2]CPR_CEB!$K$106:$K$113)))</f>
        <v>16.025446476312695</v>
      </c>
      <c r="BP59" s="75">
        <f>$AB59*(SUM([2]CPR_CEB!$K$108)/(SUM([2]CPR_CEB!$K$106:$K$113)))</f>
        <v>38.099802160196774</v>
      </c>
      <c r="BQ59" s="75">
        <f>$AB59*(SUM([2]CPR_CEB!$K$109)/(SUM([2]CPR_CEB!$K$106:$K$113)))</f>
        <v>8.591912629665277</v>
      </c>
      <c r="BR59" s="75">
        <f>$AB59*(SUM([2]CPR_CEB!$K$110)/(SUM([2]CPR_CEB!$K$106:$K$113)))</f>
        <v>16.106894984493639</v>
      </c>
      <c r="BS59" s="75">
        <f>$AB59*(SUM([2]CPR_CEB!$K$111:$K$112)/(SUM([2]CPR_CEB!$K$106:$K$113)))</f>
        <v>34.873536252807192</v>
      </c>
      <c r="BT59" s="75">
        <f>$AB59*(SUM([2]CPR_CEB!$K$113)/(SUM([2]CPR_CEB!$K$106:$K$113)))*([2]TRP!$D$248/SUM([2]TRP!$D$248:$D$251))</f>
        <v>1.4039664478220353</v>
      </c>
      <c r="BU59" s="75">
        <f>$AB59*(SUM([2]CPR_CEB!$K$113)/(SUM([2]CPR_CEB!$K$106:$K$113)))*([2]TRP!$D$249/SUM([2]TRP!$D$248:$D$251))</f>
        <v>7.1962283595976047</v>
      </c>
      <c r="BV59" s="75">
        <f>$AB59*(SUM([2]CPR_CEB!$K$113)/(SUM([2]CPR_CEB!$K$106:$K$113)))*([2]TRP!$D$250/SUM([2]TRP!$D$248:$D$251))</f>
        <v>1.7134721823679244</v>
      </c>
      <c r="BW59" s="75">
        <f>$AB59*(SUM([2]CPR_CEB!$K$113)/(SUM([2]CPR_CEB!$K$106:$K$113)))*([2]TRP!$D$251/SUM([2]TRP!$D$248:$D$251))</f>
        <v>2.6085913248311936</v>
      </c>
      <c r="BX59" s="71">
        <f>$AJ59*(SUM([2]CPR_CEB!$K$129)/(SUM([2]CPR_CEB!$K$129:$K$130)))</f>
        <v>36.901658561850773</v>
      </c>
      <c r="BY59" s="71">
        <f>$AJ59*(SUM([2]CPR_CEB!$K$130)/(SUM([2]CPR_CEB!$K$129:$K$130)))</f>
        <v>12.078341438149224</v>
      </c>
      <c r="BZ59" s="68">
        <f>$AN59*(SUM([2]CPR_CEB!$K$137)/(SUM([2]CPR_CEB!$K$137:$K$138)))</f>
        <v>60.907177614399558</v>
      </c>
      <c r="CA59" s="68">
        <f>$AN59*(SUM([2]CPR_CEB!$K$138)/(SUM([2]CPR_CEB!$K$137:$K$138)))</f>
        <v>300.89282238560048</v>
      </c>
      <c r="CB59" s="71">
        <f>$AO59*([2]CPR_CEB!$K$139+[2]CPR_CEB!$K$141)/(SUM([2]CPR_CEB!$K$139:$K$141))</f>
        <v>132.15560866532638</v>
      </c>
      <c r="CC59" s="71">
        <f>$AO59*(SUM([2]CPR_CEB!$K$140)/(SUM([2]CPR_CEB!$K$139:$K$141)))</f>
        <v>109.59439133467362</v>
      </c>
      <c r="CD59" s="68">
        <f>$AP59*(SUM([2]CPR_CEB!$K$142)/(SUM([2]CPR_CEB!$K$142:$K$143)))</f>
        <v>78.061679323860858</v>
      </c>
      <c r="CE59" s="68">
        <f>$AP59*(SUM([2]CPR_CEB!$K$143)/(SUM([2]CPR_CEB!$K$142:$K$143)))</f>
        <v>107.46832067613914</v>
      </c>
      <c r="CF59" s="70"/>
      <c r="CG59" s="70"/>
      <c r="CI59" s="72">
        <f t="shared" si="5"/>
        <v>3.16</v>
      </c>
      <c r="CJ59" s="73">
        <f t="shared" si="6"/>
        <v>110.78999999999999</v>
      </c>
      <c r="CK59" s="73">
        <f t="shared" si="7"/>
        <v>141.06</v>
      </c>
      <c r="CL59" s="73">
        <f t="shared" si="8"/>
        <v>9.6534038690289865</v>
      </c>
      <c r="CM59" s="73">
        <f t="shared" si="9"/>
        <v>28.109785888687156</v>
      </c>
      <c r="CN59" s="73">
        <f t="shared" si="10"/>
        <v>28.635094873973379</v>
      </c>
      <c r="CO59" s="73">
        <f t="shared" si="11"/>
        <v>7.7541213134297404</v>
      </c>
      <c r="CP59" s="73">
        <f t="shared" si="11"/>
        <v>30.747361737417712</v>
      </c>
      <c r="CQ59" s="73">
        <f t="shared" si="12"/>
        <v>32.565239335510284</v>
      </c>
      <c r="CR59" s="73">
        <f t="shared" si="12"/>
        <v>29.812010468821118</v>
      </c>
      <c r="CS59" s="73">
        <f t="shared" si="13"/>
        <v>13.777553823395539</v>
      </c>
      <c r="CT59" s="73">
        <f t="shared" si="14"/>
        <v>500.48277041056281</v>
      </c>
      <c r="CU59" s="73">
        <f t="shared" si="15"/>
        <v>105.52000000000001</v>
      </c>
      <c r="CV59" s="73">
        <f t="shared" si="16"/>
        <v>10.184115629727714</v>
      </c>
      <c r="CW59" s="73">
        <f t="shared" si="17"/>
        <v>16.025446476312695</v>
      </c>
      <c r="CX59" s="73">
        <f t="shared" si="18"/>
        <v>45.296030519794378</v>
      </c>
      <c r="CY59" s="73">
        <f t="shared" si="18"/>
        <v>10.305384812033202</v>
      </c>
      <c r="CZ59" s="73">
        <f t="shared" si="18"/>
        <v>18.715486309324831</v>
      </c>
      <c r="DA59" s="73">
        <f t="shared" si="19"/>
        <v>2398.8796604182448</v>
      </c>
      <c r="DB59" s="73">
        <f t="shared" si="20"/>
        <v>1715.8038758345626</v>
      </c>
      <c r="DC59" s="73">
        <f t="shared" si="21"/>
        <v>-1.3219019066595979E-2</v>
      </c>
      <c r="DD59" s="73">
        <f t="shared" si="22"/>
        <v>-5.0799080687651825</v>
      </c>
      <c r="DE59" s="73">
        <f t="shared" si="23"/>
        <v>111.89341574289233</v>
      </c>
      <c r="DF59" s="73">
        <f t="shared" si="24"/>
        <v>57.932369624112773</v>
      </c>
      <c r="DG59" s="74">
        <f t="shared" si="25"/>
        <v>5422.01</v>
      </c>
      <c r="DH59" s="99"/>
    </row>
    <row r="60" spans="1:136" ht="13.25" x14ac:dyDescent="0.25">
      <c r="A60" s="22" t="str">
        <f t="shared" si="3"/>
        <v>INDUSTRIE AUTOMOBILE</v>
      </c>
      <c r="B60" s="22" t="str">
        <f t="shared" si="3"/>
        <v xml:space="preserve">FD0 </v>
      </c>
      <c r="C60" s="22">
        <v>3</v>
      </c>
      <c r="D60" s="67">
        <f t="shared" ref="D60:S75" si="27">D12</f>
        <v>265.67</v>
      </c>
      <c r="E60" s="67">
        <f t="shared" si="26"/>
        <v>98.17</v>
      </c>
      <c r="F60" s="67">
        <f t="shared" si="26"/>
        <v>122.84</v>
      </c>
      <c r="G60" s="67">
        <f t="shared" si="26"/>
        <v>16.350000000000001</v>
      </c>
      <c r="H60" s="67">
        <f t="shared" si="26"/>
        <v>59.74</v>
      </c>
      <c r="I60" s="67">
        <f t="shared" si="26"/>
        <v>-2.29</v>
      </c>
      <c r="J60" s="67">
        <f t="shared" si="26"/>
        <v>48.53</v>
      </c>
      <c r="K60" s="67">
        <f t="shared" si="26"/>
        <v>203.97</v>
      </c>
      <c r="L60" s="67">
        <f t="shared" si="26"/>
        <v>42.38</v>
      </c>
      <c r="M60" s="67">
        <f t="shared" si="26"/>
        <v>106.19</v>
      </c>
      <c r="N60" s="67">
        <f t="shared" si="26"/>
        <v>5.57</v>
      </c>
      <c r="O60" s="68">
        <f t="shared" si="26"/>
        <v>126.63</v>
      </c>
      <c r="P60" s="67">
        <f t="shared" si="26"/>
        <v>25.52</v>
      </c>
      <c r="Q60" s="69">
        <f t="shared" si="26"/>
        <v>94.58</v>
      </c>
      <c r="R60" s="68">
        <f t="shared" si="26"/>
        <v>-18.7</v>
      </c>
      <c r="S60" s="69">
        <f t="shared" si="26"/>
        <v>217.07</v>
      </c>
      <c r="T60" s="67">
        <f t="shared" si="26"/>
        <v>130.97</v>
      </c>
      <c r="U60" s="68">
        <f t="shared" si="26"/>
        <v>-51.27</v>
      </c>
      <c r="V60" s="69">
        <f t="shared" si="26"/>
        <v>216.73</v>
      </c>
      <c r="W60" s="67">
        <f t="shared" si="26"/>
        <v>507.94</v>
      </c>
      <c r="X60" s="67">
        <f t="shared" si="26"/>
        <v>501.35</v>
      </c>
      <c r="Y60" s="67">
        <f t="shared" si="26"/>
        <v>469.25</v>
      </c>
      <c r="Z60" s="67">
        <f t="shared" si="26"/>
        <v>159.35</v>
      </c>
      <c r="AA60" s="67">
        <f t="shared" si="26"/>
        <v>-110.92</v>
      </c>
      <c r="AB60" s="68">
        <f t="shared" si="26"/>
        <v>3207.39</v>
      </c>
      <c r="AC60" s="67">
        <f t="shared" si="26"/>
        <v>143</v>
      </c>
      <c r="AD60" s="67">
        <f t="shared" si="26"/>
        <v>74.44</v>
      </c>
      <c r="AE60" s="67">
        <f t="shared" si="26"/>
        <v>643.44000000000005</v>
      </c>
      <c r="AF60" s="67">
        <f t="shared" si="26"/>
        <v>-28.75</v>
      </c>
      <c r="AG60" s="67">
        <f t="shared" si="26"/>
        <v>13.96</v>
      </c>
      <c r="AH60" s="67">
        <f t="shared" si="26"/>
        <v>311.20999999999998</v>
      </c>
      <c r="AI60" s="67">
        <f t="shared" si="26"/>
        <v>9390.4500000000007</v>
      </c>
      <c r="AJ60" s="69">
        <f t="shared" si="26"/>
        <v>42.94</v>
      </c>
      <c r="AK60" s="67">
        <f t="shared" si="26"/>
        <v>144.11000000000001</v>
      </c>
      <c r="AL60" s="67">
        <f t="shared" si="26"/>
        <v>170.35</v>
      </c>
      <c r="AM60" s="70">
        <f t="shared" si="26"/>
        <v>6.28</v>
      </c>
      <c r="AN60" s="68">
        <f t="shared" si="26"/>
        <v>48.71</v>
      </c>
      <c r="AO60" s="69">
        <f t="shared" si="26"/>
        <v>181.48</v>
      </c>
      <c r="AP60" s="68">
        <f t="shared" si="26"/>
        <v>190.45</v>
      </c>
      <c r="AQ60" s="67">
        <f t="shared" si="26"/>
        <v>1027</v>
      </c>
      <c r="AR60" s="67">
        <f t="shared" si="26"/>
        <v>3.91</v>
      </c>
      <c r="AS60" s="67">
        <f t="shared" si="26"/>
        <v>18805.989999999998</v>
      </c>
      <c r="AT60" s="75">
        <f>O60*(SUM([2]CPR_CEB!$K$69:$K$70))/(SUM([2]CPR_CEB!$K$69:$K$72))</f>
        <v>21.90041789269392</v>
      </c>
      <c r="AU60" s="75">
        <f>O60*([2]CPR_CEB!$K$71/(SUM([2]CPR_CEB!$K$69:$K$72)))</f>
        <v>26.772022162399047</v>
      </c>
      <c r="AV60" s="75">
        <f>O60*([2]CPR_CEB!$K$72/(SUM([2]CPR_CEB!$K$69:$K$72)))</f>
        <v>77.957559944907018</v>
      </c>
      <c r="AW60" s="71">
        <f>$Q60*([2]CPR_CEB!$K$76/(SUM([2]CPR_CEB!$K$76:$K$78)))</f>
        <v>35.330223732653636</v>
      </c>
      <c r="AX60" s="71">
        <f>$Q60*(SUM([2]CPR_CEB!$K$77:$K$78)/(SUM([2]CPR_CEB!$K$76:$K$78)))</f>
        <v>59.249776267346355</v>
      </c>
      <c r="AY60" s="75">
        <f>$R60*(SUM([2]CPR_CEB!$K$79)/(SUM([2]CPR_CEB!$K$79:$K$84)))</f>
        <v>-1.4521989840874927</v>
      </c>
      <c r="AZ60" s="75">
        <f>$R60*(SUM([2]CPR_CEB!$K$80)/(SUM([2]CPR_CEB!$K$79:$K$84)))</f>
        <v>-5.7583942362514895</v>
      </c>
      <c r="BA60" s="75">
        <f>$R60*(SUM([2]CPR_CEB!$K$81:$K$83)/(SUM([2]CPR_CEB!$K$79:$K$84)))</f>
        <v>-5.3905587518789195</v>
      </c>
      <c r="BB60" s="75">
        <f>$R60*(SUM([2]CPR_CEB!$K$84)/(SUM([2]CPR_CEB!$K$79:$K$84)))</f>
        <v>-6.0988480277820969</v>
      </c>
      <c r="BC60" s="71">
        <f>$S60*(SUM([2]CPR_CEB!$K$85)/(SUM([2]CPR_CEB!$K$85:$K$90)))</f>
        <v>67.670115157032313</v>
      </c>
      <c r="BD60" s="71">
        <f>$S60*(SUM([2]CPR_CEB!$K$86)/(SUM([2]CPR_CEB!$K$85:$K$90)))</f>
        <v>31.273592057350935</v>
      </c>
      <c r="BE60" s="71">
        <f>$S60*(SUM([2]CPR_CEB!$K$87:$K$90)/(SUM([2]CPR_CEB!$K$85:$K$90)))</f>
        <v>118.12629278561676</v>
      </c>
      <c r="BF60" s="75">
        <f>$U60*(SUM([2]CPR_CEB!$K$93)/(SUM([2]CPR_CEB!$K$93:$K$97)))</f>
        <v>-0.1227788238305029</v>
      </c>
      <c r="BG60" s="75">
        <f>$U60*(SUM([2]CPR_CEB!$K$94)/(SUM([2]CPR_CEB!$K$93:$K$97)))*([2]TRP!$D$246/SUM([2]TRP!$D$246:$D$247))</f>
        <v>-0.35681298233743125</v>
      </c>
      <c r="BH60" s="75">
        <f>$U60*(SUM([2]CPR_CEB!$K$94)/(SUM([2]CPR_CEB!$K$93:$K$97)))*([2]TRP!$D$247/SUM([2]TRP!$D$246:$D$247))</f>
        <v>-0.16991754432472633</v>
      </c>
      <c r="BI60" s="75">
        <f>$U60*(SUM([2]CPR_CEB!$K$95:$K$96)/(SUM([2]CPR_CEB!$K$93:$K$97)))</f>
        <v>-3.7948966235855437</v>
      </c>
      <c r="BJ60" s="75">
        <f>$U60*(SUM([2]CPR_CEB!$K$97)/(SUM([2]CPR_CEB!$K$93:$K$97)))</f>
        <v>-46.825594025921795</v>
      </c>
      <c r="BK60" s="71">
        <f>$V60*(SUM([2]CPR_CEB!$K$98)/(SUM([2]CPR_CEB!$K$98:$K$100)))</f>
        <v>126.69484349802546</v>
      </c>
      <c r="BL60" s="71">
        <f>$V60*(SUM([2]CPR_CEB!$K$99)/(SUM([2]CPR_CEB!$K$98:$K$100)))</f>
        <v>65.616464007720339</v>
      </c>
      <c r="BM60" s="71">
        <f>$V60*(SUM([2]CPR_CEB!$K$100)/(SUM([2]CPR_CEB!$K$98:$K$100)))</f>
        <v>24.418692494254188</v>
      </c>
      <c r="BN60" s="75">
        <f>$AB60*(SUM([2]CPR_CEB!$K$106)/(SUM([2]CPR_CEB!$K$106:$K$113)))</f>
        <v>207.98643046198265</v>
      </c>
      <c r="BO60" s="75">
        <f>$AB60*(SUM([2]CPR_CEB!$K$107)/(SUM([2]CPR_CEB!$K$106:$K$113)))</f>
        <v>379.6148949310234</v>
      </c>
      <c r="BP60" s="75">
        <f>$AB60*(SUM([2]CPR_CEB!$K$108)/(SUM([2]CPR_CEB!$K$106:$K$113)))</f>
        <v>902.51790583894774</v>
      </c>
      <c r="BQ60" s="75">
        <f>$AB60*(SUM([2]CPR_CEB!$K$109)/(SUM([2]CPR_CEB!$K$106:$K$113)))</f>
        <v>203.52743463265961</v>
      </c>
      <c r="BR60" s="75">
        <f>$AB60*(SUM([2]CPR_CEB!$K$110)/(SUM([2]CPR_CEB!$K$106:$K$113)))</f>
        <v>381.54426812640361</v>
      </c>
      <c r="BS60" s="75">
        <f>$AB60*(SUM([2]CPR_CEB!$K$111:$K$112)/(SUM([2]CPR_CEB!$K$106:$K$113)))</f>
        <v>826.09328982194427</v>
      </c>
      <c r="BT60" s="75">
        <f>$AB60*(SUM([2]CPR_CEB!$K$113)/(SUM([2]CPR_CEB!$K$106:$K$113)))*([2]TRP!$D$248/SUM([2]TRP!$D$248:$D$251))</f>
        <v>33.25751805819732</v>
      </c>
      <c r="BU60" s="75">
        <f>$AB60*(SUM([2]CPR_CEB!$K$113)/(SUM([2]CPR_CEB!$K$106:$K$113)))*([2]TRP!$D$249/SUM([2]TRP!$D$248:$D$251))</f>
        <v>170.46610692976188</v>
      </c>
      <c r="BV60" s="75">
        <f>$AB60*(SUM([2]CPR_CEB!$K$113)/(SUM([2]CPR_CEB!$K$106:$K$113)))*([2]TRP!$D$250/SUM([2]TRP!$D$248:$D$251))</f>
        <v>40.589169446123016</v>
      </c>
      <c r="BW60" s="75">
        <f>$AB60*(SUM([2]CPR_CEB!$K$113)/(SUM([2]CPR_CEB!$K$106:$K$113)))*([2]TRP!$D$251/SUM([2]TRP!$D$248:$D$251))</f>
        <v>61.792981752956578</v>
      </c>
      <c r="BX60" s="71">
        <f>$AJ60*(SUM([2]CPR_CEB!$K$129)/(SUM([2]CPR_CEB!$K$129:$K$130)))</f>
        <v>32.351106954795263</v>
      </c>
      <c r="BY60" s="71">
        <f>$AJ60*(SUM([2]CPR_CEB!$K$130)/(SUM([2]CPR_CEB!$K$129:$K$130)))</f>
        <v>10.588893045204729</v>
      </c>
      <c r="BZ60" s="68">
        <f>$AN60*(SUM([2]CPR_CEB!$K$137)/(SUM([2]CPR_CEB!$K$137:$K$138)))</f>
        <v>8.2000791088927656</v>
      </c>
      <c r="CA60" s="68">
        <f>$AN60*(SUM([2]CPR_CEB!$K$138)/(SUM([2]CPR_CEB!$K$137:$K$138)))</f>
        <v>40.509920891107235</v>
      </c>
      <c r="CB60" s="71">
        <f>$AO60*([2]CPR_CEB!$K$139+[2]CPR_CEB!$K$141)/(SUM([2]CPR_CEB!$K$139:$K$141))</f>
        <v>99.208272432609846</v>
      </c>
      <c r="CC60" s="71">
        <f>$AO60*(SUM([2]CPR_CEB!$K$140)/(SUM([2]CPR_CEB!$K$139:$K$141)))</f>
        <v>82.271727567390144</v>
      </c>
      <c r="CD60" s="68">
        <f>$AP60*(SUM([2]CPR_CEB!$K$142)/(SUM([2]CPR_CEB!$K$142:$K$143)))</f>
        <v>80.131767515923556</v>
      </c>
      <c r="CE60" s="68">
        <f>$AP60*(SUM([2]CPR_CEB!$K$143)/(SUM([2]CPR_CEB!$K$142:$K$143)))</f>
        <v>110.31823248407642</v>
      </c>
      <c r="CF60" s="70"/>
      <c r="CG60" s="70"/>
      <c r="CI60" s="72">
        <f t="shared" si="5"/>
        <v>265.67</v>
      </c>
      <c r="CJ60" s="73">
        <f t="shared" si="6"/>
        <v>221.01</v>
      </c>
      <c r="CK60" s="73">
        <f t="shared" si="7"/>
        <v>203.97</v>
      </c>
      <c r="CL60" s="73">
        <f t="shared" si="8"/>
        <v>26.772022162399047</v>
      </c>
      <c r="CM60" s="73">
        <f t="shared" si="9"/>
        <v>77.957559944907018</v>
      </c>
      <c r="CN60" s="73">
        <f t="shared" si="10"/>
        <v>59.249776267346355</v>
      </c>
      <c r="CO60" s="73">
        <f t="shared" si="11"/>
        <v>-1.4521989840874927</v>
      </c>
      <c r="CP60" s="73">
        <f t="shared" si="11"/>
        <v>-5.7583942362514895</v>
      </c>
      <c r="CQ60" s="73">
        <f t="shared" si="12"/>
        <v>-6.0988480277820969</v>
      </c>
      <c r="CR60" s="73">
        <f t="shared" si="12"/>
        <v>67.670115157032313</v>
      </c>
      <c r="CS60" s="73">
        <f t="shared" si="13"/>
        <v>31.273592057350935</v>
      </c>
      <c r="CT60" s="73">
        <f t="shared" si="14"/>
        <v>623.55017152975392</v>
      </c>
      <c r="CU60" s="73">
        <f t="shared" si="15"/>
        <v>1009.29</v>
      </c>
      <c r="CV60" s="73">
        <f t="shared" si="16"/>
        <v>241.24394852017997</v>
      </c>
      <c r="CW60" s="73">
        <f t="shared" si="17"/>
        <v>379.6148949310234</v>
      </c>
      <c r="CX60" s="73">
        <f t="shared" si="18"/>
        <v>1072.9840127687096</v>
      </c>
      <c r="CY60" s="73">
        <f t="shared" si="18"/>
        <v>244.11660407878261</v>
      </c>
      <c r="CZ60" s="73">
        <f t="shared" si="18"/>
        <v>443.33724987936017</v>
      </c>
      <c r="DA60" s="73">
        <f t="shared" si="19"/>
        <v>12432.154515834167</v>
      </c>
      <c r="DB60" s="73">
        <f t="shared" si="20"/>
        <v>1274.5987739877785</v>
      </c>
      <c r="DC60" s="73">
        <f t="shared" si="21"/>
        <v>-0.1227788238305029</v>
      </c>
      <c r="DD60" s="73">
        <f t="shared" si="22"/>
        <v>-47.182407008259226</v>
      </c>
      <c r="DE60" s="73">
        <f t="shared" si="23"/>
        <v>126.69484349802546</v>
      </c>
      <c r="DF60" s="73">
        <f t="shared" si="24"/>
        <v>65.446546463395606</v>
      </c>
      <c r="DG60" s="74">
        <f t="shared" si="25"/>
        <v>18805.989999999998</v>
      </c>
      <c r="DH60" s="99"/>
    </row>
    <row r="61" spans="1:136" ht="13.25" x14ac:dyDescent="0.25">
      <c r="A61" s="22" t="str">
        <f t="shared" si="3"/>
        <v>CONSTRUCTION NAVALE  AERONAUTIQUE ET FER</v>
      </c>
      <c r="B61" s="22" t="str">
        <f t="shared" si="3"/>
        <v xml:space="preserve">FE1 </v>
      </c>
      <c r="C61" s="22">
        <v>12</v>
      </c>
      <c r="D61" s="67">
        <f t="shared" si="27"/>
        <v>0.96</v>
      </c>
      <c r="E61" s="67">
        <f t="shared" si="26"/>
        <v>10.18</v>
      </c>
      <c r="F61" s="67">
        <f t="shared" si="26"/>
        <v>20.43</v>
      </c>
      <c r="G61" s="67">
        <f t="shared" si="26"/>
        <v>1.42</v>
      </c>
      <c r="H61" s="67">
        <f t="shared" si="26"/>
        <v>7.32</v>
      </c>
      <c r="I61" s="67">
        <f t="shared" si="26"/>
        <v>3.34</v>
      </c>
      <c r="J61" s="67">
        <f t="shared" si="26"/>
        <v>6.76</v>
      </c>
      <c r="K61" s="67">
        <f t="shared" si="26"/>
        <v>34.82</v>
      </c>
      <c r="L61" s="67">
        <f t="shared" si="26"/>
        <v>7.32</v>
      </c>
      <c r="M61" s="67">
        <f t="shared" si="26"/>
        <v>11.52</v>
      </c>
      <c r="N61" s="67">
        <f t="shared" si="26"/>
        <v>5.79</v>
      </c>
      <c r="O61" s="68">
        <f t="shared" si="26"/>
        <v>14.3</v>
      </c>
      <c r="P61" s="67">
        <f t="shared" si="26"/>
        <v>3.61</v>
      </c>
      <c r="Q61" s="69">
        <f t="shared" si="26"/>
        <v>12.45</v>
      </c>
      <c r="R61" s="68">
        <f t="shared" si="26"/>
        <v>17.77</v>
      </c>
      <c r="S61" s="69">
        <f t="shared" si="26"/>
        <v>25.85</v>
      </c>
      <c r="T61" s="67">
        <f t="shared" si="26"/>
        <v>24.96</v>
      </c>
      <c r="U61" s="68">
        <f t="shared" si="26"/>
        <v>-2.91</v>
      </c>
      <c r="V61" s="69">
        <f t="shared" si="26"/>
        <v>44.08</v>
      </c>
      <c r="W61" s="67">
        <f t="shared" si="26"/>
        <v>28.65</v>
      </c>
      <c r="X61" s="67">
        <f t="shared" si="26"/>
        <v>30.82</v>
      </c>
      <c r="Y61" s="67">
        <f t="shared" si="26"/>
        <v>24.07</v>
      </c>
      <c r="Z61" s="67">
        <f t="shared" si="26"/>
        <v>17.739999999999998</v>
      </c>
      <c r="AA61" s="67">
        <f t="shared" si="26"/>
        <v>5.05</v>
      </c>
      <c r="AB61" s="68">
        <f t="shared" si="26"/>
        <v>2426.9899999999998</v>
      </c>
      <c r="AC61" s="67">
        <f t="shared" si="26"/>
        <v>0</v>
      </c>
      <c r="AD61" s="67">
        <f t="shared" si="26"/>
        <v>0.14000000000000001</v>
      </c>
      <c r="AE61" s="67">
        <f t="shared" si="26"/>
        <v>30.3</v>
      </c>
      <c r="AF61" s="67">
        <f t="shared" si="26"/>
        <v>0.16</v>
      </c>
      <c r="AG61" s="67">
        <f t="shared" si="26"/>
        <v>25.34</v>
      </c>
      <c r="AH61" s="67">
        <f t="shared" si="26"/>
        <v>25.45</v>
      </c>
      <c r="AI61" s="67">
        <f t="shared" si="26"/>
        <v>464.25</v>
      </c>
      <c r="AJ61" s="69">
        <f t="shared" si="26"/>
        <v>315.41000000000003</v>
      </c>
      <c r="AK61" s="67">
        <f t="shared" si="26"/>
        <v>13.68</v>
      </c>
      <c r="AL61" s="67">
        <f t="shared" si="26"/>
        <v>14.91</v>
      </c>
      <c r="AM61" s="70">
        <f t="shared" si="26"/>
        <v>0.96</v>
      </c>
      <c r="AN61" s="68">
        <f t="shared" si="26"/>
        <v>1.56</v>
      </c>
      <c r="AO61" s="69">
        <f t="shared" si="26"/>
        <v>12.92</v>
      </c>
      <c r="AP61" s="68">
        <f t="shared" si="26"/>
        <v>2.52</v>
      </c>
      <c r="AQ61" s="67">
        <f t="shared" si="26"/>
        <v>114</v>
      </c>
      <c r="AR61" s="67">
        <f t="shared" si="26"/>
        <v>0.14000000000000001</v>
      </c>
      <c r="AS61" s="67">
        <f t="shared" si="26"/>
        <v>3805.0299999999993</v>
      </c>
      <c r="AT61" s="75">
        <f>O61*(SUM([2]CPR_CEB!$K$69:$K$70))/(SUM([2]CPR_CEB!$K$69:$K$72))</f>
        <v>2.4731578288361611</v>
      </c>
      <c r="AU61" s="75">
        <f>O61*([2]CPR_CEB!$K$71/(SUM([2]CPR_CEB!$K$69:$K$72)))</f>
        <v>3.023295561259626</v>
      </c>
      <c r="AV61" s="75">
        <f>O61*([2]CPR_CEB!$K$72/(SUM([2]CPR_CEB!$K$69:$K$72)))</f>
        <v>8.8035466099042132</v>
      </c>
      <c r="AW61" s="71">
        <f>$Q61*([2]CPR_CEB!$K$76/(SUM([2]CPR_CEB!$K$76:$K$78)))</f>
        <v>4.6506796941376374</v>
      </c>
      <c r="AX61" s="71">
        <f>$Q61*(SUM([2]CPR_CEB!$K$77:$K$78)/(SUM([2]CPR_CEB!$K$76:$K$78)))</f>
        <v>7.799320305862361</v>
      </c>
      <c r="AY61" s="75">
        <f>$R61*(SUM([2]CPR_CEB!$K$79)/(SUM([2]CPR_CEB!$K$79:$K$84)))</f>
        <v>1.3799773233815373</v>
      </c>
      <c r="AZ61" s="75">
        <f>$R61*(SUM([2]CPR_CEB!$K$80)/(SUM([2]CPR_CEB!$K$79:$K$84)))</f>
        <v>5.4720142020421907</v>
      </c>
      <c r="BA61" s="75">
        <f>$R61*(SUM([2]CPR_CEB!$K$81:$K$83)/(SUM([2]CPR_CEB!$K$79:$K$84)))</f>
        <v>5.1224721401544597</v>
      </c>
      <c r="BB61" s="75">
        <f>$R61*(SUM([2]CPR_CEB!$K$84)/(SUM([2]CPR_CEB!$K$79:$K$84)))</f>
        <v>5.7955363344218105</v>
      </c>
      <c r="BC61" s="71">
        <f>$S61*(SUM([2]CPR_CEB!$K$85)/(SUM([2]CPR_CEB!$K$85:$K$90)))</f>
        <v>8.0585639508420588</v>
      </c>
      <c r="BD61" s="71">
        <f>$S61*(SUM([2]CPR_CEB!$K$86)/(SUM([2]CPR_CEB!$K$85:$K$90)))</f>
        <v>3.7242472690031865</v>
      </c>
      <c r="BE61" s="71">
        <f>$S61*(SUM([2]CPR_CEB!$K$87:$K$90)/(SUM([2]CPR_CEB!$K$85:$K$90)))</f>
        <v>14.067188780154758</v>
      </c>
      <c r="BF61" s="75">
        <f>$U61*(SUM([2]CPR_CEB!$K$93)/(SUM([2]CPR_CEB!$K$93:$K$97)))</f>
        <v>-6.968722007933751E-3</v>
      </c>
      <c r="BG61" s="75">
        <f>$U61*(SUM([2]CPR_CEB!$K$94)/(SUM([2]CPR_CEB!$K$93:$K$97)))*([2]TRP!$D$246/SUM([2]TRP!$D$246:$D$247))</f>
        <v>-2.0252111929040858E-2</v>
      </c>
      <c r="BH61" s="75">
        <f>$U61*(SUM([2]CPR_CEB!$K$94)/(SUM([2]CPR_CEB!$K$93:$K$97)))*([2]TRP!$D$247/SUM([2]TRP!$D$246:$D$247))</f>
        <v>-9.6442374485069936E-3</v>
      </c>
      <c r="BI61" s="75">
        <f>$U61*(SUM([2]CPR_CEB!$K$95:$K$96)/(SUM([2]CPR_CEB!$K$93:$K$97)))</f>
        <v>-0.21539202603147908</v>
      </c>
      <c r="BJ61" s="75">
        <f>$U61*(SUM([2]CPR_CEB!$K$97)/(SUM([2]CPR_CEB!$K$93:$K$97)))</f>
        <v>-2.6577429025830392</v>
      </c>
      <c r="BK61" s="71">
        <f>$V61*(SUM([2]CPR_CEB!$K$98)/(SUM([2]CPR_CEB!$K$98:$K$100)))</f>
        <v>25.768046423628306</v>
      </c>
      <c r="BL61" s="71">
        <f>$V61*(SUM([2]CPR_CEB!$K$99)/(SUM([2]CPR_CEB!$K$98:$K$100)))</f>
        <v>13.345516234302186</v>
      </c>
      <c r="BM61" s="71">
        <f>$V61*(SUM([2]CPR_CEB!$K$100)/(SUM([2]CPR_CEB!$K$98:$K$100)))</f>
        <v>4.9664373420695087</v>
      </c>
      <c r="BN61" s="75">
        <f>$AB61*(SUM([2]CPR_CEB!$K$106)/(SUM([2]CPR_CEB!$K$106:$K$113)))</f>
        <v>157.38060755534167</v>
      </c>
      <c r="BO61" s="75">
        <f>$AB61*(SUM([2]CPR_CEB!$K$107)/(SUM([2]CPR_CEB!$K$106:$K$113)))</f>
        <v>287.24961849000107</v>
      </c>
      <c r="BP61" s="75">
        <f>$AB61*(SUM([2]CPR_CEB!$K$108)/(SUM([2]CPR_CEB!$K$106:$K$113)))</f>
        <v>682.92347743556843</v>
      </c>
      <c r="BQ61" s="75">
        <f>$AB61*(SUM([2]CPR_CEB!$K$109)/(SUM([2]CPR_CEB!$K$106:$K$113)))</f>
        <v>154.00654381884291</v>
      </c>
      <c r="BR61" s="75">
        <f>$AB61*(SUM([2]CPR_CEB!$K$110)/(SUM([2]CPR_CEB!$K$106:$K$113)))</f>
        <v>288.70954991444762</v>
      </c>
      <c r="BS61" s="75">
        <f>$AB61*(SUM([2]CPR_CEB!$K$111:$K$112)/(SUM([2]CPR_CEB!$K$106:$K$113)))</f>
        <v>625.09397156721207</v>
      </c>
      <c r="BT61" s="75">
        <f>$AB61*(SUM([2]CPR_CEB!$K$113)/(SUM([2]CPR_CEB!$K$106:$K$113)))*([2]TRP!$D$248/SUM([2]TRP!$D$248:$D$251))</f>
        <v>25.165528280646978</v>
      </c>
      <c r="BU61" s="75">
        <f>$AB61*(SUM([2]CPR_CEB!$K$113)/(SUM([2]CPR_CEB!$K$106:$K$113)))*([2]TRP!$D$249/SUM([2]TRP!$D$248:$D$251))</f>
        <v>128.98947021019046</v>
      </c>
      <c r="BV61" s="75">
        <f>$AB61*(SUM([2]CPR_CEB!$K$113)/(SUM([2]CPR_CEB!$K$106:$K$113)))*([2]TRP!$D$250/SUM([2]TRP!$D$248:$D$251))</f>
        <v>30.71329284996402</v>
      </c>
      <c r="BW61" s="75">
        <f>$AB61*(SUM([2]CPR_CEB!$K$113)/(SUM([2]CPR_CEB!$K$106:$K$113)))*([2]TRP!$D$251/SUM([2]TRP!$D$248:$D$251))</f>
        <v>46.757939877784764</v>
      </c>
      <c r="BX61" s="71">
        <f>$AJ61*(SUM([2]CPR_CEB!$K$129)/(SUM([2]CPR_CEB!$K$129:$K$130)))</f>
        <v>237.63070900353927</v>
      </c>
      <c r="BY61" s="71">
        <f>$AJ61*(SUM([2]CPR_CEB!$K$130)/(SUM([2]CPR_CEB!$K$129:$K$130)))</f>
        <v>77.779290996460745</v>
      </c>
      <c r="BZ61" s="68">
        <f>$AN61*(SUM([2]CPR_CEB!$K$137)/(SUM([2]CPR_CEB!$K$137:$K$138)))</f>
        <v>0.26261801293107606</v>
      </c>
      <c r="CA61" s="68">
        <f>$AN61*(SUM([2]CPR_CEB!$K$138)/(SUM([2]CPR_CEB!$K$137:$K$138)))</f>
        <v>1.297381987068924</v>
      </c>
      <c r="CB61" s="71">
        <f>$AO61*([2]CPR_CEB!$K$139+[2]CPR_CEB!$K$141)/(SUM([2]CPR_CEB!$K$139:$K$141))</f>
        <v>7.0628767898904528</v>
      </c>
      <c r="CC61" s="71">
        <f>$AO61*(SUM([2]CPR_CEB!$K$140)/(SUM([2]CPR_CEB!$K$139:$K$141)))</f>
        <v>5.8571232101095472</v>
      </c>
      <c r="CD61" s="68">
        <f>$AP61*(SUM([2]CPR_CEB!$K$142)/(SUM([2]CPR_CEB!$K$142:$K$143)))</f>
        <v>1.0602890739833415</v>
      </c>
      <c r="CE61" s="68">
        <f>$AP61*(SUM([2]CPR_CEB!$K$143)/(SUM([2]CPR_CEB!$K$142:$K$143)))</f>
        <v>1.4597109260166583</v>
      </c>
      <c r="CF61" s="70"/>
      <c r="CG61" s="70"/>
      <c r="CI61" s="72">
        <f t="shared" si="5"/>
        <v>0.96</v>
      </c>
      <c r="CJ61" s="73">
        <f t="shared" si="6"/>
        <v>30.61</v>
      </c>
      <c r="CK61" s="73">
        <f t="shared" si="7"/>
        <v>34.82</v>
      </c>
      <c r="CL61" s="73">
        <f t="shared" si="8"/>
        <v>3.023295561259626</v>
      </c>
      <c r="CM61" s="73">
        <f t="shared" si="9"/>
        <v>8.8035466099042132</v>
      </c>
      <c r="CN61" s="73">
        <f t="shared" si="10"/>
        <v>7.799320305862361</v>
      </c>
      <c r="CO61" s="73">
        <f t="shared" si="11"/>
        <v>1.3799773233815373</v>
      </c>
      <c r="CP61" s="73">
        <f t="shared" si="11"/>
        <v>5.4720142020421907</v>
      </c>
      <c r="CQ61" s="73">
        <f t="shared" si="12"/>
        <v>5.7955363344218105</v>
      </c>
      <c r="CR61" s="73">
        <f t="shared" si="12"/>
        <v>8.0585639508420588</v>
      </c>
      <c r="CS61" s="73">
        <f t="shared" si="13"/>
        <v>3.7242472690031865</v>
      </c>
      <c r="CT61" s="73">
        <f t="shared" si="14"/>
        <v>103.10454375932103</v>
      </c>
      <c r="CU61" s="73">
        <f t="shared" si="15"/>
        <v>59.47</v>
      </c>
      <c r="CV61" s="73">
        <f t="shared" si="16"/>
        <v>182.54613583598865</v>
      </c>
      <c r="CW61" s="73">
        <f t="shared" si="17"/>
        <v>287.24961849000107</v>
      </c>
      <c r="CX61" s="73">
        <f t="shared" si="18"/>
        <v>811.91294764575889</v>
      </c>
      <c r="CY61" s="73">
        <f t="shared" si="18"/>
        <v>184.71983666880692</v>
      </c>
      <c r="CZ61" s="73">
        <f t="shared" si="18"/>
        <v>335.46748979223241</v>
      </c>
      <c r="DA61" s="73">
        <f t="shared" si="19"/>
        <v>1493.1604644475563</v>
      </c>
      <c r="DB61" s="73">
        <f t="shared" si="20"/>
        <v>200.53350711965587</v>
      </c>
      <c r="DC61" s="73">
        <f t="shared" si="21"/>
        <v>-6.968722007933751E-3</v>
      </c>
      <c r="DD61" s="73">
        <f t="shared" si="22"/>
        <v>-2.6779950145120801</v>
      </c>
      <c r="DE61" s="73">
        <f t="shared" si="23"/>
        <v>25.768046423628306</v>
      </c>
      <c r="DF61" s="73">
        <f t="shared" si="24"/>
        <v>13.33587199685368</v>
      </c>
      <c r="DG61" s="74">
        <f t="shared" si="25"/>
        <v>3805.03</v>
      </c>
      <c r="DH61" s="99"/>
    </row>
    <row r="62" spans="1:136" ht="13.25" x14ac:dyDescent="0.25">
      <c r="A62" s="22" t="str">
        <f t="shared" si="3"/>
        <v>INDUSTRIES DES BIENS D EQUIPEMENTS MECAN</v>
      </c>
      <c r="B62" s="22" t="str">
        <f t="shared" si="3"/>
        <v xml:space="preserve">FE2 </v>
      </c>
      <c r="C62" s="22">
        <v>12</v>
      </c>
      <c r="D62" s="67">
        <f t="shared" si="27"/>
        <v>5226.3999999999996</v>
      </c>
      <c r="E62" s="67">
        <f t="shared" si="26"/>
        <v>452.57</v>
      </c>
      <c r="F62" s="67">
        <f t="shared" si="26"/>
        <v>1196.3699999999999</v>
      </c>
      <c r="G62" s="67">
        <f t="shared" si="26"/>
        <v>62.12</v>
      </c>
      <c r="H62" s="67">
        <f t="shared" si="26"/>
        <v>399.84</v>
      </c>
      <c r="I62" s="67">
        <f t="shared" si="26"/>
        <v>281.02</v>
      </c>
      <c r="J62" s="67">
        <f t="shared" si="26"/>
        <v>374.39</v>
      </c>
      <c r="K62" s="67">
        <f t="shared" si="26"/>
        <v>2065.2399999999998</v>
      </c>
      <c r="L62" s="67">
        <f t="shared" si="26"/>
        <v>282.95999999999998</v>
      </c>
      <c r="M62" s="67">
        <f t="shared" si="26"/>
        <v>567.57000000000005</v>
      </c>
      <c r="N62" s="67">
        <f t="shared" si="26"/>
        <v>479.57</v>
      </c>
      <c r="O62" s="68">
        <f t="shared" si="26"/>
        <v>677.42</v>
      </c>
      <c r="P62" s="67">
        <f t="shared" si="26"/>
        <v>198.77</v>
      </c>
      <c r="Q62" s="69">
        <f t="shared" si="26"/>
        <v>655.44</v>
      </c>
      <c r="R62" s="68">
        <f t="shared" si="26"/>
        <v>1512.88</v>
      </c>
      <c r="S62" s="69">
        <f t="shared" si="26"/>
        <v>1291.55</v>
      </c>
      <c r="T62" s="67">
        <f t="shared" si="26"/>
        <v>1545.71</v>
      </c>
      <c r="U62" s="68">
        <f t="shared" si="26"/>
        <v>-45</v>
      </c>
      <c r="V62" s="69">
        <f t="shared" si="26"/>
        <v>2809.89</v>
      </c>
      <c r="W62" s="67">
        <f t="shared" si="26"/>
        <v>431.79</v>
      </c>
      <c r="X62" s="67">
        <f t="shared" si="26"/>
        <v>613.96</v>
      </c>
      <c r="Y62" s="67">
        <f t="shared" si="26"/>
        <v>202.92</v>
      </c>
      <c r="Z62" s="67">
        <f t="shared" si="26"/>
        <v>1075.74</v>
      </c>
      <c r="AA62" s="67">
        <f t="shared" si="26"/>
        <v>1068.52</v>
      </c>
      <c r="AB62" s="68">
        <f t="shared" si="26"/>
        <v>1194.9000000000001</v>
      </c>
      <c r="AC62" s="67">
        <f t="shared" si="26"/>
        <v>574</v>
      </c>
      <c r="AD62" s="67">
        <f t="shared" si="26"/>
        <v>81.96</v>
      </c>
      <c r="AE62" s="67">
        <f t="shared" si="26"/>
        <v>8.4700000000000006</v>
      </c>
      <c r="AF62" s="67">
        <f t="shared" si="26"/>
        <v>186.03</v>
      </c>
      <c r="AG62" s="67">
        <f t="shared" si="26"/>
        <v>2058.23</v>
      </c>
      <c r="AH62" s="67">
        <f t="shared" si="26"/>
        <v>1399.88</v>
      </c>
      <c r="AI62" s="67">
        <f t="shared" si="26"/>
        <v>2068.17</v>
      </c>
      <c r="AJ62" s="69">
        <f t="shared" si="26"/>
        <v>562.83000000000004</v>
      </c>
      <c r="AK62" s="67">
        <f t="shared" si="26"/>
        <v>692.23</v>
      </c>
      <c r="AL62" s="67">
        <f t="shared" si="26"/>
        <v>891.51</v>
      </c>
      <c r="AM62" s="70">
        <f t="shared" si="26"/>
        <v>70.08</v>
      </c>
      <c r="AN62" s="68">
        <f t="shared" si="26"/>
        <v>66</v>
      </c>
      <c r="AO62" s="69">
        <f t="shared" si="26"/>
        <v>626.88</v>
      </c>
      <c r="AP62" s="68">
        <f t="shared" si="26"/>
        <v>329.77</v>
      </c>
      <c r="AQ62" s="67">
        <f t="shared" si="26"/>
        <v>645</v>
      </c>
      <c r="AR62" s="67">
        <f t="shared" si="26"/>
        <v>7.43</v>
      </c>
      <c r="AS62" s="67">
        <f t="shared" si="26"/>
        <v>34891.009999999995</v>
      </c>
      <c r="AT62" s="75">
        <f>O62*(SUM([2]CPR_CEB!$K$69:$K$70))/(SUM([2]CPR_CEB!$K$69:$K$72))</f>
        <v>117.15850184686659</v>
      </c>
      <c r="AU62" s="75">
        <f>O62*([2]CPR_CEB!$K$71/(SUM([2]CPR_CEB!$K$69:$K$72)))</f>
        <v>143.21964189569897</v>
      </c>
      <c r="AV62" s="75">
        <f>O62*([2]CPR_CEB!$K$72/(SUM([2]CPR_CEB!$K$69:$K$72)))</f>
        <v>417.04185625743435</v>
      </c>
      <c r="AW62" s="71">
        <f>$Q62*([2]CPR_CEB!$K$76/(SUM([2]CPR_CEB!$K$76:$K$78)))</f>
        <v>244.83867459643162</v>
      </c>
      <c r="AX62" s="71">
        <f>$Q62*(SUM([2]CPR_CEB!$K$77:$K$78)/(SUM([2]CPR_CEB!$K$76:$K$78)))</f>
        <v>410.60132540356841</v>
      </c>
      <c r="AY62" s="75">
        <f>$R62*(SUM([2]CPR_CEB!$K$79)/(SUM([2]CPR_CEB!$K$79:$K$84)))</f>
        <v>117.48678069766237</v>
      </c>
      <c r="AZ62" s="75">
        <f>$R62*(SUM([2]CPR_CEB!$K$80)/(SUM([2]CPR_CEB!$K$79:$K$84)))</f>
        <v>465.86949048877835</v>
      </c>
      <c r="BA62" s="75">
        <f>$R62*(SUM([2]CPR_CEB!$K$81:$K$83)/(SUM([2]CPR_CEB!$K$79:$K$84)))</f>
        <v>436.11061628569945</v>
      </c>
      <c r="BB62" s="75">
        <f>$R62*(SUM([2]CPR_CEB!$K$84)/(SUM([2]CPR_CEB!$K$79:$K$84)))</f>
        <v>493.41311252785988</v>
      </c>
      <c r="BC62" s="71">
        <f>$S62*(SUM([2]CPR_CEB!$K$85)/(SUM([2]CPR_CEB!$K$85:$K$90)))</f>
        <v>402.63204142011836</v>
      </c>
      <c r="BD62" s="71">
        <f>$S62*(SUM([2]CPR_CEB!$K$86)/(SUM([2]CPR_CEB!$K$85:$K$90)))</f>
        <v>186.07549556213019</v>
      </c>
      <c r="BE62" s="71">
        <f>$S62*(SUM([2]CPR_CEB!$K$87:$K$90)/(SUM([2]CPR_CEB!$K$85:$K$90)))</f>
        <v>702.84246301775147</v>
      </c>
      <c r="BF62" s="75">
        <f>$U62*(SUM([2]CPR_CEB!$K$93)/(SUM([2]CPR_CEB!$K$93:$K$97)))</f>
        <v>-0.1077637423907281</v>
      </c>
      <c r="BG62" s="75">
        <f>$U62*(SUM([2]CPR_CEB!$K$94)/(SUM([2]CPR_CEB!$K$93:$K$97)))*([2]TRP!$D$246/SUM([2]TRP!$D$246:$D$247))</f>
        <v>-0.31317698859341531</v>
      </c>
      <c r="BH62" s="75">
        <f>$U62*(SUM([2]CPR_CEB!$K$94)/(SUM([2]CPR_CEB!$K$93:$K$97)))*([2]TRP!$D$247/SUM([2]TRP!$D$246:$D$247))</f>
        <v>-0.14913769250268546</v>
      </c>
      <c r="BI62" s="75">
        <f>$U62*(SUM([2]CPR_CEB!$K$95:$K$96)/(SUM([2]CPR_CEB!$K$93:$K$97)))</f>
        <v>-3.3308045262599855</v>
      </c>
      <c r="BJ62" s="75">
        <f>$U62*(SUM([2]CPR_CEB!$K$97)/(SUM([2]CPR_CEB!$K$93:$K$97)))</f>
        <v>-41.099117050253184</v>
      </c>
      <c r="BK62" s="71">
        <f>$V62*(SUM([2]CPR_CEB!$K$98)/(SUM([2]CPR_CEB!$K$98:$K$100)))</f>
        <v>1642.5901988495675</v>
      </c>
      <c r="BL62" s="71">
        <f>$V62*(SUM([2]CPR_CEB!$K$99)/(SUM([2]CPR_CEB!$K$98:$K$100)))</f>
        <v>850.71308102548471</v>
      </c>
      <c r="BM62" s="71">
        <f>$V62*(SUM([2]CPR_CEB!$K$100)/(SUM([2]CPR_CEB!$K$98:$K$100)))</f>
        <v>316.58672012494759</v>
      </c>
      <c r="BN62" s="75">
        <f>$AB62*(SUM([2]CPR_CEB!$K$106)/(SUM([2]CPR_CEB!$K$106:$K$113)))</f>
        <v>77.48449230028875</v>
      </c>
      <c r="BO62" s="75">
        <f>$AB62*(SUM([2]CPR_CEB!$K$107)/(SUM([2]CPR_CEB!$K$106:$K$113)))</f>
        <v>141.42397337183189</v>
      </c>
      <c r="BP62" s="75">
        <f>$AB62*(SUM([2]CPR_CEB!$K$108)/(SUM([2]CPR_CEB!$K$106:$K$113)))</f>
        <v>336.22934712864941</v>
      </c>
      <c r="BQ62" s="75">
        <f>$AB62*(SUM([2]CPR_CEB!$K$109)/(SUM([2]CPR_CEB!$K$106:$K$113)))</f>
        <v>75.823311677895418</v>
      </c>
      <c r="BR62" s="75">
        <f>$AB62*(SUM([2]CPR_CEB!$K$110)/(SUM([2]CPR_CEB!$K$106:$K$113)))</f>
        <v>142.14275344882901</v>
      </c>
      <c r="BS62" s="75">
        <f>$AB62*(SUM([2]CPR_CEB!$K$111:$K$112)/(SUM([2]CPR_CEB!$K$106:$K$113)))</f>
        <v>307.75766963426378</v>
      </c>
      <c r="BT62" s="75">
        <f>$AB62*(SUM([2]CPR_CEB!$K$113)/(SUM([2]CPR_CEB!$K$106:$K$113)))*([2]TRP!$D$248/SUM([2]TRP!$D$248:$D$251))</f>
        <v>12.38995205688737</v>
      </c>
      <c r="BU62" s="75">
        <f>$AB62*(SUM([2]CPR_CEB!$K$113)/(SUM([2]CPR_CEB!$K$106:$K$113)))*([2]TRP!$D$249/SUM([2]TRP!$D$248:$D$251))</f>
        <v>63.506449533849171</v>
      </c>
      <c r="BV62" s="75">
        <f>$AB62*(SUM([2]CPR_CEB!$K$113)/(SUM([2]CPR_CEB!$K$106:$K$113)))*([2]TRP!$D$250/SUM([2]TRP!$D$248:$D$251))</f>
        <v>15.121328734944113</v>
      </c>
      <c r="BW62" s="75">
        <f>$AB62*(SUM([2]CPR_CEB!$K$113)/(SUM([2]CPR_CEB!$K$106:$K$113)))*([2]TRP!$D$251/SUM([2]TRP!$D$248:$D$251))</f>
        <v>23.020722112561248</v>
      </c>
      <c r="BX62" s="71">
        <f>$AJ62*(SUM([2]CPR_CEB!$K$129)/(SUM([2]CPR_CEB!$K$129:$K$130)))</f>
        <v>424.03757632434611</v>
      </c>
      <c r="BY62" s="71">
        <f>$AJ62*(SUM([2]CPR_CEB!$K$130)/(SUM([2]CPR_CEB!$K$129:$K$130)))</f>
        <v>138.79242367565391</v>
      </c>
      <c r="BZ62" s="68">
        <f>$AN62*(SUM([2]CPR_CEB!$K$137)/(SUM([2]CPR_CEB!$K$137:$K$138)))</f>
        <v>11.110762085545524</v>
      </c>
      <c r="CA62" s="68">
        <f>$AN62*(SUM([2]CPR_CEB!$K$138)/(SUM([2]CPR_CEB!$K$137:$K$138)))</f>
        <v>54.889237914454476</v>
      </c>
      <c r="CB62" s="71">
        <f>$AO62*([2]CPR_CEB!$K$139+[2]CPR_CEB!$K$141)/(SUM([2]CPR_CEB!$K$139:$K$141))</f>
        <v>342.69165650514913</v>
      </c>
      <c r="CC62" s="71">
        <f>$AO62*(SUM([2]CPR_CEB!$K$140)/(SUM([2]CPR_CEB!$K$139:$K$141)))</f>
        <v>284.18834349485087</v>
      </c>
      <c r="CD62" s="68">
        <f>$AP62*(SUM([2]CPR_CEB!$K$142)/(SUM([2]CPR_CEB!$K$142:$K$143)))</f>
        <v>138.75060632043116</v>
      </c>
      <c r="CE62" s="68">
        <f>$AP62*(SUM([2]CPR_CEB!$K$143)/(SUM([2]CPR_CEB!$K$142:$K$143)))</f>
        <v>191.01939367956882</v>
      </c>
      <c r="CF62" s="70"/>
      <c r="CG62" s="70"/>
      <c r="CI62" s="72">
        <f t="shared" si="5"/>
        <v>5226.3999999999996</v>
      </c>
      <c r="CJ62" s="73">
        <f t="shared" si="6"/>
        <v>1648.9399999999998</v>
      </c>
      <c r="CK62" s="73">
        <f t="shared" si="7"/>
        <v>2065.2399999999998</v>
      </c>
      <c r="CL62" s="73">
        <f t="shared" si="8"/>
        <v>143.21964189569897</v>
      </c>
      <c r="CM62" s="73">
        <f t="shared" si="9"/>
        <v>417.04185625743435</v>
      </c>
      <c r="CN62" s="73">
        <f t="shared" si="10"/>
        <v>410.60132540356841</v>
      </c>
      <c r="CO62" s="73">
        <f t="shared" si="11"/>
        <v>117.48678069766237</v>
      </c>
      <c r="CP62" s="73">
        <f t="shared" si="11"/>
        <v>465.86949048877835</v>
      </c>
      <c r="CQ62" s="73">
        <f t="shared" si="12"/>
        <v>493.41311252785988</v>
      </c>
      <c r="CR62" s="73">
        <f t="shared" si="12"/>
        <v>402.63204142011836</v>
      </c>
      <c r="CS62" s="73">
        <f t="shared" si="13"/>
        <v>186.07549556213019</v>
      </c>
      <c r="CT62" s="73">
        <f t="shared" si="14"/>
        <v>6006.1561713454375</v>
      </c>
      <c r="CU62" s="73">
        <f t="shared" si="15"/>
        <v>1045.75</v>
      </c>
      <c r="CV62" s="73">
        <f t="shared" si="16"/>
        <v>89.874444357176117</v>
      </c>
      <c r="CW62" s="73">
        <f t="shared" si="17"/>
        <v>141.42397337183189</v>
      </c>
      <c r="CX62" s="73">
        <f t="shared" si="18"/>
        <v>399.73579666249856</v>
      </c>
      <c r="CY62" s="73">
        <f t="shared" si="18"/>
        <v>90.944640412839533</v>
      </c>
      <c r="CZ62" s="73">
        <f t="shared" si="18"/>
        <v>165.16347556139027</v>
      </c>
      <c r="DA62" s="73">
        <f t="shared" si="19"/>
        <v>11602.088270869737</v>
      </c>
      <c r="DB62" s="73">
        <f t="shared" si="20"/>
        <v>1321.3193987645279</v>
      </c>
      <c r="DC62" s="73">
        <f t="shared" si="21"/>
        <v>-0.1077637423907281</v>
      </c>
      <c r="DD62" s="73">
        <f t="shared" si="22"/>
        <v>-41.412294038846596</v>
      </c>
      <c r="DE62" s="73">
        <f t="shared" si="23"/>
        <v>1642.5901988495675</v>
      </c>
      <c r="DF62" s="73">
        <f t="shared" si="24"/>
        <v>850.56394333298203</v>
      </c>
      <c r="DG62" s="74">
        <f t="shared" si="25"/>
        <v>34891.009999999995</v>
      </c>
      <c r="DH62" s="99"/>
    </row>
    <row r="63" spans="1:136" ht="13.25" x14ac:dyDescent="0.25">
      <c r="A63" s="22" t="str">
        <f t="shared" si="3"/>
        <v>INDUSTRIES DES EQUIPEMENTS ELECTRIQUES E</v>
      </c>
      <c r="B63" s="22" t="str">
        <f t="shared" si="3"/>
        <v xml:space="preserve">FE3 </v>
      </c>
      <c r="C63" s="22">
        <v>12</v>
      </c>
      <c r="D63" s="67">
        <f t="shared" si="27"/>
        <v>77.41</v>
      </c>
      <c r="E63" s="67">
        <f t="shared" si="26"/>
        <v>212.88</v>
      </c>
      <c r="F63" s="67">
        <f t="shared" si="26"/>
        <v>554.47</v>
      </c>
      <c r="G63" s="67">
        <f t="shared" si="26"/>
        <v>42.77</v>
      </c>
      <c r="H63" s="67">
        <f t="shared" si="26"/>
        <v>259.05</v>
      </c>
      <c r="I63" s="67">
        <f t="shared" si="26"/>
        <v>140</v>
      </c>
      <c r="J63" s="67">
        <f t="shared" si="26"/>
        <v>195.13</v>
      </c>
      <c r="K63" s="67">
        <f t="shared" si="26"/>
        <v>970.65</v>
      </c>
      <c r="L63" s="67">
        <f t="shared" si="26"/>
        <v>175.29</v>
      </c>
      <c r="M63" s="67">
        <f t="shared" si="26"/>
        <v>360.71</v>
      </c>
      <c r="N63" s="67">
        <f t="shared" si="26"/>
        <v>310.94</v>
      </c>
      <c r="O63" s="68">
        <f t="shared" si="26"/>
        <v>316.31</v>
      </c>
      <c r="P63" s="67">
        <f t="shared" si="26"/>
        <v>99.6</v>
      </c>
      <c r="Q63" s="69">
        <f t="shared" si="26"/>
        <v>312.26</v>
      </c>
      <c r="R63" s="68">
        <f t="shared" si="26"/>
        <v>697.65</v>
      </c>
      <c r="S63" s="69">
        <f t="shared" si="26"/>
        <v>639.17999999999995</v>
      </c>
      <c r="T63" s="67">
        <f t="shared" si="26"/>
        <v>777.94</v>
      </c>
      <c r="U63" s="68">
        <f t="shared" si="26"/>
        <v>-31.55</v>
      </c>
      <c r="V63" s="69">
        <f t="shared" si="26"/>
        <v>1326.26</v>
      </c>
      <c r="W63" s="67">
        <f t="shared" si="26"/>
        <v>318.85000000000002</v>
      </c>
      <c r="X63" s="67">
        <f t="shared" si="26"/>
        <v>316.57</v>
      </c>
      <c r="Y63" s="67">
        <f t="shared" si="26"/>
        <v>174.52</v>
      </c>
      <c r="Z63" s="67">
        <f t="shared" si="26"/>
        <v>947.9</v>
      </c>
      <c r="AA63" s="67">
        <f t="shared" si="26"/>
        <v>567.61</v>
      </c>
      <c r="AB63" s="68">
        <f t="shared" si="26"/>
        <v>996.36</v>
      </c>
      <c r="AC63" s="67">
        <f t="shared" si="26"/>
        <v>1944</v>
      </c>
      <c r="AD63" s="67">
        <f t="shared" si="26"/>
        <v>193.23</v>
      </c>
      <c r="AE63" s="67">
        <f t="shared" si="26"/>
        <v>30.24</v>
      </c>
      <c r="AF63" s="67">
        <f t="shared" si="26"/>
        <v>73.87</v>
      </c>
      <c r="AG63" s="67">
        <f t="shared" si="26"/>
        <v>1105.79</v>
      </c>
      <c r="AH63" s="67">
        <f t="shared" si="26"/>
        <v>1872.18</v>
      </c>
      <c r="AI63" s="67">
        <f t="shared" si="26"/>
        <v>1812.79</v>
      </c>
      <c r="AJ63" s="69">
        <f t="shared" si="26"/>
        <v>356.82</v>
      </c>
      <c r="AK63" s="67">
        <f t="shared" si="26"/>
        <v>460.68</v>
      </c>
      <c r="AL63" s="67">
        <f t="shared" si="26"/>
        <v>656.93</v>
      </c>
      <c r="AM63" s="70">
        <f t="shared" si="26"/>
        <v>40.520000000000003</v>
      </c>
      <c r="AN63" s="68">
        <f t="shared" si="26"/>
        <v>560.41</v>
      </c>
      <c r="AO63" s="69">
        <f t="shared" si="26"/>
        <v>1085.9000000000001</v>
      </c>
      <c r="AP63" s="68">
        <f t="shared" si="26"/>
        <v>282.14</v>
      </c>
      <c r="AQ63" s="67">
        <f t="shared" si="26"/>
        <v>1711</v>
      </c>
      <c r="AR63" s="67">
        <f t="shared" si="26"/>
        <v>46.74</v>
      </c>
      <c r="AS63" s="67">
        <f t="shared" si="26"/>
        <v>22992.000000000004</v>
      </c>
      <c r="AT63" s="75">
        <f>O63*(SUM([2]CPR_CEB!$K$69:$K$70))/(SUM([2]CPR_CEB!$K$69:$K$72))</f>
        <v>54.705213485256373</v>
      </c>
      <c r="AU63" s="75">
        <f>O63*([2]CPR_CEB!$K$71/(SUM([2]CPR_CEB!$K$69:$K$72)))</f>
        <v>66.87402929944281</v>
      </c>
      <c r="AV63" s="75">
        <f>O63*([2]CPR_CEB!$K$72/(SUM([2]CPR_CEB!$K$69:$K$72)))</f>
        <v>194.7307572153008</v>
      </c>
      <c r="AW63" s="71">
        <f>$Q63*([2]CPR_CEB!$K$76/(SUM([2]CPR_CEB!$K$76:$K$78)))</f>
        <v>116.6442764089493</v>
      </c>
      <c r="AX63" s="71">
        <f>$Q63*(SUM([2]CPR_CEB!$K$77:$K$78)/(SUM([2]CPR_CEB!$K$76:$K$78)))</f>
        <v>195.61572359105068</v>
      </c>
      <c r="AY63" s="75">
        <f>$R63*(SUM([2]CPR_CEB!$K$79)/(SUM([2]CPR_CEB!$K$79:$K$84)))</f>
        <v>54.177894184419216</v>
      </c>
      <c r="AZ63" s="75">
        <f>$R63*(SUM([2]CPR_CEB!$K$80)/(SUM([2]CPR_CEB!$K$79:$K$84)))</f>
        <v>214.83121598507228</v>
      </c>
      <c r="BA63" s="75">
        <f>$R63*(SUM([2]CPR_CEB!$K$81:$K$83)/(SUM([2]CPR_CEB!$K$79:$K$84)))</f>
        <v>201.10819856942931</v>
      </c>
      <c r="BB63" s="75">
        <f>$R63*(SUM([2]CPR_CEB!$K$84)/(SUM([2]CPR_CEB!$K$79:$K$84)))</f>
        <v>227.53269126107915</v>
      </c>
      <c r="BC63" s="71">
        <f>$S63*(SUM([2]CPR_CEB!$K$85)/(SUM([2]CPR_CEB!$K$85:$K$90)))</f>
        <v>199.26007373691397</v>
      </c>
      <c r="BD63" s="71">
        <f>$S63*(SUM([2]CPR_CEB!$K$86)/(SUM([2]CPR_CEB!$K$85:$K$90)))</f>
        <v>92.087596495220751</v>
      </c>
      <c r="BE63" s="71">
        <f>$S63*(SUM([2]CPR_CEB!$K$87:$K$90)/(SUM([2]CPR_CEB!$K$85:$K$90)))</f>
        <v>347.83232976786525</v>
      </c>
      <c r="BF63" s="75">
        <f>$U63*(SUM([2]CPR_CEB!$K$93)/(SUM([2]CPR_CEB!$K$93:$K$97)))</f>
        <v>-7.5554357165054931E-2</v>
      </c>
      <c r="BG63" s="75">
        <f>$U63*(SUM([2]CPR_CEB!$K$94)/(SUM([2]CPR_CEB!$K$93:$K$97)))*([2]TRP!$D$246/SUM([2]TRP!$D$246:$D$247))</f>
        <v>-0.2195718664471612</v>
      </c>
      <c r="BH63" s="75">
        <f>$U63*(SUM([2]CPR_CEB!$K$94)/(SUM([2]CPR_CEB!$K$93:$K$97)))*([2]TRP!$D$247/SUM([2]TRP!$D$246:$D$247))</f>
        <v>-0.10456209329910504</v>
      </c>
      <c r="BI63" s="75">
        <f>$U63*(SUM([2]CPR_CEB!$K$95:$K$96)/(SUM([2]CPR_CEB!$K$93:$K$97)))</f>
        <v>-2.3352640623000567</v>
      </c>
      <c r="BJ63" s="75">
        <f>$U63*(SUM([2]CPR_CEB!$K$97)/(SUM([2]CPR_CEB!$K$93:$K$97)))</f>
        <v>-28.815047620788622</v>
      </c>
      <c r="BK63" s="71">
        <f>$V63*(SUM([2]CPR_CEB!$K$98)/(SUM([2]CPR_CEB!$K$98:$K$100)))</f>
        <v>775.29785049458428</v>
      </c>
      <c r="BL63" s="71">
        <f>$V63*(SUM([2]CPR_CEB!$K$99)/(SUM([2]CPR_CEB!$K$98:$K$100)))</f>
        <v>401.53412796972816</v>
      </c>
      <c r="BM63" s="71">
        <f>$V63*(SUM([2]CPR_CEB!$K$100)/(SUM([2]CPR_CEB!$K$98:$K$100)))</f>
        <v>149.42802153568752</v>
      </c>
      <c r="BN63" s="75">
        <f>$AB63*(SUM([2]CPR_CEB!$K$106)/(SUM([2]CPR_CEB!$K$106:$K$113)))</f>
        <v>64.609966313763238</v>
      </c>
      <c r="BO63" s="75">
        <f>$AB63*(SUM([2]CPR_CEB!$K$107)/(SUM([2]CPR_CEB!$K$106:$K$113)))</f>
        <v>117.92550850176453</v>
      </c>
      <c r="BP63" s="75">
        <f>$AB63*(SUM([2]CPR_CEB!$K$108)/(SUM([2]CPR_CEB!$K$106:$K$113)))</f>
        <v>280.36276868784091</v>
      </c>
      <c r="BQ63" s="75">
        <f>$AB63*(SUM([2]CPR_CEB!$K$109)/(SUM([2]CPR_CEB!$K$106:$K$113)))</f>
        <v>63.224801090792432</v>
      </c>
      <c r="BR63" s="75">
        <f>$AB63*(SUM([2]CPR_CEB!$K$110)/(SUM([2]CPR_CEB!$K$106:$K$113)))</f>
        <v>118.52485883862688</v>
      </c>
      <c r="BS63" s="75">
        <f>$AB63*(SUM([2]CPR_CEB!$K$111:$K$112)/(SUM([2]CPR_CEB!$K$106:$K$113)))</f>
        <v>256.62183589990377</v>
      </c>
      <c r="BT63" s="75">
        <f>$AB63*(SUM([2]CPR_CEB!$K$113)/(SUM([2]CPR_CEB!$K$106:$K$113)))*([2]TRP!$D$248/SUM([2]TRP!$D$248:$D$251))</f>
        <v>10.331285154741234</v>
      </c>
      <c r="BU63" s="75">
        <f>$AB63*(SUM([2]CPR_CEB!$K$113)/(SUM([2]CPR_CEB!$K$106:$K$113)))*([2]TRP!$D$249/SUM([2]TRP!$D$248:$D$251))</f>
        <v>52.954461509369793</v>
      </c>
      <c r="BV63" s="75">
        <f>$AB63*(SUM([2]CPR_CEB!$K$113)/(SUM([2]CPR_CEB!$K$106:$K$113)))*([2]TRP!$D$250/SUM([2]TRP!$D$248:$D$251))</f>
        <v>12.608826762364146</v>
      </c>
      <c r="BW63" s="75">
        <f>$AB63*(SUM([2]CPR_CEB!$K$113)/(SUM([2]CPR_CEB!$K$106:$K$113)))*([2]TRP!$D$251/SUM([2]TRP!$D$248:$D$251))</f>
        <v>19.195687240833145</v>
      </c>
      <c r="BX63" s="71">
        <f>$AJ63*(SUM([2]CPR_CEB!$K$129)/(SUM([2]CPR_CEB!$K$129:$K$130)))</f>
        <v>268.82911000489162</v>
      </c>
      <c r="BY63" s="71">
        <f>$AJ63*(SUM([2]CPR_CEB!$K$130)/(SUM([2]CPR_CEB!$K$129:$K$130)))</f>
        <v>87.990889995108333</v>
      </c>
      <c r="BZ63" s="68">
        <f>$AN63*(SUM([2]CPR_CEB!$K$137)/(SUM([2]CPR_CEB!$K$137:$K$138)))</f>
        <v>94.342154247887379</v>
      </c>
      <c r="CA63" s="68">
        <f>$AN63*(SUM([2]CPR_CEB!$K$138)/(SUM([2]CPR_CEB!$K$137:$K$138)))</f>
        <v>466.06784575211265</v>
      </c>
      <c r="CB63" s="71">
        <f>$AO63*([2]CPR_CEB!$K$139+[2]CPR_CEB!$K$141)/(SUM([2]CPR_CEB!$K$139:$K$141))</f>
        <v>593.62058097074635</v>
      </c>
      <c r="CC63" s="71">
        <f>$AO63*(SUM([2]CPR_CEB!$K$140)/(SUM([2]CPR_CEB!$K$139:$K$141)))</f>
        <v>492.27941902925375</v>
      </c>
      <c r="CD63" s="68">
        <f>$AP63*(SUM([2]CPR_CEB!$K$142)/(SUM([2]CPR_CEB!$K$142:$K$143)))</f>
        <v>118.71030132288094</v>
      </c>
      <c r="CE63" s="68">
        <f>$AP63*(SUM([2]CPR_CEB!$K$143)/(SUM([2]CPR_CEB!$K$142:$K$143)))</f>
        <v>163.42969867711903</v>
      </c>
      <c r="CF63" s="70"/>
      <c r="CG63" s="70"/>
      <c r="CI63" s="72">
        <f t="shared" si="5"/>
        <v>77.41</v>
      </c>
      <c r="CJ63" s="73">
        <f t="shared" si="6"/>
        <v>767.35</v>
      </c>
      <c r="CK63" s="73">
        <f t="shared" si="7"/>
        <v>970.65</v>
      </c>
      <c r="CL63" s="73">
        <f t="shared" si="8"/>
        <v>66.87402929944281</v>
      </c>
      <c r="CM63" s="73">
        <f t="shared" si="9"/>
        <v>194.7307572153008</v>
      </c>
      <c r="CN63" s="73">
        <f t="shared" si="10"/>
        <v>195.61572359105068</v>
      </c>
      <c r="CO63" s="73">
        <f t="shared" si="11"/>
        <v>54.177894184419216</v>
      </c>
      <c r="CP63" s="73">
        <f t="shared" si="11"/>
        <v>214.83121598507228</v>
      </c>
      <c r="CQ63" s="73">
        <f t="shared" si="12"/>
        <v>227.53269126107915</v>
      </c>
      <c r="CR63" s="73">
        <f t="shared" si="12"/>
        <v>199.26007373691397</v>
      </c>
      <c r="CS63" s="73">
        <f t="shared" si="13"/>
        <v>92.087596495220751</v>
      </c>
      <c r="CT63" s="73">
        <f t="shared" si="14"/>
        <v>3228.8127757048883</v>
      </c>
      <c r="CU63" s="73">
        <f t="shared" si="15"/>
        <v>635.42000000000007</v>
      </c>
      <c r="CV63" s="73">
        <f t="shared" si="16"/>
        <v>74.941251468504475</v>
      </c>
      <c r="CW63" s="73">
        <f t="shared" si="17"/>
        <v>117.92550850176453</v>
      </c>
      <c r="CX63" s="73">
        <f t="shared" si="18"/>
        <v>333.31723019721073</v>
      </c>
      <c r="CY63" s="73">
        <f t="shared" si="18"/>
        <v>75.833627853156571</v>
      </c>
      <c r="CZ63" s="73">
        <f t="shared" si="18"/>
        <v>137.72054607946004</v>
      </c>
      <c r="DA63" s="73">
        <f t="shared" si="19"/>
        <v>11212.383982446312</v>
      </c>
      <c r="DB63" s="73">
        <f t="shared" si="20"/>
        <v>2967.5078534535942</v>
      </c>
      <c r="DC63" s="73">
        <f t="shared" si="21"/>
        <v>-7.5554357165054931E-2</v>
      </c>
      <c r="DD63" s="73">
        <f t="shared" si="22"/>
        <v>-29.034619487235783</v>
      </c>
      <c r="DE63" s="73">
        <f t="shared" si="23"/>
        <v>775.29785049458428</v>
      </c>
      <c r="DF63" s="73">
        <f t="shared" si="24"/>
        <v>401.42956587642908</v>
      </c>
      <c r="DG63" s="74">
        <f t="shared" si="25"/>
        <v>22992</v>
      </c>
      <c r="DH63" s="99"/>
    </row>
    <row r="64" spans="1:136" ht="13.25" x14ac:dyDescent="0.25">
      <c r="A64" s="22" t="str">
        <f t="shared" si="3"/>
        <v>INDUSTRIES DES PRODUITS MINERAUX</v>
      </c>
      <c r="B64" s="45" t="str">
        <f t="shared" si="3"/>
        <v xml:space="preserve">FF1 </v>
      </c>
      <c r="C64" s="22">
        <v>12</v>
      </c>
      <c r="D64" s="67">
        <f t="shared" si="27"/>
        <v>0</v>
      </c>
      <c r="E64" s="67">
        <f t="shared" si="26"/>
        <v>0</v>
      </c>
      <c r="F64" s="67">
        <f t="shared" si="26"/>
        <v>0</v>
      </c>
      <c r="G64" s="67">
        <f t="shared" si="26"/>
        <v>0</v>
      </c>
      <c r="H64" s="67">
        <f t="shared" si="26"/>
        <v>0</v>
      </c>
      <c r="I64" s="67">
        <f t="shared" si="26"/>
        <v>0</v>
      </c>
      <c r="J64" s="67">
        <f t="shared" si="26"/>
        <v>0</v>
      </c>
      <c r="K64" s="67">
        <f t="shared" si="26"/>
        <v>0</v>
      </c>
      <c r="L64" s="67">
        <f t="shared" si="26"/>
        <v>0</v>
      </c>
      <c r="M64" s="67">
        <f t="shared" si="26"/>
        <v>0</v>
      </c>
      <c r="N64" s="67">
        <f t="shared" si="26"/>
        <v>0</v>
      </c>
      <c r="O64" s="68">
        <f t="shared" si="26"/>
        <v>0</v>
      </c>
      <c r="P64" s="67">
        <f t="shared" si="26"/>
        <v>0</v>
      </c>
      <c r="Q64" s="69">
        <f t="shared" si="26"/>
        <v>0</v>
      </c>
      <c r="R64" s="68">
        <f t="shared" si="26"/>
        <v>0</v>
      </c>
      <c r="S64" s="69">
        <f t="shared" si="26"/>
        <v>0</v>
      </c>
      <c r="T64" s="67">
        <f t="shared" si="26"/>
        <v>0</v>
      </c>
      <c r="U64" s="68">
        <f t="shared" si="26"/>
        <v>0</v>
      </c>
      <c r="V64" s="69">
        <f t="shared" si="26"/>
        <v>0</v>
      </c>
      <c r="W64" s="67">
        <f t="shared" si="26"/>
        <v>0</v>
      </c>
      <c r="X64" s="67">
        <f t="shared" si="26"/>
        <v>0</v>
      </c>
      <c r="Y64" s="67">
        <f t="shared" si="26"/>
        <v>0</v>
      </c>
      <c r="Z64" s="67">
        <f t="shared" si="26"/>
        <v>0</v>
      </c>
      <c r="AA64" s="67">
        <f t="shared" si="26"/>
        <v>0</v>
      </c>
      <c r="AB64" s="68">
        <f t="shared" si="26"/>
        <v>0</v>
      </c>
      <c r="AC64" s="67">
        <f t="shared" si="26"/>
        <v>0</v>
      </c>
      <c r="AD64" s="67">
        <f t="shared" si="26"/>
        <v>0</v>
      </c>
      <c r="AE64" s="67">
        <f t="shared" si="26"/>
        <v>0</v>
      </c>
      <c r="AF64" s="67">
        <f t="shared" si="26"/>
        <v>0</v>
      </c>
      <c r="AG64" s="67">
        <f t="shared" si="26"/>
        <v>0</v>
      </c>
      <c r="AH64" s="67">
        <f t="shared" si="26"/>
        <v>0</v>
      </c>
      <c r="AI64" s="67">
        <f t="shared" si="26"/>
        <v>0</v>
      </c>
      <c r="AJ64" s="69">
        <f t="shared" si="26"/>
        <v>0</v>
      </c>
      <c r="AK64" s="67">
        <f t="shared" si="26"/>
        <v>0</v>
      </c>
      <c r="AL64" s="67">
        <f t="shared" si="26"/>
        <v>0</v>
      </c>
      <c r="AM64" s="70">
        <f t="shared" si="26"/>
        <v>0</v>
      </c>
      <c r="AN64" s="68">
        <f t="shared" si="26"/>
        <v>0</v>
      </c>
      <c r="AO64" s="69">
        <f t="shared" si="26"/>
        <v>0</v>
      </c>
      <c r="AP64" s="68">
        <f t="shared" si="26"/>
        <v>0</v>
      </c>
      <c r="AQ64" s="67">
        <f t="shared" si="26"/>
        <v>0</v>
      </c>
      <c r="AR64" s="67">
        <f t="shared" si="26"/>
        <v>0</v>
      </c>
      <c r="AS64" s="67">
        <f t="shared" si="26"/>
        <v>0</v>
      </c>
      <c r="AT64" s="75">
        <f>O64*(SUM([2]CPR_CEB!$K$69:$K$70))/(SUM([2]CPR_CEB!$K$69:$K$72))</f>
        <v>0</v>
      </c>
      <c r="AU64" s="75">
        <f>O64*([2]CPR_CEB!$K$71/(SUM([2]CPR_CEB!$K$69:$K$72)))</f>
        <v>0</v>
      </c>
      <c r="AV64" s="75">
        <f>O64*([2]CPR_CEB!$K$72/(SUM([2]CPR_CEB!$K$69:$K$72)))</f>
        <v>0</v>
      </c>
      <c r="AW64" s="71">
        <f>$Q64*([2]CPR_CEB!$K$76/(SUM([2]CPR_CEB!$K$76:$K$78)))</f>
        <v>0</v>
      </c>
      <c r="AX64" s="71">
        <f>$Q64*(SUM([2]CPR_CEB!$K$77:$K$78)/(SUM([2]CPR_CEB!$K$76:$K$78)))</f>
        <v>0</v>
      </c>
      <c r="AY64" s="75">
        <f>$R64*(SUM([2]CPR_CEB!$K$79)/(SUM([2]CPR_CEB!$K$79:$K$84)))</f>
        <v>0</v>
      </c>
      <c r="AZ64" s="75">
        <f>$R64*(SUM([2]CPR_CEB!$K$80)/(SUM([2]CPR_CEB!$K$79:$K$84)))</f>
        <v>0</v>
      </c>
      <c r="BA64" s="75">
        <f>$R64*(SUM([2]CPR_CEB!$K$81:$K$83)/(SUM([2]CPR_CEB!$K$79:$K$84)))</f>
        <v>0</v>
      </c>
      <c r="BB64" s="75">
        <f>$R64*(SUM([2]CPR_CEB!$K$84)/(SUM([2]CPR_CEB!$K$79:$K$84)))</f>
        <v>0</v>
      </c>
      <c r="BC64" s="71">
        <f>$S64*(SUM([2]CPR_CEB!$K$85)/(SUM([2]CPR_CEB!$K$85:$K$90)))</f>
        <v>0</v>
      </c>
      <c r="BD64" s="71">
        <f>$S64*(SUM([2]CPR_CEB!$K$86)/(SUM([2]CPR_CEB!$K$85:$K$90)))</f>
        <v>0</v>
      </c>
      <c r="BE64" s="71">
        <f>$S64*(SUM([2]CPR_CEB!$K$87:$K$90)/(SUM([2]CPR_CEB!$K$85:$K$90)))</f>
        <v>0</v>
      </c>
      <c r="BF64" s="75">
        <f>$U64*(SUM([2]CPR_CEB!$K$93)/(SUM([2]CPR_CEB!$K$93:$K$97)))</f>
        <v>0</v>
      </c>
      <c r="BG64" s="75">
        <f>$U64*(SUM([2]CPR_CEB!$K$94)/(SUM([2]CPR_CEB!$K$93:$K$97)))*([2]TRP!$D$246/SUM([2]TRP!$D$246:$D$247))</f>
        <v>0</v>
      </c>
      <c r="BH64" s="75">
        <f>$U64*(SUM([2]CPR_CEB!$K$94)/(SUM([2]CPR_CEB!$K$93:$K$97)))*([2]TRP!$D$247/SUM([2]TRP!$D$246:$D$247))</f>
        <v>0</v>
      </c>
      <c r="BI64" s="75">
        <f>$U64*(SUM([2]CPR_CEB!$K$95:$K$96)/(SUM([2]CPR_CEB!$K$93:$K$97)))</f>
        <v>0</v>
      </c>
      <c r="BJ64" s="75">
        <f>$U64*(SUM([2]CPR_CEB!$K$97)/(SUM([2]CPR_CEB!$K$93:$K$97)))</f>
        <v>0</v>
      </c>
      <c r="BK64" s="71">
        <f>$V64*(SUM([2]CPR_CEB!$K$98)/(SUM([2]CPR_CEB!$K$98:$K$100)))</f>
        <v>0</v>
      </c>
      <c r="BL64" s="71">
        <f>$V64*(SUM([2]CPR_CEB!$K$99)/(SUM([2]CPR_CEB!$K$98:$K$100)))</f>
        <v>0</v>
      </c>
      <c r="BM64" s="71">
        <f>$V64*(SUM([2]CPR_CEB!$K$100)/(SUM([2]CPR_CEB!$K$98:$K$100)))</f>
        <v>0</v>
      </c>
      <c r="BN64" s="75">
        <f>$AB64*(SUM([2]CPR_CEB!$K$106)/(SUM([2]CPR_CEB!$K$106:$K$113)))</f>
        <v>0</v>
      </c>
      <c r="BO64" s="75">
        <f>$AB64*(SUM([2]CPR_CEB!$K$107)/(SUM([2]CPR_CEB!$K$106:$K$113)))</f>
        <v>0</v>
      </c>
      <c r="BP64" s="75">
        <f>$AB64*(SUM([2]CPR_CEB!$K$108)/(SUM([2]CPR_CEB!$K$106:$K$113)))</f>
        <v>0</v>
      </c>
      <c r="BQ64" s="75">
        <f>$AB64*(SUM([2]CPR_CEB!$K$109)/(SUM([2]CPR_CEB!$K$106:$K$113)))</f>
        <v>0</v>
      </c>
      <c r="BR64" s="75">
        <f>$AB64*(SUM([2]CPR_CEB!$K$110)/(SUM([2]CPR_CEB!$K$106:$K$113)))</f>
        <v>0</v>
      </c>
      <c r="BS64" s="75">
        <f>$AB64*(SUM([2]CPR_CEB!$K$111:$K$112)/(SUM([2]CPR_CEB!$K$106:$K$113)))</f>
        <v>0</v>
      </c>
      <c r="BT64" s="75">
        <f>$AB64*(SUM([2]CPR_CEB!$K$113)/(SUM([2]CPR_CEB!$K$106:$K$113)))*([2]TRP!$D$248/SUM([2]TRP!$D$248:$D$251))</f>
        <v>0</v>
      </c>
      <c r="BU64" s="75">
        <f>$AB64*(SUM([2]CPR_CEB!$K$113)/(SUM([2]CPR_CEB!$K$106:$K$113)))*([2]TRP!$D$249/SUM([2]TRP!$D$248:$D$251))</f>
        <v>0</v>
      </c>
      <c r="BV64" s="75">
        <f>$AB64*(SUM([2]CPR_CEB!$K$113)/(SUM([2]CPR_CEB!$K$106:$K$113)))*([2]TRP!$D$250/SUM([2]TRP!$D$248:$D$251))</f>
        <v>0</v>
      </c>
      <c r="BW64" s="75">
        <f>$AB64*(SUM([2]CPR_CEB!$K$113)/(SUM([2]CPR_CEB!$K$106:$K$113)))*([2]TRP!$D$251/SUM([2]TRP!$D$248:$D$251))</f>
        <v>0</v>
      </c>
      <c r="BX64" s="71">
        <f>$AJ64*(SUM([2]CPR_CEB!$K$129)/(SUM([2]CPR_CEB!$K$129:$K$130)))</f>
        <v>0</v>
      </c>
      <c r="BY64" s="71">
        <f>$AJ64*(SUM([2]CPR_CEB!$K$130)/(SUM([2]CPR_CEB!$K$129:$K$130)))</f>
        <v>0</v>
      </c>
      <c r="BZ64" s="68">
        <f>$AN64*(SUM([2]CPR_CEB!$K$137)/(SUM([2]CPR_CEB!$K$137:$K$138)))</f>
        <v>0</v>
      </c>
      <c r="CA64" s="68">
        <f>$AN64*(SUM([2]CPR_CEB!$K$138)/(SUM([2]CPR_CEB!$K$137:$K$138)))</f>
        <v>0</v>
      </c>
      <c r="CB64" s="71">
        <f>$AO64*([2]CPR_CEB!$K$139+[2]CPR_CEB!$K$141)/(SUM([2]CPR_CEB!$K$139:$K$141))</f>
        <v>0</v>
      </c>
      <c r="CC64" s="71">
        <f>$AO64*(SUM([2]CPR_CEB!$K$140)/(SUM([2]CPR_CEB!$K$139:$K$141)))</f>
        <v>0</v>
      </c>
      <c r="CD64" s="68">
        <f>$AP64*(SUM([2]CPR_CEB!$K$142)/(SUM([2]CPR_CEB!$K$142:$K$143)))</f>
        <v>0</v>
      </c>
      <c r="CE64" s="68">
        <f>$AP64*(SUM([2]CPR_CEB!$K$143)/(SUM([2]CPR_CEB!$K$142:$K$143)))</f>
        <v>0</v>
      </c>
      <c r="CF64" s="70"/>
      <c r="CG64" s="70"/>
      <c r="CI64" s="72">
        <f t="shared" si="5"/>
        <v>0</v>
      </c>
      <c r="CJ64" s="73">
        <f t="shared" si="6"/>
        <v>0</v>
      </c>
      <c r="CK64" s="73">
        <f t="shared" si="7"/>
        <v>0</v>
      </c>
      <c r="CL64" s="73">
        <f t="shared" si="8"/>
        <v>0</v>
      </c>
      <c r="CM64" s="73">
        <f t="shared" si="9"/>
        <v>0</v>
      </c>
      <c r="CN64" s="73">
        <f t="shared" si="10"/>
        <v>0</v>
      </c>
      <c r="CO64" s="73">
        <f t="shared" si="11"/>
        <v>0</v>
      </c>
      <c r="CP64" s="73">
        <f t="shared" si="11"/>
        <v>0</v>
      </c>
      <c r="CQ64" s="73">
        <f t="shared" si="12"/>
        <v>0</v>
      </c>
      <c r="CR64" s="73">
        <f t="shared" si="12"/>
        <v>0</v>
      </c>
      <c r="CS64" s="73">
        <f t="shared" si="13"/>
        <v>0</v>
      </c>
      <c r="CT64" s="73">
        <f t="shared" si="14"/>
        <v>0</v>
      </c>
      <c r="CU64" s="73">
        <f t="shared" si="15"/>
        <v>0</v>
      </c>
      <c r="CV64" s="73">
        <f t="shared" si="16"/>
        <v>0</v>
      </c>
      <c r="CW64" s="73">
        <f t="shared" si="17"/>
        <v>0</v>
      </c>
      <c r="CX64" s="73">
        <f t="shared" si="18"/>
        <v>0</v>
      </c>
      <c r="CY64" s="73">
        <f t="shared" si="18"/>
        <v>0</v>
      </c>
      <c r="CZ64" s="73">
        <f t="shared" si="18"/>
        <v>0</v>
      </c>
      <c r="DA64" s="73">
        <f t="shared" si="19"/>
        <v>0</v>
      </c>
      <c r="DB64" s="73">
        <f t="shared" si="20"/>
        <v>0</v>
      </c>
      <c r="DC64" s="73">
        <f t="shared" si="21"/>
        <v>0</v>
      </c>
      <c r="DD64" s="73">
        <f t="shared" si="22"/>
        <v>0</v>
      </c>
      <c r="DE64" s="73">
        <f t="shared" si="23"/>
        <v>0</v>
      </c>
      <c r="DF64" s="73">
        <f t="shared" si="24"/>
        <v>0</v>
      </c>
      <c r="DG64" s="74">
        <f t="shared" si="25"/>
        <v>0</v>
      </c>
      <c r="DH64" s="99"/>
    </row>
    <row r="65" spans="1:112" ht="13.25" x14ac:dyDescent="0.25">
      <c r="A65" s="22" t="str">
        <f t="shared" si="3"/>
        <v>INDUSTRIE TEXTILE</v>
      </c>
      <c r="B65" s="22" t="str">
        <f t="shared" si="3"/>
        <v xml:space="preserve">FF2 </v>
      </c>
      <c r="C65" s="22">
        <v>12</v>
      </c>
      <c r="D65" s="67">
        <f t="shared" si="27"/>
        <v>0</v>
      </c>
      <c r="E65" s="67">
        <f t="shared" si="26"/>
        <v>0</v>
      </c>
      <c r="F65" s="67">
        <f t="shared" si="26"/>
        <v>0</v>
      </c>
      <c r="G65" s="67">
        <f t="shared" si="26"/>
        <v>0</v>
      </c>
      <c r="H65" s="67">
        <f t="shared" si="26"/>
        <v>0</v>
      </c>
      <c r="I65" s="67">
        <f t="shared" si="26"/>
        <v>0</v>
      </c>
      <c r="J65" s="67">
        <f t="shared" si="26"/>
        <v>0</v>
      </c>
      <c r="K65" s="67">
        <f t="shared" si="26"/>
        <v>0</v>
      </c>
      <c r="L65" s="67">
        <f t="shared" si="26"/>
        <v>0</v>
      </c>
      <c r="M65" s="67">
        <f t="shared" si="26"/>
        <v>0</v>
      </c>
      <c r="N65" s="67">
        <f t="shared" si="26"/>
        <v>0</v>
      </c>
      <c r="O65" s="68">
        <f t="shared" si="26"/>
        <v>0</v>
      </c>
      <c r="P65" s="67">
        <f t="shared" ref="P65:AS65" si="28">P17</f>
        <v>0</v>
      </c>
      <c r="Q65" s="69">
        <f t="shared" si="28"/>
        <v>0</v>
      </c>
      <c r="R65" s="68">
        <f t="shared" si="28"/>
        <v>0</v>
      </c>
      <c r="S65" s="69">
        <f t="shared" si="28"/>
        <v>0</v>
      </c>
      <c r="T65" s="67">
        <f t="shared" si="28"/>
        <v>0</v>
      </c>
      <c r="U65" s="68">
        <f t="shared" si="28"/>
        <v>0</v>
      </c>
      <c r="V65" s="69">
        <f t="shared" si="28"/>
        <v>0</v>
      </c>
      <c r="W65" s="67">
        <f t="shared" si="28"/>
        <v>0</v>
      </c>
      <c r="X65" s="67">
        <f t="shared" si="28"/>
        <v>0</v>
      </c>
      <c r="Y65" s="67">
        <f t="shared" si="28"/>
        <v>0</v>
      </c>
      <c r="Z65" s="67">
        <f t="shared" si="28"/>
        <v>0</v>
      </c>
      <c r="AA65" s="67">
        <f t="shared" si="28"/>
        <v>0</v>
      </c>
      <c r="AB65" s="68">
        <f t="shared" si="28"/>
        <v>0</v>
      </c>
      <c r="AC65" s="67">
        <f t="shared" si="28"/>
        <v>0</v>
      </c>
      <c r="AD65" s="67">
        <f t="shared" si="28"/>
        <v>0</v>
      </c>
      <c r="AE65" s="67">
        <f t="shared" si="28"/>
        <v>0</v>
      </c>
      <c r="AF65" s="67">
        <f t="shared" si="28"/>
        <v>0</v>
      </c>
      <c r="AG65" s="67">
        <f t="shared" si="28"/>
        <v>0</v>
      </c>
      <c r="AH65" s="67">
        <f t="shared" si="28"/>
        <v>0</v>
      </c>
      <c r="AI65" s="67">
        <f t="shared" si="28"/>
        <v>0</v>
      </c>
      <c r="AJ65" s="69">
        <f t="shared" si="28"/>
        <v>0</v>
      </c>
      <c r="AK65" s="67">
        <f t="shared" si="28"/>
        <v>0</v>
      </c>
      <c r="AL65" s="67">
        <f t="shared" si="28"/>
        <v>0</v>
      </c>
      <c r="AM65" s="70">
        <f t="shared" si="28"/>
        <v>0</v>
      </c>
      <c r="AN65" s="68">
        <f t="shared" si="28"/>
        <v>0</v>
      </c>
      <c r="AO65" s="69">
        <f t="shared" si="28"/>
        <v>0</v>
      </c>
      <c r="AP65" s="68">
        <f t="shared" si="28"/>
        <v>0</v>
      </c>
      <c r="AQ65" s="67">
        <f t="shared" si="28"/>
        <v>0</v>
      </c>
      <c r="AR65" s="67">
        <f t="shared" si="28"/>
        <v>0</v>
      </c>
      <c r="AS65" s="67">
        <f t="shared" si="28"/>
        <v>0</v>
      </c>
      <c r="AT65" s="75">
        <f>O65*(SUM([2]CPR_CEB!$K$69:$K$70))/(SUM([2]CPR_CEB!$K$69:$K$72))</f>
        <v>0</v>
      </c>
      <c r="AU65" s="75">
        <f>O65*([2]CPR_CEB!$K$71/(SUM([2]CPR_CEB!$K$69:$K$72)))</f>
        <v>0</v>
      </c>
      <c r="AV65" s="75">
        <f>O65*([2]CPR_CEB!$K$72/(SUM([2]CPR_CEB!$K$69:$K$72)))</f>
        <v>0</v>
      </c>
      <c r="AW65" s="71">
        <f>$Q65*([2]CPR_CEB!$K$76/(SUM([2]CPR_CEB!$K$76:$K$78)))</f>
        <v>0</v>
      </c>
      <c r="AX65" s="71">
        <f>$Q65*(SUM([2]CPR_CEB!$K$77:$K$78)/(SUM([2]CPR_CEB!$K$76:$K$78)))</f>
        <v>0</v>
      </c>
      <c r="AY65" s="75">
        <f>$R65*(SUM([2]CPR_CEB!$K$79)/(SUM([2]CPR_CEB!$K$79:$K$84)))</f>
        <v>0</v>
      </c>
      <c r="AZ65" s="75">
        <f>$R65*(SUM([2]CPR_CEB!$K$80)/(SUM([2]CPR_CEB!$K$79:$K$84)))</f>
        <v>0</v>
      </c>
      <c r="BA65" s="75">
        <f>$R65*(SUM([2]CPR_CEB!$K$81:$K$83)/(SUM([2]CPR_CEB!$K$79:$K$84)))</f>
        <v>0</v>
      </c>
      <c r="BB65" s="75">
        <f>$R65*(SUM([2]CPR_CEB!$K$84)/(SUM([2]CPR_CEB!$K$79:$K$84)))</f>
        <v>0</v>
      </c>
      <c r="BC65" s="71">
        <f>$S65*(SUM([2]CPR_CEB!$K$85)/(SUM([2]CPR_CEB!$K$85:$K$90)))</f>
        <v>0</v>
      </c>
      <c r="BD65" s="71">
        <f>$S65*(SUM([2]CPR_CEB!$K$86)/(SUM([2]CPR_CEB!$K$85:$K$90)))</f>
        <v>0</v>
      </c>
      <c r="BE65" s="71">
        <f>$S65*(SUM([2]CPR_CEB!$K$87:$K$90)/(SUM([2]CPR_CEB!$K$85:$K$90)))</f>
        <v>0</v>
      </c>
      <c r="BF65" s="75">
        <f>$U65*(SUM([2]CPR_CEB!$K$93)/(SUM([2]CPR_CEB!$K$93:$K$97)))</f>
        <v>0</v>
      </c>
      <c r="BG65" s="75">
        <f>$U65*(SUM([2]CPR_CEB!$K$94)/(SUM([2]CPR_CEB!$K$93:$K$97)))*([2]TRP!$D$246/SUM([2]TRP!$D$246:$D$247))</f>
        <v>0</v>
      </c>
      <c r="BH65" s="75">
        <f>$U65*(SUM([2]CPR_CEB!$K$94)/(SUM([2]CPR_CEB!$K$93:$K$97)))*([2]TRP!$D$247/SUM([2]TRP!$D$246:$D$247))</f>
        <v>0</v>
      </c>
      <c r="BI65" s="75">
        <f>$U65*(SUM([2]CPR_CEB!$K$95:$K$96)/(SUM([2]CPR_CEB!$K$93:$K$97)))</f>
        <v>0</v>
      </c>
      <c r="BJ65" s="75">
        <f>$U65*(SUM([2]CPR_CEB!$K$97)/(SUM([2]CPR_CEB!$K$93:$K$97)))</f>
        <v>0</v>
      </c>
      <c r="BK65" s="71">
        <f>$V65*(SUM([2]CPR_CEB!$K$98)/(SUM([2]CPR_CEB!$K$98:$K$100)))</f>
        <v>0</v>
      </c>
      <c r="BL65" s="71">
        <f>$V65*(SUM([2]CPR_CEB!$K$99)/(SUM([2]CPR_CEB!$K$98:$K$100)))</f>
        <v>0</v>
      </c>
      <c r="BM65" s="71">
        <f>$V65*(SUM([2]CPR_CEB!$K$100)/(SUM([2]CPR_CEB!$K$98:$K$100)))</f>
        <v>0</v>
      </c>
      <c r="BN65" s="75">
        <f>$AB65*(SUM([2]CPR_CEB!$K$106)/(SUM([2]CPR_CEB!$K$106:$K$113)))</f>
        <v>0</v>
      </c>
      <c r="BO65" s="75">
        <f>$AB65*(SUM([2]CPR_CEB!$K$107)/(SUM([2]CPR_CEB!$K$106:$K$113)))</f>
        <v>0</v>
      </c>
      <c r="BP65" s="75">
        <f>$AB65*(SUM([2]CPR_CEB!$K$108)/(SUM([2]CPR_CEB!$K$106:$K$113)))</f>
        <v>0</v>
      </c>
      <c r="BQ65" s="75">
        <f>$AB65*(SUM([2]CPR_CEB!$K$109)/(SUM([2]CPR_CEB!$K$106:$K$113)))</f>
        <v>0</v>
      </c>
      <c r="BR65" s="75">
        <f>$AB65*(SUM([2]CPR_CEB!$K$110)/(SUM([2]CPR_CEB!$K$106:$K$113)))</f>
        <v>0</v>
      </c>
      <c r="BS65" s="75">
        <f>$AB65*(SUM([2]CPR_CEB!$K$111:$K$112)/(SUM([2]CPR_CEB!$K$106:$K$113)))</f>
        <v>0</v>
      </c>
      <c r="BT65" s="75">
        <f>$AB65*(SUM([2]CPR_CEB!$K$113)/(SUM([2]CPR_CEB!$K$106:$K$113)))*([2]TRP!$D$248/SUM([2]TRP!$D$248:$D$251))</f>
        <v>0</v>
      </c>
      <c r="BU65" s="75">
        <f>$AB65*(SUM([2]CPR_CEB!$K$113)/(SUM([2]CPR_CEB!$K$106:$K$113)))*([2]TRP!$D$249/SUM([2]TRP!$D$248:$D$251))</f>
        <v>0</v>
      </c>
      <c r="BV65" s="75">
        <f>$AB65*(SUM([2]CPR_CEB!$K$113)/(SUM([2]CPR_CEB!$K$106:$K$113)))*([2]TRP!$D$250/SUM([2]TRP!$D$248:$D$251))</f>
        <v>0</v>
      </c>
      <c r="BW65" s="75">
        <f>$AB65*(SUM([2]CPR_CEB!$K$113)/(SUM([2]CPR_CEB!$K$106:$K$113)))*([2]TRP!$D$251/SUM([2]TRP!$D$248:$D$251))</f>
        <v>0</v>
      </c>
      <c r="BX65" s="71">
        <f>$AJ65*(SUM([2]CPR_CEB!$K$129)/(SUM([2]CPR_CEB!$K$129:$K$130)))</f>
        <v>0</v>
      </c>
      <c r="BY65" s="71">
        <f>$AJ65*(SUM([2]CPR_CEB!$K$130)/(SUM([2]CPR_CEB!$K$129:$K$130)))</f>
        <v>0</v>
      </c>
      <c r="BZ65" s="68">
        <f>$AN65*(SUM([2]CPR_CEB!$K$137)/(SUM([2]CPR_CEB!$K$137:$K$138)))</f>
        <v>0</v>
      </c>
      <c r="CA65" s="68">
        <f>$AN65*(SUM([2]CPR_CEB!$K$138)/(SUM([2]CPR_CEB!$K$137:$K$138)))</f>
        <v>0</v>
      </c>
      <c r="CB65" s="71">
        <f>$AO65*([2]CPR_CEB!$K$139+[2]CPR_CEB!$K$141)/(SUM([2]CPR_CEB!$K$139:$K$141))</f>
        <v>0</v>
      </c>
      <c r="CC65" s="71">
        <f>$AO65*(SUM([2]CPR_CEB!$K$140)/(SUM([2]CPR_CEB!$K$139:$K$141)))</f>
        <v>0</v>
      </c>
      <c r="CD65" s="68">
        <f>$AP65*(SUM([2]CPR_CEB!$K$142)/(SUM([2]CPR_CEB!$K$142:$K$143)))</f>
        <v>0</v>
      </c>
      <c r="CE65" s="68">
        <f>$AP65*(SUM([2]CPR_CEB!$K$143)/(SUM([2]CPR_CEB!$K$142:$K$143)))</f>
        <v>0</v>
      </c>
      <c r="CF65" s="70"/>
      <c r="CG65" s="70"/>
      <c r="CI65" s="72">
        <f t="shared" si="5"/>
        <v>0</v>
      </c>
      <c r="CJ65" s="73">
        <f t="shared" si="6"/>
        <v>0</v>
      </c>
      <c r="CK65" s="73">
        <f t="shared" si="7"/>
        <v>0</v>
      </c>
      <c r="CL65" s="73">
        <f t="shared" si="8"/>
        <v>0</v>
      </c>
      <c r="CM65" s="73">
        <f t="shared" si="9"/>
        <v>0</v>
      </c>
      <c r="CN65" s="73">
        <f t="shared" si="10"/>
        <v>0</v>
      </c>
      <c r="CO65" s="73">
        <f t="shared" si="11"/>
        <v>0</v>
      </c>
      <c r="CP65" s="73">
        <f t="shared" si="11"/>
        <v>0</v>
      </c>
      <c r="CQ65" s="73">
        <f t="shared" si="12"/>
        <v>0</v>
      </c>
      <c r="CR65" s="73">
        <f t="shared" si="12"/>
        <v>0</v>
      </c>
      <c r="CS65" s="73">
        <f t="shared" si="13"/>
        <v>0</v>
      </c>
      <c r="CT65" s="73">
        <f t="shared" si="14"/>
        <v>0</v>
      </c>
      <c r="CU65" s="73">
        <f t="shared" si="15"/>
        <v>0</v>
      </c>
      <c r="CV65" s="73">
        <f t="shared" si="16"/>
        <v>0</v>
      </c>
      <c r="CW65" s="73">
        <f t="shared" si="17"/>
        <v>0</v>
      </c>
      <c r="CX65" s="73">
        <f t="shared" si="18"/>
        <v>0</v>
      </c>
      <c r="CY65" s="73">
        <f t="shared" si="18"/>
        <v>0</v>
      </c>
      <c r="CZ65" s="73">
        <f t="shared" si="18"/>
        <v>0</v>
      </c>
      <c r="DA65" s="73">
        <f t="shared" si="19"/>
        <v>0</v>
      </c>
      <c r="DB65" s="73">
        <f t="shared" si="20"/>
        <v>0</v>
      </c>
      <c r="DC65" s="73">
        <f t="shared" si="21"/>
        <v>0</v>
      </c>
      <c r="DD65" s="73">
        <f t="shared" si="22"/>
        <v>0</v>
      </c>
      <c r="DE65" s="73">
        <f t="shared" si="23"/>
        <v>0</v>
      </c>
      <c r="DF65" s="73">
        <f t="shared" si="24"/>
        <v>0</v>
      </c>
      <c r="DG65" s="74">
        <f t="shared" si="25"/>
        <v>0</v>
      </c>
      <c r="DH65" s="99"/>
    </row>
    <row r="66" spans="1:112" ht="13.25" x14ac:dyDescent="0.25">
      <c r="A66" s="22" t="str">
        <f t="shared" si="3"/>
        <v>INDUSTRIES DU BOIS ET DU PAPIER</v>
      </c>
      <c r="B66" s="46" t="str">
        <f t="shared" si="3"/>
        <v xml:space="preserve">FF3 </v>
      </c>
      <c r="C66" s="22" t="s">
        <v>160</v>
      </c>
      <c r="D66" s="67">
        <f t="shared" si="27"/>
        <v>0</v>
      </c>
      <c r="E66" s="67">
        <f t="shared" si="27"/>
        <v>0</v>
      </c>
      <c r="F66" s="67">
        <f t="shared" si="27"/>
        <v>0</v>
      </c>
      <c r="G66" s="67">
        <f t="shared" si="27"/>
        <v>0</v>
      </c>
      <c r="H66" s="67">
        <f t="shared" si="27"/>
        <v>0</v>
      </c>
      <c r="I66" s="67">
        <f t="shared" si="27"/>
        <v>0</v>
      </c>
      <c r="J66" s="67">
        <f t="shared" si="27"/>
        <v>0</v>
      </c>
      <c r="K66" s="67">
        <f t="shared" si="27"/>
        <v>0</v>
      </c>
      <c r="L66" s="67">
        <f t="shared" si="27"/>
        <v>0</v>
      </c>
      <c r="M66" s="67">
        <f t="shared" si="27"/>
        <v>0</v>
      </c>
      <c r="N66" s="67">
        <f t="shared" si="27"/>
        <v>0</v>
      </c>
      <c r="O66" s="68">
        <f t="shared" si="27"/>
        <v>0</v>
      </c>
      <c r="P66" s="67">
        <f t="shared" si="27"/>
        <v>0</v>
      </c>
      <c r="Q66" s="69">
        <f t="shared" si="27"/>
        <v>0</v>
      </c>
      <c r="R66" s="68">
        <f t="shared" si="27"/>
        <v>0</v>
      </c>
      <c r="S66" s="69">
        <f t="shared" si="27"/>
        <v>0</v>
      </c>
      <c r="T66" s="67">
        <f t="shared" ref="T66:AS66" si="29">T18</f>
        <v>0</v>
      </c>
      <c r="U66" s="68">
        <f t="shared" si="29"/>
        <v>0</v>
      </c>
      <c r="V66" s="69">
        <f t="shared" si="29"/>
        <v>0</v>
      </c>
      <c r="W66" s="67">
        <f t="shared" si="29"/>
        <v>0</v>
      </c>
      <c r="X66" s="67">
        <f t="shared" si="29"/>
        <v>0</v>
      </c>
      <c r="Y66" s="67">
        <f t="shared" si="29"/>
        <v>0</v>
      </c>
      <c r="Z66" s="67">
        <f t="shared" si="29"/>
        <v>0</v>
      </c>
      <c r="AA66" s="67">
        <f t="shared" si="29"/>
        <v>0</v>
      </c>
      <c r="AB66" s="68">
        <f t="shared" si="29"/>
        <v>0</v>
      </c>
      <c r="AC66" s="67">
        <f t="shared" si="29"/>
        <v>0</v>
      </c>
      <c r="AD66" s="67">
        <f t="shared" si="29"/>
        <v>0</v>
      </c>
      <c r="AE66" s="67">
        <f t="shared" si="29"/>
        <v>0</v>
      </c>
      <c r="AF66" s="67">
        <f t="shared" si="29"/>
        <v>0</v>
      </c>
      <c r="AG66" s="67">
        <f t="shared" si="29"/>
        <v>0</v>
      </c>
      <c r="AH66" s="67">
        <f t="shared" si="29"/>
        <v>0</v>
      </c>
      <c r="AI66" s="67">
        <f t="shared" si="29"/>
        <v>0</v>
      </c>
      <c r="AJ66" s="69">
        <f t="shared" si="29"/>
        <v>0</v>
      </c>
      <c r="AK66" s="67">
        <f t="shared" si="29"/>
        <v>0</v>
      </c>
      <c r="AL66" s="67">
        <f t="shared" si="29"/>
        <v>0</v>
      </c>
      <c r="AM66" s="70">
        <f t="shared" si="29"/>
        <v>0</v>
      </c>
      <c r="AN66" s="68">
        <f t="shared" si="29"/>
        <v>0</v>
      </c>
      <c r="AO66" s="69">
        <f t="shared" si="29"/>
        <v>0</v>
      </c>
      <c r="AP66" s="68">
        <f t="shared" si="29"/>
        <v>0</v>
      </c>
      <c r="AQ66" s="67">
        <f t="shared" si="29"/>
        <v>0</v>
      </c>
      <c r="AR66" s="67">
        <f t="shared" si="29"/>
        <v>0</v>
      </c>
      <c r="AS66" s="67">
        <f t="shared" si="29"/>
        <v>0</v>
      </c>
      <c r="AT66" s="75">
        <f>O66*(SUM([2]CPR_CEB!$K$69:$K$70))/(SUM([2]CPR_CEB!$K$69:$K$72))</f>
        <v>0</v>
      </c>
      <c r="AU66" s="75">
        <f>O66*([2]CPR_CEB!$K$71/(SUM([2]CPR_CEB!$K$69:$K$72)))</f>
        <v>0</v>
      </c>
      <c r="AV66" s="75">
        <f>O66*([2]CPR_CEB!$K$72/(SUM([2]CPR_CEB!$K$69:$K$72)))</f>
        <v>0</v>
      </c>
      <c r="AW66" s="71">
        <f>$Q66*([2]CPR_CEB!$K$76/(SUM([2]CPR_CEB!$K$76:$K$78)))</f>
        <v>0</v>
      </c>
      <c r="AX66" s="71">
        <f>$Q66*(SUM([2]CPR_CEB!$K$77:$K$78)/(SUM([2]CPR_CEB!$K$76:$K$78)))</f>
        <v>0</v>
      </c>
      <c r="AY66" s="75">
        <f>$R66*(SUM([2]CPR_CEB!$K$79)/(SUM([2]CPR_CEB!$K$79:$K$84)))</f>
        <v>0</v>
      </c>
      <c r="AZ66" s="75">
        <f>$R66*(SUM([2]CPR_CEB!$K$80)/(SUM([2]CPR_CEB!$K$79:$K$84)))</f>
        <v>0</v>
      </c>
      <c r="BA66" s="75">
        <f>$R66*(SUM([2]CPR_CEB!$K$81:$K$83)/(SUM([2]CPR_CEB!$K$79:$K$84)))</f>
        <v>0</v>
      </c>
      <c r="BB66" s="75">
        <f>$R66*(SUM([2]CPR_CEB!$K$84)/(SUM([2]CPR_CEB!$K$79:$K$84)))</f>
        <v>0</v>
      </c>
      <c r="BC66" s="71">
        <f>$S66*(SUM([2]CPR_CEB!$K$85)/(SUM([2]CPR_CEB!$K$85:$K$90)))</f>
        <v>0</v>
      </c>
      <c r="BD66" s="71">
        <f>$S66*(SUM([2]CPR_CEB!$K$86)/(SUM([2]CPR_CEB!$K$85:$K$90)))</f>
        <v>0</v>
      </c>
      <c r="BE66" s="71">
        <f>$S66*(SUM([2]CPR_CEB!$K$87:$K$90)/(SUM([2]CPR_CEB!$K$85:$K$90)))</f>
        <v>0</v>
      </c>
      <c r="BF66" s="75">
        <f>$U66*(SUM([2]CPR_CEB!$K$93)/(SUM([2]CPR_CEB!$K$93:$K$97)))</f>
        <v>0</v>
      </c>
      <c r="BG66" s="75">
        <f>$U66*(SUM([2]CPR_CEB!$K$94)/(SUM([2]CPR_CEB!$K$93:$K$97)))*([2]TRP!$D$246/SUM([2]TRP!$D$246:$D$247))</f>
        <v>0</v>
      </c>
      <c r="BH66" s="75">
        <f>$U66*(SUM([2]CPR_CEB!$K$94)/(SUM([2]CPR_CEB!$K$93:$K$97)))*([2]TRP!$D$247/SUM([2]TRP!$D$246:$D$247))</f>
        <v>0</v>
      </c>
      <c r="BI66" s="75">
        <f>$U66*(SUM([2]CPR_CEB!$K$95:$K$96)/(SUM([2]CPR_CEB!$K$93:$K$97)))</f>
        <v>0</v>
      </c>
      <c r="BJ66" s="75">
        <f>$U66*(SUM([2]CPR_CEB!$K$97)/(SUM([2]CPR_CEB!$K$93:$K$97)))</f>
        <v>0</v>
      </c>
      <c r="BK66" s="71">
        <f>$V66*(SUM([2]CPR_CEB!$K$98)/(SUM([2]CPR_CEB!$K$98:$K$100)))</f>
        <v>0</v>
      </c>
      <c r="BL66" s="71">
        <f>$V66*(SUM([2]CPR_CEB!$K$99)/(SUM([2]CPR_CEB!$K$98:$K$100)))</f>
        <v>0</v>
      </c>
      <c r="BM66" s="71">
        <f>$V66*(SUM([2]CPR_CEB!$K$100)/(SUM([2]CPR_CEB!$K$98:$K$100)))</f>
        <v>0</v>
      </c>
      <c r="BN66" s="75">
        <f>$AB66*(SUM([2]CPR_CEB!$K$106)/(SUM([2]CPR_CEB!$K$106:$K$113)))</f>
        <v>0</v>
      </c>
      <c r="BO66" s="75">
        <f>$AB66*(SUM([2]CPR_CEB!$K$107)/(SUM([2]CPR_CEB!$K$106:$K$113)))</f>
        <v>0</v>
      </c>
      <c r="BP66" s="75">
        <f>$AB66*(SUM([2]CPR_CEB!$K$108)/(SUM([2]CPR_CEB!$K$106:$K$113)))</f>
        <v>0</v>
      </c>
      <c r="BQ66" s="75">
        <f>$AB66*(SUM([2]CPR_CEB!$K$109)/(SUM([2]CPR_CEB!$K$106:$K$113)))</f>
        <v>0</v>
      </c>
      <c r="BR66" s="75">
        <f>$AB66*(SUM([2]CPR_CEB!$K$110)/(SUM([2]CPR_CEB!$K$106:$K$113)))</f>
        <v>0</v>
      </c>
      <c r="BS66" s="75">
        <f>$AB66*(SUM([2]CPR_CEB!$K$111:$K$112)/(SUM([2]CPR_CEB!$K$106:$K$113)))</f>
        <v>0</v>
      </c>
      <c r="BT66" s="75">
        <f>$AB66*(SUM([2]CPR_CEB!$K$113)/(SUM([2]CPR_CEB!$K$106:$K$113)))*([2]TRP!$D$248/SUM([2]TRP!$D$248:$D$251))</f>
        <v>0</v>
      </c>
      <c r="BU66" s="75">
        <f>$AB66*(SUM([2]CPR_CEB!$K$113)/(SUM([2]CPR_CEB!$K$106:$K$113)))*([2]TRP!$D$249/SUM([2]TRP!$D$248:$D$251))</f>
        <v>0</v>
      </c>
      <c r="BV66" s="75">
        <f>$AB66*(SUM([2]CPR_CEB!$K$113)/(SUM([2]CPR_CEB!$K$106:$K$113)))*([2]TRP!$D$250/SUM([2]TRP!$D$248:$D$251))</f>
        <v>0</v>
      </c>
      <c r="BW66" s="75">
        <f>$AB66*(SUM([2]CPR_CEB!$K$113)/(SUM([2]CPR_CEB!$K$106:$K$113)))*([2]TRP!$D$251/SUM([2]TRP!$D$248:$D$251))</f>
        <v>0</v>
      </c>
      <c r="BX66" s="71">
        <f>$AJ66*(SUM([2]CPR_CEB!$K$129)/(SUM([2]CPR_CEB!$K$129:$K$130)))</f>
        <v>0</v>
      </c>
      <c r="BY66" s="71">
        <f>$AJ66*(SUM([2]CPR_CEB!$K$130)/(SUM([2]CPR_CEB!$K$129:$K$130)))</f>
        <v>0</v>
      </c>
      <c r="BZ66" s="68">
        <f>$AN66*(SUM([2]CPR_CEB!$K$137)/(SUM([2]CPR_CEB!$K$137:$K$138)))</f>
        <v>0</v>
      </c>
      <c r="CA66" s="68">
        <f>$AN66*(SUM([2]CPR_CEB!$K$138)/(SUM([2]CPR_CEB!$K$137:$K$138)))</f>
        <v>0</v>
      </c>
      <c r="CB66" s="71">
        <f>$AO66*([2]CPR_CEB!$K$139+[2]CPR_CEB!$K$141)/(SUM([2]CPR_CEB!$K$139:$K$141))</f>
        <v>0</v>
      </c>
      <c r="CC66" s="71">
        <f>$AO66*(SUM([2]CPR_CEB!$K$140)/(SUM([2]CPR_CEB!$K$139:$K$141)))</f>
        <v>0</v>
      </c>
      <c r="CD66" s="68">
        <f>$AP66*(SUM([2]CPR_CEB!$K$142)/(SUM([2]CPR_CEB!$K$142:$K$143)))</f>
        <v>0</v>
      </c>
      <c r="CE66" s="68">
        <f>$AP66*(SUM([2]CPR_CEB!$K$143)/(SUM([2]CPR_CEB!$K$142:$K$143)))</f>
        <v>0</v>
      </c>
      <c r="CF66" s="70"/>
      <c r="CG66" s="70"/>
      <c r="CI66" s="72">
        <f t="shared" si="5"/>
        <v>0</v>
      </c>
      <c r="CJ66" s="73">
        <f t="shared" si="6"/>
        <v>0</v>
      </c>
      <c r="CK66" s="73">
        <f t="shared" si="7"/>
        <v>0</v>
      </c>
      <c r="CL66" s="73">
        <f t="shared" si="8"/>
        <v>0</v>
      </c>
      <c r="CM66" s="73">
        <f t="shared" si="9"/>
        <v>0</v>
      </c>
      <c r="CN66" s="73">
        <f t="shared" si="10"/>
        <v>0</v>
      </c>
      <c r="CO66" s="73">
        <f t="shared" si="11"/>
        <v>0</v>
      </c>
      <c r="CP66" s="73">
        <f t="shared" si="11"/>
        <v>0</v>
      </c>
      <c r="CQ66" s="73">
        <f t="shared" si="12"/>
        <v>0</v>
      </c>
      <c r="CR66" s="73">
        <f t="shared" si="12"/>
        <v>0</v>
      </c>
      <c r="CS66" s="73">
        <f t="shared" si="13"/>
        <v>0</v>
      </c>
      <c r="CT66" s="73">
        <f t="shared" si="14"/>
        <v>0</v>
      </c>
      <c r="CU66" s="73">
        <f t="shared" si="15"/>
        <v>0</v>
      </c>
      <c r="CV66" s="73">
        <f t="shared" si="16"/>
        <v>0</v>
      </c>
      <c r="CW66" s="73">
        <f t="shared" si="17"/>
        <v>0</v>
      </c>
      <c r="CX66" s="73">
        <f t="shared" si="18"/>
        <v>0</v>
      </c>
      <c r="CY66" s="73">
        <f t="shared" si="18"/>
        <v>0</v>
      </c>
      <c r="CZ66" s="73">
        <f t="shared" si="18"/>
        <v>0</v>
      </c>
      <c r="DA66" s="73">
        <f t="shared" si="19"/>
        <v>0</v>
      </c>
      <c r="DB66" s="73">
        <f t="shared" si="20"/>
        <v>0</v>
      </c>
      <c r="DC66" s="73">
        <f t="shared" si="21"/>
        <v>0</v>
      </c>
      <c r="DD66" s="73">
        <f t="shared" si="22"/>
        <v>0</v>
      </c>
      <c r="DE66" s="73">
        <f t="shared" si="23"/>
        <v>0</v>
      </c>
      <c r="DF66" s="73">
        <f t="shared" si="24"/>
        <v>0</v>
      </c>
      <c r="DG66" s="74">
        <f t="shared" si="25"/>
        <v>0</v>
      </c>
      <c r="DH66" s="99"/>
    </row>
    <row r="67" spans="1:112" ht="13.25" x14ac:dyDescent="0.25">
      <c r="A67" s="22" t="str">
        <f t="shared" si="3"/>
        <v>CHIMIE  CAOUTCHOUC  PLASTIQUES</v>
      </c>
      <c r="B67" s="45" t="str">
        <f t="shared" si="3"/>
        <v xml:space="preserve">FF4 </v>
      </c>
      <c r="C67" s="22" t="s">
        <v>161</v>
      </c>
      <c r="D67" s="67">
        <f t="shared" si="27"/>
        <v>0</v>
      </c>
      <c r="E67" s="67">
        <f t="shared" si="27"/>
        <v>0</v>
      </c>
      <c r="F67" s="67">
        <f t="shared" si="27"/>
        <v>0</v>
      </c>
      <c r="G67" s="67">
        <f t="shared" si="27"/>
        <v>0</v>
      </c>
      <c r="H67" s="67">
        <f t="shared" si="27"/>
        <v>0</v>
      </c>
      <c r="I67" s="67">
        <f t="shared" si="27"/>
        <v>0</v>
      </c>
      <c r="J67" s="67">
        <f t="shared" si="27"/>
        <v>0</v>
      </c>
      <c r="K67" s="67">
        <f t="shared" si="27"/>
        <v>0</v>
      </c>
      <c r="L67" s="67">
        <f t="shared" si="27"/>
        <v>0</v>
      </c>
      <c r="M67" s="67">
        <f t="shared" si="27"/>
        <v>0</v>
      </c>
      <c r="N67" s="67">
        <f t="shared" si="27"/>
        <v>0</v>
      </c>
      <c r="O67" s="68">
        <f t="shared" si="27"/>
        <v>0</v>
      </c>
      <c r="P67" s="67">
        <f t="shared" si="27"/>
        <v>0</v>
      </c>
      <c r="Q67" s="69">
        <f t="shared" si="27"/>
        <v>0</v>
      </c>
      <c r="R67" s="68">
        <f t="shared" si="27"/>
        <v>0</v>
      </c>
      <c r="S67" s="69">
        <f t="shared" si="27"/>
        <v>0</v>
      </c>
      <c r="T67" s="67">
        <f t="shared" ref="T67:AS67" si="30">T19</f>
        <v>0</v>
      </c>
      <c r="U67" s="68">
        <f t="shared" si="30"/>
        <v>0</v>
      </c>
      <c r="V67" s="69">
        <f t="shared" si="30"/>
        <v>0</v>
      </c>
      <c r="W67" s="67">
        <f t="shared" si="30"/>
        <v>0</v>
      </c>
      <c r="X67" s="67">
        <f t="shared" si="30"/>
        <v>0</v>
      </c>
      <c r="Y67" s="67">
        <f t="shared" si="30"/>
        <v>0</v>
      </c>
      <c r="Z67" s="67">
        <f t="shared" si="30"/>
        <v>0</v>
      </c>
      <c r="AA67" s="67">
        <f t="shared" si="30"/>
        <v>0</v>
      </c>
      <c r="AB67" s="68">
        <f t="shared" si="30"/>
        <v>0</v>
      </c>
      <c r="AC67" s="67">
        <f t="shared" si="30"/>
        <v>0</v>
      </c>
      <c r="AD67" s="67">
        <f t="shared" si="30"/>
        <v>0</v>
      </c>
      <c r="AE67" s="67">
        <f t="shared" si="30"/>
        <v>0</v>
      </c>
      <c r="AF67" s="67">
        <f t="shared" si="30"/>
        <v>0</v>
      </c>
      <c r="AG67" s="67">
        <f t="shared" si="30"/>
        <v>0</v>
      </c>
      <c r="AH67" s="67">
        <f t="shared" si="30"/>
        <v>0</v>
      </c>
      <c r="AI67" s="67">
        <f t="shared" si="30"/>
        <v>0</v>
      </c>
      <c r="AJ67" s="69">
        <f t="shared" si="30"/>
        <v>0</v>
      </c>
      <c r="AK67" s="67">
        <f t="shared" si="30"/>
        <v>0</v>
      </c>
      <c r="AL67" s="67">
        <f t="shared" si="30"/>
        <v>0</v>
      </c>
      <c r="AM67" s="70">
        <f t="shared" si="30"/>
        <v>0</v>
      </c>
      <c r="AN67" s="68">
        <f t="shared" si="30"/>
        <v>0</v>
      </c>
      <c r="AO67" s="69">
        <f t="shared" si="30"/>
        <v>0</v>
      </c>
      <c r="AP67" s="68">
        <f t="shared" si="30"/>
        <v>0</v>
      </c>
      <c r="AQ67" s="67">
        <f t="shared" si="30"/>
        <v>0</v>
      </c>
      <c r="AR67" s="67">
        <f t="shared" si="30"/>
        <v>0</v>
      </c>
      <c r="AS67" s="67">
        <f t="shared" si="30"/>
        <v>0</v>
      </c>
      <c r="AT67" s="75">
        <f>O67*(SUM([2]CPR_CEB!$K$69:$K$70))/(SUM([2]CPR_CEB!$K$69:$K$72))</f>
        <v>0</v>
      </c>
      <c r="AU67" s="75">
        <f>O67*([2]CPR_CEB!$K$71/(SUM([2]CPR_CEB!$K$69:$K$72)))</f>
        <v>0</v>
      </c>
      <c r="AV67" s="75">
        <f>O67*([2]CPR_CEB!$K$72/(SUM([2]CPR_CEB!$K$69:$K$72)))</f>
        <v>0</v>
      </c>
      <c r="AW67" s="71">
        <f>$Q67*([2]CPR_CEB!$K$76/(SUM([2]CPR_CEB!$K$76:$K$78)))</f>
        <v>0</v>
      </c>
      <c r="AX67" s="71">
        <f>$Q67*(SUM([2]CPR_CEB!$K$77:$K$78)/(SUM([2]CPR_CEB!$K$76:$K$78)))</f>
        <v>0</v>
      </c>
      <c r="AY67" s="75">
        <f>$R67*(SUM([2]CPR_CEB!$K$79)/(SUM([2]CPR_CEB!$K$79:$K$84)))</f>
        <v>0</v>
      </c>
      <c r="AZ67" s="75">
        <f>$R67*(SUM([2]CPR_CEB!$K$80)/(SUM([2]CPR_CEB!$K$79:$K$84)))</f>
        <v>0</v>
      </c>
      <c r="BA67" s="75">
        <f>$R67*(SUM([2]CPR_CEB!$K$81:$K$83)/(SUM([2]CPR_CEB!$K$79:$K$84)))</f>
        <v>0</v>
      </c>
      <c r="BB67" s="75">
        <f>$R67*(SUM([2]CPR_CEB!$K$84)/(SUM([2]CPR_CEB!$K$79:$K$84)))</f>
        <v>0</v>
      </c>
      <c r="BC67" s="71">
        <f>$S67*(SUM([2]CPR_CEB!$K$85)/(SUM([2]CPR_CEB!$K$85:$K$90)))</f>
        <v>0</v>
      </c>
      <c r="BD67" s="71">
        <f>$S67*(SUM([2]CPR_CEB!$K$86)/(SUM([2]CPR_CEB!$K$85:$K$90)))</f>
        <v>0</v>
      </c>
      <c r="BE67" s="71">
        <f>$S67*(SUM([2]CPR_CEB!$K$87:$K$90)/(SUM([2]CPR_CEB!$K$85:$K$90)))</f>
        <v>0</v>
      </c>
      <c r="BF67" s="75">
        <f>$U67*(SUM([2]CPR_CEB!$K$93)/(SUM([2]CPR_CEB!$K$93:$K$97)))</f>
        <v>0</v>
      </c>
      <c r="BG67" s="75">
        <f>$U67*(SUM([2]CPR_CEB!$K$94)/(SUM([2]CPR_CEB!$K$93:$K$97)))*([2]TRP!$D$246/SUM([2]TRP!$D$246:$D$247))</f>
        <v>0</v>
      </c>
      <c r="BH67" s="75">
        <f>$U67*(SUM([2]CPR_CEB!$K$94)/(SUM([2]CPR_CEB!$K$93:$K$97)))*([2]TRP!$D$247/SUM([2]TRP!$D$246:$D$247))</f>
        <v>0</v>
      </c>
      <c r="BI67" s="75">
        <f>$U67*(SUM([2]CPR_CEB!$K$95:$K$96)/(SUM([2]CPR_CEB!$K$93:$K$97)))</f>
        <v>0</v>
      </c>
      <c r="BJ67" s="75">
        <f>$U67*(SUM([2]CPR_CEB!$K$97)/(SUM([2]CPR_CEB!$K$93:$K$97)))</f>
        <v>0</v>
      </c>
      <c r="BK67" s="71">
        <f>$V67*(SUM([2]CPR_CEB!$K$98)/(SUM([2]CPR_CEB!$K$98:$K$100)))</f>
        <v>0</v>
      </c>
      <c r="BL67" s="71">
        <f>$V67*(SUM([2]CPR_CEB!$K$99)/(SUM([2]CPR_CEB!$K$98:$K$100)))</f>
        <v>0</v>
      </c>
      <c r="BM67" s="71">
        <f>$V67*(SUM([2]CPR_CEB!$K$100)/(SUM([2]CPR_CEB!$K$98:$K$100)))</f>
        <v>0</v>
      </c>
      <c r="BN67" s="75">
        <f>$AB67*(SUM([2]CPR_CEB!$K$106)/(SUM([2]CPR_CEB!$K$106:$K$113)))</f>
        <v>0</v>
      </c>
      <c r="BO67" s="75">
        <f>$AB67*(SUM([2]CPR_CEB!$K$107)/(SUM([2]CPR_CEB!$K$106:$K$113)))</f>
        <v>0</v>
      </c>
      <c r="BP67" s="75">
        <f>$AB67*(SUM([2]CPR_CEB!$K$108)/(SUM([2]CPR_CEB!$K$106:$K$113)))</f>
        <v>0</v>
      </c>
      <c r="BQ67" s="75">
        <f>$AB67*(SUM([2]CPR_CEB!$K$109)/(SUM([2]CPR_CEB!$K$106:$K$113)))</f>
        <v>0</v>
      </c>
      <c r="BR67" s="75">
        <f>$AB67*(SUM([2]CPR_CEB!$K$110)/(SUM([2]CPR_CEB!$K$106:$K$113)))</f>
        <v>0</v>
      </c>
      <c r="BS67" s="75">
        <f>$AB67*(SUM([2]CPR_CEB!$K$111:$K$112)/(SUM([2]CPR_CEB!$K$106:$K$113)))</f>
        <v>0</v>
      </c>
      <c r="BT67" s="75">
        <f>$AB67*(SUM([2]CPR_CEB!$K$113)/(SUM([2]CPR_CEB!$K$106:$K$113)))*([2]TRP!$D$248/SUM([2]TRP!$D$248:$D$251))</f>
        <v>0</v>
      </c>
      <c r="BU67" s="75">
        <f>$AB67*(SUM([2]CPR_CEB!$K$113)/(SUM([2]CPR_CEB!$K$106:$K$113)))*([2]TRP!$D$249/SUM([2]TRP!$D$248:$D$251))</f>
        <v>0</v>
      </c>
      <c r="BV67" s="75">
        <f>$AB67*(SUM([2]CPR_CEB!$K$113)/(SUM([2]CPR_CEB!$K$106:$K$113)))*([2]TRP!$D$250/SUM([2]TRP!$D$248:$D$251))</f>
        <v>0</v>
      </c>
      <c r="BW67" s="75">
        <f>$AB67*(SUM([2]CPR_CEB!$K$113)/(SUM([2]CPR_CEB!$K$106:$K$113)))*([2]TRP!$D$251/SUM([2]TRP!$D$248:$D$251))</f>
        <v>0</v>
      </c>
      <c r="BX67" s="71">
        <f>$AJ67*(SUM([2]CPR_CEB!$K$129)/(SUM([2]CPR_CEB!$K$129:$K$130)))</f>
        <v>0</v>
      </c>
      <c r="BY67" s="71">
        <f>$AJ67*(SUM([2]CPR_CEB!$K$130)/(SUM([2]CPR_CEB!$K$129:$K$130)))</f>
        <v>0</v>
      </c>
      <c r="BZ67" s="68">
        <f>$AN67*(SUM([2]CPR_CEB!$K$137)/(SUM([2]CPR_CEB!$K$137:$K$138)))</f>
        <v>0</v>
      </c>
      <c r="CA67" s="68">
        <f>$AN67*(SUM([2]CPR_CEB!$K$138)/(SUM([2]CPR_CEB!$K$137:$K$138)))</f>
        <v>0</v>
      </c>
      <c r="CB67" s="71">
        <f>$AO67*([2]CPR_CEB!$K$139+[2]CPR_CEB!$K$141)/(SUM([2]CPR_CEB!$K$139:$K$141))</f>
        <v>0</v>
      </c>
      <c r="CC67" s="71">
        <f>$AO67*(SUM([2]CPR_CEB!$K$140)/(SUM([2]CPR_CEB!$K$139:$K$141)))</f>
        <v>0</v>
      </c>
      <c r="CD67" s="68">
        <f>$AP67*(SUM([2]CPR_CEB!$K$142)/(SUM([2]CPR_CEB!$K$142:$K$143)))</f>
        <v>0</v>
      </c>
      <c r="CE67" s="68">
        <f>$AP67*(SUM([2]CPR_CEB!$K$143)/(SUM([2]CPR_CEB!$K$142:$K$143)))</f>
        <v>0</v>
      </c>
      <c r="CF67" s="70"/>
      <c r="CG67" s="70"/>
      <c r="CI67" s="72">
        <f t="shared" si="5"/>
        <v>0</v>
      </c>
      <c r="CJ67" s="73">
        <f t="shared" si="6"/>
        <v>0</v>
      </c>
      <c r="CK67" s="73">
        <f t="shared" si="7"/>
        <v>0</v>
      </c>
      <c r="CL67" s="73">
        <f t="shared" si="8"/>
        <v>0</v>
      </c>
      <c r="CM67" s="73">
        <f t="shared" si="9"/>
        <v>0</v>
      </c>
      <c r="CN67" s="73">
        <f t="shared" si="10"/>
        <v>0</v>
      </c>
      <c r="CO67" s="73">
        <f t="shared" si="11"/>
        <v>0</v>
      </c>
      <c r="CP67" s="73">
        <f t="shared" si="11"/>
        <v>0</v>
      </c>
      <c r="CQ67" s="73">
        <f t="shared" si="12"/>
        <v>0</v>
      </c>
      <c r="CR67" s="73">
        <f t="shared" si="12"/>
        <v>0</v>
      </c>
      <c r="CS67" s="73">
        <f t="shared" si="13"/>
        <v>0</v>
      </c>
      <c r="CT67" s="73">
        <f t="shared" si="14"/>
        <v>0</v>
      </c>
      <c r="CU67" s="73">
        <f t="shared" si="15"/>
        <v>0</v>
      </c>
      <c r="CV67" s="73">
        <f t="shared" si="16"/>
        <v>0</v>
      </c>
      <c r="CW67" s="73">
        <f t="shared" si="17"/>
        <v>0</v>
      </c>
      <c r="CX67" s="73">
        <f t="shared" si="18"/>
        <v>0</v>
      </c>
      <c r="CY67" s="73">
        <f t="shared" si="18"/>
        <v>0</v>
      </c>
      <c r="CZ67" s="73">
        <f t="shared" si="18"/>
        <v>0</v>
      </c>
      <c r="DA67" s="73">
        <f t="shared" si="19"/>
        <v>0</v>
      </c>
      <c r="DB67" s="73">
        <f t="shared" si="20"/>
        <v>0</v>
      </c>
      <c r="DC67" s="73">
        <f t="shared" si="21"/>
        <v>0</v>
      </c>
      <c r="DD67" s="73">
        <f t="shared" si="22"/>
        <v>0</v>
      </c>
      <c r="DE67" s="73">
        <f t="shared" si="23"/>
        <v>0</v>
      </c>
      <c r="DF67" s="73">
        <f t="shared" si="24"/>
        <v>0</v>
      </c>
      <c r="DG67" s="74">
        <f t="shared" si="25"/>
        <v>0</v>
      </c>
      <c r="DH67" s="99"/>
    </row>
    <row r="68" spans="1:112" ht="13.25" x14ac:dyDescent="0.25">
      <c r="A68" s="22" t="str">
        <f t="shared" si="3"/>
        <v>METALLURGIE ET TRANSFORMATION DES METAUX</v>
      </c>
      <c r="B68" s="46" t="str">
        <f t="shared" si="3"/>
        <v xml:space="preserve">FF5 </v>
      </c>
      <c r="C68" s="22">
        <v>12</v>
      </c>
      <c r="D68" s="67">
        <f t="shared" si="27"/>
        <v>7.06</v>
      </c>
      <c r="E68" s="67">
        <f t="shared" si="27"/>
        <v>56.33</v>
      </c>
      <c r="F68" s="67">
        <f t="shared" si="27"/>
        <v>148.6</v>
      </c>
      <c r="G68" s="67">
        <f t="shared" si="27"/>
        <v>6.55</v>
      </c>
      <c r="H68" s="67">
        <f t="shared" si="27"/>
        <v>45.72</v>
      </c>
      <c r="I68" s="67">
        <f t="shared" si="27"/>
        <v>35.01</v>
      </c>
      <c r="J68" s="67">
        <f t="shared" si="27"/>
        <v>45.4</v>
      </c>
      <c r="K68" s="67">
        <f t="shared" si="27"/>
        <v>255.91</v>
      </c>
      <c r="L68" s="67">
        <f t="shared" si="27"/>
        <v>33.700000000000003</v>
      </c>
      <c r="M68" s="67">
        <f t="shared" si="27"/>
        <v>66.09</v>
      </c>
      <c r="N68" s="67">
        <f t="shared" si="27"/>
        <v>56.1</v>
      </c>
      <c r="O68" s="68">
        <f t="shared" si="27"/>
        <v>84.52</v>
      </c>
      <c r="P68" s="67">
        <f t="shared" si="27"/>
        <v>24.43</v>
      </c>
      <c r="Q68" s="69">
        <f t="shared" si="27"/>
        <v>81.14</v>
      </c>
      <c r="R68" s="68">
        <f t="shared" si="27"/>
        <v>189.49</v>
      </c>
      <c r="S68" s="69">
        <f t="shared" si="27"/>
        <v>158.57</v>
      </c>
      <c r="T68" s="67">
        <f t="shared" ref="T68:AS68" si="31">T20</f>
        <v>190.78</v>
      </c>
      <c r="U68" s="68">
        <f t="shared" si="31"/>
        <v>-4.93</v>
      </c>
      <c r="V68" s="69">
        <f t="shared" si="31"/>
        <v>350.54</v>
      </c>
      <c r="W68" s="67">
        <f t="shared" si="31"/>
        <v>47.5</v>
      </c>
      <c r="X68" s="67">
        <f t="shared" si="31"/>
        <v>75.06</v>
      </c>
      <c r="Y68" s="67">
        <f t="shared" si="31"/>
        <v>19.48</v>
      </c>
      <c r="Z68" s="67">
        <f t="shared" si="31"/>
        <v>103.78</v>
      </c>
      <c r="AA68" s="67">
        <f t="shared" si="31"/>
        <v>104.48</v>
      </c>
      <c r="AB68" s="68">
        <f t="shared" si="31"/>
        <v>134.66</v>
      </c>
      <c r="AC68" s="67">
        <f t="shared" si="31"/>
        <v>14</v>
      </c>
      <c r="AD68" s="67">
        <f t="shared" si="31"/>
        <v>0.28999999999999998</v>
      </c>
      <c r="AE68" s="67">
        <f t="shared" si="31"/>
        <v>-0.76</v>
      </c>
      <c r="AF68" s="67">
        <f t="shared" si="31"/>
        <v>15.43</v>
      </c>
      <c r="AG68" s="67">
        <f t="shared" si="31"/>
        <v>250.74</v>
      </c>
      <c r="AH68" s="67">
        <f t="shared" si="31"/>
        <v>109.83</v>
      </c>
      <c r="AI68" s="67">
        <f t="shared" si="31"/>
        <v>216.75</v>
      </c>
      <c r="AJ68" s="69">
        <f t="shared" si="31"/>
        <v>65.760000000000005</v>
      </c>
      <c r="AK68" s="67">
        <f t="shared" si="31"/>
        <v>69.88</v>
      </c>
      <c r="AL68" s="67">
        <f t="shared" si="31"/>
        <v>99.47</v>
      </c>
      <c r="AM68" s="70">
        <f t="shared" si="31"/>
        <v>7.21</v>
      </c>
      <c r="AN68" s="68">
        <f t="shared" si="31"/>
        <v>4.49</v>
      </c>
      <c r="AO68" s="69">
        <f t="shared" si="31"/>
        <v>64.83</v>
      </c>
      <c r="AP68" s="68">
        <f t="shared" si="31"/>
        <v>8.59</v>
      </c>
      <c r="AQ68" s="67">
        <f t="shared" si="31"/>
        <v>2</v>
      </c>
      <c r="AR68" s="67">
        <f t="shared" si="31"/>
        <v>0.49</v>
      </c>
      <c r="AS68" s="67">
        <f t="shared" si="31"/>
        <v>3244.9699999999989</v>
      </c>
      <c r="AT68" s="75">
        <f>O68*(SUM([2]CPR_CEB!$K$69:$K$70))/(SUM([2]CPR_CEB!$K$69:$K$72))</f>
        <v>14.617573405121142</v>
      </c>
      <c r="AU68" s="75">
        <f>O68*([2]CPR_CEB!$K$71/(SUM([2]CPR_CEB!$K$69:$K$72)))</f>
        <v>17.869156701934514</v>
      </c>
      <c r="AV68" s="75">
        <f>O68*([2]CPR_CEB!$K$72/(SUM([2]CPR_CEB!$K$69:$K$72)))</f>
        <v>52.03326989294434</v>
      </c>
      <c r="AW68" s="71">
        <f>$Q68*([2]CPR_CEB!$K$76/(SUM([2]CPR_CEB!$K$76:$K$78)))</f>
        <v>30.30973095440385</v>
      </c>
      <c r="AX68" s="71">
        <f>$Q68*(SUM([2]CPR_CEB!$K$77:$K$78)/(SUM([2]CPR_CEB!$K$76:$K$78)))</f>
        <v>50.830269045596147</v>
      </c>
      <c r="AY68" s="75">
        <f>$R68*(SUM([2]CPR_CEB!$K$79)/(SUM([2]CPR_CEB!$K$79:$K$84)))</f>
        <v>14.71535751308765</v>
      </c>
      <c r="AZ68" s="75">
        <f>$R68*(SUM([2]CPR_CEB!$K$80)/(SUM([2]CPR_CEB!$K$79:$K$84)))</f>
        <v>58.350701808946248</v>
      </c>
      <c r="BA68" s="75">
        <f>$R68*(SUM([2]CPR_CEB!$K$81:$K$83)/(SUM([2]CPR_CEB!$K$79:$K$84)))</f>
        <v>54.623367801793393</v>
      </c>
      <c r="BB68" s="75">
        <f>$R68*(SUM([2]CPR_CEB!$K$84)/(SUM([2]CPR_CEB!$K$79:$K$84)))</f>
        <v>61.800572876172708</v>
      </c>
      <c r="BC68" s="71">
        <f>$S68*(SUM([2]CPR_CEB!$K$85)/(SUM([2]CPR_CEB!$K$85:$K$90)))</f>
        <v>49.433132908511602</v>
      </c>
      <c r="BD68" s="71">
        <f>$S68*(SUM([2]CPR_CEB!$K$86)/(SUM([2]CPR_CEB!$K$85:$K$90)))</f>
        <v>22.845411583978152</v>
      </c>
      <c r="BE68" s="71">
        <f>$S68*(SUM([2]CPR_CEB!$K$87:$K$90)/(SUM([2]CPR_CEB!$K$85:$K$90)))</f>
        <v>86.291455507510236</v>
      </c>
      <c r="BF68" s="75">
        <f>$U68*(SUM([2]CPR_CEB!$K$93)/(SUM([2]CPR_CEB!$K$93:$K$97)))</f>
        <v>-1.180611666636199E-2</v>
      </c>
      <c r="BG68" s="75">
        <f>$U68*(SUM([2]CPR_CEB!$K$94)/(SUM([2]CPR_CEB!$K$93:$K$97)))*([2]TRP!$D$246/SUM([2]TRP!$D$246:$D$247))</f>
        <v>-3.4310278972567498E-2</v>
      </c>
      <c r="BH68" s="75">
        <f>$U68*(SUM([2]CPR_CEB!$K$94)/(SUM([2]CPR_CEB!$K$93:$K$97)))*([2]TRP!$D$247/SUM([2]TRP!$D$246:$D$247))</f>
        <v>-1.6338862756405316E-2</v>
      </c>
      <c r="BI68" s="75">
        <f>$U68*(SUM([2]CPR_CEB!$K$95:$K$96)/(SUM([2]CPR_CEB!$K$93:$K$97)))</f>
        <v>-0.36490814032137175</v>
      </c>
      <c r="BJ68" s="75">
        <f>$U68*(SUM([2]CPR_CEB!$K$97)/(SUM([2]CPR_CEB!$K$93:$K$97)))</f>
        <v>-4.5026366012832932</v>
      </c>
      <c r="BK68" s="71">
        <f>$V68*(SUM([2]CPR_CEB!$K$98)/(SUM([2]CPR_CEB!$K$98:$K$100)))</f>
        <v>204.91676482165761</v>
      </c>
      <c r="BL68" s="71">
        <f>$V68*(SUM([2]CPR_CEB!$K$99)/(SUM([2]CPR_CEB!$K$98:$K$100)))</f>
        <v>106.12834076162179</v>
      </c>
      <c r="BM68" s="71">
        <f>$V68*(SUM([2]CPR_CEB!$K$100)/(SUM([2]CPR_CEB!$K$98:$K$100)))</f>
        <v>39.494894416720634</v>
      </c>
      <c r="BN68" s="75">
        <f>$AB68*(SUM([2]CPR_CEB!$K$106)/(SUM([2]CPR_CEB!$K$106:$K$113)))</f>
        <v>8.7321631376323392</v>
      </c>
      <c r="BO68" s="75">
        <f>$AB68*(SUM([2]CPR_CEB!$K$107)/(SUM([2]CPR_CEB!$K$106:$K$113)))</f>
        <v>15.93786279542295</v>
      </c>
      <c r="BP68" s="75">
        <f>$AB68*(SUM([2]CPR_CEB!$K$108)/(SUM([2]CPR_CEB!$K$106:$K$113)))</f>
        <v>37.891575767297617</v>
      </c>
      <c r="BQ68" s="75">
        <f>$AB68*(SUM([2]CPR_CEB!$K$109)/(SUM([2]CPR_CEB!$K$106:$K$113)))</f>
        <v>8.5449553523687314</v>
      </c>
      <c r="BR68" s="75">
        <f>$AB68*(SUM([2]CPR_CEB!$K$110)/(SUM([2]CPR_CEB!$K$106:$K$113)))</f>
        <v>16.018866164046624</v>
      </c>
      <c r="BS68" s="75">
        <f>$AB68*(SUM([2]CPR_CEB!$K$111:$K$112)/(SUM([2]CPR_CEB!$K$106:$K$113)))</f>
        <v>34.682942332370871</v>
      </c>
      <c r="BT68" s="75">
        <f>$AB68*(SUM([2]CPR_CEB!$K$113)/(SUM([2]CPR_CEB!$K$106:$K$113)))*([2]TRP!$D$248/SUM([2]TRP!$D$248:$D$251))</f>
        <v>1.3962933667925794</v>
      </c>
      <c r="BU68" s="75">
        <f>$AB68*(SUM([2]CPR_CEB!$K$113)/(SUM([2]CPR_CEB!$K$106:$K$113)))*([2]TRP!$D$249/SUM([2]TRP!$D$248:$D$251))</f>
        <v>7.1568988988435249</v>
      </c>
      <c r="BV68" s="75">
        <f>$AB68*(SUM([2]CPR_CEB!$K$113)/(SUM([2]CPR_CEB!$K$106:$K$113)))*([2]TRP!$D$250/SUM([2]TRP!$D$248:$D$251))</f>
        <v>1.7041075633505516</v>
      </c>
      <c r="BW68" s="75">
        <f>$AB68*(SUM([2]CPR_CEB!$K$113)/(SUM([2]CPR_CEB!$K$106:$K$113)))*([2]TRP!$D$251/SUM([2]TRP!$D$248:$D$251))</f>
        <v>2.5943346218742134</v>
      </c>
      <c r="BX68" s="71">
        <f>$AJ68*(SUM([2]CPR_CEB!$K$129)/(SUM([2]CPR_CEB!$K$129:$K$130)))</f>
        <v>49.54375392052485</v>
      </c>
      <c r="BY68" s="71">
        <f>$AJ68*(SUM([2]CPR_CEB!$K$130)/(SUM([2]CPR_CEB!$K$129:$K$130)))</f>
        <v>16.216246079475155</v>
      </c>
      <c r="BZ68" s="68">
        <f>$AN68*(SUM([2]CPR_CEB!$K$137)/(SUM([2]CPR_CEB!$K$137:$K$138)))</f>
        <v>0.75586851157726376</v>
      </c>
      <c r="CA68" s="68">
        <f>$AN68*(SUM([2]CPR_CEB!$K$138)/(SUM([2]CPR_CEB!$K$137:$K$138)))</f>
        <v>3.7341314884227366</v>
      </c>
      <c r="CB68" s="71">
        <f>$AO68*([2]CPR_CEB!$K$139+[2]CPR_CEB!$K$141)/(SUM([2]CPR_CEB!$K$139:$K$141))</f>
        <v>35.440116276207277</v>
      </c>
      <c r="CC68" s="71">
        <f>$AO68*(SUM([2]CPR_CEB!$K$140)/(SUM([2]CPR_CEB!$K$139:$K$141)))</f>
        <v>29.389883723792721</v>
      </c>
      <c r="CD68" s="68">
        <f>$AP68*(SUM([2]CPR_CEB!$K$142)/(SUM([2]CPR_CEB!$K$142:$K$143)))</f>
        <v>3.6142393434590887</v>
      </c>
      <c r="CE68" s="68">
        <f>$AP68*(SUM([2]CPR_CEB!$K$143)/(SUM([2]CPR_CEB!$K$142:$K$143)))</f>
        <v>4.9757606565409107</v>
      </c>
      <c r="CF68" s="70"/>
      <c r="CG68" s="70"/>
      <c r="CI68" s="72">
        <f t="shared" si="5"/>
        <v>7.06</v>
      </c>
      <c r="CJ68" s="73">
        <f t="shared" si="6"/>
        <v>204.93</v>
      </c>
      <c r="CK68" s="73">
        <f t="shared" si="7"/>
        <v>255.91</v>
      </c>
      <c r="CL68" s="73">
        <f t="shared" si="8"/>
        <v>17.869156701934514</v>
      </c>
      <c r="CM68" s="73">
        <f t="shared" si="9"/>
        <v>52.03326989294434</v>
      </c>
      <c r="CN68" s="73">
        <f t="shared" si="10"/>
        <v>50.830269045596147</v>
      </c>
      <c r="CO68" s="73">
        <f t="shared" si="11"/>
        <v>14.71535751308765</v>
      </c>
      <c r="CP68" s="73">
        <f t="shared" si="11"/>
        <v>58.350701808946248</v>
      </c>
      <c r="CQ68" s="73">
        <f t="shared" si="12"/>
        <v>61.800572876172708</v>
      </c>
      <c r="CR68" s="73">
        <f t="shared" si="12"/>
        <v>49.433132908511602</v>
      </c>
      <c r="CS68" s="73">
        <f t="shared" si="13"/>
        <v>22.845411583978152</v>
      </c>
      <c r="CT68" s="73">
        <f t="shared" si="14"/>
        <v>728.75211394522785</v>
      </c>
      <c r="CU68" s="73">
        <f t="shared" si="15"/>
        <v>122.56</v>
      </c>
      <c r="CV68" s="73">
        <f t="shared" si="16"/>
        <v>10.128456504424918</v>
      </c>
      <c r="CW68" s="73">
        <f t="shared" si="17"/>
        <v>15.93786279542295</v>
      </c>
      <c r="CX68" s="73">
        <f t="shared" si="18"/>
        <v>45.048474666141139</v>
      </c>
      <c r="CY68" s="73">
        <f t="shared" si="18"/>
        <v>10.249062915719282</v>
      </c>
      <c r="CZ68" s="73">
        <f t="shared" si="18"/>
        <v>18.613200785920839</v>
      </c>
      <c r="DA68" s="73">
        <f t="shared" si="19"/>
        <v>1134.6169203841393</v>
      </c>
      <c r="DB68" s="73">
        <f t="shared" si="20"/>
        <v>56.806021948231532</v>
      </c>
      <c r="DC68" s="73">
        <f t="shared" si="21"/>
        <v>-1.180611666636199E-2</v>
      </c>
      <c r="DD68" s="73">
        <f t="shared" si="22"/>
        <v>-4.5369468802558606</v>
      </c>
      <c r="DE68" s="73">
        <f t="shared" si="23"/>
        <v>204.91676482165761</v>
      </c>
      <c r="DF68" s="73">
        <f t="shared" si="24"/>
        <v>106.11200189886539</v>
      </c>
      <c r="DG68" s="74">
        <f t="shared" si="25"/>
        <v>3244.97</v>
      </c>
      <c r="DH68" s="99"/>
    </row>
    <row r="69" spans="1:112" ht="13.25" x14ac:dyDescent="0.25">
      <c r="A69" s="22" t="str">
        <f t="shared" si="3"/>
        <v xml:space="preserve">INDUSTRIE DES COMPOSANTS ELECTRIQUES ET </v>
      </c>
      <c r="B69" s="22" t="str">
        <f t="shared" si="3"/>
        <v xml:space="preserve">FF6 </v>
      </c>
      <c r="C69" s="22">
        <v>12</v>
      </c>
      <c r="D69" s="67">
        <f t="shared" si="27"/>
        <v>3.53</v>
      </c>
      <c r="E69" s="67">
        <f t="shared" si="27"/>
        <v>30.69</v>
      </c>
      <c r="F69" s="67">
        <f t="shared" si="27"/>
        <v>80.28</v>
      </c>
      <c r="G69" s="67">
        <f t="shared" si="27"/>
        <v>5.3</v>
      </c>
      <c r="H69" s="67">
        <f t="shared" si="27"/>
        <v>33.200000000000003</v>
      </c>
      <c r="I69" s="67">
        <f t="shared" si="27"/>
        <v>19.809999999999999</v>
      </c>
      <c r="J69" s="67">
        <f t="shared" si="27"/>
        <v>27</v>
      </c>
      <c r="K69" s="67">
        <f t="shared" si="27"/>
        <v>139.76</v>
      </c>
      <c r="L69" s="67">
        <f t="shared" si="27"/>
        <v>21.91</v>
      </c>
      <c r="M69" s="67">
        <f t="shared" si="27"/>
        <v>46.66</v>
      </c>
      <c r="N69" s="67">
        <f t="shared" si="27"/>
        <v>40.07</v>
      </c>
      <c r="O69" s="68">
        <f t="shared" si="27"/>
        <v>45.75</v>
      </c>
      <c r="P69" s="67">
        <f t="shared" si="27"/>
        <v>14.01</v>
      </c>
      <c r="Q69" s="69">
        <f t="shared" si="27"/>
        <v>44.75</v>
      </c>
      <c r="R69" s="68">
        <f t="shared" si="27"/>
        <v>101.46</v>
      </c>
      <c r="S69" s="69">
        <f t="shared" si="27"/>
        <v>90.23</v>
      </c>
      <c r="T69" s="67">
        <f t="shared" ref="T69:AS69" si="32">T21</f>
        <v>109.41</v>
      </c>
      <c r="U69" s="68">
        <f t="shared" si="32"/>
        <v>-3.93</v>
      </c>
      <c r="V69" s="69">
        <f t="shared" si="32"/>
        <v>190.64</v>
      </c>
      <c r="W69" s="67">
        <f t="shared" si="32"/>
        <v>39.270000000000003</v>
      </c>
      <c r="X69" s="67">
        <f t="shared" si="32"/>
        <v>43.96</v>
      </c>
      <c r="Y69" s="67">
        <f t="shared" si="32"/>
        <v>20.309999999999999</v>
      </c>
      <c r="Z69" s="67">
        <f t="shared" si="32"/>
        <v>109.92</v>
      </c>
      <c r="AA69" s="67">
        <f t="shared" si="32"/>
        <v>73.52</v>
      </c>
      <c r="AB69" s="68">
        <f t="shared" si="32"/>
        <v>100.5</v>
      </c>
      <c r="AC69" s="67">
        <f t="shared" si="32"/>
        <v>0</v>
      </c>
      <c r="AD69" s="67">
        <f t="shared" si="32"/>
        <v>1.1299999999999999</v>
      </c>
      <c r="AE69" s="67">
        <f t="shared" si="32"/>
        <v>2.77</v>
      </c>
      <c r="AF69" s="67">
        <f t="shared" si="32"/>
        <v>9.9</v>
      </c>
      <c r="AG69" s="67">
        <f t="shared" si="32"/>
        <v>151.80000000000001</v>
      </c>
      <c r="AH69" s="67">
        <f t="shared" si="32"/>
        <v>199.72</v>
      </c>
      <c r="AI69" s="67">
        <f t="shared" si="32"/>
        <v>212.97</v>
      </c>
      <c r="AJ69" s="69">
        <f t="shared" si="32"/>
        <v>41.52</v>
      </c>
      <c r="AK69" s="67">
        <f t="shared" si="32"/>
        <v>56.96</v>
      </c>
      <c r="AL69" s="67">
        <f t="shared" si="32"/>
        <v>66.97</v>
      </c>
      <c r="AM69" s="70">
        <f t="shared" si="32"/>
        <v>5.2</v>
      </c>
      <c r="AN69" s="68">
        <f t="shared" si="32"/>
        <v>7</v>
      </c>
      <c r="AO69" s="69">
        <f t="shared" si="32"/>
        <v>50.39</v>
      </c>
      <c r="AP69" s="68">
        <f t="shared" si="32"/>
        <v>14.74</v>
      </c>
      <c r="AQ69" s="67">
        <f t="shared" si="32"/>
        <v>8</v>
      </c>
      <c r="AR69" s="67">
        <f t="shared" si="32"/>
        <v>0.93</v>
      </c>
      <c r="AS69" s="67">
        <f t="shared" si="32"/>
        <v>2258.0099999999993</v>
      </c>
      <c r="AT69" s="75">
        <f>O69*(SUM([2]CPR_CEB!$K$69:$K$70))/(SUM([2]CPR_CEB!$K$69:$K$72))</f>
        <v>7.9123755712765291</v>
      </c>
      <c r="AU69" s="75">
        <f>O69*([2]CPR_CEB!$K$71/(SUM([2]CPR_CEB!$K$69:$K$72)))</f>
        <v>9.6724316033306206</v>
      </c>
      <c r="AV69" s="75">
        <f>O69*([2]CPR_CEB!$K$72/(SUM([2]CPR_CEB!$K$69:$K$72)))</f>
        <v>28.165192825392847</v>
      </c>
      <c r="AW69" s="71">
        <f>$Q69*([2]CPR_CEB!$K$76/(SUM([2]CPR_CEB!$K$76:$K$78)))</f>
        <v>16.716298499008779</v>
      </c>
      <c r="AX69" s="71">
        <f>$Q69*(SUM([2]CPR_CEB!$K$77:$K$78)/(SUM([2]CPR_CEB!$K$76:$K$78)))</f>
        <v>28.033701500991221</v>
      </c>
      <c r="AY69" s="75">
        <f>$R69*(SUM([2]CPR_CEB!$K$79)/(SUM([2]CPR_CEB!$K$79:$K$84)))</f>
        <v>7.879150209920696</v>
      </c>
      <c r="AZ69" s="75">
        <f>$R69*(SUM([2]CPR_CEB!$K$80)/(SUM([2]CPR_CEB!$K$79:$K$84)))</f>
        <v>31.243137925672521</v>
      </c>
      <c r="BA69" s="75">
        <f>$R69*(SUM([2]CPR_CEB!$K$81:$K$83)/(SUM([2]CPR_CEB!$K$79:$K$84)))</f>
        <v>29.24738454361685</v>
      </c>
      <c r="BB69" s="75">
        <f>$R69*(SUM([2]CPR_CEB!$K$84)/(SUM([2]CPR_CEB!$K$79:$K$84)))</f>
        <v>33.090327320789925</v>
      </c>
      <c r="BC69" s="71">
        <f>$S69*(SUM([2]CPR_CEB!$K$85)/(SUM([2]CPR_CEB!$K$85:$K$90)))</f>
        <v>28.128596722803824</v>
      </c>
      <c r="BD69" s="71">
        <f>$S69*(SUM([2]CPR_CEB!$K$86)/(SUM([2]CPR_CEB!$K$85:$K$90)))</f>
        <v>12.999567933545745</v>
      </c>
      <c r="BE69" s="71">
        <f>$S69*(SUM([2]CPR_CEB!$K$87:$K$90)/(SUM([2]CPR_CEB!$K$85:$K$90)))</f>
        <v>49.101835343650436</v>
      </c>
      <c r="BF69" s="75">
        <f>$U69*(SUM([2]CPR_CEB!$K$93)/(SUM([2]CPR_CEB!$K$93:$K$97)))</f>
        <v>-9.4113668354569215E-3</v>
      </c>
      <c r="BG69" s="75">
        <f>$U69*(SUM([2]CPR_CEB!$K$94)/(SUM([2]CPR_CEB!$K$93:$K$97)))*([2]TRP!$D$246/SUM([2]TRP!$D$246:$D$247))</f>
        <v>-2.7350790337158273E-2</v>
      </c>
      <c r="BH69" s="75">
        <f>$U69*(SUM([2]CPR_CEB!$K$94)/(SUM([2]CPR_CEB!$K$93:$K$97)))*([2]TRP!$D$247/SUM([2]TRP!$D$246:$D$247))</f>
        <v>-1.3024691811901199E-2</v>
      </c>
      <c r="BI69" s="75">
        <f>$U69*(SUM([2]CPR_CEB!$K$95:$K$96)/(SUM([2]CPR_CEB!$K$93:$K$97)))</f>
        <v>-0.29089026196003875</v>
      </c>
      <c r="BJ69" s="75">
        <f>$U69*(SUM([2]CPR_CEB!$K$97)/(SUM([2]CPR_CEB!$K$93:$K$97)))</f>
        <v>-3.5893228890554449</v>
      </c>
      <c r="BK69" s="71">
        <f>$V69*(SUM([2]CPR_CEB!$K$98)/(SUM([2]CPR_CEB!$K$98:$K$100)))</f>
        <v>111.44329333485707</v>
      </c>
      <c r="BL69" s="71">
        <f>$V69*(SUM([2]CPR_CEB!$K$99)/(SUM([2]CPR_CEB!$K$98:$K$100)))</f>
        <v>57.717541173034675</v>
      </c>
      <c r="BM69" s="71">
        <f>$V69*(SUM([2]CPR_CEB!$K$100)/(SUM([2]CPR_CEB!$K$98:$K$100)))</f>
        <v>21.479165492108237</v>
      </c>
      <c r="BN69" s="75">
        <f>$AB69*(SUM([2]CPR_CEB!$K$106)/(SUM([2]CPR_CEB!$K$106:$K$113)))</f>
        <v>6.5170235803657359</v>
      </c>
      <c r="BO69" s="75">
        <f>$AB69*(SUM([2]CPR_CEB!$K$107)/(SUM([2]CPR_CEB!$K$106:$K$113)))</f>
        <v>11.894810715431506</v>
      </c>
      <c r="BP69" s="75">
        <f>$AB69*(SUM([2]CPR_CEB!$K$108)/(SUM([2]CPR_CEB!$K$106:$K$113)))</f>
        <v>28.279395251844726</v>
      </c>
      <c r="BQ69" s="75">
        <f>$AB69*(SUM([2]CPR_CEB!$K$109)/(SUM([2]CPR_CEB!$K$106:$K$113)))</f>
        <v>6.3773059031119672</v>
      </c>
      <c r="BR69" s="75">
        <f>$AB69*(SUM([2]CPR_CEB!$K$110)/(SUM([2]CPR_CEB!$K$106:$K$113)))</f>
        <v>11.955265479627847</v>
      </c>
      <c r="BS69" s="75">
        <f>$AB69*(SUM([2]CPR_CEB!$K$111:$K$112)/(SUM([2]CPR_CEB!$K$106:$K$113)))</f>
        <v>25.884714870067373</v>
      </c>
      <c r="BT69" s="75">
        <f>$AB69*(SUM([2]CPR_CEB!$K$113)/(SUM([2]CPR_CEB!$K$106:$K$113)))*([2]TRP!$D$248/SUM([2]TRP!$D$248:$D$251))</f>
        <v>1.0420873560274337</v>
      </c>
      <c r="BU69" s="75">
        <f>$AB69*(SUM([2]CPR_CEB!$K$113)/(SUM([2]CPR_CEB!$K$106:$K$113)))*([2]TRP!$D$249/SUM([2]TRP!$D$248:$D$251))</f>
        <v>5.3413659537633622</v>
      </c>
      <c r="BV69" s="75">
        <f>$AB69*(SUM([2]CPR_CEB!$K$113)/(SUM([2]CPR_CEB!$K$106:$K$113)))*([2]TRP!$D$250/SUM([2]TRP!$D$248:$D$251))</f>
        <v>1.2718165016837253</v>
      </c>
      <c r="BW69" s="75">
        <f>$AB69*(SUM([2]CPR_CEB!$K$113)/(SUM([2]CPR_CEB!$K$106:$K$113)))*([2]TRP!$D$251/SUM([2]TRP!$D$248:$D$251))</f>
        <v>1.936214388076329</v>
      </c>
      <c r="BX69" s="71">
        <f>$AJ69*(SUM([2]CPR_CEB!$K$129)/(SUM([2]CPR_CEB!$K$129:$K$130)))</f>
        <v>31.281275285586855</v>
      </c>
      <c r="BY69" s="71">
        <f>$AJ69*(SUM([2]CPR_CEB!$K$130)/(SUM([2]CPR_CEB!$K$129:$K$130)))</f>
        <v>10.238724714413145</v>
      </c>
      <c r="BZ69" s="68">
        <f>$AN69*(SUM([2]CPR_CEB!$K$137)/(SUM([2]CPR_CEB!$K$137:$K$138)))</f>
        <v>1.1784141605881617</v>
      </c>
      <c r="CA69" s="68">
        <f>$AN69*(SUM([2]CPR_CEB!$K$138)/(SUM([2]CPR_CEB!$K$137:$K$138)))</f>
        <v>5.8215858394118385</v>
      </c>
      <c r="CB69" s="71">
        <f>$AO69*([2]CPR_CEB!$K$139+[2]CPR_CEB!$K$141)/(SUM([2]CPR_CEB!$K$139:$K$141))</f>
        <v>27.546312805153246</v>
      </c>
      <c r="CC69" s="71">
        <f>$AO69*(SUM([2]CPR_CEB!$K$140)/(SUM([2]CPR_CEB!$K$139:$K$141)))</f>
        <v>22.843687194846758</v>
      </c>
      <c r="CD69" s="68">
        <f>$AP69*(SUM([2]CPR_CEB!$K$142)/(SUM([2]CPR_CEB!$K$142:$K$143)))</f>
        <v>6.2018495835374816</v>
      </c>
      <c r="CE69" s="68">
        <f>$AP69*(SUM([2]CPR_CEB!$K$143)/(SUM([2]CPR_CEB!$K$142:$K$143)))</f>
        <v>8.5381504164625177</v>
      </c>
      <c r="CF69" s="70"/>
      <c r="CG69" s="70"/>
      <c r="CI69" s="72">
        <f t="shared" si="5"/>
        <v>3.53</v>
      </c>
      <c r="CJ69" s="73">
        <f t="shared" si="6"/>
        <v>110.97</v>
      </c>
      <c r="CK69" s="73">
        <f t="shared" si="7"/>
        <v>139.76</v>
      </c>
      <c r="CL69" s="73">
        <f t="shared" si="8"/>
        <v>9.6724316033306206</v>
      </c>
      <c r="CM69" s="73">
        <f t="shared" si="9"/>
        <v>28.165192825392847</v>
      </c>
      <c r="CN69" s="73">
        <f t="shared" si="10"/>
        <v>28.033701500991221</v>
      </c>
      <c r="CO69" s="73">
        <f t="shared" si="11"/>
        <v>7.879150209920696</v>
      </c>
      <c r="CP69" s="73">
        <f t="shared" si="11"/>
        <v>31.243137925672521</v>
      </c>
      <c r="CQ69" s="73">
        <f t="shared" si="12"/>
        <v>33.090327320789925</v>
      </c>
      <c r="CR69" s="73">
        <f t="shared" si="12"/>
        <v>28.128596722803824</v>
      </c>
      <c r="CS69" s="73">
        <f t="shared" si="13"/>
        <v>12.999567933545745</v>
      </c>
      <c r="CT69" s="73">
        <f t="shared" si="14"/>
        <v>441.53616918770081</v>
      </c>
      <c r="CU69" s="73">
        <f t="shared" si="15"/>
        <v>83.23</v>
      </c>
      <c r="CV69" s="73">
        <f t="shared" si="16"/>
        <v>7.5591109363931697</v>
      </c>
      <c r="CW69" s="73">
        <f t="shared" si="17"/>
        <v>11.894810715431506</v>
      </c>
      <c r="CX69" s="73">
        <f t="shared" si="18"/>
        <v>33.62076120560809</v>
      </c>
      <c r="CY69" s="73">
        <f t="shared" si="18"/>
        <v>7.6491224047956923</v>
      </c>
      <c r="CZ69" s="73">
        <f t="shared" si="18"/>
        <v>13.891479867704177</v>
      </c>
      <c r="DA69" s="73">
        <f t="shared" si="19"/>
        <v>1003.2625667049333</v>
      </c>
      <c r="DB69" s="73">
        <f t="shared" si="20"/>
        <v>56.372148165134263</v>
      </c>
      <c r="DC69" s="73">
        <f t="shared" si="21"/>
        <v>-9.4113668354569215E-3</v>
      </c>
      <c r="DD69" s="73">
        <f t="shared" si="22"/>
        <v>-3.6166736793926031</v>
      </c>
      <c r="DE69" s="73">
        <f t="shared" si="23"/>
        <v>111.44329333485707</v>
      </c>
      <c r="DF69" s="73">
        <f t="shared" si="24"/>
        <v>57.704516481222775</v>
      </c>
      <c r="DG69" s="74">
        <f t="shared" si="25"/>
        <v>2258.0100000000002</v>
      </c>
      <c r="DH69" s="99"/>
    </row>
    <row r="70" spans="1:112" ht="13.25" x14ac:dyDescent="0.25">
      <c r="A70" s="22" t="str">
        <f t="shared" si="3"/>
        <v>PRODUCTION DE COMBUSTIBLES ET DE CARBURA</v>
      </c>
      <c r="B70" s="45" t="str">
        <f t="shared" si="3"/>
        <v xml:space="preserve">FG1 </v>
      </c>
      <c r="C70" s="22" t="s">
        <v>162</v>
      </c>
      <c r="D70" s="67">
        <f t="shared" si="27"/>
        <v>0</v>
      </c>
      <c r="E70" s="67">
        <f t="shared" si="27"/>
        <v>0</v>
      </c>
      <c r="F70" s="67">
        <f t="shared" si="27"/>
        <v>0</v>
      </c>
      <c r="G70" s="67">
        <f t="shared" si="27"/>
        <v>0</v>
      </c>
      <c r="H70" s="67">
        <f t="shared" si="27"/>
        <v>0</v>
      </c>
      <c r="I70" s="67">
        <f t="shared" si="27"/>
        <v>0</v>
      </c>
      <c r="J70" s="67">
        <f t="shared" si="27"/>
        <v>0</v>
      </c>
      <c r="K70" s="67">
        <f t="shared" si="27"/>
        <v>0</v>
      </c>
      <c r="L70" s="67">
        <f t="shared" si="27"/>
        <v>0</v>
      </c>
      <c r="M70" s="67">
        <f t="shared" si="27"/>
        <v>0</v>
      </c>
      <c r="N70" s="67">
        <f t="shared" si="27"/>
        <v>0</v>
      </c>
      <c r="O70" s="68">
        <f t="shared" si="27"/>
        <v>0</v>
      </c>
      <c r="P70" s="67">
        <f t="shared" si="27"/>
        <v>0</v>
      </c>
      <c r="Q70" s="69">
        <f t="shared" si="27"/>
        <v>0</v>
      </c>
      <c r="R70" s="68">
        <f t="shared" si="27"/>
        <v>0</v>
      </c>
      <c r="S70" s="69">
        <f t="shared" si="27"/>
        <v>0</v>
      </c>
      <c r="T70" s="67">
        <f t="shared" ref="T70:AS70" si="33">T22</f>
        <v>0</v>
      </c>
      <c r="U70" s="68">
        <f t="shared" si="33"/>
        <v>0</v>
      </c>
      <c r="V70" s="69">
        <f t="shared" si="33"/>
        <v>0</v>
      </c>
      <c r="W70" s="67">
        <f t="shared" si="33"/>
        <v>0</v>
      </c>
      <c r="X70" s="67">
        <f t="shared" si="33"/>
        <v>0</v>
      </c>
      <c r="Y70" s="67">
        <f t="shared" si="33"/>
        <v>0</v>
      </c>
      <c r="Z70" s="67">
        <f t="shared" si="33"/>
        <v>0</v>
      </c>
      <c r="AA70" s="67">
        <f t="shared" si="33"/>
        <v>0</v>
      </c>
      <c r="AB70" s="68">
        <f t="shared" si="33"/>
        <v>0</v>
      </c>
      <c r="AC70" s="67">
        <f t="shared" si="33"/>
        <v>0</v>
      </c>
      <c r="AD70" s="67">
        <f t="shared" si="33"/>
        <v>0</v>
      </c>
      <c r="AE70" s="67">
        <f t="shared" si="33"/>
        <v>0</v>
      </c>
      <c r="AF70" s="67">
        <f t="shared" si="33"/>
        <v>0</v>
      </c>
      <c r="AG70" s="67">
        <f t="shared" si="33"/>
        <v>0</v>
      </c>
      <c r="AH70" s="67">
        <f t="shared" si="33"/>
        <v>0</v>
      </c>
      <c r="AI70" s="67">
        <f t="shared" si="33"/>
        <v>0</v>
      </c>
      <c r="AJ70" s="69">
        <f t="shared" si="33"/>
        <v>0</v>
      </c>
      <c r="AK70" s="67">
        <f t="shared" si="33"/>
        <v>0</v>
      </c>
      <c r="AL70" s="67">
        <f t="shared" si="33"/>
        <v>0</v>
      </c>
      <c r="AM70" s="70">
        <f t="shared" si="33"/>
        <v>0</v>
      </c>
      <c r="AN70" s="68">
        <f t="shared" si="33"/>
        <v>0</v>
      </c>
      <c r="AO70" s="69">
        <f t="shared" si="33"/>
        <v>0</v>
      </c>
      <c r="AP70" s="68">
        <f t="shared" si="33"/>
        <v>0</v>
      </c>
      <c r="AQ70" s="67">
        <f t="shared" si="33"/>
        <v>0</v>
      </c>
      <c r="AR70" s="67">
        <f t="shared" si="33"/>
        <v>0</v>
      </c>
      <c r="AS70" s="67">
        <f t="shared" si="33"/>
        <v>0</v>
      </c>
      <c r="AT70" s="75">
        <f>O70*(SUM([2]CPR_CEB!$K$69:$K$70))/(SUM([2]CPR_CEB!$K$69:$K$72))</f>
        <v>0</v>
      </c>
      <c r="AU70" s="75">
        <f>O70*([2]CPR_CEB!$K$71/(SUM([2]CPR_CEB!$K$69:$K$72)))</f>
        <v>0</v>
      </c>
      <c r="AV70" s="75">
        <f>O70*([2]CPR_CEB!$K$72/(SUM([2]CPR_CEB!$K$69:$K$72)))</f>
        <v>0</v>
      </c>
      <c r="AW70" s="71">
        <f>$Q70*([2]CPR_CEB!$K$76/(SUM([2]CPR_CEB!$K$76:$K$78)))</f>
        <v>0</v>
      </c>
      <c r="AX70" s="71">
        <f>$Q70*(SUM([2]CPR_CEB!$K$77:$K$78)/(SUM([2]CPR_CEB!$K$76:$K$78)))</f>
        <v>0</v>
      </c>
      <c r="AY70" s="75">
        <f>$R70*(SUM([2]CPR_CEB!$K$79)/(SUM([2]CPR_CEB!$K$79:$K$84)))</f>
        <v>0</v>
      </c>
      <c r="AZ70" s="75">
        <f>$R70*(SUM([2]CPR_CEB!$K$80)/(SUM([2]CPR_CEB!$K$79:$K$84)))</f>
        <v>0</v>
      </c>
      <c r="BA70" s="75">
        <f>$R70*(SUM([2]CPR_CEB!$K$81:$K$83)/(SUM([2]CPR_CEB!$K$79:$K$84)))</f>
        <v>0</v>
      </c>
      <c r="BB70" s="75">
        <f>$R70*(SUM([2]CPR_CEB!$K$84)/(SUM([2]CPR_CEB!$K$79:$K$84)))</f>
        <v>0</v>
      </c>
      <c r="BC70" s="71">
        <f>$S70*(SUM([2]CPR_CEB!$K$85)/(SUM([2]CPR_CEB!$K$85:$K$90)))</f>
        <v>0</v>
      </c>
      <c r="BD70" s="71">
        <f>$S70*(SUM([2]CPR_CEB!$K$86)/(SUM([2]CPR_CEB!$K$85:$K$90)))</f>
        <v>0</v>
      </c>
      <c r="BE70" s="71">
        <f>$S70*(SUM([2]CPR_CEB!$K$87:$K$90)/(SUM([2]CPR_CEB!$K$85:$K$90)))</f>
        <v>0</v>
      </c>
      <c r="BF70" s="75">
        <f>$U70*(SUM([2]CPR_CEB!$K$93)/(SUM([2]CPR_CEB!$K$93:$K$97)))</f>
        <v>0</v>
      </c>
      <c r="BG70" s="75">
        <f>$U70*(SUM([2]CPR_CEB!$K$94)/(SUM([2]CPR_CEB!$K$93:$K$97)))*([2]TRP!$D$246/SUM([2]TRP!$D$246:$D$247))</f>
        <v>0</v>
      </c>
      <c r="BH70" s="75">
        <f>$U70*(SUM([2]CPR_CEB!$K$94)/(SUM([2]CPR_CEB!$K$93:$K$97)))*([2]TRP!$D$247/SUM([2]TRP!$D$246:$D$247))</f>
        <v>0</v>
      </c>
      <c r="BI70" s="75">
        <f>$U70*(SUM([2]CPR_CEB!$K$95:$K$96)/(SUM([2]CPR_CEB!$K$93:$K$97)))</f>
        <v>0</v>
      </c>
      <c r="BJ70" s="75">
        <f>$U70*(SUM([2]CPR_CEB!$K$97)/(SUM([2]CPR_CEB!$K$93:$K$97)))</f>
        <v>0</v>
      </c>
      <c r="BK70" s="71">
        <f>$V70*(SUM([2]CPR_CEB!$K$98)/(SUM([2]CPR_CEB!$K$98:$K$100)))</f>
        <v>0</v>
      </c>
      <c r="BL70" s="71">
        <f>$V70*(SUM([2]CPR_CEB!$K$99)/(SUM([2]CPR_CEB!$K$98:$K$100)))</f>
        <v>0</v>
      </c>
      <c r="BM70" s="71">
        <f>$V70*(SUM([2]CPR_CEB!$K$100)/(SUM([2]CPR_CEB!$K$98:$K$100)))</f>
        <v>0</v>
      </c>
      <c r="BN70" s="75">
        <f>$AB70*(SUM([2]CPR_CEB!$K$106)/(SUM([2]CPR_CEB!$K$106:$K$113)))</f>
        <v>0</v>
      </c>
      <c r="BO70" s="75">
        <f>$AB70*(SUM([2]CPR_CEB!$K$107)/(SUM([2]CPR_CEB!$K$106:$K$113)))</f>
        <v>0</v>
      </c>
      <c r="BP70" s="75">
        <f>$AB70*(SUM([2]CPR_CEB!$K$108)/(SUM([2]CPR_CEB!$K$106:$K$113)))</f>
        <v>0</v>
      </c>
      <c r="BQ70" s="75">
        <f>$AB70*(SUM([2]CPR_CEB!$K$109)/(SUM([2]CPR_CEB!$K$106:$K$113)))</f>
        <v>0</v>
      </c>
      <c r="BR70" s="75">
        <f>$AB70*(SUM([2]CPR_CEB!$K$110)/(SUM([2]CPR_CEB!$K$106:$K$113)))</f>
        <v>0</v>
      </c>
      <c r="BS70" s="75">
        <f>$AB70*(SUM([2]CPR_CEB!$K$111:$K$112)/(SUM([2]CPR_CEB!$K$106:$K$113)))</f>
        <v>0</v>
      </c>
      <c r="BT70" s="75">
        <f>$AB70*(SUM([2]CPR_CEB!$K$113)/(SUM([2]CPR_CEB!$K$106:$K$113)))*([2]TRP!$D$248/SUM([2]TRP!$D$248:$D$251))</f>
        <v>0</v>
      </c>
      <c r="BU70" s="75">
        <f>$AB70*(SUM([2]CPR_CEB!$K$113)/(SUM([2]CPR_CEB!$K$106:$K$113)))*([2]TRP!$D$249/SUM([2]TRP!$D$248:$D$251))</f>
        <v>0</v>
      </c>
      <c r="BV70" s="75">
        <f>$AB70*(SUM([2]CPR_CEB!$K$113)/(SUM([2]CPR_CEB!$K$106:$K$113)))*([2]TRP!$D$250/SUM([2]TRP!$D$248:$D$251))</f>
        <v>0</v>
      </c>
      <c r="BW70" s="75">
        <f>$AB70*(SUM([2]CPR_CEB!$K$113)/(SUM([2]CPR_CEB!$K$106:$K$113)))*([2]TRP!$D$251/SUM([2]TRP!$D$248:$D$251))</f>
        <v>0</v>
      </c>
      <c r="BX70" s="71">
        <f>$AJ70*(SUM([2]CPR_CEB!$K$129)/(SUM([2]CPR_CEB!$K$129:$K$130)))</f>
        <v>0</v>
      </c>
      <c r="BY70" s="71">
        <f>$AJ70*(SUM([2]CPR_CEB!$K$130)/(SUM([2]CPR_CEB!$K$129:$K$130)))</f>
        <v>0</v>
      </c>
      <c r="BZ70" s="68">
        <f>$AN70*(SUM([2]CPR_CEB!$K$137)/(SUM([2]CPR_CEB!$K$137:$K$138)))</f>
        <v>0</v>
      </c>
      <c r="CA70" s="68">
        <f>$AN70*(SUM([2]CPR_CEB!$K$138)/(SUM([2]CPR_CEB!$K$137:$K$138)))</f>
        <v>0</v>
      </c>
      <c r="CB70" s="71">
        <f>$AO70*([2]CPR_CEB!$K$139+[2]CPR_CEB!$K$141)/(SUM([2]CPR_CEB!$K$139:$K$141))</f>
        <v>0</v>
      </c>
      <c r="CC70" s="71">
        <f>$AO70*(SUM([2]CPR_CEB!$K$140)/(SUM([2]CPR_CEB!$K$139:$K$141)))</f>
        <v>0</v>
      </c>
      <c r="CD70" s="68">
        <f>$AP70*(SUM([2]CPR_CEB!$K$142)/(SUM([2]CPR_CEB!$K$142:$K$143)))</f>
        <v>0</v>
      </c>
      <c r="CE70" s="68">
        <f>$AP70*(SUM([2]CPR_CEB!$K$143)/(SUM([2]CPR_CEB!$K$142:$K$143)))</f>
        <v>0</v>
      </c>
      <c r="CF70" s="70"/>
      <c r="CG70" s="70"/>
      <c r="CI70" s="72">
        <f t="shared" si="5"/>
        <v>0</v>
      </c>
      <c r="CJ70" s="73">
        <f t="shared" si="6"/>
        <v>0</v>
      </c>
      <c r="CK70" s="73">
        <f t="shared" si="7"/>
        <v>0</v>
      </c>
      <c r="CL70" s="73">
        <f t="shared" si="8"/>
        <v>0</v>
      </c>
      <c r="CM70" s="73">
        <f t="shared" si="9"/>
        <v>0</v>
      </c>
      <c r="CN70" s="73">
        <f t="shared" si="10"/>
        <v>0</v>
      </c>
      <c r="CO70" s="73">
        <f t="shared" si="11"/>
        <v>0</v>
      </c>
      <c r="CP70" s="73">
        <f t="shared" si="11"/>
        <v>0</v>
      </c>
      <c r="CQ70" s="73">
        <f t="shared" si="12"/>
        <v>0</v>
      </c>
      <c r="CR70" s="73">
        <f t="shared" si="12"/>
        <v>0</v>
      </c>
      <c r="CS70" s="73">
        <f t="shared" si="13"/>
        <v>0</v>
      </c>
      <c r="CT70" s="73">
        <f t="shared" si="14"/>
        <v>0</v>
      </c>
      <c r="CU70" s="73">
        <f t="shared" si="15"/>
        <v>0</v>
      </c>
      <c r="CV70" s="73">
        <f t="shared" si="16"/>
        <v>0</v>
      </c>
      <c r="CW70" s="73">
        <f t="shared" si="17"/>
        <v>0</v>
      </c>
      <c r="CX70" s="73">
        <f t="shared" si="18"/>
        <v>0</v>
      </c>
      <c r="CY70" s="73">
        <f t="shared" si="18"/>
        <v>0</v>
      </c>
      <c r="CZ70" s="73">
        <f t="shared" si="18"/>
        <v>0</v>
      </c>
      <c r="DA70" s="73">
        <f t="shared" si="19"/>
        <v>0</v>
      </c>
      <c r="DB70" s="73">
        <f t="shared" si="20"/>
        <v>0</v>
      </c>
      <c r="DC70" s="73">
        <f t="shared" si="21"/>
        <v>0</v>
      </c>
      <c r="DD70" s="73">
        <f t="shared" si="22"/>
        <v>0</v>
      </c>
      <c r="DE70" s="73">
        <f t="shared" si="23"/>
        <v>0</v>
      </c>
      <c r="DF70" s="73">
        <f t="shared" si="24"/>
        <v>0</v>
      </c>
      <c r="DG70" s="74">
        <f t="shared" si="25"/>
        <v>0</v>
      </c>
      <c r="DH70" s="99"/>
    </row>
    <row r="71" spans="1:112" ht="13.25" x14ac:dyDescent="0.25">
      <c r="A71" s="22" t="str">
        <f t="shared" si="3"/>
        <v>EAU  GAZ  ELECTRICITE</v>
      </c>
      <c r="B71" s="46" t="str">
        <f t="shared" si="3"/>
        <v xml:space="preserve">FG2 </v>
      </c>
      <c r="C71" s="22" t="s">
        <v>163</v>
      </c>
      <c r="D71" s="67">
        <f t="shared" si="27"/>
        <v>0</v>
      </c>
      <c r="E71" s="67">
        <f t="shared" si="27"/>
        <v>0</v>
      </c>
      <c r="F71" s="67">
        <f t="shared" si="27"/>
        <v>0</v>
      </c>
      <c r="G71" s="67">
        <f t="shared" si="27"/>
        <v>0</v>
      </c>
      <c r="H71" s="67">
        <f t="shared" si="27"/>
        <v>0</v>
      </c>
      <c r="I71" s="67">
        <f t="shared" si="27"/>
        <v>0</v>
      </c>
      <c r="J71" s="67">
        <f t="shared" si="27"/>
        <v>0</v>
      </c>
      <c r="K71" s="67">
        <f t="shared" si="27"/>
        <v>0</v>
      </c>
      <c r="L71" s="67">
        <f t="shared" si="27"/>
        <v>0</v>
      </c>
      <c r="M71" s="67">
        <f t="shared" si="27"/>
        <v>0</v>
      </c>
      <c r="N71" s="67">
        <f t="shared" si="27"/>
        <v>0</v>
      </c>
      <c r="O71" s="68">
        <f t="shared" si="27"/>
        <v>0</v>
      </c>
      <c r="P71" s="67">
        <f t="shared" si="27"/>
        <v>0</v>
      </c>
      <c r="Q71" s="69">
        <f t="shared" si="27"/>
        <v>0</v>
      </c>
      <c r="R71" s="68">
        <f t="shared" si="27"/>
        <v>0</v>
      </c>
      <c r="S71" s="69">
        <f t="shared" si="27"/>
        <v>0</v>
      </c>
      <c r="T71" s="67">
        <f t="shared" ref="T71:AS71" si="34">T23</f>
        <v>0</v>
      </c>
      <c r="U71" s="68">
        <f t="shared" si="34"/>
        <v>0</v>
      </c>
      <c r="V71" s="69">
        <f t="shared" si="34"/>
        <v>0</v>
      </c>
      <c r="W71" s="67">
        <f t="shared" si="34"/>
        <v>0</v>
      </c>
      <c r="X71" s="67">
        <f t="shared" si="34"/>
        <v>0</v>
      </c>
      <c r="Y71" s="67">
        <f t="shared" si="34"/>
        <v>0</v>
      </c>
      <c r="Z71" s="67">
        <f t="shared" si="34"/>
        <v>0</v>
      </c>
      <c r="AA71" s="67">
        <f t="shared" si="34"/>
        <v>0</v>
      </c>
      <c r="AB71" s="68">
        <f t="shared" si="34"/>
        <v>0</v>
      </c>
      <c r="AC71" s="67">
        <f t="shared" si="34"/>
        <v>0</v>
      </c>
      <c r="AD71" s="67">
        <f t="shared" si="34"/>
        <v>0</v>
      </c>
      <c r="AE71" s="67">
        <f t="shared" si="34"/>
        <v>0</v>
      </c>
      <c r="AF71" s="67">
        <f t="shared" si="34"/>
        <v>0</v>
      </c>
      <c r="AG71" s="67">
        <f t="shared" si="34"/>
        <v>0</v>
      </c>
      <c r="AH71" s="67">
        <f t="shared" si="34"/>
        <v>0</v>
      </c>
      <c r="AI71" s="67">
        <f t="shared" si="34"/>
        <v>0</v>
      </c>
      <c r="AJ71" s="69">
        <f t="shared" si="34"/>
        <v>0</v>
      </c>
      <c r="AK71" s="67">
        <f t="shared" si="34"/>
        <v>0</v>
      </c>
      <c r="AL71" s="67">
        <f t="shared" si="34"/>
        <v>0</v>
      </c>
      <c r="AM71" s="70">
        <f t="shared" si="34"/>
        <v>0</v>
      </c>
      <c r="AN71" s="68">
        <f t="shared" si="34"/>
        <v>0</v>
      </c>
      <c r="AO71" s="69">
        <f t="shared" si="34"/>
        <v>0</v>
      </c>
      <c r="AP71" s="68">
        <f t="shared" si="34"/>
        <v>0</v>
      </c>
      <c r="AQ71" s="67">
        <f t="shared" si="34"/>
        <v>0</v>
      </c>
      <c r="AR71" s="67">
        <f t="shared" si="34"/>
        <v>0</v>
      </c>
      <c r="AS71" s="67">
        <f t="shared" si="34"/>
        <v>0</v>
      </c>
      <c r="AT71" s="75">
        <f>O71*(SUM([2]CPR_CEB!$K$69:$K$70))/(SUM([2]CPR_CEB!$K$69:$K$72))</f>
        <v>0</v>
      </c>
      <c r="AU71" s="75">
        <f>O71*([2]CPR_CEB!$K$71/(SUM([2]CPR_CEB!$K$69:$K$72)))</f>
        <v>0</v>
      </c>
      <c r="AV71" s="75">
        <f>O71*([2]CPR_CEB!$K$72/(SUM([2]CPR_CEB!$K$69:$K$72)))</f>
        <v>0</v>
      </c>
      <c r="AW71" s="71">
        <f>$Q71*([2]CPR_CEB!$K$76/(SUM([2]CPR_CEB!$K$76:$K$78)))</f>
        <v>0</v>
      </c>
      <c r="AX71" s="71">
        <f>$Q71*(SUM([2]CPR_CEB!$K$77:$K$78)/(SUM([2]CPR_CEB!$K$76:$K$78)))</f>
        <v>0</v>
      </c>
      <c r="AY71" s="75">
        <f>$R71*(SUM([2]CPR_CEB!$K$79)/(SUM([2]CPR_CEB!$K$79:$K$84)))</f>
        <v>0</v>
      </c>
      <c r="AZ71" s="75">
        <f>$R71*(SUM([2]CPR_CEB!$K$80)/(SUM([2]CPR_CEB!$K$79:$K$84)))</f>
        <v>0</v>
      </c>
      <c r="BA71" s="75">
        <f>$R71*(SUM([2]CPR_CEB!$K$81:$K$83)/(SUM([2]CPR_CEB!$K$79:$K$84)))</f>
        <v>0</v>
      </c>
      <c r="BB71" s="75">
        <f>$R71*(SUM([2]CPR_CEB!$K$84)/(SUM([2]CPR_CEB!$K$79:$K$84)))</f>
        <v>0</v>
      </c>
      <c r="BC71" s="71">
        <f>$S71*(SUM([2]CPR_CEB!$K$85)/(SUM([2]CPR_CEB!$K$85:$K$90)))</f>
        <v>0</v>
      </c>
      <c r="BD71" s="71">
        <f>$S71*(SUM([2]CPR_CEB!$K$86)/(SUM([2]CPR_CEB!$K$85:$K$90)))</f>
        <v>0</v>
      </c>
      <c r="BE71" s="71">
        <f>$S71*(SUM([2]CPR_CEB!$K$87:$K$90)/(SUM([2]CPR_CEB!$K$85:$K$90)))</f>
        <v>0</v>
      </c>
      <c r="BF71" s="75">
        <f>$U71*(SUM([2]CPR_CEB!$K$93)/(SUM([2]CPR_CEB!$K$93:$K$97)))</f>
        <v>0</v>
      </c>
      <c r="BG71" s="75">
        <f>$U71*(SUM([2]CPR_CEB!$K$94)/(SUM([2]CPR_CEB!$K$93:$K$97)))*([2]TRP!$D$246/SUM([2]TRP!$D$246:$D$247))</f>
        <v>0</v>
      </c>
      <c r="BH71" s="75">
        <f>$U71*(SUM([2]CPR_CEB!$K$94)/(SUM([2]CPR_CEB!$K$93:$K$97)))*([2]TRP!$D$247/SUM([2]TRP!$D$246:$D$247))</f>
        <v>0</v>
      </c>
      <c r="BI71" s="75">
        <f>$U71*(SUM([2]CPR_CEB!$K$95:$K$96)/(SUM([2]CPR_CEB!$K$93:$K$97)))</f>
        <v>0</v>
      </c>
      <c r="BJ71" s="75">
        <f>$U71*(SUM([2]CPR_CEB!$K$97)/(SUM([2]CPR_CEB!$K$93:$K$97)))</f>
        <v>0</v>
      </c>
      <c r="BK71" s="71">
        <f>$V71*(SUM([2]CPR_CEB!$K$98)/(SUM([2]CPR_CEB!$K$98:$K$100)))</f>
        <v>0</v>
      </c>
      <c r="BL71" s="71">
        <f>$V71*(SUM([2]CPR_CEB!$K$99)/(SUM([2]CPR_CEB!$K$98:$K$100)))</f>
        <v>0</v>
      </c>
      <c r="BM71" s="71">
        <f>$V71*(SUM([2]CPR_CEB!$K$100)/(SUM([2]CPR_CEB!$K$98:$K$100)))</f>
        <v>0</v>
      </c>
      <c r="BN71" s="75">
        <f>$AB71*(SUM([2]CPR_CEB!$K$106)/(SUM([2]CPR_CEB!$K$106:$K$113)))</f>
        <v>0</v>
      </c>
      <c r="BO71" s="75">
        <f>$AB71*(SUM([2]CPR_CEB!$K$107)/(SUM([2]CPR_CEB!$K$106:$K$113)))</f>
        <v>0</v>
      </c>
      <c r="BP71" s="75">
        <f>$AB71*(SUM([2]CPR_CEB!$K$108)/(SUM([2]CPR_CEB!$K$106:$K$113)))</f>
        <v>0</v>
      </c>
      <c r="BQ71" s="75">
        <f>$AB71*(SUM([2]CPR_CEB!$K$109)/(SUM([2]CPR_CEB!$K$106:$K$113)))</f>
        <v>0</v>
      </c>
      <c r="BR71" s="75">
        <f>$AB71*(SUM([2]CPR_CEB!$K$110)/(SUM([2]CPR_CEB!$K$106:$K$113)))</f>
        <v>0</v>
      </c>
      <c r="BS71" s="75">
        <f>$AB71*(SUM([2]CPR_CEB!$K$111:$K$112)/(SUM([2]CPR_CEB!$K$106:$K$113)))</f>
        <v>0</v>
      </c>
      <c r="BT71" s="75">
        <f>$AB71*(SUM([2]CPR_CEB!$K$113)/(SUM([2]CPR_CEB!$K$106:$K$113)))*([2]TRP!$D$248/SUM([2]TRP!$D$248:$D$251))</f>
        <v>0</v>
      </c>
      <c r="BU71" s="75">
        <f>$AB71*(SUM([2]CPR_CEB!$K$113)/(SUM([2]CPR_CEB!$K$106:$K$113)))*([2]TRP!$D$249/SUM([2]TRP!$D$248:$D$251))</f>
        <v>0</v>
      </c>
      <c r="BV71" s="75">
        <f>$AB71*(SUM([2]CPR_CEB!$K$113)/(SUM([2]CPR_CEB!$K$106:$K$113)))*([2]TRP!$D$250/SUM([2]TRP!$D$248:$D$251))</f>
        <v>0</v>
      </c>
      <c r="BW71" s="75">
        <f>$AB71*(SUM([2]CPR_CEB!$K$113)/(SUM([2]CPR_CEB!$K$106:$K$113)))*([2]TRP!$D$251/SUM([2]TRP!$D$248:$D$251))</f>
        <v>0</v>
      </c>
      <c r="BX71" s="71">
        <f>$AJ71*(SUM([2]CPR_CEB!$K$129)/(SUM([2]CPR_CEB!$K$129:$K$130)))</f>
        <v>0</v>
      </c>
      <c r="BY71" s="71">
        <f>$AJ71*(SUM([2]CPR_CEB!$K$130)/(SUM([2]CPR_CEB!$K$129:$K$130)))</f>
        <v>0</v>
      </c>
      <c r="BZ71" s="68">
        <f>$AN71*(SUM([2]CPR_CEB!$K$137)/(SUM([2]CPR_CEB!$K$137:$K$138)))</f>
        <v>0</v>
      </c>
      <c r="CA71" s="68">
        <f>$AN71*(SUM([2]CPR_CEB!$K$138)/(SUM([2]CPR_CEB!$K$137:$K$138)))</f>
        <v>0</v>
      </c>
      <c r="CB71" s="71">
        <f>$AO71*([2]CPR_CEB!$K$139+[2]CPR_CEB!$K$141)/(SUM([2]CPR_CEB!$K$139:$K$141))</f>
        <v>0</v>
      </c>
      <c r="CC71" s="71">
        <f>$AO71*(SUM([2]CPR_CEB!$K$140)/(SUM([2]CPR_CEB!$K$139:$K$141)))</f>
        <v>0</v>
      </c>
      <c r="CD71" s="68">
        <f>$AP71*(SUM([2]CPR_CEB!$K$142)/(SUM([2]CPR_CEB!$K$142:$K$143)))</f>
        <v>0</v>
      </c>
      <c r="CE71" s="68">
        <f>$AP71*(SUM([2]CPR_CEB!$K$143)/(SUM([2]CPR_CEB!$K$142:$K$143)))</f>
        <v>0</v>
      </c>
      <c r="CF71" s="70"/>
      <c r="CG71" s="70"/>
      <c r="CI71" s="72">
        <f t="shared" si="5"/>
        <v>0</v>
      </c>
      <c r="CJ71" s="73">
        <f t="shared" si="6"/>
        <v>0</v>
      </c>
      <c r="CK71" s="73">
        <f t="shared" si="7"/>
        <v>0</v>
      </c>
      <c r="CL71" s="73">
        <f t="shared" si="8"/>
        <v>0</v>
      </c>
      <c r="CM71" s="73">
        <f t="shared" si="9"/>
        <v>0</v>
      </c>
      <c r="CN71" s="73">
        <f t="shared" si="10"/>
        <v>0</v>
      </c>
      <c r="CO71" s="73">
        <f t="shared" si="11"/>
        <v>0</v>
      </c>
      <c r="CP71" s="73">
        <f t="shared" si="11"/>
        <v>0</v>
      </c>
      <c r="CQ71" s="73">
        <f t="shared" si="12"/>
        <v>0</v>
      </c>
      <c r="CR71" s="73">
        <f t="shared" si="12"/>
        <v>0</v>
      </c>
      <c r="CS71" s="73">
        <f t="shared" si="13"/>
        <v>0</v>
      </c>
      <c r="CT71" s="73">
        <f t="shared" si="14"/>
        <v>0</v>
      </c>
      <c r="CU71" s="73">
        <f t="shared" si="15"/>
        <v>0</v>
      </c>
      <c r="CV71" s="73">
        <f t="shared" si="16"/>
        <v>0</v>
      </c>
      <c r="CW71" s="73">
        <f t="shared" si="17"/>
        <v>0</v>
      </c>
      <c r="CX71" s="73">
        <f t="shared" si="18"/>
        <v>0</v>
      </c>
      <c r="CY71" s="73">
        <f t="shared" si="18"/>
        <v>0</v>
      </c>
      <c r="CZ71" s="73">
        <f t="shared" si="18"/>
        <v>0</v>
      </c>
      <c r="DA71" s="73">
        <f t="shared" si="19"/>
        <v>0</v>
      </c>
      <c r="DB71" s="73">
        <f t="shared" si="20"/>
        <v>0</v>
      </c>
      <c r="DC71" s="73">
        <f t="shared" si="21"/>
        <v>0</v>
      </c>
      <c r="DD71" s="73">
        <f t="shared" si="22"/>
        <v>0</v>
      </c>
      <c r="DE71" s="73">
        <f t="shared" si="23"/>
        <v>0</v>
      </c>
      <c r="DF71" s="73">
        <f t="shared" si="24"/>
        <v>0</v>
      </c>
      <c r="DG71" s="74">
        <f t="shared" si="25"/>
        <v>0</v>
      </c>
      <c r="DH71" s="99"/>
    </row>
    <row r="72" spans="1:112" ht="13.25" x14ac:dyDescent="0.25">
      <c r="A72" s="22" t="str">
        <f t="shared" si="3"/>
        <v>BATIMENT</v>
      </c>
      <c r="B72" s="22" t="str">
        <f t="shared" si="3"/>
        <v xml:space="preserve">FH1 </v>
      </c>
      <c r="C72" s="22">
        <v>13</v>
      </c>
      <c r="D72" s="67">
        <f t="shared" si="27"/>
        <v>2496.09</v>
      </c>
      <c r="E72" s="67">
        <f t="shared" si="27"/>
        <v>216.6</v>
      </c>
      <c r="F72" s="67">
        <f t="shared" si="27"/>
        <v>428.96</v>
      </c>
      <c r="G72" s="67">
        <f t="shared" si="27"/>
        <v>27.29</v>
      </c>
      <c r="H72" s="67">
        <f t="shared" si="27"/>
        <v>119.83</v>
      </c>
      <c r="I72" s="67">
        <f t="shared" si="27"/>
        <v>43.92</v>
      </c>
      <c r="J72" s="67">
        <f t="shared" si="27"/>
        <v>116.72</v>
      </c>
      <c r="K72" s="67">
        <f t="shared" si="27"/>
        <v>566.9</v>
      </c>
      <c r="L72" s="67">
        <f t="shared" si="27"/>
        <v>114.28</v>
      </c>
      <c r="M72" s="67">
        <f t="shared" si="27"/>
        <v>232.44</v>
      </c>
      <c r="N72" s="67">
        <f t="shared" si="27"/>
        <v>87.55</v>
      </c>
      <c r="O72" s="68">
        <f t="shared" si="27"/>
        <v>213.35</v>
      </c>
      <c r="P72" s="67">
        <f t="shared" si="27"/>
        <v>59.06</v>
      </c>
      <c r="Q72" s="69">
        <f t="shared" si="27"/>
        <v>245.75</v>
      </c>
      <c r="R72" s="68">
        <f t="shared" si="27"/>
        <v>474.03</v>
      </c>
      <c r="S72" s="69">
        <f t="shared" si="27"/>
        <v>422.51</v>
      </c>
      <c r="T72" s="67">
        <f t="shared" ref="T72:AS72" si="35">T24</f>
        <v>417.3</v>
      </c>
      <c r="U72" s="68">
        <f t="shared" si="35"/>
        <v>-205.04</v>
      </c>
      <c r="V72" s="69">
        <f t="shared" si="35"/>
        <v>750.05</v>
      </c>
      <c r="W72" s="67">
        <f t="shared" si="35"/>
        <v>370.47</v>
      </c>
      <c r="X72" s="67">
        <f t="shared" si="35"/>
        <v>128.75</v>
      </c>
      <c r="Y72" s="67">
        <f t="shared" si="35"/>
        <v>196.39</v>
      </c>
      <c r="Z72" s="67">
        <f t="shared" si="35"/>
        <v>1042.95</v>
      </c>
      <c r="AA72" s="67">
        <f t="shared" si="35"/>
        <v>1527.55</v>
      </c>
      <c r="AB72" s="68">
        <f t="shared" si="35"/>
        <v>1716.84</v>
      </c>
      <c r="AC72" s="67">
        <f t="shared" si="35"/>
        <v>4080</v>
      </c>
      <c r="AD72" s="67">
        <f t="shared" si="35"/>
        <v>1162.95</v>
      </c>
      <c r="AE72" s="67">
        <f t="shared" si="35"/>
        <v>584.54</v>
      </c>
      <c r="AF72" s="67">
        <f t="shared" si="35"/>
        <v>57292.68</v>
      </c>
      <c r="AG72" s="67">
        <f t="shared" si="35"/>
        <v>481.91</v>
      </c>
      <c r="AH72" s="67">
        <f t="shared" si="35"/>
        <v>1036.24</v>
      </c>
      <c r="AI72" s="67">
        <f t="shared" si="35"/>
        <v>635.04</v>
      </c>
      <c r="AJ72" s="69">
        <f t="shared" si="35"/>
        <v>515.36</v>
      </c>
      <c r="AK72" s="67">
        <f t="shared" si="35"/>
        <v>1211.22</v>
      </c>
      <c r="AL72" s="67">
        <f t="shared" si="35"/>
        <v>4391.4399999999996</v>
      </c>
      <c r="AM72" s="70">
        <f t="shared" si="35"/>
        <v>131.25</v>
      </c>
      <c r="AN72" s="68">
        <f t="shared" si="35"/>
        <v>5788.96</v>
      </c>
      <c r="AO72" s="69">
        <f t="shared" si="35"/>
        <v>2488.61</v>
      </c>
      <c r="AP72" s="68">
        <f t="shared" si="35"/>
        <v>1273.3499999999999</v>
      </c>
      <c r="AQ72" s="67">
        <f t="shared" si="35"/>
        <v>6581</v>
      </c>
      <c r="AR72" s="67">
        <f t="shared" si="35"/>
        <v>214.92</v>
      </c>
      <c r="AS72" s="67">
        <f t="shared" si="35"/>
        <v>99680.010000000024</v>
      </c>
      <c r="AT72" s="75">
        <f>O72*(SUM([2]CPR_CEB!$K$69:$K$70))/(SUM([2]CPR_CEB!$K$69:$K$72))</f>
        <v>36.898477117636013</v>
      </c>
      <c r="AU72" s="75">
        <f>O72*([2]CPR_CEB!$K$71/(SUM([2]CPR_CEB!$K$69:$K$72)))</f>
        <v>45.106301258373506</v>
      </c>
      <c r="AV72" s="75">
        <f>O72*([2]CPR_CEB!$K$72/(SUM([2]CPR_CEB!$K$69:$K$72)))</f>
        <v>131.34522162399048</v>
      </c>
      <c r="AW72" s="71">
        <f>$Q72*([2]CPR_CEB!$K$76/(SUM([2]CPR_CEB!$K$76:$K$78)))</f>
        <v>91.799561030869441</v>
      </c>
      <c r="AX72" s="71">
        <f>$Q72*(SUM([2]CPR_CEB!$K$77:$K$78)/(SUM([2]CPR_CEB!$K$76:$K$78)))</f>
        <v>153.95043896913054</v>
      </c>
      <c r="AY72" s="75">
        <f>$R72*(SUM([2]CPR_CEB!$K$79)/(SUM([2]CPR_CEB!$K$79:$K$84)))</f>
        <v>36.812079381122686</v>
      </c>
      <c r="AZ72" s="75">
        <f>$R72*(SUM([2]CPR_CEB!$K$80)/(SUM([2]CPR_CEB!$K$79:$K$84)))</f>
        <v>145.97067485616543</v>
      </c>
      <c r="BA72" s="75">
        <f>$R72*(SUM([2]CPR_CEB!$K$81:$K$83)/(SUM([2]CPR_CEB!$K$79:$K$84)))</f>
        <v>136.64634038252214</v>
      </c>
      <c r="BB72" s="75">
        <f>$R72*(SUM([2]CPR_CEB!$K$84)/(SUM([2]CPR_CEB!$K$79:$K$84)))</f>
        <v>154.60090538018969</v>
      </c>
      <c r="BC72" s="71">
        <f>$S72*(SUM([2]CPR_CEB!$K$85)/(SUM([2]CPR_CEB!$K$85:$K$90)))</f>
        <v>131.71465589440146</v>
      </c>
      <c r="BD72" s="71">
        <f>$S72*(SUM([2]CPR_CEB!$K$86)/(SUM([2]CPR_CEB!$K$85:$K$90)))</f>
        <v>60.871633022303143</v>
      </c>
      <c r="BE72" s="71">
        <f>$S72*(SUM([2]CPR_CEB!$K$87:$K$90)/(SUM([2]CPR_CEB!$K$85:$K$90)))</f>
        <v>229.92371108329542</v>
      </c>
      <c r="BF72" s="75">
        <f>$U72*(SUM([2]CPR_CEB!$K$93)/(SUM([2]CPR_CEB!$K$93:$K$97)))</f>
        <v>-0.49101950532877531</v>
      </c>
      <c r="BG72" s="75">
        <f>$U72*(SUM([2]CPR_CEB!$K$94)/(SUM([2]CPR_CEB!$K$93:$K$97)))*([2]TRP!$D$246/SUM([2]TRP!$D$246:$D$247))</f>
        <v>-1.4269735498043086</v>
      </c>
      <c r="BH72" s="75">
        <f>$U72*(SUM([2]CPR_CEB!$K$94)/(SUM([2]CPR_CEB!$K$93:$K$97)))*([2]TRP!$D$247/SUM([2]TRP!$D$246:$D$247))</f>
        <v>-0.67953761046112515</v>
      </c>
      <c r="BI72" s="75">
        <f>$U72*(SUM([2]CPR_CEB!$K$95:$K$96)/(SUM([2]CPR_CEB!$K$93:$K$97)))</f>
        <v>-15.17662577920772</v>
      </c>
      <c r="BJ72" s="75">
        <f>$U72*(SUM([2]CPR_CEB!$K$97)/(SUM([2]CPR_CEB!$K$93:$K$97)))</f>
        <v>-187.26584355519805</v>
      </c>
      <c r="BK72" s="71">
        <f>$V72*(SUM([2]CPR_CEB!$K$98)/(SUM([2]CPR_CEB!$K$98:$K$100)))</f>
        <v>438.46014564524523</v>
      </c>
      <c r="BL72" s="71">
        <f>$V72*(SUM([2]CPR_CEB!$K$99)/(SUM([2]CPR_CEB!$K$98:$K$100)))</f>
        <v>227.08267812019861</v>
      </c>
      <c r="BM72" s="71">
        <f>$V72*(SUM([2]CPR_CEB!$K$100)/(SUM([2]CPR_CEB!$K$98:$K$100)))</f>
        <v>84.507176234556141</v>
      </c>
      <c r="BN72" s="75">
        <f>$AB72*(SUM([2]CPR_CEB!$K$106)/(SUM([2]CPR_CEB!$K$106:$K$113)))</f>
        <v>111.33021655437921</v>
      </c>
      <c r="BO72" s="75">
        <f>$AB72*(SUM([2]CPR_CEB!$K$107)/(SUM([2]CPR_CEB!$K$106:$K$113)))</f>
        <v>203.1988739172281</v>
      </c>
      <c r="BP72" s="75">
        <f>$AB72*(SUM([2]CPR_CEB!$K$108)/(SUM([2]CPR_CEB!$K$106:$K$113)))</f>
        <v>483.09648700673728</v>
      </c>
      <c r="BQ72" s="75">
        <f>$AB72*(SUM([2]CPR_CEB!$K$109)/(SUM([2]CPR_CEB!$K$106:$K$113)))</f>
        <v>108.94342155919153</v>
      </c>
      <c r="BR72" s="75">
        <f>$AB72*(SUM([2]CPR_CEB!$K$110)/(SUM([2]CPR_CEB!$K$106:$K$113)))</f>
        <v>204.23162175168432</v>
      </c>
      <c r="BS72" s="75">
        <f>$AB72*(SUM([2]CPR_CEB!$K$111:$K$112)/(SUM([2]CPR_CEB!$K$106:$K$113)))</f>
        <v>442.18819778633303</v>
      </c>
      <c r="BT72" s="75">
        <f>$AB72*(SUM([2]CPR_CEB!$K$113)/(SUM([2]CPR_CEB!$K$106:$K$113)))*([2]TRP!$D$248/SUM([2]TRP!$D$248:$D$251))</f>
        <v>17.801962749474022</v>
      </c>
      <c r="BU72" s="75">
        <f>$AB72*(SUM([2]CPR_CEB!$K$113)/(SUM([2]CPR_CEB!$K$106:$K$113)))*([2]TRP!$D$249/SUM([2]TRP!$D$248:$D$251))</f>
        <v>91.246474866259604</v>
      </c>
      <c r="BV72" s="75">
        <f>$AB72*(SUM([2]CPR_CEB!$K$113)/(SUM([2]CPR_CEB!$K$106:$K$113)))*([2]TRP!$D$250/SUM([2]TRP!$D$248:$D$251))</f>
        <v>21.72642231592723</v>
      </c>
      <c r="BW72" s="75">
        <f>$AB72*(SUM([2]CPR_CEB!$K$113)/(SUM([2]CPR_CEB!$K$106:$K$113)))*([2]TRP!$D$251/SUM([2]TRP!$D$248:$D$251))</f>
        <v>33.076321492785716</v>
      </c>
      <c r="BX72" s="71">
        <f>$AJ72*(SUM([2]CPR_CEB!$K$129)/(SUM([2]CPR_CEB!$K$129:$K$130)))</f>
        <v>388.27355566425916</v>
      </c>
      <c r="BY72" s="71">
        <f>$AJ72*(SUM([2]CPR_CEB!$K$130)/(SUM([2]CPR_CEB!$K$129:$K$130)))</f>
        <v>127.08644433574079</v>
      </c>
      <c r="BZ72" s="68">
        <f>$AN72*(SUM([2]CPR_CEB!$K$137)/(SUM([2]CPR_CEB!$K$137:$K$138)))</f>
        <v>974.54177701120636</v>
      </c>
      <c r="CA72" s="68">
        <f>$AN72*(SUM([2]CPR_CEB!$K$138)/(SUM([2]CPR_CEB!$K$137:$K$138)))</f>
        <v>4814.4182229887938</v>
      </c>
      <c r="CB72" s="71">
        <f>$AO72*([2]CPR_CEB!$K$139+[2]CPR_CEB!$K$141)/(SUM([2]CPR_CEB!$K$139:$K$141))</f>
        <v>1360.4292421121734</v>
      </c>
      <c r="CC72" s="71">
        <f>$AO72*(SUM([2]CPR_CEB!$K$140)/(SUM([2]CPR_CEB!$K$139:$K$141)))</f>
        <v>1128.1807578878268</v>
      </c>
      <c r="CD72" s="68">
        <f>$AP72*(SUM([2]CPR_CEB!$K$142)/(SUM([2]CPR_CEB!$K$142:$K$143)))</f>
        <v>535.76154458598717</v>
      </c>
      <c r="CE72" s="68">
        <f>$AP72*(SUM([2]CPR_CEB!$K$143)/(SUM([2]CPR_CEB!$K$142:$K$143)))</f>
        <v>737.58845541401263</v>
      </c>
      <c r="CF72" s="70"/>
      <c r="CG72" s="70"/>
      <c r="CI72" s="72">
        <f t="shared" si="5"/>
        <v>2496.09</v>
      </c>
      <c r="CJ72" s="73">
        <f t="shared" si="6"/>
        <v>645.55999999999995</v>
      </c>
      <c r="CK72" s="73">
        <f t="shared" si="7"/>
        <v>566.9</v>
      </c>
      <c r="CL72" s="73">
        <f t="shared" si="8"/>
        <v>45.106301258373506</v>
      </c>
      <c r="CM72" s="73">
        <f t="shared" si="9"/>
        <v>131.34522162399048</v>
      </c>
      <c r="CN72" s="73">
        <f t="shared" si="10"/>
        <v>153.95043896913054</v>
      </c>
      <c r="CO72" s="73">
        <f t="shared" si="11"/>
        <v>36.812079381122686</v>
      </c>
      <c r="CP72" s="73">
        <f t="shared" si="11"/>
        <v>145.97067485616543</v>
      </c>
      <c r="CQ72" s="73">
        <f t="shared" si="12"/>
        <v>154.60090538018969</v>
      </c>
      <c r="CR72" s="73">
        <f t="shared" si="12"/>
        <v>131.71465589440146</v>
      </c>
      <c r="CS72" s="73">
        <f t="shared" si="13"/>
        <v>60.871633022303143</v>
      </c>
      <c r="CT72" s="73">
        <f t="shared" si="14"/>
        <v>1782.988640069671</v>
      </c>
      <c r="CU72" s="73">
        <f t="shared" si="15"/>
        <v>499.22</v>
      </c>
      <c r="CV72" s="73">
        <f t="shared" si="16"/>
        <v>129.13217930385323</v>
      </c>
      <c r="CW72" s="73">
        <f t="shared" si="17"/>
        <v>203.1988739172281</v>
      </c>
      <c r="CX72" s="73">
        <f t="shared" si="18"/>
        <v>574.34296187299685</v>
      </c>
      <c r="CY72" s="73">
        <f t="shared" si="18"/>
        <v>130.66984387511877</v>
      </c>
      <c r="CZ72" s="73">
        <f t="shared" si="18"/>
        <v>237.30794324447004</v>
      </c>
      <c r="DA72" s="73">
        <f t="shared" si="19"/>
        <v>77475.354317159974</v>
      </c>
      <c r="DB72" s="73">
        <f t="shared" si="20"/>
        <v>13603.193880626373</v>
      </c>
      <c r="DC72" s="73">
        <f t="shared" si="21"/>
        <v>-0.49101950532877531</v>
      </c>
      <c r="DD72" s="73">
        <f t="shared" si="22"/>
        <v>-188.69281710500235</v>
      </c>
      <c r="DE72" s="73">
        <f t="shared" si="23"/>
        <v>438.46014564524523</v>
      </c>
      <c r="DF72" s="73">
        <f t="shared" si="24"/>
        <v>226.40314050973748</v>
      </c>
      <c r="DG72" s="74">
        <f t="shared" si="25"/>
        <v>99680.010000000024</v>
      </c>
      <c r="DH72" s="99"/>
    </row>
    <row r="73" spans="1:112" ht="13.25" x14ac:dyDescent="0.25">
      <c r="A73" s="22" t="str">
        <f t="shared" ref="A73:B92" si="36">B25</f>
        <v>TRAVAUX PUBLICS</v>
      </c>
      <c r="B73" s="22" t="str">
        <f t="shared" si="36"/>
        <v xml:space="preserve">FH2 </v>
      </c>
      <c r="C73" s="22">
        <v>13</v>
      </c>
      <c r="D73" s="67">
        <f t="shared" si="27"/>
        <v>9.91</v>
      </c>
      <c r="E73" s="67">
        <f t="shared" si="27"/>
        <v>101.72</v>
      </c>
      <c r="F73" s="67">
        <f t="shared" si="27"/>
        <v>194</v>
      </c>
      <c r="G73" s="67">
        <f t="shared" si="27"/>
        <v>27.54</v>
      </c>
      <c r="H73" s="67">
        <f t="shared" si="27"/>
        <v>67.89</v>
      </c>
      <c r="I73" s="67">
        <f t="shared" si="27"/>
        <v>-6.58</v>
      </c>
      <c r="J73" s="67">
        <f t="shared" si="27"/>
        <v>51.09</v>
      </c>
      <c r="K73" s="67">
        <f t="shared" si="27"/>
        <v>213.44</v>
      </c>
      <c r="L73" s="67">
        <f t="shared" si="27"/>
        <v>56.86</v>
      </c>
      <c r="M73" s="67">
        <f t="shared" si="27"/>
        <v>121.31</v>
      </c>
      <c r="N73" s="67">
        <f t="shared" si="27"/>
        <v>13.43</v>
      </c>
      <c r="O73" s="68">
        <f t="shared" si="27"/>
        <v>77.709999999999994</v>
      </c>
      <c r="P73" s="67">
        <f t="shared" si="27"/>
        <v>22.37</v>
      </c>
      <c r="Q73" s="69">
        <f t="shared" si="27"/>
        <v>111.94</v>
      </c>
      <c r="R73" s="68">
        <f t="shared" si="27"/>
        <v>163.22999999999999</v>
      </c>
      <c r="S73" s="69">
        <f t="shared" si="27"/>
        <v>185</v>
      </c>
      <c r="T73" s="67">
        <f t="shared" ref="T73:AS73" si="37">T25</f>
        <v>122.48</v>
      </c>
      <c r="U73" s="68">
        <f t="shared" si="37"/>
        <v>-145.93</v>
      </c>
      <c r="V73" s="69">
        <f t="shared" si="37"/>
        <v>1160.3499999999999</v>
      </c>
      <c r="W73" s="67">
        <f t="shared" si="37"/>
        <v>251.18</v>
      </c>
      <c r="X73" s="67">
        <f t="shared" si="37"/>
        <v>25.76</v>
      </c>
      <c r="Y73" s="67">
        <f t="shared" si="37"/>
        <v>176.7</v>
      </c>
      <c r="Z73" s="67">
        <f t="shared" si="37"/>
        <v>904.4</v>
      </c>
      <c r="AA73" s="67">
        <f t="shared" si="37"/>
        <v>1576.44</v>
      </c>
      <c r="AB73" s="68">
        <f t="shared" si="37"/>
        <v>1156.75</v>
      </c>
      <c r="AC73" s="67">
        <f t="shared" si="37"/>
        <v>0</v>
      </c>
      <c r="AD73" s="67">
        <f t="shared" si="37"/>
        <v>11.76</v>
      </c>
      <c r="AE73" s="67">
        <f t="shared" si="37"/>
        <v>429.36</v>
      </c>
      <c r="AF73" s="67">
        <f t="shared" si="37"/>
        <v>5881.78</v>
      </c>
      <c r="AG73" s="67">
        <f t="shared" si="37"/>
        <v>120.63</v>
      </c>
      <c r="AH73" s="67">
        <f t="shared" si="37"/>
        <v>954.08</v>
      </c>
      <c r="AI73" s="67">
        <f t="shared" si="37"/>
        <v>1061.74</v>
      </c>
      <c r="AJ73" s="69">
        <f t="shared" si="37"/>
        <v>477.05</v>
      </c>
      <c r="AK73" s="67">
        <f t="shared" si="37"/>
        <v>1035.7</v>
      </c>
      <c r="AL73" s="67">
        <f t="shared" si="37"/>
        <v>673.69</v>
      </c>
      <c r="AM73" s="70">
        <f t="shared" si="37"/>
        <v>111.24</v>
      </c>
      <c r="AN73" s="68">
        <f t="shared" si="37"/>
        <v>132.31</v>
      </c>
      <c r="AO73" s="69">
        <f t="shared" si="37"/>
        <v>612.54999999999995</v>
      </c>
      <c r="AP73" s="68">
        <f t="shared" si="37"/>
        <v>232.42</v>
      </c>
      <c r="AQ73" s="67">
        <f t="shared" si="37"/>
        <v>10909</v>
      </c>
      <c r="AR73" s="67">
        <f t="shared" si="37"/>
        <v>7.71</v>
      </c>
      <c r="AS73" s="67">
        <f t="shared" si="37"/>
        <v>29290.009999999995</v>
      </c>
      <c r="AT73" s="75">
        <f>O73*(SUM([2]CPR_CEB!$K$69:$K$70))/(SUM([2]CPR_CEB!$K$69:$K$72))</f>
        <v>13.439796844675389</v>
      </c>
      <c r="AU73" s="75">
        <f>O73*([2]CPR_CEB!$K$71/(SUM([2]CPR_CEB!$K$69:$K$72)))</f>
        <v>16.429391473110872</v>
      </c>
      <c r="AV73" s="75">
        <f>O73*([2]CPR_CEB!$K$72/(SUM([2]CPR_CEB!$K$69:$K$72)))</f>
        <v>47.840811682213726</v>
      </c>
      <c r="AW73" s="71">
        <f>$Q73*([2]CPR_CEB!$K$76/(SUM([2]CPR_CEB!$K$76:$K$78)))</f>
        <v>41.815026904559609</v>
      </c>
      <c r="AX73" s="71">
        <f>$Q73*(SUM([2]CPR_CEB!$K$77:$K$78)/(SUM([2]CPR_CEB!$K$76:$K$78)))</f>
        <v>70.124973095440382</v>
      </c>
      <c r="AY73" s="75">
        <f>$R73*(SUM([2]CPR_CEB!$K$79)/(SUM([2]CPR_CEB!$K$79:$K$84)))</f>
        <v>12.676066319390452</v>
      </c>
      <c r="AZ73" s="75">
        <f>$R73*(SUM([2]CPR_CEB!$K$80)/(SUM([2]CPR_CEB!$K$79:$K$84)))</f>
        <v>50.264315036541745</v>
      </c>
      <c r="BA73" s="75">
        <f>$R73*(SUM([2]CPR_CEB!$K$81:$K$83)/(SUM([2]CPR_CEB!$K$79:$K$84)))</f>
        <v>47.053524335251119</v>
      </c>
      <c r="BB73" s="75">
        <f>$R73*(SUM([2]CPR_CEB!$K$84)/(SUM([2]CPR_CEB!$K$79:$K$84)))</f>
        <v>53.236094308816668</v>
      </c>
      <c r="BC73" s="71">
        <f>$S73*(SUM([2]CPR_CEB!$K$85)/(SUM([2]CPR_CEB!$K$85:$K$90)))</f>
        <v>57.672507965407377</v>
      </c>
      <c r="BD73" s="71">
        <f>$S73*(SUM([2]CPR_CEB!$K$86)/(SUM([2]CPR_CEB!$K$85:$K$90)))</f>
        <v>26.65322030040965</v>
      </c>
      <c r="BE73" s="71">
        <f>$S73*(SUM([2]CPR_CEB!$K$87:$K$90)/(SUM([2]CPR_CEB!$K$85:$K$90)))</f>
        <v>100.67427173418298</v>
      </c>
      <c r="BF73" s="75">
        <f>$U73*(SUM([2]CPR_CEB!$K$93)/(SUM([2]CPR_CEB!$K$93:$K$97)))</f>
        <v>-0.34946584282397675</v>
      </c>
      <c r="BG73" s="75">
        <f>$U73*(SUM([2]CPR_CEB!$K$94)/(SUM([2]CPR_CEB!$K$93:$K$97)))*([2]TRP!$D$246/SUM([2]TRP!$D$246:$D$247))</f>
        <v>-1.0155981765652689</v>
      </c>
      <c r="BH73" s="75">
        <f>$U73*(SUM([2]CPR_CEB!$K$94)/(SUM([2]CPR_CEB!$K$93:$K$97)))*([2]TRP!$D$247/SUM([2]TRP!$D$246:$D$247))</f>
        <v>-0.48363696593148647</v>
      </c>
      <c r="BI73" s="75">
        <f>$U73*(SUM([2]CPR_CEB!$K$95:$K$96)/(SUM([2]CPR_CEB!$K$93:$K$97)))</f>
        <v>-10.801428989269327</v>
      </c>
      <c r="BJ73" s="75">
        <f>$U73*(SUM([2]CPR_CEB!$K$97)/(SUM([2]CPR_CEB!$K$93:$K$97)))</f>
        <v>-133.27987002540993</v>
      </c>
      <c r="BK73" s="71">
        <f>$V73*(SUM([2]CPR_CEB!$K$98)/(SUM([2]CPR_CEB!$K$98:$K$100)))</f>
        <v>678.31108592688531</v>
      </c>
      <c r="BL73" s="71">
        <f>$V73*(SUM([2]CPR_CEB!$K$99)/(SUM([2]CPR_CEB!$K$98:$K$100)))</f>
        <v>351.30376049166381</v>
      </c>
      <c r="BM73" s="71">
        <f>$V73*(SUM([2]CPR_CEB!$K$100)/(SUM([2]CPR_CEB!$K$98:$K$100)))</f>
        <v>130.73515358145085</v>
      </c>
      <c r="BN73" s="75">
        <f>$AB73*(SUM([2]CPR_CEB!$K$106)/(SUM([2]CPR_CEB!$K$106:$K$113)))</f>
        <v>75.010617179980756</v>
      </c>
      <c r="BO73" s="75">
        <f>$AB73*(SUM([2]CPR_CEB!$K$107)/(SUM([2]CPR_CEB!$K$106:$K$113)))</f>
        <v>136.90867955298899</v>
      </c>
      <c r="BP73" s="75">
        <f>$AB73*(SUM([2]CPR_CEB!$K$108)/(SUM([2]CPR_CEB!$K$106:$K$113)))</f>
        <v>325.49443241364565</v>
      </c>
      <c r="BQ73" s="75">
        <f>$AB73*(SUM([2]CPR_CEB!$K$109)/(SUM([2]CPR_CEB!$K$106:$K$113)))</f>
        <v>73.402473665918095</v>
      </c>
      <c r="BR73" s="75">
        <f>$AB73*(SUM([2]CPR_CEB!$K$110)/(SUM([2]CPR_CEB!$K$106:$K$113)))</f>
        <v>137.60451088118919</v>
      </c>
      <c r="BS73" s="75">
        <f>$AB73*(SUM([2]CPR_CEB!$K$111:$K$112)/(SUM([2]CPR_CEB!$K$106:$K$113)))</f>
        <v>297.93178035771581</v>
      </c>
      <c r="BT73" s="75">
        <f>$AB73*(SUM([2]CPR_CEB!$K$113)/(SUM([2]CPR_CEB!$K$106:$K$113)))*([2]TRP!$D$248/SUM([2]TRP!$D$248:$D$251))</f>
        <v>11.994373622733672</v>
      </c>
      <c r="BU73" s="75">
        <f>$AB73*(SUM([2]CPR_CEB!$K$113)/(SUM([2]CPR_CEB!$K$106:$K$113)))*([2]TRP!$D$249/SUM([2]TRP!$D$248:$D$251))</f>
        <v>61.478856388216606</v>
      </c>
      <c r="BV73" s="75">
        <f>$AB73*(SUM([2]CPR_CEB!$K$113)/(SUM([2]CPR_CEB!$K$106:$K$113)))*([2]TRP!$D$250/SUM([2]TRP!$D$248:$D$251))</f>
        <v>14.638544659926856</v>
      </c>
      <c r="BW73" s="75">
        <f>$AB73*(SUM([2]CPR_CEB!$K$113)/(SUM([2]CPR_CEB!$K$106:$K$113)))*([2]TRP!$D$251/SUM([2]TRP!$D$248:$D$251))</f>
        <v>22.285731277684512</v>
      </c>
      <c r="BX73" s="71">
        <f>$AJ73*(SUM([2]CPR_CEB!$K$129)/(SUM([2]CPR_CEB!$K$129:$K$130)))</f>
        <v>359.41070267315052</v>
      </c>
      <c r="BY73" s="71">
        <f>$AJ73*(SUM([2]CPR_CEB!$K$130)/(SUM([2]CPR_CEB!$K$129:$K$130)))</f>
        <v>117.63929732684949</v>
      </c>
      <c r="BZ73" s="68">
        <f>$AN73*(SUM([2]CPR_CEB!$K$137)/(SUM([2]CPR_CEB!$K$137:$K$138)))</f>
        <v>22.273711083917096</v>
      </c>
      <c r="CA73" s="68">
        <f>$AN73*(SUM([2]CPR_CEB!$K$138)/(SUM([2]CPR_CEB!$K$137:$K$138)))</f>
        <v>110.03628891608291</v>
      </c>
      <c r="CB73" s="71">
        <f>$AO73*([2]CPR_CEB!$K$139+[2]CPR_CEB!$K$141)/(SUM([2]CPR_CEB!$K$139:$K$141))</f>
        <v>334.85798588602137</v>
      </c>
      <c r="CC73" s="71">
        <f>$AO73*(SUM([2]CPR_CEB!$K$140)/(SUM([2]CPR_CEB!$K$139:$K$141)))</f>
        <v>277.69201411397859</v>
      </c>
      <c r="CD73" s="68">
        <f>$AP73*(SUM([2]CPR_CEB!$K$142)/(SUM([2]CPR_CEB!$K$142:$K$143)))</f>
        <v>97.79062959333659</v>
      </c>
      <c r="CE73" s="68">
        <f>$AP73*(SUM([2]CPR_CEB!$K$143)/(SUM([2]CPR_CEB!$K$142:$K$143)))</f>
        <v>134.62937040666338</v>
      </c>
      <c r="CF73" s="70"/>
      <c r="CG73" s="70"/>
      <c r="CI73" s="72">
        <f t="shared" si="5"/>
        <v>9.91</v>
      </c>
      <c r="CJ73" s="73">
        <f t="shared" si="6"/>
        <v>295.72000000000003</v>
      </c>
      <c r="CK73" s="73">
        <f t="shared" si="7"/>
        <v>213.44</v>
      </c>
      <c r="CL73" s="73">
        <f t="shared" si="8"/>
        <v>16.429391473110872</v>
      </c>
      <c r="CM73" s="73">
        <f t="shared" si="9"/>
        <v>47.840811682213726</v>
      </c>
      <c r="CN73" s="73">
        <f t="shared" si="10"/>
        <v>70.124973095440382</v>
      </c>
      <c r="CO73" s="73">
        <f t="shared" si="11"/>
        <v>12.676066319390452</v>
      </c>
      <c r="CP73" s="73">
        <f t="shared" si="11"/>
        <v>50.264315036541745</v>
      </c>
      <c r="CQ73" s="73">
        <f t="shared" si="12"/>
        <v>53.236094308816668</v>
      </c>
      <c r="CR73" s="73">
        <f t="shared" si="12"/>
        <v>57.672507965407377</v>
      </c>
      <c r="CS73" s="73">
        <f t="shared" si="13"/>
        <v>26.65322030040965</v>
      </c>
      <c r="CT73" s="73">
        <f t="shared" si="14"/>
        <v>799.30634441085078</v>
      </c>
      <c r="CU73" s="73">
        <f t="shared" si="15"/>
        <v>276.94</v>
      </c>
      <c r="CV73" s="73">
        <f t="shared" si="16"/>
        <v>87.004990802714431</v>
      </c>
      <c r="CW73" s="73">
        <f t="shared" si="17"/>
        <v>136.90867955298899</v>
      </c>
      <c r="CX73" s="73">
        <f t="shared" si="18"/>
        <v>386.97328880186228</v>
      </c>
      <c r="CY73" s="73">
        <f t="shared" si="18"/>
        <v>88.041018325844945</v>
      </c>
      <c r="CZ73" s="73">
        <f t="shared" si="18"/>
        <v>159.89024215887369</v>
      </c>
      <c r="DA73" s="73">
        <f t="shared" si="19"/>
        <v>14049.784809594143</v>
      </c>
      <c r="DB73" s="73">
        <f t="shared" si="20"/>
        <v>11556.706970763573</v>
      </c>
      <c r="DC73" s="73">
        <f t="shared" si="21"/>
        <v>-0.34946584282397675</v>
      </c>
      <c r="DD73" s="73">
        <f t="shared" si="22"/>
        <v>-134.29546820197521</v>
      </c>
      <c r="DE73" s="73">
        <f t="shared" si="23"/>
        <v>678.31108592688531</v>
      </c>
      <c r="DF73" s="73">
        <f t="shared" si="24"/>
        <v>350.8201235257323</v>
      </c>
      <c r="DG73" s="74">
        <f t="shared" si="25"/>
        <v>29290.010000000002</v>
      </c>
      <c r="DH73" s="99"/>
    </row>
    <row r="74" spans="1:112" ht="13.25" x14ac:dyDescent="0.25">
      <c r="A74" s="22" t="str">
        <f t="shared" si="36"/>
        <v>COMMERCE ET REPARATION AUTOMOBILE</v>
      </c>
      <c r="B74" s="22" t="str">
        <f t="shared" si="36"/>
        <v xml:space="preserve">FJ1 </v>
      </c>
      <c r="C74" s="22">
        <v>19</v>
      </c>
      <c r="D74" s="67">
        <f t="shared" si="27"/>
        <v>0</v>
      </c>
      <c r="E74" s="67">
        <f t="shared" si="27"/>
        <v>0</v>
      </c>
      <c r="F74" s="67">
        <f t="shared" si="27"/>
        <v>0</v>
      </c>
      <c r="G74" s="67">
        <f t="shared" si="27"/>
        <v>0</v>
      </c>
      <c r="H74" s="67">
        <f t="shared" si="27"/>
        <v>0</v>
      </c>
      <c r="I74" s="67">
        <f t="shared" si="27"/>
        <v>0</v>
      </c>
      <c r="J74" s="67">
        <f t="shared" si="27"/>
        <v>0</v>
      </c>
      <c r="K74" s="67">
        <f t="shared" si="27"/>
        <v>0</v>
      </c>
      <c r="L74" s="67">
        <f t="shared" si="27"/>
        <v>0</v>
      </c>
      <c r="M74" s="67">
        <f t="shared" si="27"/>
        <v>0</v>
      </c>
      <c r="N74" s="67">
        <f t="shared" si="27"/>
        <v>0</v>
      </c>
      <c r="O74" s="68">
        <f t="shared" si="27"/>
        <v>0</v>
      </c>
      <c r="P74" s="67">
        <f t="shared" si="27"/>
        <v>0</v>
      </c>
      <c r="Q74" s="69">
        <f t="shared" si="27"/>
        <v>0</v>
      </c>
      <c r="R74" s="68">
        <f t="shared" si="27"/>
        <v>0</v>
      </c>
      <c r="S74" s="69">
        <f t="shared" si="27"/>
        <v>0</v>
      </c>
      <c r="T74" s="67">
        <f t="shared" ref="T74:AS74" si="38">T26</f>
        <v>0</v>
      </c>
      <c r="U74" s="68">
        <f t="shared" si="38"/>
        <v>0</v>
      </c>
      <c r="V74" s="69">
        <f t="shared" si="38"/>
        <v>0</v>
      </c>
      <c r="W74" s="67">
        <f t="shared" si="38"/>
        <v>0</v>
      </c>
      <c r="X74" s="67">
        <f t="shared" si="38"/>
        <v>0</v>
      </c>
      <c r="Y74" s="67">
        <f t="shared" si="38"/>
        <v>0</v>
      </c>
      <c r="Z74" s="67">
        <f t="shared" si="38"/>
        <v>0</v>
      </c>
      <c r="AA74" s="67">
        <f t="shared" si="38"/>
        <v>0</v>
      </c>
      <c r="AB74" s="68">
        <f t="shared" si="38"/>
        <v>0</v>
      </c>
      <c r="AC74" s="67">
        <f t="shared" si="38"/>
        <v>0</v>
      </c>
      <c r="AD74" s="67">
        <f t="shared" si="38"/>
        <v>0</v>
      </c>
      <c r="AE74" s="67">
        <f t="shared" si="38"/>
        <v>0</v>
      </c>
      <c r="AF74" s="67">
        <f t="shared" si="38"/>
        <v>0</v>
      </c>
      <c r="AG74" s="67">
        <f t="shared" si="38"/>
        <v>0</v>
      </c>
      <c r="AH74" s="67">
        <f t="shared" si="38"/>
        <v>0</v>
      </c>
      <c r="AI74" s="67">
        <f t="shared" si="38"/>
        <v>0</v>
      </c>
      <c r="AJ74" s="69">
        <f t="shared" si="38"/>
        <v>0</v>
      </c>
      <c r="AK74" s="67">
        <f t="shared" si="38"/>
        <v>0</v>
      </c>
      <c r="AL74" s="67">
        <f t="shared" si="38"/>
        <v>0</v>
      </c>
      <c r="AM74" s="70">
        <f t="shared" si="38"/>
        <v>0</v>
      </c>
      <c r="AN74" s="68">
        <f t="shared" si="38"/>
        <v>0</v>
      </c>
      <c r="AO74" s="69">
        <f t="shared" si="38"/>
        <v>0</v>
      </c>
      <c r="AP74" s="68">
        <f t="shared" si="38"/>
        <v>0</v>
      </c>
      <c r="AQ74" s="67">
        <f t="shared" si="38"/>
        <v>0</v>
      </c>
      <c r="AR74" s="67">
        <f t="shared" si="38"/>
        <v>0</v>
      </c>
      <c r="AS74" s="67">
        <f t="shared" si="38"/>
        <v>0</v>
      </c>
      <c r="AT74" s="75">
        <f>O74*(SUM([2]CPR_CEB!$K$69:$K$70))/(SUM([2]CPR_CEB!$K$69:$K$72))</f>
        <v>0</v>
      </c>
      <c r="AU74" s="75">
        <f>O74*([2]CPR_CEB!$K$71/(SUM([2]CPR_CEB!$K$69:$K$72)))</f>
        <v>0</v>
      </c>
      <c r="AV74" s="75">
        <f>O74*([2]CPR_CEB!$K$72/(SUM([2]CPR_CEB!$K$69:$K$72)))</f>
        <v>0</v>
      </c>
      <c r="AW74" s="71">
        <f>$Q74*([2]CPR_CEB!$K$76/(SUM([2]CPR_CEB!$K$76:$K$78)))</f>
        <v>0</v>
      </c>
      <c r="AX74" s="71">
        <f>$Q74*(SUM([2]CPR_CEB!$K$77:$K$78)/(SUM([2]CPR_CEB!$K$76:$K$78)))</f>
        <v>0</v>
      </c>
      <c r="AY74" s="75">
        <f>$R74*(SUM([2]CPR_CEB!$K$79)/(SUM([2]CPR_CEB!$K$79:$K$84)))</f>
        <v>0</v>
      </c>
      <c r="AZ74" s="75">
        <f>$R74*(SUM([2]CPR_CEB!$K$80)/(SUM([2]CPR_CEB!$K$79:$K$84)))</f>
        <v>0</v>
      </c>
      <c r="BA74" s="75">
        <f>$R74*(SUM([2]CPR_CEB!$K$81:$K$83)/(SUM([2]CPR_CEB!$K$79:$K$84)))</f>
        <v>0</v>
      </c>
      <c r="BB74" s="75">
        <f>$R74*(SUM([2]CPR_CEB!$K$84)/(SUM([2]CPR_CEB!$K$79:$K$84)))</f>
        <v>0</v>
      </c>
      <c r="BC74" s="71">
        <f>$S74*(SUM([2]CPR_CEB!$K$85)/(SUM([2]CPR_CEB!$K$85:$K$90)))</f>
        <v>0</v>
      </c>
      <c r="BD74" s="71">
        <f>$S74*(SUM([2]CPR_CEB!$K$86)/(SUM([2]CPR_CEB!$K$85:$K$90)))</f>
        <v>0</v>
      </c>
      <c r="BE74" s="71">
        <f>$S74*(SUM([2]CPR_CEB!$K$87:$K$90)/(SUM([2]CPR_CEB!$K$85:$K$90)))</f>
        <v>0</v>
      </c>
      <c r="BF74" s="75">
        <f>$U74*(SUM([2]CPR_CEB!$K$93)/(SUM([2]CPR_CEB!$K$93:$K$97)))</f>
        <v>0</v>
      </c>
      <c r="BG74" s="75">
        <f>$U74*(SUM([2]CPR_CEB!$K$94)/(SUM([2]CPR_CEB!$K$93:$K$97)))*([2]TRP!$D$246/SUM([2]TRP!$D$246:$D$247))</f>
        <v>0</v>
      </c>
      <c r="BH74" s="75">
        <f>$U74*(SUM([2]CPR_CEB!$K$94)/(SUM([2]CPR_CEB!$K$93:$K$97)))*([2]TRP!$D$247/SUM([2]TRP!$D$246:$D$247))</f>
        <v>0</v>
      </c>
      <c r="BI74" s="75">
        <f>$U74*(SUM([2]CPR_CEB!$K$95:$K$96)/(SUM([2]CPR_CEB!$K$93:$K$97)))</f>
        <v>0</v>
      </c>
      <c r="BJ74" s="75">
        <f>$U74*(SUM([2]CPR_CEB!$K$97)/(SUM([2]CPR_CEB!$K$93:$K$97)))</f>
        <v>0</v>
      </c>
      <c r="BK74" s="71">
        <f>$V74*(SUM([2]CPR_CEB!$K$98)/(SUM([2]CPR_CEB!$K$98:$K$100)))</f>
        <v>0</v>
      </c>
      <c r="BL74" s="71">
        <f>$V74*(SUM([2]CPR_CEB!$K$99)/(SUM([2]CPR_CEB!$K$98:$K$100)))</f>
        <v>0</v>
      </c>
      <c r="BM74" s="71">
        <f>$V74*(SUM([2]CPR_CEB!$K$100)/(SUM([2]CPR_CEB!$K$98:$K$100)))</f>
        <v>0</v>
      </c>
      <c r="BN74" s="75">
        <f>$AB74*(SUM([2]CPR_CEB!$K$106)/(SUM([2]CPR_CEB!$K$106:$K$113)))</f>
        <v>0</v>
      </c>
      <c r="BO74" s="75">
        <f>$AB74*(SUM([2]CPR_CEB!$K$107)/(SUM([2]CPR_CEB!$K$106:$K$113)))</f>
        <v>0</v>
      </c>
      <c r="BP74" s="75">
        <f>$AB74*(SUM([2]CPR_CEB!$K$108)/(SUM([2]CPR_CEB!$K$106:$K$113)))</f>
        <v>0</v>
      </c>
      <c r="BQ74" s="75">
        <f>$AB74*(SUM([2]CPR_CEB!$K$109)/(SUM([2]CPR_CEB!$K$106:$K$113)))</f>
        <v>0</v>
      </c>
      <c r="BR74" s="75">
        <f>$AB74*(SUM([2]CPR_CEB!$K$110)/(SUM([2]CPR_CEB!$K$106:$K$113)))</f>
        <v>0</v>
      </c>
      <c r="BS74" s="75">
        <f>$AB74*(SUM([2]CPR_CEB!$K$111:$K$112)/(SUM([2]CPR_CEB!$K$106:$K$113)))</f>
        <v>0</v>
      </c>
      <c r="BT74" s="75">
        <f>$AB74*(SUM([2]CPR_CEB!$K$113)/(SUM([2]CPR_CEB!$K$106:$K$113)))*([2]TRP!$D$248/SUM([2]TRP!$D$248:$D$251))</f>
        <v>0</v>
      </c>
      <c r="BU74" s="75">
        <f>$AB74*(SUM([2]CPR_CEB!$K$113)/(SUM([2]CPR_CEB!$K$106:$K$113)))*([2]TRP!$D$249/SUM([2]TRP!$D$248:$D$251))</f>
        <v>0</v>
      </c>
      <c r="BV74" s="75">
        <f>$AB74*(SUM([2]CPR_CEB!$K$113)/(SUM([2]CPR_CEB!$K$106:$K$113)))*([2]TRP!$D$250/SUM([2]TRP!$D$248:$D$251))</f>
        <v>0</v>
      </c>
      <c r="BW74" s="75">
        <f>$AB74*(SUM([2]CPR_CEB!$K$113)/(SUM([2]CPR_CEB!$K$106:$K$113)))*([2]TRP!$D$251/SUM([2]TRP!$D$248:$D$251))</f>
        <v>0</v>
      </c>
      <c r="BX74" s="71">
        <f>$AJ74*(SUM([2]CPR_CEB!$K$129)/(SUM([2]CPR_CEB!$K$129:$K$130)))</f>
        <v>0</v>
      </c>
      <c r="BY74" s="71">
        <f>$AJ74*(SUM([2]CPR_CEB!$K$130)/(SUM([2]CPR_CEB!$K$129:$K$130)))</f>
        <v>0</v>
      </c>
      <c r="BZ74" s="68">
        <f>$AN74*(SUM([2]CPR_CEB!$K$137)/(SUM([2]CPR_CEB!$K$137:$K$138)))</f>
        <v>0</v>
      </c>
      <c r="CA74" s="68">
        <f>$AN74*(SUM([2]CPR_CEB!$K$138)/(SUM([2]CPR_CEB!$K$137:$K$138)))</f>
        <v>0</v>
      </c>
      <c r="CB74" s="71">
        <f>$AO74*([2]CPR_CEB!$K$139+[2]CPR_CEB!$K$141)/(SUM([2]CPR_CEB!$K$139:$K$141))</f>
        <v>0</v>
      </c>
      <c r="CC74" s="71">
        <f>$AO74*(SUM([2]CPR_CEB!$K$140)/(SUM([2]CPR_CEB!$K$139:$K$141)))</f>
        <v>0</v>
      </c>
      <c r="CD74" s="68">
        <f>$AP74*(SUM([2]CPR_CEB!$K$142)/(SUM([2]CPR_CEB!$K$142:$K$143)))</f>
        <v>0</v>
      </c>
      <c r="CE74" s="68">
        <f>$AP74*(SUM([2]CPR_CEB!$K$143)/(SUM([2]CPR_CEB!$K$142:$K$143)))</f>
        <v>0</v>
      </c>
      <c r="CF74" s="70"/>
      <c r="CG74" s="70"/>
      <c r="CI74" s="72">
        <f t="shared" si="5"/>
        <v>0</v>
      </c>
      <c r="CJ74" s="73">
        <f t="shared" si="6"/>
        <v>0</v>
      </c>
      <c r="CK74" s="73">
        <f t="shared" si="7"/>
        <v>0</v>
      </c>
      <c r="CL74" s="73">
        <f t="shared" si="8"/>
        <v>0</v>
      </c>
      <c r="CM74" s="73">
        <f t="shared" si="9"/>
        <v>0</v>
      </c>
      <c r="CN74" s="73">
        <f t="shared" si="10"/>
        <v>0</v>
      </c>
      <c r="CO74" s="73">
        <f t="shared" si="11"/>
        <v>0</v>
      </c>
      <c r="CP74" s="73">
        <f t="shared" si="11"/>
        <v>0</v>
      </c>
      <c r="CQ74" s="73">
        <f t="shared" si="12"/>
        <v>0</v>
      </c>
      <c r="CR74" s="73">
        <f t="shared" si="12"/>
        <v>0</v>
      </c>
      <c r="CS74" s="73">
        <f t="shared" si="13"/>
        <v>0</v>
      </c>
      <c r="CT74" s="73">
        <f t="shared" si="14"/>
        <v>0</v>
      </c>
      <c r="CU74" s="73">
        <f t="shared" si="15"/>
        <v>0</v>
      </c>
      <c r="CV74" s="73">
        <f t="shared" si="16"/>
        <v>0</v>
      </c>
      <c r="CW74" s="73">
        <f t="shared" si="17"/>
        <v>0</v>
      </c>
      <c r="CX74" s="73">
        <f t="shared" si="18"/>
        <v>0</v>
      </c>
      <c r="CY74" s="73">
        <f t="shared" si="18"/>
        <v>0</v>
      </c>
      <c r="CZ74" s="73">
        <f t="shared" si="18"/>
        <v>0</v>
      </c>
      <c r="DA74" s="73">
        <f t="shared" si="19"/>
        <v>0</v>
      </c>
      <c r="DB74" s="73">
        <f t="shared" si="20"/>
        <v>0</v>
      </c>
      <c r="DC74" s="73">
        <f t="shared" si="21"/>
        <v>0</v>
      </c>
      <c r="DD74" s="73">
        <f t="shared" si="22"/>
        <v>0</v>
      </c>
      <c r="DE74" s="73">
        <f t="shared" si="23"/>
        <v>0</v>
      </c>
      <c r="DF74" s="73">
        <f t="shared" si="24"/>
        <v>0</v>
      </c>
      <c r="DG74" s="74">
        <f t="shared" si="25"/>
        <v>0</v>
      </c>
      <c r="DH74" s="99"/>
    </row>
    <row r="75" spans="1:112" ht="13.25" x14ac:dyDescent="0.25">
      <c r="A75" s="22" t="str">
        <f t="shared" si="36"/>
        <v>COMMERCE DE GROS  INTERMEDIAIRES</v>
      </c>
      <c r="B75" s="22" t="str">
        <f t="shared" si="36"/>
        <v xml:space="preserve">FJ2 </v>
      </c>
      <c r="C75" s="22">
        <v>19</v>
      </c>
      <c r="D75" s="67">
        <f t="shared" si="27"/>
        <v>0</v>
      </c>
      <c r="E75" s="67">
        <f t="shared" si="27"/>
        <v>0</v>
      </c>
      <c r="F75" s="67">
        <f t="shared" si="27"/>
        <v>0</v>
      </c>
      <c r="G75" s="67">
        <f t="shared" si="27"/>
        <v>0</v>
      </c>
      <c r="H75" s="67">
        <f t="shared" si="27"/>
        <v>0</v>
      </c>
      <c r="I75" s="67">
        <f t="shared" si="27"/>
        <v>0</v>
      </c>
      <c r="J75" s="67">
        <f t="shared" si="27"/>
        <v>0</v>
      </c>
      <c r="K75" s="67">
        <f t="shared" si="27"/>
        <v>0</v>
      </c>
      <c r="L75" s="67">
        <f t="shared" si="27"/>
        <v>0</v>
      </c>
      <c r="M75" s="67">
        <f t="shared" si="27"/>
        <v>0</v>
      </c>
      <c r="N75" s="67">
        <f t="shared" si="27"/>
        <v>0</v>
      </c>
      <c r="O75" s="68">
        <f t="shared" si="27"/>
        <v>0</v>
      </c>
      <c r="P75" s="67">
        <f t="shared" si="27"/>
        <v>0</v>
      </c>
      <c r="Q75" s="69">
        <f t="shared" si="27"/>
        <v>0</v>
      </c>
      <c r="R75" s="68">
        <f t="shared" si="27"/>
        <v>0</v>
      </c>
      <c r="S75" s="69">
        <f t="shared" si="27"/>
        <v>0</v>
      </c>
      <c r="T75" s="67">
        <f t="shared" ref="T75:AS75" si="39">T27</f>
        <v>0</v>
      </c>
      <c r="U75" s="68">
        <f t="shared" si="39"/>
        <v>0</v>
      </c>
      <c r="V75" s="69">
        <f t="shared" si="39"/>
        <v>0</v>
      </c>
      <c r="W75" s="67">
        <f t="shared" si="39"/>
        <v>0</v>
      </c>
      <c r="X75" s="67">
        <f t="shared" si="39"/>
        <v>0</v>
      </c>
      <c r="Y75" s="67">
        <f t="shared" si="39"/>
        <v>0</v>
      </c>
      <c r="Z75" s="67">
        <f t="shared" si="39"/>
        <v>0</v>
      </c>
      <c r="AA75" s="67">
        <f t="shared" si="39"/>
        <v>0</v>
      </c>
      <c r="AB75" s="68">
        <f t="shared" si="39"/>
        <v>0</v>
      </c>
      <c r="AC75" s="67">
        <f t="shared" si="39"/>
        <v>0</v>
      </c>
      <c r="AD75" s="67">
        <f t="shared" si="39"/>
        <v>0</v>
      </c>
      <c r="AE75" s="67">
        <f t="shared" si="39"/>
        <v>0</v>
      </c>
      <c r="AF75" s="67">
        <f t="shared" si="39"/>
        <v>0</v>
      </c>
      <c r="AG75" s="67">
        <f t="shared" si="39"/>
        <v>0</v>
      </c>
      <c r="AH75" s="67">
        <f t="shared" si="39"/>
        <v>0</v>
      </c>
      <c r="AI75" s="67">
        <f t="shared" si="39"/>
        <v>0</v>
      </c>
      <c r="AJ75" s="69">
        <f t="shared" si="39"/>
        <v>0</v>
      </c>
      <c r="AK75" s="67">
        <f t="shared" si="39"/>
        <v>0</v>
      </c>
      <c r="AL75" s="67">
        <f t="shared" si="39"/>
        <v>0</v>
      </c>
      <c r="AM75" s="70">
        <f t="shared" si="39"/>
        <v>0</v>
      </c>
      <c r="AN75" s="68">
        <f t="shared" si="39"/>
        <v>0</v>
      </c>
      <c r="AO75" s="69">
        <f t="shared" si="39"/>
        <v>0</v>
      </c>
      <c r="AP75" s="68">
        <f t="shared" si="39"/>
        <v>0</v>
      </c>
      <c r="AQ75" s="67">
        <f t="shared" si="39"/>
        <v>0</v>
      </c>
      <c r="AR75" s="67">
        <f t="shared" si="39"/>
        <v>0</v>
      </c>
      <c r="AS75" s="67">
        <f t="shared" si="39"/>
        <v>0</v>
      </c>
      <c r="AT75" s="75">
        <f>O75*(SUM([2]CPR_CEB!$K$69:$K$70))/(SUM([2]CPR_CEB!$K$69:$K$72))</f>
        <v>0</v>
      </c>
      <c r="AU75" s="75">
        <f>O75*([2]CPR_CEB!$K$71/(SUM([2]CPR_CEB!$K$69:$K$72)))</f>
        <v>0</v>
      </c>
      <c r="AV75" s="75">
        <f>O75*([2]CPR_CEB!$K$72/(SUM([2]CPR_CEB!$K$69:$K$72)))</f>
        <v>0</v>
      </c>
      <c r="AW75" s="71">
        <f>$Q75*([2]CPR_CEB!$K$76/(SUM([2]CPR_CEB!$K$76:$K$78)))</f>
        <v>0</v>
      </c>
      <c r="AX75" s="71">
        <f>$Q75*(SUM([2]CPR_CEB!$K$77:$K$78)/(SUM([2]CPR_CEB!$K$76:$K$78)))</f>
        <v>0</v>
      </c>
      <c r="AY75" s="75">
        <f>$R75*(SUM([2]CPR_CEB!$K$79)/(SUM([2]CPR_CEB!$K$79:$K$84)))</f>
        <v>0</v>
      </c>
      <c r="AZ75" s="75">
        <f>$R75*(SUM([2]CPR_CEB!$K$80)/(SUM([2]CPR_CEB!$K$79:$K$84)))</f>
        <v>0</v>
      </c>
      <c r="BA75" s="75">
        <f>$R75*(SUM([2]CPR_CEB!$K$81:$K$83)/(SUM([2]CPR_CEB!$K$79:$K$84)))</f>
        <v>0</v>
      </c>
      <c r="BB75" s="75">
        <f>$R75*(SUM([2]CPR_CEB!$K$84)/(SUM([2]CPR_CEB!$K$79:$K$84)))</f>
        <v>0</v>
      </c>
      <c r="BC75" s="71">
        <f>$S75*(SUM([2]CPR_CEB!$K$85)/(SUM([2]CPR_CEB!$K$85:$K$90)))</f>
        <v>0</v>
      </c>
      <c r="BD75" s="71">
        <f>$S75*(SUM([2]CPR_CEB!$K$86)/(SUM([2]CPR_CEB!$K$85:$K$90)))</f>
        <v>0</v>
      </c>
      <c r="BE75" s="71">
        <f>$S75*(SUM([2]CPR_CEB!$K$87:$K$90)/(SUM([2]CPR_CEB!$K$85:$K$90)))</f>
        <v>0</v>
      </c>
      <c r="BF75" s="75">
        <f>$U75*(SUM([2]CPR_CEB!$K$93)/(SUM([2]CPR_CEB!$K$93:$K$97)))</f>
        <v>0</v>
      </c>
      <c r="BG75" s="75">
        <f>$U75*(SUM([2]CPR_CEB!$K$94)/(SUM([2]CPR_CEB!$K$93:$K$97)))*([2]TRP!$D$246/SUM([2]TRP!$D$246:$D$247))</f>
        <v>0</v>
      </c>
      <c r="BH75" s="75">
        <f>$U75*(SUM([2]CPR_CEB!$K$94)/(SUM([2]CPR_CEB!$K$93:$K$97)))*([2]TRP!$D$247/SUM([2]TRP!$D$246:$D$247))</f>
        <v>0</v>
      </c>
      <c r="BI75" s="75">
        <f>$U75*(SUM([2]CPR_CEB!$K$95:$K$96)/(SUM([2]CPR_CEB!$K$93:$K$97)))</f>
        <v>0</v>
      </c>
      <c r="BJ75" s="75">
        <f>$U75*(SUM([2]CPR_CEB!$K$97)/(SUM([2]CPR_CEB!$K$93:$K$97)))</f>
        <v>0</v>
      </c>
      <c r="BK75" s="71">
        <f>$V75*(SUM([2]CPR_CEB!$K$98)/(SUM([2]CPR_CEB!$K$98:$K$100)))</f>
        <v>0</v>
      </c>
      <c r="BL75" s="71">
        <f>$V75*(SUM([2]CPR_CEB!$K$99)/(SUM([2]CPR_CEB!$K$98:$K$100)))</f>
        <v>0</v>
      </c>
      <c r="BM75" s="71">
        <f>$V75*(SUM([2]CPR_CEB!$K$100)/(SUM([2]CPR_CEB!$K$98:$K$100)))</f>
        <v>0</v>
      </c>
      <c r="BN75" s="75">
        <f>$AB75*(SUM([2]CPR_CEB!$K$106)/(SUM([2]CPR_CEB!$K$106:$K$113)))</f>
        <v>0</v>
      </c>
      <c r="BO75" s="75">
        <f>$AB75*(SUM([2]CPR_CEB!$K$107)/(SUM([2]CPR_CEB!$K$106:$K$113)))</f>
        <v>0</v>
      </c>
      <c r="BP75" s="75">
        <f>$AB75*(SUM([2]CPR_CEB!$K$108)/(SUM([2]CPR_CEB!$K$106:$K$113)))</f>
        <v>0</v>
      </c>
      <c r="BQ75" s="75">
        <f>$AB75*(SUM([2]CPR_CEB!$K$109)/(SUM([2]CPR_CEB!$K$106:$K$113)))</f>
        <v>0</v>
      </c>
      <c r="BR75" s="75">
        <f>$AB75*(SUM([2]CPR_CEB!$K$110)/(SUM([2]CPR_CEB!$K$106:$K$113)))</f>
        <v>0</v>
      </c>
      <c r="BS75" s="75">
        <f>$AB75*(SUM([2]CPR_CEB!$K$111:$K$112)/(SUM([2]CPR_CEB!$K$106:$K$113)))</f>
        <v>0</v>
      </c>
      <c r="BT75" s="75">
        <f>$AB75*(SUM([2]CPR_CEB!$K$113)/(SUM([2]CPR_CEB!$K$106:$K$113)))*([2]TRP!$D$248/SUM([2]TRP!$D$248:$D$251))</f>
        <v>0</v>
      </c>
      <c r="BU75" s="75">
        <f>$AB75*(SUM([2]CPR_CEB!$K$113)/(SUM([2]CPR_CEB!$K$106:$K$113)))*([2]TRP!$D$249/SUM([2]TRP!$D$248:$D$251))</f>
        <v>0</v>
      </c>
      <c r="BV75" s="75">
        <f>$AB75*(SUM([2]CPR_CEB!$K$113)/(SUM([2]CPR_CEB!$K$106:$K$113)))*([2]TRP!$D$250/SUM([2]TRP!$D$248:$D$251))</f>
        <v>0</v>
      </c>
      <c r="BW75" s="75">
        <f>$AB75*(SUM([2]CPR_CEB!$K$113)/(SUM([2]CPR_CEB!$K$106:$K$113)))*([2]TRP!$D$251/SUM([2]TRP!$D$248:$D$251))</f>
        <v>0</v>
      </c>
      <c r="BX75" s="71">
        <f>$AJ75*(SUM([2]CPR_CEB!$K$129)/(SUM([2]CPR_CEB!$K$129:$K$130)))</f>
        <v>0</v>
      </c>
      <c r="BY75" s="71">
        <f>$AJ75*(SUM([2]CPR_CEB!$K$130)/(SUM([2]CPR_CEB!$K$129:$K$130)))</f>
        <v>0</v>
      </c>
      <c r="BZ75" s="68">
        <f>$AN75*(SUM([2]CPR_CEB!$K$137)/(SUM([2]CPR_CEB!$K$137:$K$138)))</f>
        <v>0</v>
      </c>
      <c r="CA75" s="68">
        <f>$AN75*(SUM([2]CPR_CEB!$K$138)/(SUM([2]CPR_CEB!$K$137:$K$138)))</f>
        <v>0</v>
      </c>
      <c r="CB75" s="71">
        <f>$AO75*([2]CPR_CEB!$K$139+[2]CPR_CEB!$K$141)/(SUM([2]CPR_CEB!$K$139:$K$141))</f>
        <v>0</v>
      </c>
      <c r="CC75" s="71">
        <f>$AO75*(SUM([2]CPR_CEB!$K$140)/(SUM([2]CPR_CEB!$K$139:$K$141)))</f>
        <v>0</v>
      </c>
      <c r="CD75" s="68">
        <f>$AP75*(SUM([2]CPR_CEB!$K$142)/(SUM([2]CPR_CEB!$K$142:$K$143)))</f>
        <v>0</v>
      </c>
      <c r="CE75" s="68">
        <f>$AP75*(SUM([2]CPR_CEB!$K$143)/(SUM([2]CPR_CEB!$K$142:$K$143)))</f>
        <v>0</v>
      </c>
      <c r="CF75" s="70"/>
      <c r="CG75" s="70"/>
      <c r="CI75" s="72">
        <f t="shared" si="5"/>
        <v>0</v>
      </c>
      <c r="CJ75" s="73">
        <f t="shared" si="6"/>
        <v>0</v>
      </c>
      <c r="CK75" s="73">
        <f t="shared" si="7"/>
        <v>0</v>
      </c>
      <c r="CL75" s="73">
        <f t="shared" si="8"/>
        <v>0</v>
      </c>
      <c r="CM75" s="73">
        <f t="shared" si="9"/>
        <v>0</v>
      </c>
      <c r="CN75" s="73">
        <f t="shared" si="10"/>
        <v>0</v>
      </c>
      <c r="CO75" s="73">
        <f t="shared" si="11"/>
        <v>0</v>
      </c>
      <c r="CP75" s="73">
        <f t="shared" si="11"/>
        <v>0</v>
      </c>
      <c r="CQ75" s="73">
        <f t="shared" si="12"/>
        <v>0</v>
      </c>
      <c r="CR75" s="73">
        <f t="shared" si="12"/>
        <v>0</v>
      </c>
      <c r="CS75" s="73">
        <f t="shared" si="13"/>
        <v>0</v>
      </c>
      <c r="CT75" s="73">
        <f t="shared" si="14"/>
        <v>0</v>
      </c>
      <c r="CU75" s="73">
        <f t="shared" si="15"/>
        <v>0</v>
      </c>
      <c r="CV75" s="73">
        <f t="shared" si="16"/>
        <v>0</v>
      </c>
      <c r="CW75" s="73">
        <f t="shared" si="17"/>
        <v>0</v>
      </c>
      <c r="CX75" s="73">
        <f t="shared" si="18"/>
        <v>0</v>
      </c>
      <c r="CY75" s="73">
        <f t="shared" si="18"/>
        <v>0</v>
      </c>
      <c r="CZ75" s="73">
        <f t="shared" si="18"/>
        <v>0</v>
      </c>
      <c r="DA75" s="73">
        <f t="shared" si="19"/>
        <v>0</v>
      </c>
      <c r="DB75" s="73">
        <f t="shared" si="20"/>
        <v>0</v>
      </c>
      <c r="DC75" s="73">
        <f t="shared" si="21"/>
        <v>0</v>
      </c>
      <c r="DD75" s="73">
        <f t="shared" si="22"/>
        <v>0</v>
      </c>
      <c r="DE75" s="73">
        <f t="shared" si="23"/>
        <v>0</v>
      </c>
      <c r="DF75" s="73">
        <f t="shared" si="24"/>
        <v>0</v>
      </c>
      <c r="DG75" s="74">
        <f t="shared" si="25"/>
        <v>0</v>
      </c>
      <c r="DH75" s="99"/>
    </row>
    <row r="76" spans="1:112" ht="13.25" x14ac:dyDescent="0.25">
      <c r="A76" s="22" t="str">
        <f t="shared" si="36"/>
        <v>COMMERCE DE DETAIL ET REPARATIONS</v>
      </c>
      <c r="B76" s="22" t="str">
        <f t="shared" si="36"/>
        <v xml:space="preserve">FJ3 </v>
      </c>
      <c r="C76" s="22">
        <v>19</v>
      </c>
      <c r="D76" s="67">
        <f t="shared" ref="D76:AS82" si="40">D28</f>
        <v>0</v>
      </c>
      <c r="E76" s="67">
        <f t="shared" si="40"/>
        <v>0</v>
      </c>
      <c r="F76" s="67">
        <f t="shared" si="40"/>
        <v>0</v>
      </c>
      <c r="G76" s="67">
        <f t="shared" si="40"/>
        <v>0</v>
      </c>
      <c r="H76" s="67">
        <f t="shared" si="40"/>
        <v>0</v>
      </c>
      <c r="I76" s="67">
        <f t="shared" si="40"/>
        <v>0</v>
      </c>
      <c r="J76" s="67">
        <f t="shared" si="40"/>
        <v>0</v>
      </c>
      <c r="K76" s="67">
        <f t="shared" si="40"/>
        <v>0</v>
      </c>
      <c r="L76" s="67">
        <f t="shared" si="40"/>
        <v>0</v>
      </c>
      <c r="M76" s="67">
        <f t="shared" si="40"/>
        <v>0</v>
      </c>
      <c r="N76" s="67">
        <f t="shared" si="40"/>
        <v>0</v>
      </c>
      <c r="O76" s="68">
        <f t="shared" si="40"/>
        <v>0</v>
      </c>
      <c r="P76" s="67">
        <f t="shared" si="40"/>
        <v>0</v>
      </c>
      <c r="Q76" s="69">
        <f t="shared" si="40"/>
        <v>0</v>
      </c>
      <c r="R76" s="68">
        <f t="shared" si="40"/>
        <v>0</v>
      </c>
      <c r="S76" s="69">
        <f t="shared" si="40"/>
        <v>0</v>
      </c>
      <c r="T76" s="67">
        <f t="shared" si="40"/>
        <v>0</v>
      </c>
      <c r="U76" s="68">
        <f t="shared" si="40"/>
        <v>0</v>
      </c>
      <c r="V76" s="69">
        <f t="shared" si="40"/>
        <v>0</v>
      </c>
      <c r="W76" s="67">
        <f t="shared" si="40"/>
        <v>0</v>
      </c>
      <c r="X76" s="67">
        <f t="shared" si="40"/>
        <v>0</v>
      </c>
      <c r="Y76" s="67">
        <f t="shared" si="40"/>
        <v>0</v>
      </c>
      <c r="Z76" s="67">
        <f t="shared" si="40"/>
        <v>0</v>
      </c>
      <c r="AA76" s="67">
        <f t="shared" si="40"/>
        <v>0</v>
      </c>
      <c r="AB76" s="68">
        <f t="shared" si="40"/>
        <v>0</v>
      </c>
      <c r="AC76" s="67">
        <f t="shared" si="40"/>
        <v>0</v>
      </c>
      <c r="AD76" s="67">
        <f t="shared" si="40"/>
        <v>0</v>
      </c>
      <c r="AE76" s="67">
        <f t="shared" si="40"/>
        <v>0</v>
      </c>
      <c r="AF76" s="67">
        <f t="shared" si="40"/>
        <v>0</v>
      </c>
      <c r="AG76" s="67">
        <f t="shared" si="40"/>
        <v>0</v>
      </c>
      <c r="AH76" s="67">
        <f t="shared" si="40"/>
        <v>0</v>
      </c>
      <c r="AI76" s="67">
        <f t="shared" si="40"/>
        <v>0</v>
      </c>
      <c r="AJ76" s="69">
        <f t="shared" si="40"/>
        <v>0</v>
      </c>
      <c r="AK76" s="67">
        <f t="shared" si="40"/>
        <v>0</v>
      </c>
      <c r="AL76" s="67">
        <f t="shared" si="40"/>
        <v>0</v>
      </c>
      <c r="AM76" s="70">
        <f t="shared" si="40"/>
        <v>0</v>
      </c>
      <c r="AN76" s="68">
        <f t="shared" si="40"/>
        <v>0</v>
      </c>
      <c r="AO76" s="69">
        <f t="shared" si="40"/>
        <v>0</v>
      </c>
      <c r="AP76" s="68">
        <f t="shared" si="40"/>
        <v>0</v>
      </c>
      <c r="AQ76" s="67">
        <f t="shared" si="40"/>
        <v>0</v>
      </c>
      <c r="AR76" s="67">
        <f t="shared" si="40"/>
        <v>0</v>
      </c>
      <c r="AS76" s="67">
        <f t="shared" si="40"/>
        <v>0</v>
      </c>
      <c r="AT76" s="75">
        <f>O76*(SUM([2]CPR_CEB!$K$69:$K$70))/(SUM([2]CPR_CEB!$K$69:$K$72))</f>
        <v>0</v>
      </c>
      <c r="AU76" s="75">
        <f>O76*([2]CPR_CEB!$K$71/(SUM([2]CPR_CEB!$K$69:$K$72)))</f>
        <v>0</v>
      </c>
      <c r="AV76" s="75">
        <f>O76*([2]CPR_CEB!$K$72/(SUM([2]CPR_CEB!$K$69:$K$72)))</f>
        <v>0</v>
      </c>
      <c r="AW76" s="71">
        <f>$Q76*([2]CPR_CEB!$K$76/(SUM([2]CPR_CEB!$K$76:$K$78)))</f>
        <v>0</v>
      </c>
      <c r="AX76" s="71">
        <f>$Q76*(SUM([2]CPR_CEB!$K$77:$K$78)/(SUM([2]CPR_CEB!$K$76:$K$78)))</f>
        <v>0</v>
      </c>
      <c r="AY76" s="75">
        <f>$R76*(SUM([2]CPR_CEB!$K$79)/(SUM([2]CPR_CEB!$K$79:$K$84)))</f>
        <v>0</v>
      </c>
      <c r="AZ76" s="75">
        <f>$R76*(SUM([2]CPR_CEB!$K$80)/(SUM([2]CPR_CEB!$K$79:$K$84)))</f>
        <v>0</v>
      </c>
      <c r="BA76" s="75">
        <f>$R76*(SUM([2]CPR_CEB!$K$81:$K$83)/(SUM([2]CPR_CEB!$K$79:$K$84)))</f>
        <v>0</v>
      </c>
      <c r="BB76" s="75">
        <f>$R76*(SUM([2]CPR_CEB!$K$84)/(SUM([2]CPR_CEB!$K$79:$K$84)))</f>
        <v>0</v>
      </c>
      <c r="BC76" s="71">
        <f>$S76*(SUM([2]CPR_CEB!$K$85)/(SUM([2]CPR_CEB!$K$85:$K$90)))</f>
        <v>0</v>
      </c>
      <c r="BD76" s="71">
        <f>$S76*(SUM([2]CPR_CEB!$K$86)/(SUM([2]CPR_CEB!$K$85:$K$90)))</f>
        <v>0</v>
      </c>
      <c r="BE76" s="71">
        <f>$S76*(SUM([2]CPR_CEB!$K$87:$K$90)/(SUM([2]CPR_CEB!$K$85:$K$90)))</f>
        <v>0</v>
      </c>
      <c r="BF76" s="75">
        <f>$U76*(SUM([2]CPR_CEB!$K$93)/(SUM([2]CPR_CEB!$K$93:$K$97)))</f>
        <v>0</v>
      </c>
      <c r="BG76" s="75">
        <f>$U76*(SUM([2]CPR_CEB!$K$94)/(SUM([2]CPR_CEB!$K$93:$K$97)))*([2]TRP!$D$246/SUM([2]TRP!$D$246:$D$247))</f>
        <v>0</v>
      </c>
      <c r="BH76" s="75">
        <f>$U76*(SUM([2]CPR_CEB!$K$94)/(SUM([2]CPR_CEB!$K$93:$K$97)))*([2]TRP!$D$247/SUM([2]TRP!$D$246:$D$247))</f>
        <v>0</v>
      </c>
      <c r="BI76" s="75">
        <f>$U76*(SUM([2]CPR_CEB!$K$95:$K$96)/(SUM([2]CPR_CEB!$K$93:$K$97)))</f>
        <v>0</v>
      </c>
      <c r="BJ76" s="75">
        <f>$U76*(SUM([2]CPR_CEB!$K$97)/(SUM([2]CPR_CEB!$K$93:$K$97)))</f>
        <v>0</v>
      </c>
      <c r="BK76" s="71">
        <f>$V76*(SUM([2]CPR_CEB!$K$98)/(SUM([2]CPR_CEB!$K$98:$K$100)))</f>
        <v>0</v>
      </c>
      <c r="BL76" s="71">
        <f>$V76*(SUM([2]CPR_CEB!$K$99)/(SUM([2]CPR_CEB!$K$98:$K$100)))</f>
        <v>0</v>
      </c>
      <c r="BM76" s="71">
        <f>$V76*(SUM([2]CPR_CEB!$K$100)/(SUM([2]CPR_CEB!$K$98:$K$100)))</f>
        <v>0</v>
      </c>
      <c r="BN76" s="75">
        <f>$AB76*(SUM([2]CPR_CEB!$K$106)/(SUM([2]CPR_CEB!$K$106:$K$113)))</f>
        <v>0</v>
      </c>
      <c r="BO76" s="75">
        <f>$AB76*(SUM([2]CPR_CEB!$K$107)/(SUM([2]CPR_CEB!$K$106:$K$113)))</f>
        <v>0</v>
      </c>
      <c r="BP76" s="75">
        <f>$AB76*(SUM([2]CPR_CEB!$K$108)/(SUM([2]CPR_CEB!$K$106:$K$113)))</f>
        <v>0</v>
      </c>
      <c r="BQ76" s="75">
        <f>$AB76*(SUM([2]CPR_CEB!$K$109)/(SUM([2]CPR_CEB!$K$106:$K$113)))</f>
        <v>0</v>
      </c>
      <c r="BR76" s="75">
        <f>$AB76*(SUM([2]CPR_CEB!$K$110)/(SUM([2]CPR_CEB!$K$106:$K$113)))</f>
        <v>0</v>
      </c>
      <c r="BS76" s="75">
        <f>$AB76*(SUM([2]CPR_CEB!$K$111:$K$112)/(SUM([2]CPR_CEB!$K$106:$K$113)))</f>
        <v>0</v>
      </c>
      <c r="BT76" s="75">
        <f>$AB76*(SUM([2]CPR_CEB!$K$113)/(SUM([2]CPR_CEB!$K$106:$K$113)))*([2]TRP!$D$248/SUM([2]TRP!$D$248:$D$251))</f>
        <v>0</v>
      </c>
      <c r="BU76" s="75">
        <f>$AB76*(SUM([2]CPR_CEB!$K$113)/(SUM([2]CPR_CEB!$K$106:$K$113)))*([2]TRP!$D$249/SUM([2]TRP!$D$248:$D$251))</f>
        <v>0</v>
      </c>
      <c r="BV76" s="75">
        <f>$AB76*(SUM([2]CPR_CEB!$K$113)/(SUM([2]CPR_CEB!$K$106:$K$113)))*([2]TRP!$D$250/SUM([2]TRP!$D$248:$D$251))</f>
        <v>0</v>
      </c>
      <c r="BW76" s="75">
        <f>$AB76*(SUM([2]CPR_CEB!$K$113)/(SUM([2]CPR_CEB!$K$106:$K$113)))*([2]TRP!$D$251/SUM([2]TRP!$D$248:$D$251))</f>
        <v>0</v>
      </c>
      <c r="BX76" s="71">
        <f>$AJ76*(SUM([2]CPR_CEB!$K$129)/(SUM([2]CPR_CEB!$K$129:$K$130)))</f>
        <v>0</v>
      </c>
      <c r="BY76" s="71">
        <f>$AJ76*(SUM([2]CPR_CEB!$K$130)/(SUM([2]CPR_CEB!$K$129:$K$130)))</f>
        <v>0</v>
      </c>
      <c r="BZ76" s="68">
        <f>$AN76*(SUM([2]CPR_CEB!$K$137)/(SUM([2]CPR_CEB!$K$137:$K$138)))</f>
        <v>0</v>
      </c>
      <c r="CA76" s="68">
        <f>$AN76*(SUM([2]CPR_CEB!$K$138)/(SUM([2]CPR_CEB!$K$137:$K$138)))</f>
        <v>0</v>
      </c>
      <c r="CB76" s="71">
        <f>$AO76*([2]CPR_CEB!$K$139+[2]CPR_CEB!$K$141)/(SUM([2]CPR_CEB!$K$139:$K$141))</f>
        <v>0</v>
      </c>
      <c r="CC76" s="71">
        <f>$AO76*(SUM([2]CPR_CEB!$K$140)/(SUM([2]CPR_CEB!$K$139:$K$141)))</f>
        <v>0</v>
      </c>
      <c r="CD76" s="68">
        <f>$AP76*(SUM([2]CPR_CEB!$K$142)/(SUM([2]CPR_CEB!$K$142:$K$143)))</f>
        <v>0</v>
      </c>
      <c r="CE76" s="68">
        <f>$AP76*(SUM([2]CPR_CEB!$K$143)/(SUM([2]CPR_CEB!$K$142:$K$143)))</f>
        <v>0</v>
      </c>
      <c r="CF76" s="70"/>
      <c r="CG76" s="70"/>
      <c r="CI76" s="72">
        <f t="shared" si="5"/>
        <v>0</v>
      </c>
      <c r="CJ76" s="73">
        <f t="shared" si="6"/>
        <v>0</v>
      </c>
      <c r="CK76" s="73">
        <f t="shared" si="7"/>
        <v>0</v>
      </c>
      <c r="CL76" s="73">
        <f t="shared" si="8"/>
        <v>0</v>
      </c>
      <c r="CM76" s="73">
        <f t="shared" si="9"/>
        <v>0</v>
      </c>
      <c r="CN76" s="73">
        <f t="shared" si="10"/>
        <v>0</v>
      </c>
      <c r="CO76" s="73">
        <f t="shared" si="11"/>
        <v>0</v>
      </c>
      <c r="CP76" s="73">
        <f t="shared" si="11"/>
        <v>0</v>
      </c>
      <c r="CQ76" s="73">
        <f t="shared" si="12"/>
        <v>0</v>
      </c>
      <c r="CR76" s="73">
        <f t="shared" si="12"/>
        <v>0</v>
      </c>
      <c r="CS76" s="73">
        <f t="shared" si="13"/>
        <v>0</v>
      </c>
      <c r="CT76" s="73">
        <f t="shared" si="14"/>
        <v>0</v>
      </c>
      <c r="CU76" s="73">
        <f t="shared" si="15"/>
        <v>0</v>
      </c>
      <c r="CV76" s="73">
        <f t="shared" si="16"/>
        <v>0</v>
      </c>
      <c r="CW76" s="73">
        <f t="shared" si="17"/>
        <v>0</v>
      </c>
      <c r="CX76" s="73">
        <f t="shared" si="18"/>
        <v>0</v>
      </c>
      <c r="CY76" s="73">
        <f t="shared" si="18"/>
        <v>0</v>
      </c>
      <c r="CZ76" s="73">
        <f t="shared" si="18"/>
        <v>0</v>
      </c>
      <c r="DA76" s="73">
        <f t="shared" si="19"/>
        <v>0</v>
      </c>
      <c r="DB76" s="73">
        <f t="shared" si="20"/>
        <v>0</v>
      </c>
      <c r="DC76" s="73">
        <f t="shared" si="21"/>
        <v>0</v>
      </c>
      <c r="DD76" s="73">
        <f t="shared" si="22"/>
        <v>0</v>
      </c>
      <c r="DE76" s="73">
        <f t="shared" si="23"/>
        <v>0</v>
      </c>
      <c r="DF76" s="73">
        <f t="shared" si="24"/>
        <v>0</v>
      </c>
      <c r="DG76" s="74">
        <f t="shared" si="25"/>
        <v>0</v>
      </c>
      <c r="DH76" s="99"/>
    </row>
    <row r="77" spans="1:112" ht="13.25" x14ac:dyDescent="0.25">
      <c r="A77" s="22" t="str">
        <f t="shared" si="36"/>
        <v>TRANSPORTS</v>
      </c>
      <c r="B77" s="45" t="str">
        <f t="shared" si="36"/>
        <v xml:space="preserve">FK0 </v>
      </c>
      <c r="C77" s="22" t="s">
        <v>164</v>
      </c>
      <c r="D77" s="67">
        <f t="shared" si="40"/>
        <v>0</v>
      </c>
      <c r="E77" s="67">
        <f t="shared" si="40"/>
        <v>0</v>
      </c>
      <c r="F77" s="67">
        <f t="shared" si="40"/>
        <v>0</v>
      </c>
      <c r="G77" s="67">
        <f t="shared" si="40"/>
        <v>0</v>
      </c>
      <c r="H77" s="67">
        <f t="shared" si="40"/>
        <v>0</v>
      </c>
      <c r="I77" s="67">
        <f t="shared" si="40"/>
        <v>0</v>
      </c>
      <c r="J77" s="67">
        <f t="shared" si="40"/>
        <v>0</v>
      </c>
      <c r="K77" s="67">
        <f t="shared" si="40"/>
        <v>0</v>
      </c>
      <c r="L77" s="67">
        <f t="shared" si="40"/>
        <v>0</v>
      </c>
      <c r="M77" s="67">
        <f t="shared" si="40"/>
        <v>0</v>
      </c>
      <c r="N77" s="67">
        <f t="shared" si="40"/>
        <v>0</v>
      </c>
      <c r="O77" s="68">
        <f t="shared" si="40"/>
        <v>0</v>
      </c>
      <c r="P77" s="67">
        <f t="shared" si="40"/>
        <v>0</v>
      </c>
      <c r="Q77" s="69">
        <f t="shared" si="40"/>
        <v>0</v>
      </c>
      <c r="R77" s="68">
        <f t="shared" si="40"/>
        <v>0</v>
      </c>
      <c r="S77" s="69">
        <f t="shared" si="40"/>
        <v>0</v>
      </c>
      <c r="T77" s="67">
        <f t="shared" si="40"/>
        <v>0</v>
      </c>
      <c r="U77" s="68">
        <f t="shared" si="40"/>
        <v>0</v>
      </c>
      <c r="V77" s="69">
        <f t="shared" si="40"/>
        <v>0</v>
      </c>
      <c r="W77" s="67">
        <f t="shared" si="40"/>
        <v>0</v>
      </c>
      <c r="X77" s="67">
        <f t="shared" si="40"/>
        <v>0</v>
      </c>
      <c r="Y77" s="67">
        <f t="shared" si="40"/>
        <v>0</v>
      </c>
      <c r="Z77" s="67">
        <f t="shared" si="40"/>
        <v>0</v>
      </c>
      <c r="AA77" s="67">
        <f t="shared" si="40"/>
        <v>0</v>
      </c>
      <c r="AB77" s="68">
        <f t="shared" si="40"/>
        <v>0</v>
      </c>
      <c r="AC77" s="67">
        <f t="shared" si="40"/>
        <v>0</v>
      </c>
      <c r="AD77" s="67">
        <f t="shared" si="40"/>
        <v>0</v>
      </c>
      <c r="AE77" s="67">
        <f t="shared" si="40"/>
        <v>0</v>
      </c>
      <c r="AF77" s="67">
        <f t="shared" si="40"/>
        <v>0</v>
      </c>
      <c r="AG77" s="67">
        <f t="shared" si="40"/>
        <v>0</v>
      </c>
      <c r="AH77" s="67">
        <f t="shared" si="40"/>
        <v>0</v>
      </c>
      <c r="AI77" s="67">
        <f t="shared" si="40"/>
        <v>0</v>
      </c>
      <c r="AJ77" s="69">
        <f t="shared" si="40"/>
        <v>0</v>
      </c>
      <c r="AK77" s="67">
        <f t="shared" si="40"/>
        <v>0</v>
      </c>
      <c r="AL77" s="67">
        <f t="shared" si="40"/>
        <v>0</v>
      </c>
      <c r="AM77" s="70">
        <f t="shared" si="40"/>
        <v>0</v>
      </c>
      <c r="AN77" s="68">
        <f t="shared" si="40"/>
        <v>0</v>
      </c>
      <c r="AO77" s="69">
        <f t="shared" si="40"/>
        <v>0</v>
      </c>
      <c r="AP77" s="68">
        <f t="shared" si="40"/>
        <v>0</v>
      </c>
      <c r="AQ77" s="67">
        <f t="shared" si="40"/>
        <v>0</v>
      </c>
      <c r="AR77" s="67">
        <f t="shared" si="40"/>
        <v>0</v>
      </c>
      <c r="AS77" s="67">
        <f t="shared" si="40"/>
        <v>0</v>
      </c>
      <c r="AT77" s="75">
        <f>O77*(SUM([2]CPR_CEB!$K$69:$K$70))/(SUM([2]CPR_CEB!$K$69:$K$72))</f>
        <v>0</v>
      </c>
      <c r="AU77" s="75">
        <f>O77*([2]CPR_CEB!$K$71/(SUM([2]CPR_CEB!$K$69:$K$72)))</f>
        <v>0</v>
      </c>
      <c r="AV77" s="75">
        <f>O77*([2]CPR_CEB!$K$72/(SUM([2]CPR_CEB!$K$69:$K$72)))</f>
        <v>0</v>
      </c>
      <c r="AW77" s="71">
        <f>$Q77*([2]CPR_CEB!$K$76/(SUM([2]CPR_CEB!$K$76:$K$78)))</f>
        <v>0</v>
      </c>
      <c r="AX77" s="71">
        <f>$Q77*(SUM([2]CPR_CEB!$K$77:$K$78)/(SUM([2]CPR_CEB!$K$76:$K$78)))</f>
        <v>0</v>
      </c>
      <c r="AY77" s="75">
        <f>$R77*(SUM([2]CPR_CEB!$K$79)/(SUM([2]CPR_CEB!$K$79:$K$84)))</f>
        <v>0</v>
      </c>
      <c r="AZ77" s="75">
        <f>$R77*(SUM([2]CPR_CEB!$K$80)/(SUM([2]CPR_CEB!$K$79:$K$84)))</f>
        <v>0</v>
      </c>
      <c r="BA77" s="75">
        <f>$R77*(SUM([2]CPR_CEB!$K$81:$K$83)/(SUM([2]CPR_CEB!$K$79:$K$84)))</f>
        <v>0</v>
      </c>
      <c r="BB77" s="75">
        <f>$R77*(SUM([2]CPR_CEB!$K$84)/(SUM([2]CPR_CEB!$K$79:$K$84)))</f>
        <v>0</v>
      </c>
      <c r="BC77" s="71">
        <f>$S77*(SUM([2]CPR_CEB!$K$85)/(SUM([2]CPR_CEB!$K$85:$K$90)))</f>
        <v>0</v>
      </c>
      <c r="BD77" s="71">
        <f>$S77*(SUM([2]CPR_CEB!$K$86)/(SUM([2]CPR_CEB!$K$85:$K$90)))</f>
        <v>0</v>
      </c>
      <c r="BE77" s="71">
        <f>$S77*(SUM([2]CPR_CEB!$K$87:$K$90)/(SUM([2]CPR_CEB!$K$85:$K$90)))</f>
        <v>0</v>
      </c>
      <c r="BF77" s="75">
        <f>$U77*(SUM([2]CPR_CEB!$K$93)/(SUM([2]CPR_CEB!$K$93:$K$97)))</f>
        <v>0</v>
      </c>
      <c r="BG77" s="75">
        <f>$U77*(SUM([2]CPR_CEB!$K$94)/(SUM([2]CPR_CEB!$K$93:$K$97)))*([2]TRP!$D$246/SUM([2]TRP!$D$246:$D$247))</f>
        <v>0</v>
      </c>
      <c r="BH77" s="75">
        <f>$U77*(SUM([2]CPR_CEB!$K$94)/(SUM([2]CPR_CEB!$K$93:$K$97)))*([2]TRP!$D$247/SUM([2]TRP!$D$246:$D$247))</f>
        <v>0</v>
      </c>
      <c r="BI77" s="75">
        <f>$U77*(SUM([2]CPR_CEB!$K$95:$K$96)/(SUM([2]CPR_CEB!$K$93:$K$97)))</f>
        <v>0</v>
      </c>
      <c r="BJ77" s="75">
        <f>$U77*(SUM([2]CPR_CEB!$K$97)/(SUM([2]CPR_CEB!$K$93:$K$97)))</f>
        <v>0</v>
      </c>
      <c r="BK77" s="71">
        <f>$V77*(SUM([2]CPR_CEB!$K$98)/(SUM([2]CPR_CEB!$K$98:$K$100)))</f>
        <v>0</v>
      </c>
      <c r="BL77" s="71">
        <f>$V77*(SUM([2]CPR_CEB!$K$99)/(SUM([2]CPR_CEB!$K$98:$K$100)))</f>
        <v>0</v>
      </c>
      <c r="BM77" s="71">
        <f>$V77*(SUM([2]CPR_CEB!$K$100)/(SUM([2]CPR_CEB!$K$98:$K$100)))</f>
        <v>0</v>
      </c>
      <c r="BN77" s="75">
        <f>$AB77*(SUM([2]CPR_CEB!$K$106)/(SUM([2]CPR_CEB!$K$106:$K$113)))</f>
        <v>0</v>
      </c>
      <c r="BO77" s="75">
        <f>$AB77*(SUM([2]CPR_CEB!$K$107)/(SUM([2]CPR_CEB!$K$106:$K$113)))</f>
        <v>0</v>
      </c>
      <c r="BP77" s="75">
        <f>$AB77*(SUM([2]CPR_CEB!$K$108)/(SUM([2]CPR_CEB!$K$106:$K$113)))</f>
        <v>0</v>
      </c>
      <c r="BQ77" s="75">
        <f>$AB77*(SUM([2]CPR_CEB!$K$109)/(SUM([2]CPR_CEB!$K$106:$K$113)))</f>
        <v>0</v>
      </c>
      <c r="BR77" s="75">
        <f>$AB77*(SUM([2]CPR_CEB!$K$110)/(SUM([2]CPR_CEB!$K$106:$K$113)))</f>
        <v>0</v>
      </c>
      <c r="BS77" s="75">
        <f>$AB77*(SUM([2]CPR_CEB!$K$111:$K$112)/(SUM([2]CPR_CEB!$K$106:$K$113)))</f>
        <v>0</v>
      </c>
      <c r="BT77" s="75">
        <f>$AB77*(SUM([2]CPR_CEB!$K$113)/(SUM([2]CPR_CEB!$K$106:$K$113)))*([2]TRP!$D$248/SUM([2]TRP!$D$248:$D$251))</f>
        <v>0</v>
      </c>
      <c r="BU77" s="75">
        <f>$AB77*(SUM([2]CPR_CEB!$K$113)/(SUM([2]CPR_CEB!$K$106:$K$113)))*([2]TRP!$D$249/SUM([2]TRP!$D$248:$D$251))</f>
        <v>0</v>
      </c>
      <c r="BV77" s="75">
        <f>$AB77*(SUM([2]CPR_CEB!$K$113)/(SUM([2]CPR_CEB!$K$106:$K$113)))*([2]TRP!$D$250/SUM([2]TRP!$D$248:$D$251))</f>
        <v>0</v>
      </c>
      <c r="BW77" s="75">
        <f>$AB77*(SUM([2]CPR_CEB!$K$113)/(SUM([2]CPR_CEB!$K$106:$K$113)))*([2]TRP!$D$251/SUM([2]TRP!$D$248:$D$251))</f>
        <v>0</v>
      </c>
      <c r="BX77" s="71">
        <f>$AJ77*(SUM([2]CPR_CEB!$K$129)/(SUM([2]CPR_CEB!$K$129:$K$130)))</f>
        <v>0</v>
      </c>
      <c r="BY77" s="71">
        <f>$AJ77*(SUM([2]CPR_CEB!$K$130)/(SUM([2]CPR_CEB!$K$129:$K$130)))</f>
        <v>0</v>
      </c>
      <c r="BZ77" s="68">
        <f>$AN77*(SUM([2]CPR_CEB!$K$137)/(SUM([2]CPR_CEB!$K$137:$K$138)))</f>
        <v>0</v>
      </c>
      <c r="CA77" s="68">
        <f>$AN77*(SUM([2]CPR_CEB!$K$138)/(SUM([2]CPR_CEB!$K$137:$K$138)))</f>
        <v>0</v>
      </c>
      <c r="CB77" s="71">
        <f>$AO77*([2]CPR_CEB!$K$139+[2]CPR_CEB!$K$141)/(SUM([2]CPR_CEB!$K$139:$K$141))</f>
        <v>0</v>
      </c>
      <c r="CC77" s="71">
        <f>$AO77*(SUM([2]CPR_CEB!$K$140)/(SUM([2]CPR_CEB!$K$139:$K$141)))</f>
        <v>0</v>
      </c>
      <c r="CD77" s="68">
        <f>$AP77*(SUM([2]CPR_CEB!$K$142)/(SUM([2]CPR_CEB!$K$142:$K$143)))</f>
        <v>0</v>
      </c>
      <c r="CE77" s="68">
        <f>$AP77*(SUM([2]CPR_CEB!$K$143)/(SUM([2]CPR_CEB!$K$142:$K$143)))</f>
        <v>0</v>
      </c>
      <c r="CF77" s="70"/>
      <c r="CG77" s="70"/>
      <c r="CI77" s="72">
        <f t="shared" si="5"/>
        <v>0</v>
      </c>
      <c r="CJ77" s="73">
        <f t="shared" si="6"/>
        <v>0</v>
      </c>
      <c r="CK77" s="73">
        <f t="shared" si="7"/>
        <v>0</v>
      </c>
      <c r="CL77" s="73">
        <f t="shared" si="8"/>
        <v>0</v>
      </c>
      <c r="CM77" s="73">
        <f t="shared" si="9"/>
        <v>0</v>
      </c>
      <c r="CN77" s="73">
        <f t="shared" si="10"/>
        <v>0</v>
      </c>
      <c r="CO77" s="73">
        <f t="shared" si="11"/>
        <v>0</v>
      </c>
      <c r="CP77" s="73">
        <f t="shared" si="11"/>
        <v>0</v>
      </c>
      <c r="CQ77" s="73">
        <f t="shared" si="12"/>
        <v>0</v>
      </c>
      <c r="CR77" s="73">
        <f t="shared" si="12"/>
        <v>0</v>
      </c>
      <c r="CS77" s="73">
        <f t="shared" si="13"/>
        <v>0</v>
      </c>
      <c r="CT77" s="73">
        <f t="shared" si="14"/>
        <v>0</v>
      </c>
      <c r="CU77" s="73">
        <f t="shared" si="15"/>
        <v>0</v>
      </c>
      <c r="CV77" s="73">
        <f t="shared" si="16"/>
        <v>0</v>
      </c>
      <c r="CW77" s="73">
        <f t="shared" si="17"/>
        <v>0</v>
      </c>
      <c r="CX77" s="73">
        <f t="shared" si="18"/>
        <v>0</v>
      </c>
      <c r="CY77" s="73">
        <f t="shared" si="18"/>
        <v>0</v>
      </c>
      <c r="CZ77" s="73">
        <f t="shared" si="18"/>
        <v>0</v>
      </c>
      <c r="DA77" s="73">
        <f t="shared" si="19"/>
        <v>0</v>
      </c>
      <c r="DB77" s="73">
        <f t="shared" si="20"/>
        <v>0</v>
      </c>
      <c r="DC77" s="73">
        <f t="shared" si="21"/>
        <v>0</v>
      </c>
      <c r="DD77" s="73">
        <f t="shared" si="22"/>
        <v>0</v>
      </c>
      <c r="DE77" s="73">
        <f t="shared" si="23"/>
        <v>0</v>
      </c>
      <c r="DF77" s="73">
        <f t="shared" si="24"/>
        <v>0</v>
      </c>
      <c r="DG77" s="74">
        <f t="shared" si="25"/>
        <v>0</v>
      </c>
      <c r="DH77" s="99"/>
    </row>
    <row r="78" spans="1:112" ht="13.25" x14ac:dyDescent="0.25">
      <c r="A78" s="22" t="str">
        <f t="shared" si="36"/>
        <v>INTERMEDIATION FINANCIERE</v>
      </c>
      <c r="B78" s="22" t="str">
        <f t="shared" si="36"/>
        <v xml:space="preserve">FL1 </v>
      </c>
      <c r="C78" s="22">
        <v>19</v>
      </c>
      <c r="D78" s="67">
        <f t="shared" si="40"/>
        <v>0</v>
      </c>
      <c r="E78" s="67">
        <f t="shared" si="40"/>
        <v>0</v>
      </c>
      <c r="F78" s="67">
        <f t="shared" si="40"/>
        <v>0</v>
      </c>
      <c r="G78" s="67">
        <f t="shared" si="40"/>
        <v>0</v>
      </c>
      <c r="H78" s="67">
        <f t="shared" si="40"/>
        <v>0</v>
      </c>
      <c r="I78" s="67">
        <f t="shared" si="40"/>
        <v>0</v>
      </c>
      <c r="J78" s="67">
        <f t="shared" si="40"/>
        <v>0</v>
      </c>
      <c r="K78" s="67">
        <f t="shared" si="40"/>
        <v>0</v>
      </c>
      <c r="L78" s="67">
        <f t="shared" si="40"/>
        <v>0</v>
      </c>
      <c r="M78" s="67">
        <f t="shared" si="40"/>
        <v>0</v>
      </c>
      <c r="N78" s="67">
        <f t="shared" si="40"/>
        <v>0</v>
      </c>
      <c r="O78" s="68">
        <f t="shared" si="40"/>
        <v>0</v>
      </c>
      <c r="P78" s="67">
        <f t="shared" si="40"/>
        <v>0</v>
      </c>
      <c r="Q78" s="69">
        <f t="shared" si="40"/>
        <v>0</v>
      </c>
      <c r="R78" s="68">
        <f t="shared" si="40"/>
        <v>0</v>
      </c>
      <c r="S78" s="69">
        <f t="shared" si="40"/>
        <v>0</v>
      </c>
      <c r="T78" s="67">
        <f t="shared" si="40"/>
        <v>0</v>
      </c>
      <c r="U78" s="68">
        <f t="shared" si="40"/>
        <v>0</v>
      </c>
      <c r="V78" s="69">
        <f t="shared" si="40"/>
        <v>0</v>
      </c>
      <c r="W78" s="67">
        <f t="shared" si="40"/>
        <v>0</v>
      </c>
      <c r="X78" s="67">
        <f t="shared" si="40"/>
        <v>0</v>
      </c>
      <c r="Y78" s="67">
        <f t="shared" si="40"/>
        <v>0</v>
      </c>
      <c r="Z78" s="67">
        <f t="shared" si="40"/>
        <v>0</v>
      </c>
      <c r="AA78" s="67">
        <f t="shared" si="40"/>
        <v>0</v>
      </c>
      <c r="AB78" s="68">
        <f t="shared" si="40"/>
        <v>0</v>
      </c>
      <c r="AC78" s="67">
        <f t="shared" si="40"/>
        <v>0</v>
      </c>
      <c r="AD78" s="67">
        <f t="shared" si="40"/>
        <v>0</v>
      </c>
      <c r="AE78" s="67">
        <f t="shared" si="40"/>
        <v>0</v>
      </c>
      <c r="AF78" s="67">
        <f t="shared" si="40"/>
        <v>0</v>
      </c>
      <c r="AG78" s="67">
        <f t="shared" si="40"/>
        <v>0</v>
      </c>
      <c r="AH78" s="67">
        <f t="shared" si="40"/>
        <v>0</v>
      </c>
      <c r="AI78" s="67">
        <f t="shared" si="40"/>
        <v>0</v>
      </c>
      <c r="AJ78" s="69">
        <f t="shared" si="40"/>
        <v>0</v>
      </c>
      <c r="AK78" s="67">
        <f t="shared" si="40"/>
        <v>0</v>
      </c>
      <c r="AL78" s="67">
        <f t="shared" si="40"/>
        <v>0</v>
      </c>
      <c r="AM78" s="70">
        <f t="shared" si="40"/>
        <v>0</v>
      </c>
      <c r="AN78" s="68">
        <f t="shared" si="40"/>
        <v>0</v>
      </c>
      <c r="AO78" s="69">
        <f t="shared" si="40"/>
        <v>0</v>
      </c>
      <c r="AP78" s="68">
        <f t="shared" si="40"/>
        <v>0</v>
      </c>
      <c r="AQ78" s="67">
        <f t="shared" si="40"/>
        <v>0</v>
      </c>
      <c r="AR78" s="67">
        <f t="shared" si="40"/>
        <v>0</v>
      </c>
      <c r="AS78" s="67">
        <f t="shared" si="40"/>
        <v>0</v>
      </c>
      <c r="AT78" s="75">
        <f>O78*(SUM([2]CPR_CEB!$K$69:$K$70))/(SUM([2]CPR_CEB!$K$69:$K$72))</f>
        <v>0</v>
      </c>
      <c r="AU78" s="75">
        <f>O78*([2]CPR_CEB!$K$71/(SUM([2]CPR_CEB!$K$69:$K$72)))</f>
        <v>0</v>
      </c>
      <c r="AV78" s="75">
        <f>O78*([2]CPR_CEB!$K$72/(SUM([2]CPR_CEB!$K$69:$K$72)))</f>
        <v>0</v>
      </c>
      <c r="AW78" s="71">
        <f>$Q78*([2]CPR_CEB!$K$76/(SUM([2]CPR_CEB!$K$76:$K$78)))</f>
        <v>0</v>
      </c>
      <c r="AX78" s="71">
        <f>$Q78*(SUM([2]CPR_CEB!$K$77:$K$78)/(SUM([2]CPR_CEB!$K$76:$K$78)))</f>
        <v>0</v>
      </c>
      <c r="AY78" s="75">
        <f>$R78*(SUM([2]CPR_CEB!$K$79)/(SUM([2]CPR_CEB!$K$79:$K$84)))</f>
        <v>0</v>
      </c>
      <c r="AZ78" s="75">
        <f>$R78*(SUM([2]CPR_CEB!$K$80)/(SUM([2]CPR_CEB!$K$79:$K$84)))</f>
        <v>0</v>
      </c>
      <c r="BA78" s="75">
        <f>$R78*(SUM([2]CPR_CEB!$K$81:$K$83)/(SUM([2]CPR_CEB!$K$79:$K$84)))</f>
        <v>0</v>
      </c>
      <c r="BB78" s="75">
        <f>$R78*(SUM([2]CPR_CEB!$K$84)/(SUM([2]CPR_CEB!$K$79:$K$84)))</f>
        <v>0</v>
      </c>
      <c r="BC78" s="71">
        <f>$S78*(SUM([2]CPR_CEB!$K$85)/(SUM([2]CPR_CEB!$K$85:$K$90)))</f>
        <v>0</v>
      </c>
      <c r="BD78" s="71">
        <f>$S78*(SUM([2]CPR_CEB!$K$86)/(SUM([2]CPR_CEB!$K$85:$K$90)))</f>
        <v>0</v>
      </c>
      <c r="BE78" s="71">
        <f>$S78*(SUM([2]CPR_CEB!$K$87:$K$90)/(SUM([2]CPR_CEB!$K$85:$K$90)))</f>
        <v>0</v>
      </c>
      <c r="BF78" s="75">
        <f>$U78*(SUM([2]CPR_CEB!$K$93)/(SUM([2]CPR_CEB!$K$93:$K$97)))</f>
        <v>0</v>
      </c>
      <c r="BG78" s="75">
        <f>$U78*(SUM([2]CPR_CEB!$K$94)/(SUM([2]CPR_CEB!$K$93:$K$97)))*([2]TRP!$D$246/SUM([2]TRP!$D$246:$D$247))</f>
        <v>0</v>
      </c>
      <c r="BH78" s="75">
        <f>$U78*(SUM([2]CPR_CEB!$K$94)/(SUM([2]CPR_CEB!$K$93:$K$97)))*([2]TRP!$D$247/SUM([2]TRP!$D$246:$D$247))</f>
        <v>0</v>
      </c>
      <c r="BI78" s="75">
        <f>$U78*(SUM([2]CPR_CEB!$K$95:$K$96)/(SUM([2]CPR_CEB!$K$93:$K$97)))</f>
        <v>0</v>
      </c>
      <c r="BJ78" s="75">
        <f>$U78*(SUM([2]CPR_CEB!$K$97)/(SUM([2]CPR_CEB!$K$93:$K$97)))</f>
        <v>0</v>
      </c>
      <c r="BK78" s="71">
        <f>$V78*(SUM([2]CPR_CEB!$K$98)/(SUM([2]CPR_CEB!$K$98:$K$100)))</f>
        <v>0</v>
      </c>
      <c r="BL78" s="71">
        <f>$V78*(SUM([2]CPR_CEB!$K$99)/(SUM([2]CPR_CEB!$K$98:$K$100)))</f>
        <v>0</v>
      </c>
      <c r="BM78" s="71">
        <f>$V78*(SUM([2]CPR_CEB!$K$100)/(SUM([2]CPR_CEB!$K$98:$K$100)))</f>
        <v>0</v>
      </c>
      <c r="BN78" s="75">
        <f>$AB78*(SUM([2]CPR_CEB!$K$106)/(SUM([2]CPR_CEB!$K$106:$K$113)))</f>
        <v>0</v>
      </c>
      <c r="BO78" s="75">
        <f>$AB78*(SUM([2]CPR_CEB!$K$107)/(SUM([2]CPR_CEB!$K$106:$K$113)))</f>
        <v>0</v>
      </c>
      <c r="BP78" s="75">
        <f>$AB78*(SUM([2]CPR_CEB!$K$108)/(SUM([2]CPR_CEB!$K$106:$K$113)))</f>
        <v>0</v>
      </c>
      <c r="BQ78" s="75">
        <f>$AB78*(SUM([2]CPR_CEB!$K$109)/(SUM([2]CPR_CEB!$K$106:$K$113)))</f>
        <v>0</v>
      </c>
      <c r="BR78" s="75">
        <f>$AB78*(SUM([2]CPR_CEB!$K$110)/(SUM([2]CPR_CEB!$K$106:$K$113)))</f>
        <v>0</v>
      </c>
      <c r="BS78" s="75">
        <f>$AB78*(SUM([2]CPR_CEB!$K$111:$K$112)/(SUM([2]CPR_CEB!$K$106:$K$113)))</f>
        <v>0</v>
      </c>
      <c r="BT78" s="75">
        <f>$AB78*(SUM([2]CPR_CEB!$K$113)/(SUM([2]CPR_CEB!$K$106:$K$113)))*([2]TRP!$D$248/SUM([2]TRP!$D$248:$D$251))</f>
        <v>0</v>
      </c>
      <c r="BU78" s="75">
        <f>$AB78*(SUM([2]CPR_CEB!$K$113)/(SUM([2]CPR_CEB!$K$106:$K$113)))*([2]TRP!$D$249/SUM([2]TRP!$D$248:$D$251))</f>
        <v>0</v>
      </c>
      <c r="BV78" s="75">
        <f>$AB78*(SUM([2]CPR_CEB!$K$113)/(SUM([2]CPR_CEB!$K$106:$K$113)))*([2]TRP!$D$250/SUM([2]TRP!$D$248:$D$251))</f>
        <v>0</v>
      </c>
      <c r="BW78" s="75">
        <f>$AB78*(SUM([2]CPR_CEB!$K$113)/(SUM([2]CPR_CEB!$K$106:$K$113)))*([2]TRP!$D$251/SUM([2]TRP!$D$248:$D$251))</f>
        <v>0</v>
      </c>
      <c r="BX78" s="71">
        <f>$AJ78*(SUM([2]CPR_CEB!$K$129)/(SUM([2]CPR_CEB!$K$129:$K$130)))</f>
        <v>0</v>
      </c>
      <c r="BY78" s="71">
        <f>$AJ78*(SUM([2]CPR_CEB!$K$130)/(SUM([2]CPR_CEB!$K$129:$K$130)))</f>
        <v>0</v>
      </c>
      <c r="BZ78" s="68">
        <f>$AN78*(SUM([2]CPR_CEB!$K$137)/(SUM([2]CPR_CEB!$K$137:$K$138)))</f>
        <v>0</v>
      </c>
      <c r="CA78" s="68">
        <f>$AN78*(SUM([2]CPR_CEB!$K$138)/(SUM([2]CPR_CEB!$K$137:$K$138)))</f>
        <v>0</v>
      </c>
      <c r="CB78" s="71">
        <f>$AO78*([2]CPR_CEB!$K$139+[2]CPR_CEB!$K$141)/(SUM([2]CPR_CEB!$K$139:$K$141))</f>
        <v>0</v>
      </c>
      <c r="CC78" s="71">
        <f>$AO78*(SUM([2]CPR_CEB!$K$140)/(SUM([2]CPR_CEB!$K$139:$K$141)))</f>
        <v>0</v>
      </c>
      <c r="CD78" s="68">
        <f>$AP78*(SUM([2]CPR_CEB!$K$142)/(SUM([2]CPR_CEB!$K$142:$K$143)))</f>
        <v>0</v>
      </c>
      <c r="CE78" s="68">
        <f>$AP78*(SUM([2]CPR_CEB!$K$143)/(SUM([2]CPR_CEB!$K$142:$K$143)))</f>
        <v>0</v>
      </c>
      <c r="CF78" s="70"/>
      <c r="CG78" s="70"/>
      <c r="CI78" s="72">
        <f t="shared" si="5"/>
        <v>0</v>
      </c>
      <c r="CJ78" s="73">
        <f t="shared" si="6"/>
        <v>0</v>
      </c>
      <c r="CK78" s="73">
        <f t="shared" si="7"/>
        <v>0</v>
      </c>
      <c r="CL78" s="73">
        <f t="shared" si="8"/>
        <v>0</v>
      </c>
      <c r="CM78" s="73">
        <f t="shared" si="9"/>
        <v>0</v>
      </c>
      <c r="CN78" s="73">
        <f t="shared" si="10"/>
        <v>0</v>
      </c>
      <c r="CO78" s="73">
        <f t="shared" si="11"/>
        <v>0</v>
      </c>
      <c r="CP78" s="73">
        <f t="shared" si="11"/>
        <v>0</v>
      </c>
      <c r="CQ78" s="73">
        <f t="shared" si="12"/>
        <v>0</v>
      </c>
      <c r="CR78" s="73">
        <f t="shared" si="12"/>
        <v>0</v>
      </c>
      <c r="CS78" s="73">
        <f t="shared" si="13"/>
        <v>0</v>
      </c>
      <c r="CT78" s="73">
        <f t="shared" si="14"/>
        <v>0</v>
      </c>
      <c r="CU78" s="73">
        <f t="shared" si="15"/>
        <v>0</v>
      </c>
      <c r="CV78" s="73">
        <f t="shared" si="16"/>
        <v>0</v>
      </c>
      <c r="CW78" s="73">
        <f t="shared" si="17"/>
        <v>0</v>
      </c>
      <c r="CX78" s="73">
        <f t="shared" si="18"/>
        <v>0</v>
      </c>
      <c r="CY78" s="73">
        <f t="shared" si="18"/>
        <v>0</v>
      </c>
      <c r="CZ78" s="73">
        <f t="shared" si="18"/>
        <v>0</v>
      </c>
      <c r="DA78" s="73">
        <f t="shared" si="19"/>
        <v>0</v>
      </c>
      <c r="DB78" s="73">
        <f t="shared" si="20"/>
        <v>0</v>
      </c>
      <c r="DC78" s="73">
        <f t="shared" si="21"/>
        <v>0</v>
      </c>
      <c r="DD78" s="73">
        <f t="shared" si="22"/>
        <v>0</v>
      </c>
      <c r="DE78" s="73">
        <f t="shared" si="23"/>
        <v>0</v>
      </c>
      <c r="DF78" s="73">
        <f t="shared" si="24"/>
        <v>0</v>
      </c>
      <c r="DG78" s="74">
        <f t="shared" si="25"/>
        <v>0</v>
      </c>
      <c r="DH78" s="99"/>
    </row>
    <row r="79" spans="1:112" ht="13.25" x14ac:dyDescent="0.25">
      <c r="A79" s="22" t="str">
        <f t="shared" si="36"/>
        <v>ASSURANCES ET AUXILIAIRES FINANCIERS</v>
      </c>
      <c r="B79" s="22" t="str">
        <f t="shared" si="36"/>
        <v xml:space="preserve">FL2 </v>
      </c>
      <c r="C79" s="22">
        <v>19</v>
      </c>
      <c r="D79" s="67">
        <f t="shared" si="40"/>
        <v>0</v>
      </c>
      <c r="E79" s="67">
        <f t="shared" si="40"/>
        <v>0</v>
      </c>
      <c r="F79" s="67">
        <f t="shared" si="40"/>
        <v>0</v>
      </c>
      <c r="G79" s="67">
        <f t="shared" si="40"/>
        <v>0</v>
      </c>
      <c r="H79" s="67">
        <f t="shared" si="40"/>
        <v>0</v>
      </c>
      <c r="I79" s="67">
        <f t="shared" si="40"/>
        <v>0</v>
      </c>
      <c r="J79" s="67">
        <f t="shared" si="40"/>
        <v>0</v>
      </c>
      <c r="K79" s="67">
        <f t="shared" si="40"/>
        <v>0</v>
      </c>
      <c r="L79" s="67">
        <f t="shared" si="40"/>
        <v>0</v>
      </c>
      <c r="M79" s="67">
        <f t="shared" si="40"/>
        <v>0</v>
      </c>
      <c r="N79" s="67">
        <f t="shared" si="40"/>
        <v>0</v>
      </c>
      <c r="O79" s="68">
        <f t="shared" si="40"/>
        <v>0</v>
      </c>
      <c r="P79" s="67">
        <f t="shared" si="40"/>
        <v>0</v>
      </c>
      <c r="Q79" s="69">
        <f t="shared" si="40"/>
        <v>0</v>
      </c>
      <c r="R79" s="68">
        <f t="shared" si="40"/>
        <v>0</v>
      </c>
      <c r="S79" s="69">
        <f t="shared" si="40"/>
        <v>0</v>
      </c>
      <c r="T79" s="67">
        <f t="shared" si="40"/>
        <v>0</v>
      </c>
      <c r="U79" s="68">
        <f t="shared" si="40"/>
        <v>0</v>
      </c>
      <c r="V79" s="69">
        <f t="shared" si="40"/>
        <v>0</v>
      </c>
      <c r="W79" s="67">
        <f t="shared" si="40"/>
        <v>0</v>
      </c>
      <c r="X79" s="67">
        <f t="shared" si="40"/>
        <v>0</v>
      </c>
      <c r="Y79" s="67">
        <f t="shared" si="40"/>
        <v>0</v>
      </c>
      <c r="Z79" s="67">
        <f t="shared" si="40"/>
        <v>0</v>
      </c>
      <c r="AA79" s="67">
        <f t="shared" si="40"/>
        <v>0</v>
      </c>
      <c r="AB79" s="68">
        <f t="shared" si="40"/>
        <v>0</v>
      </c>
      <c r="AC79" s="67">
        <f t="shared" si="40"/>
        <v>0</v>
      </c>
      <c r="AD79" s="67">
        <f t="shared" si="40"/>
        <v>0</v>
      </c>
      <c r="AE79" s="67">
        <f t="shared" si="40"/>
        <v>0</v>
      </c>
      <c r="AF79" s="67">
        <f t="shared" si="40"/>
        <v>0</v>
      </c>
      <c r="AG79" s="67">
        <f t="shared" si="40"/>
        <v>0</v>
      </c>
      <c r="AH79" s="67">
        <f t="shared" si="40"/>
        <v>0</v>
      </c>
      <c r="AI79" s="67">
        <f t="shared" si="40"/>
        <v>0</v>
      </c>
      <c r="AJ79" s="69">
        <f t="shared" si="40"/>
        <v>0</v>
      </c>
      <c r="AK79" s="67">
        <f t="shared" si="40"/>
        <v>0</v>
      </c>
      <c r="AL79" s="67">
        <f t="shared" si="40"/>
        <v>0</v>
      </c>
      <c r="AM79" s="70">
        <f t="shared" si="40"/>
        <v>0</v>
      </c>
      <c r="AN79" s="68">
        <f t="shared" si="40"/>
        <v>0</v>
      </c>
      <c r="AO79" s="69">
        <f t="shared" si="40"/>
        <v>0</v>
      </c>
      <c r="AP79" s="68">
        <f t="shared" si="40"/>
        <v>0</v>
      </c>
      <c r="AQ79" s="67">
        <f t="shared" si="40"/>
        <v>0</v>
      </c>
      <c r="AR79" s="67">
        <f t="shared" si="40"/>
        <v>0</v>
      </c>
      <c r="AS79" s="67">
        <f t="shared" si="40"/>
        <v>0</v>
      </c>
      <c r="AT79" s="75">
        <f>O79*(SUM([2]CPR_CEB!$K$69:$K$70))/(SUM([2]CPR_CEB!$K$69:$K$72))</f>
        <v>0</v>
      </c>
      <c r="AU79" s="75">
        <f>O79*([2]CPR_CEB!$K$71/(SUM([2]CPR_CEB!$K$69:$K$72)))</f>
        <v>0</v>
      </c>
      <c r="AV79" s="75">
        <f>O79*([2]CPR_CEB!$K$72/(SUM([2]CPR_CEB!$K$69:$K$72)))</f>
        <v>0</v>
      </c>
      <c r="AW79" s="71">
        <f>$Q79*([2]CPR_CEB!$K$76/(SUM([2]CPR_CEB!$K$76:$K$78)))</f>
        <v>0</v>
      </c>
      <c r="AX79" s="71">
        <f>$Q79*(SUM([2]CPR_CEB!$K$77:$K$78)/(SUM([2]CPR_CEB!$K$76:$K$78)))</f>
        <v>0</v>
      </c>
      <c r="AY79" s="75">
        <f>$R79*(SUM([2]CPR_CEB!$K$79)/(SUM([2]CPR_CEB!$K$79:$K$84)))</f>
        <v>0</v>
      </c>
      <c r="AZ79" s="75">
        <f>$R79*(SUM([2]CPR_CEB!$K$80)/(SUM([2]CPR_CEB!$K$79:$K$84)))</f>
        <v>0</v>
      </c>
      <c r="BA79" s="75">
        <f>$R79*(SUM([2]CPR_CEB!$K$81:$K$83)/(SUM([2]CPR_CEB!$K$79:$K$84)))</f>
        <v>0</v>
      </c>
      <c r="BB79" s="75">
        <f>$R79*(SUM([2]CPR_CEB!$K$84)/(SUM([2]CPR_CEB!$K$79:$K$84)))</f>
        <v>0</v>
      </c>
      <c r="BC79" s="71">
        <f>$S79*(SUM([2]CPR_CEB!$K$85)/(SUM([2]CPR_CEB!$K$85:$K$90)))</f>
        <v>0</v>
      </c>
      <c r="BD79" s="71">
        <f>$S79*(SUM([2]CPR_CEB!$K$86)/(SUM([2]CPR_CEB!$K$85:$K$90)))</f>
        <v>0</v>
      </c>
      <c r="BE79" s="71">
        <f>$S79*(SUM([2]CPR_CEB!$K$87:$K$90)/(SUM([2]CPR_CEB!$K$85:$K$90)))</f>
        <v>0</v>
      </c>
      <c r="BF79" s="75">
        <f>$U79*(SUM([2]CPR_CEB!$K$93)/(SUM([2]CPR_CEB!$K$93:$K$97)))</f>
        <v>0</v>
      </c>
      <c r="BG79" s="75">
        <f>$U79*(SUM([2]CPR_CEB!$K$94)/(SUM([2]CPR_CEB!$K$93:$K$97)))*([2]TRP!$D$246/SUM([2]TRP!$D$246:$D$247))</f>
        <v>0</v>
      </c>
      <c r="BH79" s="75">
        <f>$U79*(SUM([2]CPR_CEB!$K$94)/(SUM([2]CPR_CEB!$K$93:$K$97)))*([2]TRP!$D$247/SUM([2]TRP!$D$246:$D$247))</f>
        <v>0</v>
      </c>
      <c r="BI79" s="75">
        <f>$U79*(SUM([2]CPR_CEB!$K$95:$K$96)/(SUM([2]CPR_CEB!$K$93:$K$97)))</f>
        <v>0</v>
      </c>
      <c r="BJ79" s="75">
        <f>$U79*(SUM([2]CPR_CEB!$K$97)/(SUM([2]CPR_CEB!$K$93:$K$97)))</f>
        <v>0</v>
      </c>
      <c r="BK79" s="71">
        <f>$V79*(SUM([2]CPR_CEB!$K$98)/(SUM([2]CPR_CEB!$K$98:$K$100)))</f>
        <v>0</v>
      </c>
      <c r="BL79" s="71">
        <f>$V79*(SUM([2]CPR_CEB!$K$99)/(SUM([2]CPR_CEB!$K$98:$K$100)))</f>
        <v>0</v>
      </c>
      <c r="BM79" s="71">
        <f>$V79*(SUM([2]CPR_CEB!$K$100)/(SUM([2]CPR_CEB!$K$98:$K$100)))</f>
        <v>0</v>
      </c>
      <c r="BN79" s="75">
        <f>$AB79*(SUM([2]CPR_CEB!$K$106)/(SUM([2]CPR_CEB!$K$106:$K$113)))</f>
        <v>0</v>
      </c>
      <c r="BO79" s="75">
        <f>$AB79*(SUM([2]CPR_CEB!$K$107)/(SUM([2]CPR_CEB!$K$106:$K$113)))</f>
        <v>0</v>
      </c>
      <c r="BP79" s="75">
        <f>$AB79*(SUM([2]CPR_CEB!$K$108)/(SUM([2]CPR_CEB!$K$106:$K$113)))</f>
        <v>0</v>
      </c>
      <c r="BQ79" s="75">
        <f>$AB79*(SUM([2]CPR_CEB!$K$109)/(SUM([2]CPR_CEB!$K$106:$K$113)))</f>
        <v>0</v>
      </c>
      <c r="BR79" s="75">
        <f>$AB79*(SUM([2]CPR_CEB!$K$110)/(SUM([2]CPR_CEB!$K$106:$K$113)))</f>
        <v>0</v>
      </c>
      <c r="BS79" s="75">
        <f>$AB79*(SUM([2]CPR_CEB!$K$111:$K$112)/(SUM([2]CPR_CEB!$K$106:$K$113)))</f>
        <v>0</v>
      </c>
      <c r="BT79" s="75">
        <f>$AB79*(SUM([2]CPR_CEB!$K$113)/(SUM([2]CPR_CEB!$K$106:$K$113)))*([2]TRP!$D$248/SUM([2]TRP!$D$248:$D$251))</f>
        <v>0</v>
      </c>
      <c r="BU79" s="75">
        <f>$AB79*(SUM([2]CPR_CEB!$K$113)/(SUM([2]CPR_CEB!$K$106:$K$113)))*([2]TRP!$D$249/SUM([2]TRP!$D$248:$D$251))</f>
        <v>0</v>
      </c>
      <c r="BV79" s="75">
        <f>$AB79*(SUM([2]CPR_CEB!$K$113)/(SUM([2]CPR_CEB!$K$106:$K$113)))*([2]TRP!$D$250/SUM([2]TRP!$D$248:$D$251))</f>
        <v>0</v>
      </c>
      <c r="BW79" s="75">
        <f>$AB79*(SUM([2]CPR_CEB!$K$113)/(SUM([2]CPR_CEB!$K$106:$K$113)))*([2]TRP!$D$251/SUM([2]TRP!$D$248:$D$251))</f>
        <v>0</v>
      </c>
      <c r="BX79" s="71">
        <f>$AJ79*(SUM([2]CPR_CEB!$K$129)/(SUM([2]CPR_CEB!$K$129:$K$130)))</f>
        <v>0</v>
      </c>
      <c r="BY79" s="71">
        <f>$AJ79*(SUM([2]CPR_CEB!$K$130)/(SUM([2]CPR_CEB!$K$129:$K$130)))</f>
        <v>0</v>
      </c>
      <c r="BZ79" s="68">
        <f>$AN79*(SUM([2]CPR_CEB!$K$137)/(SUM([2]CPR_CEB!$K$137:$K$138)))</f>
        <v>0</v>
      </c>
      <c r="CA79" s="68">
        <f>$AN79*(SUM([2]CPR_CEB!$K$138)/(SUM([2]CPR_CEB!$K$137:$K$138)))</f>
        <v>0</v>
      </c>
      <c r="CB79" s="71">
        <f>$AO79*([2]CPR_CEB!$K$139+[2]CPR_CEB!$K$141)/(SUM([2]CPR_CEB!$K$139:$K$141))</f>
        <v>0</v>
      </c>
      <c r="CC79" s="71">
        <f>$AO79*(SUM([2]CPR_CEB!$K$140)/(SUM([2]CPR_CEB!$K$139:$K$141)))</f>
        <v>0</v>
      </c>
      <c r="CD79" s="68">
        <f>$AP79*(SUM([2]CPR_CEB!$K$142)/(SUM([2]CPR_CEB!$K$142:$K$143)))</f>
        <v>0</v>
      </c>
      <c r="CE79" s="68">
        <f>$AP79*(SUM([2]CPR_CEB!$K$143)/(SUM([2]CPR_CEB!$K$142:$K$143)))</f>
        <v>0</v>
      </c>
      <c r="CF79" s="70"/>
      <c r="CG79" s="70"/>
      <c r="CI79" s="72">
        <f t="shared" si="5"/>
        <v>0</v>
      </c>
      <c r="CJ79" s="73">
        <f t="shared" si="6"/>
        <v>0</v>
      </c>
      <c r="CK79" s="73">
        <f t="shared" si="7"/>
        <v>0</v>
      </c>
      <c r="CL79" s="73">
        <f t="shared" si="8"/>
        <v>0</v>
      </c>
      <c r="CM79" s="73">
        <f t="shared" si="9"/>
        <v>0</v>
      </c>
      <c r="CN79" s="73">
        <f t="shared" si="10"/>
        <v>0</v>
      </c>
      <c r="CO79" s="73">
        <f t="shared" si="11"/>
        <v>0</v>
      </c>
      <c r="CP79" s="73">
        <f t="shared" si="11"/>
        <v>0</v>
      </c>
      <c r="CQ79" s="73">
        <f t="shared" si="12"/>
        <v>0</v>
      </c>
      <c r="CR79" s="73">
        <f t="shared" si="12"/>
        <v>0</v>
      </c>
      <c r="CS79" s="73">
        <f t="shared" si="13"/>
        <v>0</v>
      </c>
      <c r="CT79" s="73">
        <f t="shared" si="14"/>
        <v>0</v>
      </c>
      <c r="CU79" s="73">
        <f t="shared" si="15"/>
        <v>0</v>
      </c>
      <c r="CV79" s="73">
        <f t="shared" si="16"/>
        <v>0</v>
      </c>
      <c r="CW79" s="73">
        <f t="shared" si="17"/>
        <v>0</v>
      </c>
      <c r="CX79" s="73">
        <f t="shared" si="18"/>
        <v>0</v>
      </c>
      <c r="CY79" s="73">
        <f t="shared" si="18"/>
        <v>0</v>
      </c>
      <c r="CZ79" s="73">
        <f t="shared" si="18"/>
        <v>0</v>
      </c>
      <c r="DA79" s="73">
        <f t="shared" si="19"/>
        <v>0</v>
      </c>
      <c r="DB79" s="73">
        <f t="shared" si="20"/>
        <v>0</v>
      </c>
      <c r="DC79" s="73">
        <f t="shared" si="21"/>
        <v>0</v>
      </c>
      <c r="DD79" s="73">
        <f t="shared" si="22"/>
        <v>0</v>
      </c>
      <c r="DE79" s="73">
        <f t="shared" si="23"/>
        <v>0</v>
      </c>
      <c r="DF79" s="73">
        <f t="shared" si="24"/>
        <v>0</v>
      </c>
      <c r="DG79" s="74">
        <f t="shared" si="25"/>
        <v>0</v>
      </c>
      <c r="DH79" s="99"/>
    </row>
    <row r="80" spans="1:112" ht="13.25" x14ac:dyDescent="0.25">
      <c r="A80" s="22" t="str">
        <f t="shared" si="36"/>
        <v>PROMOTION  GESTION IMMOBILIERE</v>
      </c>
      <c r="B80" s="22" t="str">
        <f t="shared" si="36"/>
        <v xml:space="preserve">FM1 </v>
      </c>
      <c r="C80" s="22">
        <v>19</v>
      </c>
      <c r="D80" s="67">
        <f t="shared" si="40"/>
        <v>3.43</v>
      </c>
      <c r="E80" s="67">
        <f t="shared" si="40"/>
        <v>54.24</v>
      </c>
      <c r="F80" s="67">
        <f t="shared" si="40"/>
        <v>78.11</v>
      </c>
      <c r="G80" s="67">
        <f t="shared" si="40"/>
        <v>-1.03</v>
      </c>
      <c r="H80" s="67">
        <f t="shared" si="40"/>
        <v>5.99</v>
      </c>
      <c r="I80" s="67">
        <f t="shared" si="40"/>
        <v>-1.36</v>
      </c>
      <c r="J80" s="67">
        <f t="shared" si="40"/>
        <v>13.5</v>
      </c>
      <c r="K80" s="67">
        <f t="shared" si="40"/>
        <v>58.28</v>
      </c>
      <c r="L80" s="67">
        <f t="shared" si="40"/>
        <v>24.49</v>
      </c>
      <c r="M80" s="67">
        <f t="shared" si="40"/>
        <v>49.29</v>
      </c>
      <c r="N80" s="67">
        <f t="shared" si="40"/>
        <v>0.03</v>
      </c>
      <c r="O80" s="68">
        <f t="shared" si="40"/>
        <v>37.31</v>
      </c>
      <c r="P80" s="67">
        <f t="shared" si="40"/>
        <v>8.6199999999999992</v>
      </c>
      <c r="Q80" s="69">
        <f t="shared" si="40"/>
        <v>48.66</v>
      </c>
      <c r="R80" s="68">
        <f t="shared" si="40"/>
        <v>87.07</v>
      </c>
      <c r="S80" s="69">
        <f t="shared" si="40"/>
        <v>65.66</v>
      </c>
      <c r="T80" s="67">
        <f t="shared" si="40"/>
        <v>60.57</v>
      </c>
      <c r="U80" s="68">
        <f t="shared" si="40"/>
        <v>-86.28</v>
      </c>
      <c r="V80" s="69">
        <f t="shared" si="40"/>
        <v>48.44</v>
      </c>
      <c r="W80" s="67">
        <f t="shared" si="40"/>
        <v>112.41</v>
      </c>
      <c r="X80" s="67">
        <f t="shared" si="40"/>
        <v>5.39</v>
      </c>
      <c r="Y80" s="67">
        <f t="shared" si="40"/>
        <v>39.64</v>
      </c>
      <c r="Z80" s="67">
        <f t="shared" si="40"/>
        <v>229.99</v>
      </c>
      <c r="AA80" s="67">
        <f t="shared" si="40"/>
        <v>238.22</v>
      </c>
      <c r="AB80" s="68">
        <f t="shared" si="40"/>
        <v>577.01</v>
      </c>
      <c r="AC80" s="67">
        <f t="shared" si="40"/>
        <v>0</v>
      </c>
      <c r="AD80" s="67">
        <f t="shared" si="40"/>
        <v>241.66</v>
      </c>
      <c r="AE80" s="67">
        <f t="shared" si="40"/>
        <v>256.45999999999998</v>
      </c>
      <c r="AF80" s="67">
        <f t="shared" si="40"/>
        <v>9825.08</v>
      </c>
      <c r="AG80" s="67">
        <f t="shared" si="40"/>
        <v>46.45</v>
      </c>
      <c r="AH80" s="67">
        <f t="shared" si="40"/>
        <v>220.8</v>
      </c>
      <c r="AI80" s="67">
        <f t="shared" si="40"/>
        <v>2.97</v>
      </c>
      <c r="AJ80" s="69">
        <f t="shared" si="40"/>
        <v>42.65</v>
      </c>
      <c r="AK80" s="67">
        <f t="shared" si="40"/>
        <v>339.87</v>
      </c>
      <c r="AL80" s="67">
        <f t="shared" si="40"/>
        <v>69.97</v>
      </c>
      <c r="AM80" s="70">
        <f t="shared" si="40"/>
        <v>34.200000000000003</v>
      </c>
      <c r="AN80" s="68">
        <f t="shared" si="40"/>
        <v>18.34</v>
      </c>
      <c r="AO80" s="69">
        <f t="shared" si="40"/>
        <v>139.30000000000001</v>
      </c>
      <c r="AP80" s="68">
        <f t="shared" si="40"/>
        <v>1.78</v>
      </c>
      <c r="AQ80" s="67">
        <f t="shared" si="40"/>
        <v>0</v>
      </c>
      <c r="AR80" s="67">
        <f t="shared" si="40"/>
        <v>-1.19</v>
      </c>
      <c r="AS80" s="67">
        <f t="shared" si="40"/>
        <v>12996.019999999999</v>
      </c>
      <c r="AT80" s="75">
        <f>O80*(SUM([2]CPR_CEB!$K$69:$K$70))/(SUM([2]CPR_CEB!$K$69:$K$72))</f>
        <v>6.4526936079634387</v>
      </c>
      <c r="AU80" s="75">
        <f>O80*([2]CPR_CEB!$K$71/(SUM([2]CPR_CEB!$K$69:$K$72)))</f>
        <v>7.8880529643773869</v>
      </c>
      <c r="AV80" s="75">
        <f>O80*([2]CPR_CEB!$K$72/(SUM([2]CPR_CEB!$K$69:$K$72)))</f>
        <v>22.969253427659176</v>
      </c>
      <c r="AW80" s="71">
        <f>$Q80*([2]CPR_CEB!$K$76/(SUM([2]CPR_CEB!$K$76:$K$78)))</f>
        <v>18.176873406966862</v>
      </c>
      <c r="AX80" s="71">
        <f>$Q80*(SUM([2]CPR_CEB!$K$77:$K$78)/(SUM([2]CPR_CEB!$K$76:$K$78)))</f>
        <v>30.483126593033131</v>
      </c>
      <c r="AY80" s="75">
        <f>$R80*(SUM([2]CPR_CEB!$K$79)/(SUM([2]CPR_CEB!$K$79:$K$84)))</f>
        <v>6.7616559114704806</v>
      </c>
      <c r="AZ80" s="75">
        <f>$R80*(SUM([2]CPR_CEB!$K$80)/(SUM([2]CPR_CEB!$K$79:$K$84)))</f>
        <v>26.81194578344477</v>
      </c>
      <c r="BA80" s="75">
        <f>$R80*(SUM([2]CPR_CEB!$K$81:$K$83)/(SUM([2]CPR_CEB!$K$79:$K$84)))</f>
        <v>25.099248691235157</v>
      </c>
      <c r="BB80" s="75">
        <f>$R80*(SUM([2]CPR_CEB!$K$84)/(SUM([2]CPR_CEB!$K$79:$K$84)))</f>
        <v>28.397149613849582</v>
      </c>
      <c r="BC80" s="71">
        <f>$S80*(SUM([2]CPR_CEB!$K$85)/(SUM([2]CPR_CEB!$K$85:$K$90)))</f>
        <v>20.469064178425125</v>
      </c>
      <c r="BD80" s="71">
        <f>$S80*(SUM([2]CPR_CEB!$K$86)/(SUM([2]CPR_CEB!$K$85:$K$90)))</f>
        <v>9.4597321347291761</v>
      </c>
      <c r="BE80" s="71">
        <f>$S80*(SUM([2]CPR_CEB!$K$87:$K$90)/(SUM([2]CPR_CEB!$K$85:$K$90)))</f>
        <v>35.731203686845696</v>
      </c>
      <c r="BF80" s="75">
        <f>$U80*(SUM([2]CPR_CEB!$K$93)/(SUM([2]CPR_CEB!$K$93:$K$97)))</f>
        <v>-0.20661901541048935</v>
      </c>
      <c r="BG80" s="75">
        <f>$U80*(SUM([2]CPR_CEB!$K$94)/(SUM([2]CPR_CEB!$K$93:$K$97)))*([2]TRP!$D$246/SUM([2]TRP!$D$246:$D$247))</f>
        <v>-0.60046467946310833</v>
      </c>
      <c r="BH80" s="75">
        <f>$U80*(SUM([2]CPR_CEB!$K$94)/(SUM([2]CPR_CEB!$K$93:$K$97)))*([2]TRP!$D$247/SUM([2]TRP!$D$246:$D$247))</f>
        <v>-0.28594666909181565</v>
      </c>
      <c r="BI80" s="75">
        <f>$U80*(SUM([2]CPR_CEB!$K$95:$K$96)/(SUM([2]CPR_CEB!$K$93:$K$97)))</f>
        <v>-6.3862625450158124</v>
      </c>
      <c r="BJ80" s="75">
        <f>$U80*(SUM([2]CPR_CEB!$K$97)/(SUM([2]CPR_CEB!$K$93:$K$97)))</f>
        <v>-78.800707091018765</v>
      </c>
      <c r="BK80" s="71">
        <f>$V80*(SUM([2]CPR_CEB!$K$98)/(SUM([2]CPR_CEB!$K$98:$K$100)))</f>
        <v>28.316791487308418</v>
      </c>
      <c r="BL80" s="71">
        <f>$V80*(SUM([2]CPR_CEB!$K$99)/(SUM([2]CPR_CEB!$K$98:$K$100)))</f>
        <v>14.665535535154216</v>
      </c>
      <c r="BM80" s="71">
        <f>$V80*(SUM([2]CPR_CEB!$K$100)/(SUM([2]CPR_CEB!$K$98:$K$100)))</f>
        <v>5.4576729775373636</v>
      </c>
      <c r="BN80" s="75">
        <f>$AB80*(SUM([2]CPR_CEB!$K$106)/(SUM([2]CPR_CEB!$K$106:$K$113)))</f>
        <v>37.416793792107796</v>
      </c>
      <c r="BO80" s="75">
        <f>$AB80*(SUM([2]CPR_CEB!$K$107)/(SUM([2]CPR_CEB!$K$106:$K$113)))</f>
        <v>68.292783392150568</v>
      </c>
      <c r="BP80" s="75">
        <f>$AB80*(SUM([2]CPR_CEB!$K$108)/(SUM([2]CPR_CEB!$K$106:$K$113)))</f>
        <v>162.3631229280291</v>
      </c>
      <c r="BQ80" s="75">
        <f>$AB80*(SUM([2]CPR_CEB!$K$109)/(SUM([2]CPR_CEB!$K$106:$K$113)))</f>
        <v>36.614619693080954</v>
      </c>
      <c r="BR80" s="75">
        <f>$AB80*(SUM([2]CPR_CEB!$K$110)/(SUM([2]CPR_CEB!$K$106:$K$113)))</f>
        <v>68.63987795422949</v>
      </c>
      <c r="BS80" s="75">
        <f>$AB80*(SUM([2]CPR_CEB!$K$111:$K$112)/(SUM([2]CPR_CEB!$K$106:$K$113)))</f>
        <v>148.61432166345847</v>
      </c>
      <c r="BT80" s="75">
        <f>$AB80*(SUM([2]CPR_CEB!$K$113)/(SUM([2]CPR_CEB!$K$106:$K$113)))*([2]TRP!$D$248/SUM([2]TRP!$D$248:$D$251))</f>
        <v>5.9830330875760165</v>
      </c>
      <c r="BU80" s="75">
        <f>$AB80*(SUM([2]CPR_CEB!$K$113)/(SUM([2]CPR_CEB!$K$106:$K$113)))*([2]TRP!$D$249/SUM([2]TRP!$D$248:$D$251))</f>
        <v>30.66688128339301</v>
      </c>
      <c r="BV80" s="75">
        <f>$AB80*(SUM([2]CPR_CEB!$K$113)/(SUM([2]CPR_CEB!$K$106:$K$113)))*([2]TRP!$D$250/SUM([2]TRP!$D$248:$D$251))</f>
        <v>7.3019984043435455</v>
      </c>
      <c r="BW80" s="75">
        <f>$AB80*(SUM([2]CPR_CEB!$K$113)/(SUM([2]CPR_CEB!$K$106:$K$113)))*([2]TRP!$D$251/SUM([2]TRP!$D$248:$D$251))</f>
        <v>11.116567801631071</v>
      </c>
      <c r="BX80" s="71">
        <f>$AJ80*(SUM([2]CPR_CEB!$K$129)/(SUM([2]CPR_CEB!$K$129:$K$130)))</f>
        <v>32.132620205449889</v>
      </c>
      <c r="BY80" s="71">
        <f>$AJ80*(SUM([2]CPR_CEB!$K$130)/(SUM([2]CPR_CEB!$K$129:$K$130)))</f>
        <v>10.517379794550111</v>
      </c>
      <c r="BZ80" s="68">
        <f>$AN80*(SUM([2]CPR_CEB!$K$137)/(SUM([2]CPR_CEB!$K$137:$K$138)))</f>
        <v>3.0874451007409838</v>
      </c>
      <c r="CA80" s="68">
        <f>$AN80*(SUM([2]CPR_CEB!$K$138)/(SUM([2]CPR_CEB!$K$137:$K$138)))</f>
        <v>15.252554899259017</v>
      </c>
      <c r="CB80" s="71">
        <f>$AO80*([2]CPR_CEB!$K$139+[2]CPR_CEB!$K$141)/(SUM([2]CPR_CEB!$K$139:$K$141))</f>
        <v>76.15005703032044</v>
      </c>
      <c r="CC80" s="71">
        <f>$AO80*(SUM([2]CPR_CEB!$K$140)/(SUM([2]CPR_CEB!$K$139:$K$141)))</f>
        <v>63.149942969679572</v>
      </c>
      <c r="CD80" s="68">
        <f>$AP80*(SUM([2]CPR_CEB!$K$142)/(SUM([2]CPR_CEB!$K$142:$K$143)))</f>
        <v>0.7489343459088682</v>
      </c>
      <c r="CE80" s="68">
        <f>$AP80*(SUM([2]CPR_CEB!$K$143)/(SUM([2]CPR_CEB!$K$142:$K$143)))</f>
        <v>1.0310656540911318</v>
      </c>
      <c r="CF80" s="70"/>
      <c r="CG80" s="70"/>
      <c r="CI80" s="72">
        <f t="shared" si="5"/>
        <v>3.43</v>
      </c>
      <c r="CJ80" s="73">
        <f t="shared" si="6"/>
        <v>132.35</v>
      </c>
      <c r="CK80" s="73">
        <f t="shared" si="7"/>
        <v>58.28</v>
      </c>
      <c r="CL80" s="73">
        <f t="shared" si="8"/>
        <v>7.8880529643773869</v>
      </c>
      <c r="CM80" s="73">
        <f t="shared" si="9"/>
        <v>22.969253427659176</v>
      </c>
      <c r="CN80" s="73">
        <f t="shared" si="10"/>
        <v>30.483126593033131</v>
      </c>
      <c r="CO80" s="73">
        <f t="shared" si="11"/>
        <v>6.7616559114704806</v>
      </c>
      <c r="CP80" s="73">
        <f t="shared" si="11"/>
        <v>26.81194578344477</v>
      </c>
      <c r="CQ80" s="73">
        <f t="shared" si="12"/>
        <v>28.397149613849582</v>
      </c>
      <c r="CR80" s="73">
        <f t="shared" si="12"/>
        <v>20.469064178425125</v>
      </c>
      <c r="CS80" s="73">
        <f t="shared" si="13"/>
        <v>9.4597321347291761</v>
      </c>
      <c r="CT80" s="73">
        <f t="shared" si="14"/>
        <v>244.63142982553268</v>
      </c>
      <c r="CU80" s="73">
        <f t="shared" si="15"/>
        <v>117.8</v>
      </c>
      <c r="CV80" s="73">
        <f t="shared" si="16"/>
        <v>43.399826879683815</v>
      </c>
      <c r="CW80" s="73">
        <f t="shared" si="17"/>
        <v>68.292783392150568</v>
      </c>
      <c r="CX80" s="73">
        <f t="shared" si="18"/>
        <v>193.03000421142212</v>
      </c>
      <c r="CY80" s="73">
        <f t="shared" si="18"/>
        <v>43.916618097424497</v>
      </c>
      <c r="CZ80" s="73">
        <f t="shared" si="18"/>
        <v>79.756445755860568</v>
      </c>
      <c r="DA80" s="73">
        <f t="shared" si="19"/>
        <v>11806.043378345877</v>
      </c>
      <c r="DB80" s="73">
        <f t="shared" si="20"/>
        <v>88.760943317579844</v>
      </c>
      <c r="DC80" s="73">
        <f t="shared" si="21"/>
        <v>-0.20661901541048935</v>
      </c>
      <c r="DD80" s="73">
        <f t="shared" si="22"/>
        <v>-79.401171770481866</v>
      </c>
      <c r="DE80" s="73">
        <f t="shared" si="23"/>
        <v>28.316791487308418</v>
      </c>
      <c r="DF80" s="73">
        <f t="shared" si="24"/>
        <v>14.3795888660624</v>
      </c>
      <c r="DG80" s="74">
        <f t="shared" si="25"/>
        <v>12996.019999999999</v>
      </c>
      <c r="DH80" s="99"/>
    </row>
    <row r="81" spans="1:112" ht="13.25" x14ac:dyDescent="0.25">
      <c r="A81" s="22" t="str">
        <f t="shared" si="36"/>
        <v>LOCATION IMMOBILIERE</v>
      </c>
      <c r="B81" s="22" t="str">
        <f t="shared" si="36"/>
        <v xml:space="preserve">FM2 </v>
      </c>
      <c r="C81" s="22">
        <v>19</v>
      </c>
      <c r="D81" s="67">
        <f t="shared" si="40"/>
        <v>0</v>
      </c>
      <c r="E81" s="67">
        <f t="shared" si="40"/>
        <v>0</v>
      </c>
      <c r="F81" s="67">
        <f t="shared" si="40"/>
        <v>0</v>
      </c>
      <c r="G81" s="67">
        <f t="shared" si="40"/>
        <v>0</v>
      </c>
      <c r="H81" s="67">
        <f t="shared" si="40"/>
        <v>0</v>
      </c>
      <c r="I81" s="67">
        <f t="shared" si="40"/>
        <v>0</v>
      </c>
      <c r="J81" s="67">
        <f t="shared" si="40"/>
        <v>0</v>
      </c>
      <c r="K81" s="67">
        <f t="shared" si="40"/>
        <v>0</v>
      </c>
      <c r="L81" s="67">
        <f t="shared" si="40"/>
        <v>0</v>
      </c>
      <c r="M81" s="67">
        <f t="shared" si="40"/>
        <v>0</v>
      </c>
      <c r="N81" s="67">
        <f t="shared" si="40"/>
        <v>0</v>
      </c>
      <c r="O81" s="68">
        <f t="shared" si="40"/>
        <v>0</v>
      </c>
      <c r="P81" s="67">
        <f t="shared" si="40"/>
        <v>0</v>
      </c>
      <c r="Q81" s="69">
        <f t="shared" si="40"/>
        <v>0</v>
      </c>
      <c r="R81" s="68">
        <f t="shared" si="40"/>
        <v>0</v>
      </c>
      <c r="S81" s="69">
        <f t="shared" si="40"/>
        <v>0</v>
      </c>
      <c r="T81" s="67">
        <f t="shared" si="40"/>
        <v>0</v>
      </c>
      <c r="U81" s="68">
        <f t="shared" si="40"/>
        <v>0</v>
      </c>
      <c r="V81" s="69">
        <f t="shared" si="40"/>
        <v>0</v>
      </c>
      <c r="W81" s="67">
        <f t="shared" si="40"/>
        <v>0</v>
      </c>
      <c r="X81" s="67">
        <f t="shared" si="40"/>
        <v>0</v>
      </c>
      <c r="Y81" s="67">
        <f t="shared" si="40"/>
        <v>0</v>
      </c>
      <c r="Z81" s="67">
        <f t="shared" si="40"/>
        <v>0</v>
      </c>
      <c r="AA81" s="67">
        <f t="shared" si="40"/>
        <v>0</v>
      </c>
      <c r="AB81" s="68">
        <f t="shared" si="40"/>
        <v>0</v>
      </c>
      <c r="AC81" s="67">
        <f t="shared" si="40"/>
        <v>0</v>
      </c>
      <c r="AD81" s="67">
        <f t="shared" si="40"/>
        <v>0</v>
      </c>
      <c r="AE81" s="67">
        <f t="shared" si="40"/>
        <v>0</v>
      </c>
      <c r="AF81" s="67">
        <f t="shared" si="40"/>
        <v>0</v>
      </c>
      <c r="AG81" s="67">
        <f t="shared" si="40"/>
        <v>0</v>
      </c>
      <c r="AH81" s="67">
        <f t="shared" si="40"/>
        <v>0</v>
      </c>
      <c r="AI81" s="67">
        <f t="shared" si="40"/>
        <v>0</v>
      </c>
      <c r="AJ81" s="69">
        <f t="shared" si="40"/>
        <v>0</v>
      </c>
      <c r="AK81" s="67">
        <f t="shared" si="40"/>
        <v>0</v>
      </c>
      <c r="AL81" s="67">
        <f t="shared" si="40"/>
        <v>0</v>
      </c>
      <c r="AM81" s="70">
        <f t="shared" si="40"/>
        <v>0</v>
      </c>
      <c r="AN81" s="68">
        <f t="shared" si="40"/>
        <v>0</v>
      </c>
      <c r="AO81" s="69">
        <f t="shared" si="40"/>
        <v>0</v>
      </c>
      <c r="AP81" s="68">
        <f t="shared" si="40"/>
        <v>0</v>
      </c>
      <c r="AQ81" s="67">
        <f t="shared" si="40"/>
        <v>0</v>
      </c>
      <c r="AR81" s="67">
        <f t="shared" si="40"/>
        <v>0</v>
      </c>
      <c r="AS81" s="67">
        <f t="shared" si="40"/>
        <v>0</v>
      </c>
      <c r="AT81" s="75">
        <f>O81*(SUM([2]CPR_CEB!$K$69:$K$70))/(SUM([2]CPR_CEB!$K$69:$K$72))</f>
        <v>0</v>
      </c>
      <c r="AU81" s="75">
        <f>O81*([2]CPR_CEB!$K$71/(SUM([2]CPR_CEB!$K$69:$K$72)))</f>
        <v>0</v>
      </c>
      <c r="AV81" s="75">
        <f>O81*([2]CPR_CEB!$K$72/(SUM([2]CPR_CEB!$K$69:$K$72)))</f>
        <v>0</v>
      </c>
      <c r="AW81" s="71">
        <f>$Q81*([2]CPR_CEB!$K$76/(SUM([2]CPR_CEB!$K$76:$K$78)))</f>
        <v>0</v>
      </c>
      <c r="AX81" s="71">
        <f>$Q81*(SUM([2]CPR_CEB!$K$77:$K$78)/(SUM([2]CPR_CEB!$K$76:$K$78)))</f>
        <v>0</v>
      </c>
      <c r="AY81" s="75">
        <f>$R81*(SUM([2]CPR_CEB!$K$79)/(SUM([2]CPR_CEB!$K$79:$K$84)))</f>
        <v>0</v>
      </c>
      <c r="AZ81" s="75">
        <f>$R81*(SUM([2]CPR_CEB!$K$80)/(SUM([2]CPR_CEB!$K$79:$K$84)))</f>
        <v>0</v>
      </c>
      <c r="BA81" s="75">
        <f>$R81*(SUM([2]CPR_CEB!$K$81:$K$83)/(SUM([2]CPR_CEB!$K$79:$K$84)))</f>
        <v>0</v>
      </c>
      <c r="BB81" s="75">
        <f>$R81*(SUM([2]CPR_CEB!$K$84)/(SUM([2]CPR_CEB!$K$79:$K$84)))</f>
        <v>0</v>
      </c>
      <c r="BC81" s="71">
        <f>$S81*(SUM([2]CPR_CEB!$K$85)/(SUM([2]CPR_CEB!$K$85:$K$90)))</f>
        <v>0</v>
      </c>
      <c r="BD81" s="71">
        <f>$S81*(SUM([2]CPR_CEB!$K$86)/(SUM([2]CPR_CEB!$K$85:$K$90)))</f>
        <v>0</v>
      </c>
      <c r="BE81" s="71">
        <f>$S81*(SUM([2]CPR_CEB!$K$87:$K$90)/(SUM([2]CPR_CEB!$K$85:$K$90)))</f>
        <v>0</v>
      </c>
      <c r="BF81" s="75">
        <f>$U81*(SUM([2]CPR_CEB!$K$93)/(SUM([2]CPR_CEB!$K$93:$K$97)))</f>
        <v>0</v>
      </c>
      <c r="BG81" s="75">
        <f>$U81*(SUM([2]CPR_CEB!$K$94)/(SUM([2]CPR_CEB!$K$93:$K$97)))*([2]TRP!$D$246/SUM([2]TRP!$D$246:$D$247))</f>
        <v>0</v>
      </c>
      <c r="BH81" s="75">
        <f>$U81*(SUM([2]CPR_CEB!$K$94)/(SUM([2]CPR_CEB!$K$93:$K$97)))*([2]TRP!$D$247/SUM([2]TRP!$D$246:$D$247))</f>
        <v>0</v>
      </c>
      <c r="BI81" s="75">
        <f>$U81*(SUM([2]CPR_CEB!$K$95:$K$96)/(SUM([2]CPR_CEB!$K$93:$K$97)))</f>
        <v>0</v>
      </c>
      <c r="BJ81" s="75">
        <f>$U81*(SUM([2]CPR_CEB!$K$97)/(SUM([2]CPR_CEB!$K$93:$K$97)))</f>
        <v>0</v>
      </c>
      <c r="BK81" s="71">
        <f>$V81*(SUM([2]CPR_CEB!$K$98)/(SUM([2]CPR_CEB!$K$98:$K$100)))</f>
        <v>0</v>
      </c>
      <c r="BL81" s="71">
        <f>$V81*(SUM([2]CPR_CEB!$K$99)/(SUM([2]CPR_CEB!$K$98:$K$100)))</f>
        <v>0</v>
      </c>
      <c r="BM81" s="71">
        <f>$V81*(SUM([2]CPR_CEB!$K$100)/(SUM([2]CPR_CEB!$K$98:$K$100)))</f>
        <v>0</v>
      </c>
      <c r="BN81" s="75">
        <f>$AB81*(SUM([2]CPR_CEB!$K$106)/(SUM([2]CPR_CEB!$K$106:$K$113)))</f>
        <v>0</v>
      </c>
      <c r="BO81" s="75">
        <f>$AB81*(SUM([2]CPR_CEB!$K$107)/(SUM([2]CPR_CEB!$K$106:$K$113)))</f>
        <v>0</v>
      </c>
      <c r="BP81" s="75">
        <f>$AB81*(SUM([2]CPR_CEB!$K$108)/(SUM([2]CPR_CEB!$K$106:$K$113)))</f>
        <v>0</v>
      </c>
      <c r="BQ81" s="75">
        <f>$AB81*(SUM([2]CPR_CEB!$K$109)/(SUM([2]CPR_CEB!$K$106:$K$113)))</f>
        <v>0</v>
      </c>
      <c r="BR81" s="75">
        <f>$AB81*(SUM([2]CPR_CEB!$K$110)/(SUM([2]CPR_CEB!$K$106:$K$113)))</f>
        <v>0</v>
      </c>
      <c r="BS81" s="75">
        <f>$AB81*(SUM([2]CPR_CEB!$K$111:$K$112)/(SUM([2]CPR_CEB!$K$106:$K$113)))</f>
        <v>0</v>
      </c>
      <c r="BT81" s="75">
        <f>$AB81*(SUM([2]CPR_CEB!$K$113)/(SUM([2]CPR_CEB!$K$106:$K$113)))*([2]TRP!$D$248/SUM([2]TRP!$D$248:$D$251))</f>
        <v>0</v>
      </c>
      <c r="BU81" s="75">
        <f>$AB81*(SUM([2]CPR_CEB!$K$113)/(SUM([2]CPR_CEB!$K$106:$K$113)))*([2]TRP!$D$249/SUM([2]TRP!$D$248:$D$251))</f>
        <v>0</v>
      </c>
      <c r="BV81" s="75">
        <f>$AB81*(SUM([2]CPR_CEB!$K$113)/(SUM([2]CPR_CEB!$K$106:$K$113)))*([2]TRP!$D$250/SUM([2]TRP!$D$248:$D$251))</f>
        <v>0</v>
      </c>
      <c r="BW81" s="75">
        <f>$AB81*(SUM([2]CPR_CEB!$K$113)/(SUM([2]CPR_CEB!$K$106:$K$113)))*([2]TRP!$D$251/SUM([2]TRP!$D$248:$D$251))</f>
        <v>0</v>
      </c>
      <c r="BX81" s="71">
        <f>$AJ81*(SUM([2]CPR_CEB!$K$129)/(SUM([2]CPR_CEB!$K$129:$K$130)))</f>
        <v>0</v>
      </c>
      <c r="BY81" s="71">
        <f>$AJ81*(SUM([2]CPR_CEB!$K$130)/(SUM([2]CPR_CEB!$K$129:$K$130)))</f>
        <v>0</v>
      </c>
      <c r="BZ81" s="68">
        <f>$AN81*(SUM([2]CPR_CEB!$K$137)/(SUM([2]CPR_CEB!$K$137:$K$138)))</f>
        <v>0</v>
      </c>
      <c r="CA81" s="68">
        <f>$AN81*(SUM([2]CPR_CEB!$K$138)/(SUM([2]CPR_CEB!$K$137:$K$138)))</f>
        <v>0</v>
      </c>
      <c r="CB81" s="71">
        <f>$AO81*([2]CPR_CEB!$K$139+[2]CPR_CEB!$K$141)/(SUM([2]CPR_CEB!$K$139:$K$141))</f>
        <v>0</v>
      </c>
      <c r="CC81" s="71">
        <f>$AO81*(SUM([2]CPR_CEB!$K$140)/(SUM([2]CPR_CEB!$K$139:$K$141)))</f>
        <v>0</v>
      </c>
      <c r="CD81" s="68">
        <f>$AP81*(SUM([2]CPR_CEB!$K$142)/(SUM([2]CPR_CEB!$K$142:$K$143)))</f>
        <v>0</v>
      </c>
      <c r="CE81" s="68">
        <f>$AP81*(SUM([2]CPR_CEB!$K$143)/(SUM([2]CPR_CEB!$K$142:$K$143)))</f>
        <v>0</v>
      </c>
      <c r="CF81" s="70"/>
      <c r="CG81" s="70"/>
      <c r="CI81" s="72">
        <f t="shared" si="5"/>
        <v>0</v>
      </c>
      <c r="CJ81" s="73">
        <f t="shared" si="6"/>
        <v>0</v>
      </c>
      <c r="CK81" s="73">
        <f t="shared" si="7"/>
        <v>0</v>
      </c>
      <c r="CL81" s="73">
        <f t="shared" si="8"/>
        <v>0</v>
      </c>
      <c r="CM81" s="73">
        <f t="shared" si="9"/>
        <v>0</v>
      </c>
      <c r="CN81" s="73">
        <f t="shared" si="10"/>
        <v>0</v>
      </c>
      <c r="CO81" s="73">
        <f t="shared" si="11"/>
        <v>0</v>
      </c>
      <c r="CP81" s="73">
        <f t="shared" si="11"/>
        <v>0</v>
      </c>
      <c r="CQ81" s="73">
        <f t="shared" si="12"/>
        <v>0</v>
      </c>
      <c r="CR81" s="73">
        <f t="shared" si="12"/>
        <v>0</v>
      </c>
      <c r="CS81" s="73">
        <f t="shared" si="13"/>
        <v>0</v>
      </c>
      <c r="CT81" s="73">
        <f t="shared" si="14"/>
        <v>0</v>
      </c>
      <c r="CU81" s="73">
        <f t="shared" si="15"/>
        <v>0</v>
      </c>
      <c r="CV81" s="73">
        <f t="shared" si="16"/>
        <v>0</v>
      </c>
      <c r="CW81" s="73">
        <f t="shared" si="17"/>
        <v>0</v>
      </c>
      <c r="CX81" s="73">
        <f t="shared" si="18"/>
        <v>0</v>
      </c>
      <c r="CY81" s="73">
        <f t="shared" si="18"/>
        <v>0</v>
      </c>
      <c r="CZ81" s="73">
        <f t="shared" si="18"/>
        <v>0</v>
      </c>
      <c r="DA81" s="73">
        <f t="shared" si="19"/>
        <v>0</v>
      </c>
      <c r="DB81" s="73">
        <f t="shared" si="20"/>
        <v>0</v>
      </c>
      <c r="DC81" s="73">
        <f t="shared" si="21"/>
        <v>0</v>
      </c>
      <c r="DD81" s="73">
        <f t="shared" si="22"/>
        <v>0</v>
      </c>
      <c r="DE81" s="73">
        <f t="shared" si="23"/>
        <v>0</v>
      </c>
      <c r="DF81" s="73">
        <f t="shared" si="24"/>
        <v>0</v>
      </c>
      <c r="DG81" s="74">
        <f t="shared" si="25"/>
        <v>0</v>
      </c>
      <c r="DH81" s="99"/>
    </row>
    <row r="82" spans="1:112" ht="13.25" x14ac:dyDescent="0.25">
      <c r="A82" s="22" t="str">
        <f t="shared" si="36"/>
        <v>POSTES ET TELECOMMUNICATIONS</v>
      </c>
      <c r="B82" s="22" t="str">
        <f t="shared" si="36"/>
        <v xml:space="preserve">FN1 </v>
      </c>
      <c r="C82" s="22">
        <v>19</v>
      </c>
      <c r="D82" s="67">
        <f t="shared" si="40"/>
        <v>0</v>
      </c>
      <c r="E82" s="67">
        <f t="shared" si="40"/>
        <v>0</v>
      </c>
      <c r="F82" s="67">
        <f t="shared" si="40"/>
        <v>0</v>
      </c>
      <c r="G82" s="67">
        <f t="shared" ref="E82:AS88" si="41">G34</f>
        <v>0</v>
      </c>
      <c r="H82" s="67">
        <f t="shared" si="41"/>
        <v>0</v>
      </c>
      <c r="I82" s="67">
        <f t="shared" si="41"/>
        <v>0</v>
      </c>
      <c r="J82" s="67">
        <f t="shared" si="41"/>
        <v>0</v>
      </c>
      <c r="K82" s="67">
        <f t="shared" si="41"/>
        <v>0</v>
      </c>
      <c r="L82" s="67">
        <f t="shared" si="41"/>
        <v>0</v>
      </c>
      <c r="M82" s="67">
        <f t="shared" si="41"/>
        <v>0</v>
      </c>
      <c r="N82" s="67">
        <f t="shared" si="41"/>
        <v>0</v>
      </c>
      <c r="O82" s="68">
        <f t="shared" si="41"/>
        <v>0</v>
      </c>
      <c r="P82" s="67">
        <f t="shared" si="41"/>
        <v>0</v>
      </c>
      <c r="Q82" s="69">
        <f t="shared" si="41"/>
        <v>0</v>
      </c>
      <c r="R82" s="68">
        <f t="shared" si="41"/>
        <v>0</v>
      </c>
      <c r="S82" s="69">
        <f t="shared" si="41"/>
        <v>0</v>
      </c>
      <c r="T82" s="67">
        <f t="shared" si="41"/>
        <v>0</v>
      </c>
      <c r="U82" s="68">
        <f t="shared" si="41"/>
        <v>0</v>
      </c>
      <c r="V82" s="69">
        <f t="shared" si="41"/>
        <v>0</v>
      </c>
      <c r="W82" s="67">
        <f t="shared" si="41"/>
        <v>0</v>
      </c>
      <c r="X82" s="67">
        <f t="shared" si="41"/>
        <v>0</v>
      </c>
      <c r="Y82" s="67">
        <f t="shared" si="41"/>
        <v>0</v>
      </c>
      <c r="Z82" s="67">
        <f t="shared" si="41"/>
        <v>0</v>
      </c>
      <c r="AA82" s="67">
        <f t="shared" si="41"/>
        <v>0</v>
      </c>
      <c r="AB82" s="68">
        <f t="shared" si="41"/>
        <v>0</v>
      </c>
      <c r="AC82" s="67">
        <f t="shared" si="41"/>
        <v>0</v>
      </c>
      <c r="AD82" s="67">
        <f t="shared" si="41"/>
        <v>0</v>
      </c>
      <c r="AE82" s="67">
        <f t="shared" si="41"/>
        <v>0</v>
      </c>
      <c r="AF82" s="67">
        <f t="shared" si="41"/>
        <v>0</v>
      </c>
      <c r="AG82" s="67">
        <f t="shared" si="41"/>
        <v>0</v>
      </c>
      <c r="AH82" s="67">
        <f t="shared" si="41"/>
        <v>0</v>
      </c>
      <c r="AI82" s="67">
        <f t="shared" si="41"/>
        <v>0</v>
      </c>
      <c r="AJ82" s="69">
        <f t="shared" si="41"/>
        <v>0</v>
      </c>
      <c r="AK82" s="67">
        <f t="shared" si="41"/>
        <v>0</v>
      </c>
      <c r="AL82" s="67">
        <f t="shared" si="41"/>
        <v>0</v>
      </c>
      <c r="AM82" s="70">
        <f t="shared" si="41"/>
        <v>0</v>
      </c>
      <c r="AN82" s="68">
        <f t="shared" si="41"/>
        <v>0</v>
      </c>
      <c r="AO82" s="69">
        <f t="shared" si="41"/>
        <v>0</v>
      </c>
      <c r="AP82" s="68">
        <f t="shared" si="41"/>
        <v>0</v>
      </c>
      <c r="AQ82" s="67">
        <f t="shared" si="41"/>
        <v>0</v>
      </c>
      <c r="AR82" s="67">
        <f t="shared" si="41"/>
        <v>0</v>
      </c>
      <c r="AS82" s="67">
        <f t="shared" si="41"/>
        <v>0</v>
      </c>
      <c r="AT82" s="75">
        <f>O82*(SUM([2]CPR_CEB!$K$69:$K$70))/(SUM([2]CPR_CEB!$K$69:$K$72))</f>
        <v>0</v>
      </c>
      <c r="AU82" s="75">
        <f>O82*([2]CPR_CEB!$K$71/(SUM([2]CPR_CEB!$K$69:$K$72)))</f>
        <v>0</v>
      </c>
      <c r="AV82" s="75">
        <f>O82*([2]CPR_CEB!$K$72/(SUM([2]CPR_CEB!$K$69:$K$72)))</f>
        <v>0</v>
      </c>
      <c r="AW82" s="71">
        <f>$Q82*([2]CPR_CEB!$K$76/(SUM([2]CPR_CEB!$K$76:$K$78)))</f>
        <v>0</v>
      </c>
      <c r="AX82" s="71">
        <f>$Q82*(SUM([2]CPR_CEB!$K$77:$K$78)/(SUM([2]CPR_CEB!$K$76:$K$78)))</f>
        <v>0</v>
      </c>
      <c r="AY82" s="75">
        <f>$R82*(SUM([2]CPR_CEB!$K$79)/(SUM([2]CPR_CEB!$K$79:$K$84)))</f>
        <v>0</v>
      </c>
      <c r="AZ82" s="75">
        <f>$R82*(SUM([2]CPR_CEB!$K$80)/(SUM([2]CPR_CEB!$K$79:$K$84)))</f>
        <v>0</v>
      </c>
      <c r="BA82" s="75">
        <f>$R82*(SUM([2]CPR_CEB!$K$81:$K$83)/(SUM([2]CPR_CEB!$K$79:$K$84)))</f>
        <v>0</v>
      </c>
      <c r="BB82" s="75">
        <f>$R82*(SUM([2]CPR_CEB!$K$84)/(SUM([2]CPR_CEB!$K$79:$K$84)))</f>
        <v>0</v>
      </c>
      <c r="BC82" s="71">
        <f>$S82*(SUM([2]CPR_CEB!$K$85)/(SUM([2]CPR_CEB!$K$85:$K$90)))</f>
        <v>0</v>
      </c>
      <c r="BD82" s="71">
        <f>$S82*(SUM([2]CPR_CEB!$K$86)/(SUM([2]CPR_CEB!$K$85:$K$90)))</f>
        <v>0</v>
      </c>
      <c r="BE82" s="71">
        <f>$S82*(SUM([2]CPR_CEB!$K$87:$K$90)/(SUM([2]CPR_CEB!$K$85:$K$90)))</f>
        <v>0</v>
      </c>
      <c r="BF82" s="75">
        <f>$U82*(SUM([2]CPR_CEB!$K$93)/(SUM([2]CPR_CEB!$K$93:$K$97)))</f>
        <v>0</v>
      </c>
      <c r="BG82" s="75">
        <f>$U82*(SUM([2]CPR_CEB!$K$94)/(SUM([2]CPR_CEB!$K$93:$K$97)))*([2]TRP!$D$246/SUM([2]TRP!$D$246:$D$247))</f>
        <v>0</v>
      </c>
      <c r="BH82" s="75">
        <f>$U82*(SUM([2]CPR_CEB!$K$94)/(SUM([2]CPR_CEB!$K$93:$K$97)))*([2]TRP!$D$247/SUM([2]TRP!$D$246:$D$247))</f>
        <v>0</v>
      </c>
      <c r="BI82" s="75">
        <f>$U82*(SUM([2]CPR_CEB!$K$95:$K$96)/(SUM([2]CPR_CEB!$K$93:$K$97)))</f>
        <v>0</v>
      </c>
      <c r="BJ82" s="75">
        <f>$U82*(SUM([2]CPR_CEB!$K$97)/(SUM([2]CPR_CEB!$K$93:$K$97)))</f>
        <v>0</v>
      </c>
      <c r="BK82" s="71">
        <f>$V82*(SUM([2]CPR_CEB!$K$98)/(SUM([2]CPR_CEB!$K$98:$K$100)))</f>
        <v>0</v>
      </c>
      <c r="BL82" s="71">
        <f>$V82*(SUM([2]CPR_CEB!$K$99)/(SUM([2]CPR_CEB!$K$98:$K$100)))</f>
        <v>0</v>
      </c>
      <c r="BM82" s="71">
        <f>$V82*(SUM([2]CPR_CEB!$K$100)/(SUM([2]CPR_CEB!$K$98:$K$100)))</f>
        <v>0</v>
      </c>
      <c r="BN82" s="75">
        <f>$AB82*(SUM([2]CPR_CEB!$K$106)/(SUM([2]CPR_CEB!$K$106:$K$113)))</f>
        <v>0</v>
      </c>
      <c r="BO82" s="75">
        <f>$AB82*(SUM([2]CPR_CEB!$K$107)/(SUM([2]CPR_CEB!$K$106:$K$113)))</f>
        <v>0</v>
      </c>
      <c r="BP82" s="75">
        <f>$AB82*(SUM([2]CPR_CEB!$K$108)/(SUM([2]CPR_CEB!$K$106:$K$113)))</f>
        <v>0</v>
      </c>
      <c r="BQ82" s="75">
        <f>$AB82*(SUM([2]CPR_CEB!$K$109)/(SUM([2]CPR_CEB!$K$106:$K$113)))</f>
        <v>0</v>
      </c>
      <c r="BR82" s="75">
        <f>$AB82*(SUM([2]CPR_CEB!$K$110)/(SUM([2]CPR_CEB!$K$106:$K$113)))</f>
        <v>0</v>
      </c>
      <c r="BS82" s="75">
        <f>$AB82*(SUM([2]CPR_CEB!$K$111:$K$112)/(SUM([2]CPR_CEB!$K$106:$K$113)))</f>
        <v>0</v>
      </c>
      <c r="BT82" s="75">
        <f>$AB82*(SUM([2]CPR_CEB!$K$113)/(SUM([2]CPR_CEB!$K$106:$K$113)))*([2]TRP!$D$248/SUM([2]TRP!$D$248:$D$251))</f>
        <v>0</v>
      </c>
      <c r="BU82" s="75">
        <f>$AB82*(SUM([2]CPR_CEB!$K$113)/(SUM([2]CPR_CEB!$K$106:$K$113)))*([2]TRP!$D$249/SUM([2]TRP!$D$248:$D$251))</f>
        <v>0</v>
      </c>
      <c r="BV82" s="75">
        <f>$AB82*(SUM([2]CPR_CEB!$K$113)/(SUM([2]CPR_CEB!$K$106:$K$113)))*([2]TRP!$D$250/SUM([2]TRP!$D$248:$D$251))</f>
        <v>0</v>
      </c>
      <c r="BW82" s="75">
        <f>$AB82*(SUM([2]CPR_CEB!$K$113)/(SUM([2]CPR_CEB!$K$106:$K$113)))*([2]TRP!$D$251/SUM([2]TRP!$D$248:$D$251))</f>
        <v>0</v>
      </c>
      <c r="BX82" s="71">
        <f>$AJ82*(SUM([2]CPR_CEB!$K$129)/(SUM([2]CPR_CEB!$K$129:$K$130)))</f>
        <v>0</v>
      </c>
      <c r="BY82" s="71">
        <f>$AJ82*(SUM([2]CPR_CEB!$K$130)/(SUM([2]CPR_CEB!$K$129:$K$130)))</f>
        <v>0</v>
      </c>
      <c r="BZ82" s="68">
        <f>$AN82*(SUM([2]CPR_CEB!$K$137)/(SUM([2]CPR_CEB!$K$137:$K$138)))</f>
        <v>0</v>
      </c>
      <c r="CA82" s="68">
        <f>$AN82*(SUM([2]CPR_CEB!$K$138)/(SUM([2]CPR_CEB!$K$137:$K$138)))</f>
        <v>0</v>
      </c>
      <c r="CB82" s="71">
        <f>$AO82*([2]CPR_CEB!$K$139+[2]CPR_CEB!$K$141)/(SUM([2]CPR_CEB!$K$139:$K$141))</f>
        <v>0</v>
      </c>
      <c r="CC82" s="71">
        <f>$AO82*(SUM([2]CPR_CEB!$K$140)/(SUM([2]CPR_CEB!$K$139:$K$141)))</f>
        <v>0</v>
      </c>
      <c r="CD82" s="68">
        <f>$AP82*(SUM([2]CPR_CEB!$K$142)/(SUM([2]CPR_CEB!$K$142:$K$143)))</f>
        <v>0</v>
      </c>
      <c r="CE82" s="68">
        <f>$AP82*(SUM([2]CPR_CEB!$K$143)/(SUM([2]CPR_CEB!$K$142:$K$143)))</f>
        <v>0</v>
      </c>
      <c r="CF82" s="70"/>
      <c r="CG82" s="70"/>
      <c r="CI82" s="72">
        <f t="shared" si="5"/>
        <v>0</v>
      </c>
      <c r="CJ82" s="73">
        <f t="shared" si="6"/>
        <v>0</v>
      </c>
      <c r="CK82" s="73">
        <f t="shared" si="7"/>
        <v>0</v>
      </c>
      <c r="CL82" s="73">
        <f t="shared" si="8"/>
        <v>0</v>
      </c>
      <c r="CM82" s="73">
        <f t="shared" si="9"/>
        <v>0</v>
      </c>
      <c r="CN82" s="73">
        <f t="shared" si="10"/>
        <v>0</v>
      </c>
      <c r="CO82" s="73">
        <f t="shared" si="11"/>
        <v>0</v>
      </c>
      <c r="CP82" s="73">
        <f t="shared" si="11"/>
        <v>0</v>
      </c>
      <c r="CQ82" s="73">
        <f t="shared" si="12"/>
        <v>0</v>
      </c>
      <c r="CR82" s="73">
        <f t="shared" si="12"/>
        <v>0</v>
      </c>
      <c r="CS82" s="73">
        <f t="shared" si="13"/>
        <v>0</v>
      </c>
      <c r="CT82" s="73">
        <f t="shared" si="14"/>
        <v>0</v>
      </c>
      <c r="CU82" s="73">
        <f t="shared" si="15"/>
        <v>0</v>
      </c>
      <c r="CV82" s="73">
        <f t="shared" si="16"/>
        <v>0</v>
      </c>
      <c r="CW82" s="73">
        <f t="shared" si="17"/>
        <v>0</v>
      </c>
      <c r="CX82" s="73">
        <f t="shared" si="18"/>
        <v>0</v>
      </c>
      <c r="CY82" s="73">
        <f t="shared" si="18"/>
        <v>0</v>
      </c>
      <c r="CZ82" s="73">
        <f t="shared" si="18"/>
        <v>0</v>
      </c>
      <c r="DA82" s="73">
        <f t="shared" si="19"/>
        <v>0</v>
      </c>
      <c r="DB82" s="73">
        <f t="shared" si="20"/>
        <v>0</v>
      </c>
      <c r="DC82" s="73">
        <f t="shared" si="21"/>
        <v>0</v>
      </c>
      <c r="DD82" s="73">
        <f t="shared" si="22"/>
        <v>0</v>
      </c>
      <c r="DE82" s="73">
        <f t="shared" si="23"/>
        <v>0</v>
      </c>
      <c r="DF82" s="73">
        <f t="shared" si="24"/>
        <v>0</v>
      </c>
      <c r="DG82" s="74">
        <f t="shared" si="25"/>
        <v>0</v>
      </c>
      <c r="DH82" s="99"/>
    </row>
    <row r="83" spans="1:112" ht="13.25" x14ac:dyDescent="0.25">
      <c r="A83" s="22" t="str">
        <f t="shared" si="36"/>
        <v>CONSEILS ET ASSISTANCE</v>
      </c>
      <c r="B83" s="22" t="str">
        <f t="shared" si="36"/>
        <v xml:space="preserve">FN2 </v>
      </c>
      <c r="C83" s="22">
        <v>19</v>
      </c>
      <c r="D83" s="67">
        <f t="shared" ref="D83:S93" si="42">D35</f>
        <v>277.70999999999998</v>
      </c>
      <c r="E83" s="67">
        <f t="shared" si="41"/>
        <v>185.11</v>
      </c>
      <c r="F83" s="67">
        <f t="shared" si="41"/>
        <v>316.01</v>
      </c>
      <c r="G83" s="67">
        <f t="shared" si="41"/>
        <v>41.96</v>
      </c>
      <c r="H83" s="67">
        <f t="shared" si="41"/>
        <v>224.42</v>
      </c>
      <c r="I83" s="67">
        <f t="shared" si="41"/>
        <v>119.09</v>
      </c>
      <c r="J83" s="67">
        <f t="shared" si="41"/>
        <v>153.71</v>
      </c>
      <c r="K83" s="67">
        <f t="shared" si="41"/>
        <v>381.67</v>
      </c>
      <c r="L83" s="67">
        <f t="shared" si="41"/>
        <v>382.85</v>
      </c>
      <c r="M83" s="67">
        <f t="shared" si="41"/>
        <v>396.79</v>
      </c>
      <c r="N83" s="67">
        <f t="shared" si="41"/>
        <v>2164.67</v>
      </c>
      <c r="O83" s="68">
        <f t="shared" si="41"/>
        <v>139.85</v>
      </c>
      <c r="P83" s="67">
        <f t="shared" si="41"/>
        <v>58.73</v>
      </c>
      <c r="Q83" s="69">
        <f t="shared" si="41"/>
        <v>170.72</v>
      </c>
      <c r="R83" s="68">
        <f t="shared" si="41"/>
        <v>359.69</v>
      </c>
      <c r="S83" s="69">
        <f t="shared" si="41"/>
        <v>313.83999999999997</v>
      </c>
      <c r="T83" s="67">
        <f t="shared" si="41"/>
        <v>418.79</v>
      </c>
      <c r="U83" s="68">
        <f t="shared" si="41"/>
        <v>-98.75</v>
      </c>
      <c r="V83" s="69">
        <f t="shared" si="41"/>
        <v>420.54</v>
      </c>
      <c r="W83" s="67">
        <f t="shared" si="41"/>
        <v>441.79</v>
      </c>
      <c r="X83" s="67">
        <f t="shared" si="41"/>
        <v>54.39</v>
      </c>
      <c r="Y83" s="67">
        <f t="shared" si="41"/>
        <v>157.04</v>
      </c>
      <c r="Z83" s="67">
        <f t="shared" si="41"/>
        <v>1782.04</v>
      </c>
      <c r="AA83" s="67">
        <f t="shared" si="41"/>
        <v>789.44</v>
      </c>
      <c r="AB83" s="68">
        <f t="shared" si="41"/>
        <v>1788.68</v>
      </c>
      <c r="AC83" s="67">
        <f t="shared" si="41"/>
        <v>2297</v>
      </c>
      <c r="AD83" s="67">
        <f t="shared" si="41"/>
        <v>575.13</v>
      </c>
      <c r="AE83" s="67">
        <f t="shared" si="41"/>
        <v>537.98</v>
      </c>
      <c r="AF83" s="67">
        <f t="shared" si="41"/>
        <v>12742.95</v>
      </c>
      <c r="AG83" s="67">
        <f t="shared" si="41"/>
        <v>479.16</v>
      </c>
      <c r="AH83" s="67">
        <f t="shared" si="41"/>
        <v>7757.1</v>
      </c>
      <c r="AI83" s="67">
        <f t="shared" si="41"/>
        <v>972.02</v>
      </c>
      <c r="AJ83" s="69">
        <f t="shared" si="41"/>
        <v>1012.84</v>
      </c>
      <c r="AK83" s="67">
        <f t="shared" si="41"/>
        <v>743.46</v>
      </c>
      <c r="AL83" s="67">
        <f t="shared" si="41"/>
        <v>411.14</v>
      </c>
      <c r="AM83" s="70">
        <f t="shared" si="41"/>
        <v>416.29</v>
      </c>
      <c r="AN83" s="68">
        <f t="shared" si="41"/>
        <v>499.89</v>
      </c>
      <c r="AO83" s="69">
        <f t="shared" si="41"/>
        <v>497.8</v>
      </c>
      <c r="AP83" s="68">
        <f t="shared" si="41"/>
        <v>130.79</v>
      </c>
      <c r="AQ83" s="67">
        <f t="shared" si="41"/>
        <v>3083</v>
      </c>
      <c r="AR83" s="67">
        <f t="shared" si="41"/>
        <v>119.66</v>
      </c>
      <c r="AS83" s="67">
        <f t="shared" si="41"/>
        <v>43716.99</v>
      </c>
      <c r="AT83" s="75">
        <f>O83*(SUM([2]CPR_CEB!$K$69:$K$70))/(SUM([2]CPR_CEB!$K$69:$K$72))</f>
        <v>24.18679177361798</v>
      </c>
      <c r="AU83" s="75">
        <f>O83*([2]CPR_CEB!$K$71/(SUM([2]CPR_CEB!$K$69:$K$72)))</f>
        <v>29.566984912039064</v>
      </c>
      <c r="AV83" s="75">
        <f>O83*([2]CPR_CEB!$K$72/(SUM([2]CPR_CEB!$K$69:$K$72)))</f>
        <v>86.09622331434295</v>
      </c>
      <c r="AW83" s="71">
        <f>$Q83*([2]CPR_CEB!$K$76/(SUM([2]CPR_CEB!$K$76:$K$78)))</f>
        <v>63.772211838006228</v>
      </c>
      <c r="AX83" s="71">
        <f>$Q83*(SUM([2]CPR_CEB!$K$77:$K$78)/(SUM([2]CPR_CEB!$K$76:$K$78)))</f>
        <v>106.94778816199377</v>
      </c>
      <c r="AY83" s="75">
        <f>$R83*(SUM([2]CPR_CEB!$K$79)/(SUM([2]CPR_CEB!$K$79:$K$84)))</f>
        <v>27.932697999274346</v>
      </c>
      <c r="AZ83" s="75">
        <f>$R83*(SUM([2]CPR_CEB!$K$80)/(SUM([2]CPR_CEB!$K$79:$K$84)))</f>
        <v>110.76132742445446</v>
      </c>
      <c r="BA83" s="75">
        <f>$R83*(SUM([2]CPR_CEB!$K$81:$K$83)/(SUM([2]CPR_CEB!$K$79:$K$84)))</f>
        <v>103.68610039910847</v>
      </c>
      <c r="BB83" s="75">
        <f>$R83*(SUM([2]CPR_CEB!$K$84)/(SUM([2]CPR_CEB!$K$79:$K$84)))</f>
        <v>117.3098741771627</v>
      </c>
      <c r="BC83" s="71">
        <f>$S83*(SUM([2]CPR_CEB!$K$85)/(SUM([2]CPR_CEB!$K$85:$K$90)))</f>
        <v>97.837512972234862</v>
      </c>
      <c r="BD83" s="71">
        <f>$S83*(SUM([2]CPR_CEB!$K$86)/(SUM([2]CPR_CEB!$K$85:$K$90)))</f>
        <v>45.215387346381426</v>
      </c>
      <c r="BE83" s="71">
        <f>$S83*(SUM([2]CPR_CEB!$K$87:$K$90)/(SUM([2]CPR_CEB!$K$85:$K$90)))</f>
        <v>170.78709968138369</v>
      </c>
      <c r="BF83" s="75">
        <f>$U83*(SUM([2]CPR_CEB!$K$93)/(SUM([2]CPR_CEB!$K$93:$K$97)))</f>
        <v>-0.23648154580187555</v>
      </c>
      <c r="BG83" s="75">
        <f>$U83*(SUM([2]CPR_CEB!$K$94)/(SUM([2]CPR_CEB!$K$93:$K$97)))*([2]TRP!$D$246/SUM([2]TRP!$D$246:$D$247))</f>
        <v>-0.68724950274666141</v>
      </c>
      <c r="BH83" s="75">
        <f>$U83*(SUM([2]CPR_CEB!$K$94)/(SUM([2]CPR_CEB!$K$93:$K$97)))*([2]TRP!$D$247/SUM([2]TRP!$D$246:$D$247))</f>
        <v>-0.32727438076978199</v>
      </c>
      <c r="BI83" s="75">
        <f>$U83*(SUM([2]CPR_CEB!$K$95:$K$96)/(SUM([2]CPR_CEB!$K$93:$K$97)))</f>
        <v>-7.3092654881816355</v>
      </c>
      <c r="BJ83" s="75">
        <f>$U83*(SUM([2]CPR_CEB!$K$97)/(SUM([2]CPR_CEB!$K$93:$K$97)))</f>
        <v>-90.189729082500037</v>
      </c>
      <c r="BK83" s="71">
        <f>$V83*(SUM([2]CPR_CEB!$K$98)/(SUM([2]CPR_CEB!$K$98:$K$100)))</f>
        <v>245.83698373395299</v>
      </c>
      <c r="BL83" s="71">
        <f>$V83*(SUM([2]CPR_CEB!$K$99)/(SUM([2]CPR_CEB!$K$98:$K$100)))</f>
        <v>127.32131118814523</v>
      </c>
      <c r="BM83" s="71">
        <f>$V83*(SUM([2]CPR_CEB!$K$100)/(SUM([2]CPR_CEB!$K$98:$K$100)))</f>
        <v>47.381705077901799</v>
      </c>
      <c r="BN83" s="75">
        <f>$AB83*(SUM([2]CPR_CEB!$K$106)/(SUM([2]CPR_CEB!$K$106:$K$113)))</f>
        <v>115.98875360923965</v>
      </c>
      <c r="BO83" s="75">
        <f>$AB83*(SUM([2]CPR_CEB!$K$107)/(SUM([2]CPR_CEB!$K$106:$K$113)))</f>
        <v>211.70159234306493</v>
      </c>
      <c r="BP83" s="75">
        <f>$AB83*(SUM([2]CPR_CEB!$K$108)/(SUM([2]CPR_CEB!$K$106:$K$113)))</f>
        <v>503.31133033900124</v>
      </c>
      <c r="BQ83" s="75">
        <f>$AB83*(SUM([2]CPR_CEB!$K$109)/(SUM([2]CPR_CEB!$K$106:$K$113)))</f>
        <v>113.50208480376432</v>
      </c>
      <c r="BR83" s="75">
        <f>$AB83*(SUM([2]CPR_CEB!$K$110)/(SUM([2]CPR_CEB!$K$106:$K$113)))</f>
        <v>212.77755480697252</v>
      </c>
      <c r="BS83" s="75">
        <f>$AB83*(SUM([2]CPR_CEB!$K$111:$K$112)/(SUM([2]CPR_CEB!$K$106:$K$113)))</f>
        <v>460.69126162977227</v>
      </c>
      <c r="BT83" s="75">
        <f>$AB83*(SUM([2]CPR_CEB!$K$113)/(SUM([2]CPR_CEB!$K$106:$K$113)))*([2]TRP!$D$248/SUM([2]TRP!$D$248:$D$251))</f>
        <v>18.546873751036323</v>
      </c>
      <c r="BU83" s="75">
        <f>$AB83*(SUM([2]CPR_CEB!$K$113)/(SUM([2]CPR_CEB!$K$106:$K$113)))*([2]TRP!$D$249/SUM([2]TRP!$D$248:$D$251))</f>
        <v>95.064621434601506</v>
      </c>
      <c r="BV83" s="75">
        <f>$AB83*(SUM([2]CPR_CEB!$K$113)/(SUM([2]CPR_CEB!$K$106:$K$113)))*([2]TRP!$D$250/SUM([2]TRP!$D$248:$D$251))</f>
        <v>22.635549654046226</v>
      </c>
      <c r="BW83" s="75">
        <f>$AB83*(SUM([2]CPR_CEB!$K$113)/(SUM([2]CPR_CEB!$K$106:$K$113)))*([2]TRP!$D$251/SUM([2]TRP!$D$248:$D$251))</f>
        <v>34.460377628501178</v>
      </c>
      <c r="BX83" s="71">
        <f>$AJ83*(SUM([2]CPR_CEB!$K$129)/(SUM([2]CPR_CEB!$K$129:$K$130)))</f>
        <v>763.0762731274998</v>
      </c>
      <c r="BY83" s="71">
        <f>$AJ83*(SUM([2]CPR_CEB!$K$130)/(SUM([2]CPR_CEB!$K$129:$K$130)))</f>
        <v>249.76372687250023</v>
      </c>
      <c r="BZ83" s="68">
        <f>$AN83*(SUM([2]CPR_CEB!$K$137)/(SUM([2]CPR_CEB!$K$137:$K$138)))</f>
        <v>84.153922105202298</v>
      </c>
      <c r="CA83" s="68">
        <f>$AN83*(SUM([2]CPR_CEB!$K$138)/(SUM([2]CPR_CEB!$K$137:$K$138)))</f>
        <v>415.73607789479769</v>
      </c>
      <c r="CB83" s="71">
        <f>$AO83*([2]CPR_CEB!$K$139+[2]CPR_CEB!$K$141)/(SUM([2]CPR_CEB!$K$139:$K$141))</f>
        <v>272.12848808107333</v>
      </c>
      <c r="CC83" s="71">
        <f>$AO83*(SUM([2]CPR_CEB!$K$140)/(SUM([2]CPR_CEB!$K$139:$K$141)))</f>
        <v>225.67151191892668</v>
      </c>
      <c r="CD83" s="68">
        <f>$AP83*(SUM([2]CPR_CEB!$K$142)/(SUM([2]CPR_CEB!$K$142:$K$143)))</f>
        <v>55.029844439000485</v>
      </c>
      <c r="CE83" s="68">
        <f>$AP83*(SUM([2]CPR_CEB!$K$143)/(SUM([2]CPR_CEB!$K$142:$K$143)))</f>
        <v>75.760155560999493</v>
      </c>
      <c r="CF83" s="70"/>
      <c r="CG83" s="70"/>
      <c r="CI83" s="72">
        <f t="shared" si="5"/>
        <v>277.70999999999998</v>
      </c>
      <c r="CJ83" s="73">
        <f t="shared" si="6"/>
        <v>501.12</v>
      </c>
      <c r="CK83" s="73">
        <f t="shared" si="7"/>
        <v>381.67</v>
      </c>
      <c r="CL83" s="73">
        <f t="shared" si="8"/>
        <v>29.566984912039064</v>
      </c>
      <c r="CM83" s="73">
        <f t="shared" si="9"/>
        <v>86.09622331434295</v>
      </c>
      <c r="CN83" s="73">
        <f t="shared" si="10"/>
        <v>106.94778816199377</v>
      </c>
      <c r="CO83" s="73">
        <f t="shared" si="11"/>
        <v>27.932697999274346</v>
      </c>
      <c r="CP83" s="73">
        <f t="shared" si="11"/>
        <v>110.76132742445446</v>
      </c>
      <c r="CQ83" s="73">
        <f t="shared" si="12"/>
        <v>117.3098741771627</v>
      </c>
      <c r="CR83" s="73">
        <f t="shared" si="12"/>
        <v>97.837512972234862</v>
      </c>
      <c r="CS83" s="73">
        <f t="shared" si="13"/>
        <v>45.215387346381426</v>
      </c>
      <c r="CT83" s="73">
        <f t="shared" si="14"/>
        <v>4363.5146432818365</v>
      </c>
      <c r="CU83" s="73">
        <f t="shared" si="15"/>
        <v>496.18</v>
      </c>
      <c r="CV83" s="73">
        <f t="shared" si="16"/>
        <v>134.53562736027598</v>
      </c>
      <c r="CW83" s="73">
        <f t="shared" si="17"/>
        <v>211.70159234306493</v>
      </c>
      <c r="CX83" s="73">
        <f t="shared" si="18"/>
        <v>598.37595177360276</v>
      </c>
      <c r="CY83" s="73">
        <f t="shared" si="18"/>
        <v>136.13763445781055</v>
      </c>
      <c r="CZ83" s="73">
        <f t="shared" si="18"/>
        <v>247.23793243547368</v>
      </c>
      <c r="DA83" s="73">
        <f t="shared" si="19"/>
        <v>31295.829789382551</v>
      </c>
      <c r="DB83" s="73">
        <f t="shared" si="20"/>
        <v>4169.5914722472244</v>
      </c>
      <c r="DC83" s="73">
        <f t="shared" si="21"/>
        <v>-0.23648154580187555</v>
      </c>
      <c r="DD83" s="73">
        <f t="shared" si="22"/>
        <v>-90.876978585246704</v>
      </c>
      <c r="DE83" s="73">
        <f t="shared" si="23"/>
        <v>245.83698373395299</v>
      </c>
      <c r="DF83" s="73">
        <f t="shared" si="24"/>
        <v>126.99403680737545</v>
      </c>
      <c r="DG83" s="74">
        <f t="shared" si="25"/>
        <v>43716.990000000005</v>
      </c>
      <c r="DH83" s="99"/>
    </row>
    <row r="84" spans="1:112" ht="13.25" x14ac:dyDescent="0.25">
      <c r="A84" s="22" t="str">
        <f t="shared" si="36"/>
        <v>SERVICES OPERATIONNELS</v>
      </c>
      <c r="B84" s="22" t="str">
        <f t="shared" si="36"/>
        <v xml:space="preserve">FN3 </v>
      </c>
      <c r="C84" s="22">
        <v>19</v>
      </c>
      <c r="D84" s="67">
        <f t="shared" si="42"/>
        <v>0</v>
      </c>
      <c r="E84" s="67">
        <f t="shared" si="41"/>
        <v>0</v>
      </c>
      <c r="F84" s="67">
        <f t="shared" si="41"/>
        <v>0</v>
      </c>
      <c r="G84" s="67">
        <f t="shared" si="41"/>
        <v>0</v>
      </c>
      <c r="H84" s="67">
        <f t="shared" si="41"/>
        <v>0</v>
      </c>
      <c r="I84" s="67">
        <f t="shared" si="41"/>
        <v>0</v>
      </c>
      <c r="J84" s="67">
        <f t="shared" si="41"/>
        <v>0</v>
      </c>
      <c r="K84" s="67">
        <f t="shared" si="41"/>
        <v>0</v>
      </c>
      <c r="L84" s="67">
        <f t="shared" si="41"/>
        <v>0</v>
      </c>
      <c r="M84" s="67">
        <f t="shared" si="41"/>
        <v>0</v>
      </c>
      <c r="N84" s="67">
        <f t="shared" si="41"/>
        <v>0</v>
      </c>
      <c r="O84" s="68">
        <f t="shared" si="41"/>
        <v>0</v>
      </c>
      <c r="P84" s="67">
        <f t="shared" si="41"/>
        <v>0</v>
      </c>
      <c r="Q84" s="69">
        <f t="shared" si="41"/>
        <v>0</v>
      </c>
      <c r="R84" s="68">
        <f t="shared" si="41"/>
        <v>0</v>
      </c>
      <c r="S84" s="69">
        <f t="shared" si="41"/>
        <v>0</v>
      </c>
      <c r="T84" s="67">
        <f t="shared" si="41"/>
        <v>0</v>
      </c>
      <c r="U84" s="68">
        <f t="shared" si="41"/>
        <v>0</v>
      </c>
      <c r="V84" s="69">
        <f t="shared" si="41"/>
        <v>0</v>
      </c>
      <c r="W84" s="67">
        <f t="shared" si="41"/>
        <v>0</v>
      </c>
      <c r="X84" s="67">
        <f t="shared" si="41"/>
        <v>0</v>
      </c>
      <c r="Y84" s="67">
        <f t="shared" si="41"/>
        <v>0</v>
      </c>
      <c r="Z84" s="67">
        <f t="shared" si="41"/>
        <v>0</v>
      </c>
      <c r="AA84" s="67">
        <f t="shared" si="41"/>
        <v>0</v>
      </c>
      <c r="AB84" s="68">
        <f t="shared" si="41"/>
        <v>0</v>
      </c>
      <c r="AC84" s="67">
        <f t="shared" si="41"/>
        <v>0</v>
      </c>
      <c r="AD84" s="67">
        <f t="shared" si="41"/>
        <v>0</v>
      </c>
      <c r="AE84" s="67">
        <f t="shared" si="41"/>
        <v>0</v>
      </c>
      <c r="AF84" s="67">
        <f t="shared" si="41"/>
        <v>0</v>
      </c>
      <c r="AG84" s="67">
        <f t="shared" si="41"/>
        <v>0</v>
      </c>
      <c r="AH84" s="67">
        <f t="shared" si="41"/>
        <v>0</v>
      </c>
      <c r="AI84" s="67">
        <f t="shared" si="41"/>
        <v>0</v>
      </c>
      <c r="AJ84" s="69">
        <f t="shared" si="41"/>
        <v>0</v>
      </c>
      <c r="AK84" s="67">
        <f t="shared" si="41"/>
        <v>0</v>
      </c>
      <c r="AL84" s="67">
        <f t="shared" si="41"/>
        <v>0</v>
      </c>
      <c r="AM84" s="70">
        <f t="shared" si="41"/>
        <v>0</v>
      </c>
      <c r="AN84" s="68">
        <f t="shared" si="41"/>
        <v>0</v>
      </c>
      <c r="AO84" s="69">
        <f t="shared" si="41"/>
        <v>0</v>
      </c>
      <c r="AP84" s="68">
        <f t="shared" si="41"/>
        <v>0</v>
      </c>
      <c r="AQ84" s="67">
        <f t="shared" si="41"/>
        <v>0</v>
      </c>
      <c r="AR84" s="67">
        <f t="shared" si="41"/>
        <v>0</v>
      </c>
      <c r="AS84" s="67">
        <f t="shared" si="41"/>
        <v>0</v>
      </c>
      <c r="AT84" s="75">
        <f>O84*(SUM([2]CPR_CEB!$K$69:$K$70))/(SUM([2]CPR_CEB!$K$69:$K$72))</f>
        <v>0</v>
      </c>
      <c r="AU84" s="75">
        <f>O84*([2]CPR_CEB!$K$71/(SUM([2]CPR_CEB!$K$69:$K$72)))</f>
        <v>0</v>
      </c>
      <c r="AV84" s="75">
        <f>O84*([2]CPR_CEB!$K$72/(SUM([2]CPR_CEB!$K$69:$K$72)))</f>
        <v>0</v>
      </c>
      <c r="AW84" s="71">
        <f>$Q84*([2]CPR_CEB!$K$76/(SUM([2]CPR_CEB!$K$76:$K$78)))</f>
        <v>0</v>
      </c>
      <c r="AX84" s="71">
        <f>$Q84*(SUM([2]CPR_CEB!$K$77:$K$78)/(SUM([2]CPR_CEB!$K$76:$K$78)))</f>
        <v>0</v>
      </c>
      <c r="AY84" s="75">
        <f>$R84*(SUM([2]CPR_CEB!$K$79)/(SUM([2]CPR_CEB!$K$79:$K$84)))</f>
        <v>0</v>
      </c>
      <c r="AZ84" s="75">
        <f>$R84*(SUM([2]CPR_CEB!$K$80)/(SUM([2]CPR_CEB!$K$79:$K$84)))</f>
        <v>0</v>
      </c>
      <c r="BA84" s="75">
        <f>$R84*(SUM([2]CPR_CEB!$K$81:$K$83)/(SUM([2]CPR_CEB!$K$79:$K$84)))</f>
        <v>0</v>
      </c>
      <c r="BB84" s="75">
        <f>$R84*(SUM([2]CPR_CEB!$K$84)/(SUM([2]CPR_CEB!$K$79:$K$84)))</f>
        <v>0</v>
      </c>
      <c r="BC84" s="71">
        <f>$S84*(SUM([2]CPR_CEB!$K$85)/(SUM([2]CPR_CEB!$K$85:$K$90)))</f>
        <v>0</v>
      </c>
      <c r="BD84" s="71">
        <f>$S84*(SUM([2]CPR_CEB!$K$86)/(SUM([2]CPR_CEB!$K$85:$K$90)))</f>
        <v>0</v>
      </c>
      <c r="BE84" s="71">
        <f>$S84*(SUM([2]CPR_CEB!$K$87:$K$90)/(SUM([2]CPR_CEB!$K$85:$K$90)))</f>
        <v>0</v>
      </c>
      <c r="BF84" s="75">
        <f>$U84*(SUM([2]CPR_CEB!$K$93)/(SUM([2]CPR_CEB!$K$93:$K$97)))</f>
        <v>0</v>
      </c>
      <c r="BG84" s="75">
        <f>$U84*(SUM([2]CPR_CEB!$K$94)/(SUM([2]CPR_CEB!$K$93:$K$97)))*([2]TRP!$D$246/SUM([2]TRP!$D$246:$D$247))</f>
        <v>0</v>
      </c>
      <c r="BH84" s="75">
        <f>$U84*(SUM([2]CPR_CEB!$K$94)/(SUM([2]CPR_CEB!$K$93:$K$97)))*([2]TRP!$D$247/SUM([2]TRP!$D$246:$D$247))</f>
        <v>0</v>
      </c>
      <c r="BI84" s="75">
        <f>$U84*(SUM([2]CPR_CEB!$K$95:$K$96)/(SUM([2]CPR_CEB!$K$93:$K$97)))</f>
        <v>0</v>
      </c>
      <c r="BJ84" s="75">
        <f>$U84*(SUM([2]CPR_CEB!$K$97)/(SUM([2]CPR_CEB!$K$93:$K$97)))</f>
        <v>0</v>
      </c>
      <c r="BK84" s="71">
        <f>$V84*(SUM([2]CPR_CEB!$K$98)/(SUM([2]CPR_CEB!$K$98:$K$100)))</f>
        <v>0</v>
      </c>
      <c r="BL84" s="71">
        <f>$V84*(SUM([2]CPR_CEB!$K$99)/(SUM([2]CPR_CEB!$K$98:$K$100)))</f>
        <v>0</v>
      </c>
      <c r="BM84" s="71">
        <f>$V84*(SUM([2]CPR_CEB!$K$100)/(SUM([2]CPR_CEB!$K$98:$K$100)))</f>
        <v>0</v>
      </c>
      <c r="BN84" s="75">
        <f>$AB84*(SUM([2]CPR_CEB!$K$106)/(SUM([2]CPR_CEB!$K$106:$K$113)))</f>
        <v>0</v>
      </c>
      <c r="BO84" s="75">
        <f>$AB84*(SUM([2]CPR_CEB!$K$107)/(SUM([2]CPR_CEB!$K$106:$K$113)))</f>
        <v>0</v>
      </c>
      <c r="BP84" s="75">
        <f>$AB84*(SUM([2]CPR_CEB!$K$108)/(SUM([2]CPR_CEB!$K$106:$K$113)))</f>
        <v>0</v>
      </c>
      <c r="BQ84" s="75">
        <f>$AB84*(SUM([2]CPR_CEB!$K$109)/(SUM([2]CPR_CEB!$K$106:$K$113)))</f>
        <v>0</v>
      </c>
      <c r="BR84" s="75">
        <f>$AB84*(SUM([2]CPR_CEB!$K$110)/(SUM([2]CPR_CEB!$K$106:$K$113)))</f>
        <v>0</v>
      </c>
      <c r="BS84" s="75">
        <f>$AB84*(SUM([2]CPR_CEB!$K$111:$K$112)/(SUM([2]CPR_CEB!$K$106:$K$113)))</f>
        <v>0</v>
      </c>
      <c r="BT84" s="75">
        <f>$AB84*(SUM([2]CPR_CEB!$K$113)/(SUM([2]CPR_CEB!$K$106:$K$113)))*([2]TRP!$D$248/SUM([2]TRP!$D$248:$D$251))</f>
        <v>0</v>
      </c>
      <c r="BU84" s="75">
        <f>$AB84*(SUM([2]CPR_CEB!$K$113)/(SUM([2]CPR_CEB!$K$106:$K$113)))*([2]TRP!$D$249/SUM([2]TRP!$D$248:$D$251))</f>
        <v>0</v>
      </c>
      <c r="BV84" s="75">
        <f>$AB84*(SUM([2]CPR_CEB!$K$113)/(SUM([2]CPR_CEB!$K$106:$K$113)))*([2]TRP!$D$250/SUM([2]TRP!$D$248:$D$251))</f>
        <v>0</v>
      </c>
      <c r="BW84" s="75">
        <f>$AB84*(SUM([2]CPR_CEB!$K$113)/(SUM([2]CPR_CEB!$K$106:$K$113)))*([2]TRP!$D$251/SUM([2]TRP!$D$248:$D$251))</f>
        <v>0</v>
      </c>
      <c r="BX84" s="71">
        <f>$AJ84*(SUM([2]CPR_CEB!$K$129)/(SUM([2]CPR_CEB!$K$129:$K$130)))</f>
        <v>0</v>
      </c>
      <c r="BY84" s="71">
        <f>$AJ84*(SUM([2]CPR_CEB!$K$130)/(SUM([2]CPR_CEB!$K$129:$K$130)))</f>
        <v>0</v>
      </c>
      <c r="BZ84" s="68">
        <f>$AN84*(SUM([2]CPR_CEB!$K$137)/(SUM([2]CPR_CEB!$K$137:$K$138)))</f>
        <v>0</v>
      </c>
      <c r="CA84" s="68">
        <f>$AN84*(SUM([2]CPR_CEB!$K$138)/(SUM([2]CPR_CEB!$K$137:$K$138)))</f>
        <v>0</v>
      </c>
      <c r="CB84" s="71">
        <f>$AO84*([2]CPR_CEB!$K$139+[2]CPR_CEB!$K$141)/(SUM([2]CPR_CEB!$K$139:$K$141))</f>
        <v>0</v>
      </c>
      <c r="CC84" s="71">
        <f>$AO84*(SUM([2]CPR_CEB!$K$140)/(SUM([2]CPR_CEB!$K$139:$K$141)))</f>
        <v>0</v>
      </c>
      <c r="CD84" s="68">
        <f>$AP84*(SUM([2]CPR_CEB!$K$142)/(SUM([2]CPR_CEB!$K$142:$K$143)))</f>
        <v>0</v>
      </c>
      <c r="CE84" s="68">
        <f>$AP84*(SUM([2]CPR_CEB!$K$143)/(SUM([2]CPR_CEB!$K$142:$K$143)))</f>
        <v>0</v>
      </c>
      <c r="CF84" s="70"/>
      <c r="CG84" s="70"/>
      <c r="CI84" s="72">
        <f t="shared" si="5"/>
        <v>0</v>
      </c>
      <c r="CJ84" s="73">
        <f t="shared" si="6"/>
        <v>0</v>
      </c>
      <c r="CK84" s="73">
        <f t="shared" si="7"/>
        <v>0</v>
      </c>
      <c r="CL84" s="73">
        <f t="shared" si="8"/>
        <v>0</v>
      </c>
      <c r="CM84" s="73">
        <f t="shared" si="9"/>
        <v>0</v>
      </c>
      <c r="CN84" s="73">
        <f t="shared" si="10"/>
        <v>0</v>
      </c>
      <c r="CO84" s="73">
        <f t="shared" si="11"/>
        <v>0</v>
      </c>
      <c r="CP84" s="73">
        <f t="shared" si="11"/>
        <v>0</v>
      </c>
      <c r="CQ84" s="73">
        <f t="shared" si="12"/>
        <v>0</v>
      </c>
      <c r="CR84" s="73">
        <f t="shared" si="12"/>
        <v>0</v>
      </c>
      <c r="CS84" s="73">
        <f t="shared" si="13"/>
        <v>0</v>
      </c>
      <c r="CT84" s="73">
        <f t="shared" si="14"/>
        <v>0</v>
      </c>
      <c r="CU84" s="73">
        <f t="shared" si="15"/>
        <v>0</v>
      </c>
      <c r="CV84" s="73">
        <f t="shared" si="16"/>
        <v>0</v>
      </c>
      <c r="CW84" s="73">
        <f t="shared" si="17"/>
        <v>0</v>
      </c>
      <c r="CX84" s="73">
        <f t="shared" si="18"/>
        <v>0</v>
      </c>
      <c r="CY84" s="73">
        <f t="shared" si="18"/>
        <v>0</v>
      </c>
      <c r="CZ84" s="73">
        <f t="shared" si="18"/>
        <v>0</v>
      </c>
      <c r="DA84" s="73">
        <f t="shared" si="19"/>
        <v>0</v>
      </c>
      <c r="DB84" s="73">
        <f t="shared" si="20"/>
        <v>0</v>
      </c>
      <c r="DC84" s="73">
        <f t="shared" si="21"/>
        <v>0</v>
      </c>
      <c r="DD84" s="73">
        <f t="shared" si="22"/>
        <v>0</v>
      </c>
      <c r="DE84" s="73">
        <f t="shared" si="23"/>
        <v>0</v>
      </c>
      <c r="DF84" s="73">
        <f t="shared" si="24"/>
        <v>0</v>
      </c>
      <c r="DG84" s="74">
        <f t="shared" si="25"/>
        <v>0</v>
      </c>
      <c r="DH84" s="99"/>
    </row>
    <row r="85" spans="1:112" ht="13.25" x14ac:dyDescent="0.25">
      <c r="A85" s="22" t="str">
        <f t="shared" si="36"/>
        <v>RECHERCHE ET DEVELOPPEMENT</v>
      </c>
      <c r="B85" s="46" t="str">
        <f t="shared" si="36"/>
        <v xml:space="preserve">FN4 </v>
      </c>
      <c r="C85" s="22" t="s">
        <v>165</v>
      </c>
      <c r="D85" s="67">
        <f t="shared" si="42"/>
        <v>0</v>
      </c>
      <c r="E85" s="67">
        <f t="shared" si="42"/>
        <v>0</v>
      </c>
      <c r="F85" s="67">
        <f t="shared" si="42"/>
        <v>0</v>
      </c>
      <c r="G85" s="67">
        <f t="shared" si="42"/>
        <v>0</v>
      </c>
      <c r="H85" s="67">
        <f t="shared" si="42"/>
        <v>0</v>
      </c>
      <c r="I85" s="67">
        <f t="shared" si="42"/>
        <v>0</v>
      </c>
      <c r="J85" s="67">
        <f t="shared" si="42"/>
        <v>0</v>
      </c>
      <c r="K85" s="67">
        <f t="shared" si="42"/>
        <v>0</v>
      </c>
      <c r="L85" s="67">
        <f t="shared" si="42"/>
        <v>0</v>
      </c>
      <c r="M85" s="67">
        <f t="shared" si="42"/>
        <v>0</v>
      </c>
      <c r="N85" s="67">
        <f t="shared" si="42"/>
        <v>0</v>
      </c>
      <c r="O85" s="68">
        <f t="shared" si="42"/>
        <v>0</v>
      </c>
      <c r="P85" s="67">
        <f t="shared" si="42"/>
        <v>0</v>
      </c>
      <c r="Q85" s="69">
        <f t="shared" si="42"/>
        <v>0</v>
      </c>
      <c r="R85" s="68">
        <f t="shared" si="42"/>
        <v>0</v>
      </c>
      <c r="S85" s="69">
        <f t="shared" si="42"/>
        <v>0</v>
      </c>
      <c r="T85" s="67">
        <f t="shared" si="41"/>
        <v>0</v>
      </c>
      <c r="U85" s="68">
        <f t="shared" si="41"/>
        <v>0</v>
      </c>
      <c r="V85" s="69">
        <f t="shared" si="41"/>
        <v>0</v>
      </c>
      <c r="W85" s="67">
        <f t="shared" si="41"/>
        <v>0</v>
      </c>
      <c r="X85" s="67">
        <f t="shared" si="41"/>
        <v>0</v>
      </c>
      <c r="Y85" s="67">
        <f t="shared" si="41"/>
        <v>0</v>
      </c>
      <c r="Z85" s="67">
        <f t="shared" si="41"/>
        <v>0</v>
      </c>
      <c r="AA85" s="67">
        <f t="shared" si="41"/>
        <v>0</v>
      </c>
      <c r="AB85" s="68">
        <f t="shared" si="41"/>
        <v>0</v>
      </c>
      <c r="AC85" s="67">
        <f t="shared" si="41"/>
        <v>0</v>
      </c>
      <c r="AD85" s="67">
        <f t="shared" si="41"/>
        <v>0</v>
      </c>
      <c r="AE85" s="67">
        <f t="shared" si="41"/>
        <v>0</v>
      </c>
      <c r="AF85" s="67">
        <f t="shared" si="41"/>
        <v>0</v>
      </c>
      <c r="AG85" s="67">
        <f t="shared" si="41"/>
        <v>0</v>
      </c>
      <c r="AH85" s="67">
        <f t="shared" si="41"/>
        <v>0</v>
      </c>
      <c r="AI85" s="67">
        <f t="shared" si="41"/>
        <v>0</v>
      </c>
      <c r="AJ85" s="69">
        <f t="shared" si="41"/>
        <v>0</v>
      </c>
      <c r="AK85" s="67">
        <f t="shared" si="41"/>
        <v>0</v>
      </c>
      <c r="AL85" s="67">
        <f t="shared" si="41"/>
        <v>0</v>
      </c>
      <c r="AM85" s="70">
        <f t="shared" si="41"/>
        <v>0</v>
      </c>
      <c r="AN85" s="68">
        <f t="shared" si="41"/>
        <v>0</v>
      </c>
      <c r="AO85" s="69">
        <f t="shared" si="41"/>
        <v>0</v>
      </c>
      <c r="AP85" s="68">
        <f t="shared" si="41"/>
        <v>0</v>
      </c>
      <c r="AQ85" s="67">
        <f t="shared" si="41"/>
        <v>0</v>
      </c>
      <c r="AR85" s="67">
        <f t="shared" si="41"/>
        <v>0</v>
      </c>
      <c r="AS85" s="67">
        <f t="shared" si="41"/>
        <v>0</v>
      </c>
      <c r="AT85" s="75">
        <f>O85*(SUM([2]CPR_CEB!$K$69:$K$70))/(SUM([2]CPR_CEB!$K$69:$K$72))</f>
        <v>0</v>
      </c>
      <c r="AU85" s="75">
        <f>O85*([2]CPR_CEB!$K$71/(SUM([2]CPR_CEB!$K$69:$K$72)))</f>
        <v>0</v>
      </c>
      <c r="AV85" s="75">
        <f>O85*([2]CPR_CEB!$K$72/(SUM([2]CPR_CEB!$K$69:$K$72)))</f>
        <v>0</v>
      </c>
      <c r="AW85" s="71">
        <f>$Q85*([2]CPR_CEB!$K$76/(SUM([2]CPR_CEB!$K$76:$K$78)))</f>
        <v>0</v>
      </c>
      <c r="AX85" s="71">
        <f>$Q85*(SUM([2]CPR_CEB!$K$77:$K$78)/(SUM([2]CPR_CEB!$K$76:$K$78)))</f>
        <v>0</v>
      </c>
      <c r="AY85" s="75">
        <f>$R85*(SUM([2]CPR_CEB!$K$79)/(SUM([2]CPR_CEB!$K$79:$K$84)))</f>
        <v>0</v>
      </c>
      <c r="AZ85" s="75">
        <f>$R85*(SUM([2]CPR_CEB!$K$80)/(SUM([2]CPR_CEB!$K$79:$K$84)))</f>
        <v>0</v>
      </c>
      <c r="BA85" s="75">
        <f>$R85*(SUM([2]CPR_CEB!$K$81:$K$83)/(SUM([2]CPR_CEB!$K$79:$K$84)))</f>
        <v>0</v>
      </c>
      <c r="BB85" s="75">
        <f>$R85*(SUM([2]CPR_CEB!$K$84)/(SUM([2]CPR_CEB!$K$79:$K$84)))</f>
        <v>0</v>
      </c>
      <c r="BC85" s="71">
        <f>$S85*(SUM([2]CPR_CEB!$K$85)/(SUM([2]CPR_CEB!$K$85:$K$90)))</f>
        <v>0</v>
      </c>
      <c r="BD85" s="71">
        <f>$S85*(SUM([2]CPR_CEB!$K$86)/(SUM([2]CPR_CEB!$K$85:$K$90)))</f>
        <v>0</v>
      </c>
      <c r="BE85" s="71">
        <f>$S85*(SUM([2]CPR_CEB!$K$87:$K$90)/(SUM([2]CPR_CEB!$K$85:$K$90)))</f>
        <v>0</v>
      </c>
      <c r="BF85" s="75">
        <f>$U85*(SUM([2]CPR_CEB!$K$93)/(SUM([2]CPR_CEB!$K$93:$K$97)))</f>
        <v>0</v>
      </c>
      <c r="BG85" s="75">
        <f>$U85*(SUM([2]CPR_CEB!$K$94)/(SUM([2]CPR_CEB!$K$93:$K$97)))*([2]TRP!$D$246/SUM([2]TRP!$D$246:$D$247))</f>
        <v>0</v>
      </c>
      <c r="BH85" s="75">
        <f>$U85*(SUM([2]CPR_CEB!$K$94)/(SUM([2]CPR_CEB!$K$93:$K$97)))*([2]TRP!$D$247/SUM([2]TRP!$D$246:$D$247))</f>
        <v>0</v>
      </c>
      <c r="BI85" s="75">
        <f>$U85*(SUM([2]CPR_CEB!$K$95:$K$96)/(SUM([2]CPR_CEB!$K$93:$K$97)))</f>
        <v>0</v>
      </c>
      <c r="BJ85" s="75">
        <f>$U85*(SUM([2]CPR_CEB!$K$97)/(SUM([2]CPR_CEB!$K$93:$K$97)))</f>
        <v>0</v>
      </c>
      <c r="BK85" s="71">
        <f>$V85*(SUM([2]CPR_CEB!$K$98)/(SUM([2]CPR_CEB!$K$98:$K$100)))</f>
        <v>0</v>
      </c>
      <c r="BL85" s="71">
        <f>$V85*(SUM([2]CPR_CEB!$K$99)/(SUM([2]CPR_CEB!$K$98:$K$100)))</f>
        <v>0</v>
      </c>
      <c r="BM85" s="71">
        <f>$V85*(SUM([2]CPR_CEB!$K$100)/(SUM([2]CPR_CEB!$K$98:$K$100)))</f>
        <v>0</v>
      </c>
      <c r="BN85" s="75">
        <f>$AB85*(SUM([2]CPR_CEB!$K$106)/(SUM([2]CPR_CEB!$K$106:$K$113)))</f>
        <v>0</v>
      </c>
      <c r="BO85" s="75">
        <f>$AB85*(SUM([2]CPR_CEB!$K$107)/(SUM([2]CPR_CEB!$K$106:$K$113)))</f>
        <v>0</v>
      </c>
      <c r="BP85" s="75">
        <f>$AB85*(SUM([2]CPR_CEB!$K$108)/(SUM([2]CPR_CEB!$K$106:$K$113)))</f>
        <v>0</v>
      </c>
      <c r="BQ85" s="75">
        <f>$AB85*(SUM([2]CPR_CEB!$K$109)/(SUM([2]CPR_CEB!$K$106:$K$113)))</f>
        <v>0</v>
      </c>
      <c r="BR85" s="75">
        <f>$AB85*(SUM([2]CPR_CEB!$K$110)/(SUM([2]CPR_CEB!$K$106:$K$113)))</f>
        <v>0</v>
      </c>
      <c r="BS85" s="75">
        <f>$AB85*(SUM([2]CPR_CEB!$K$111:$K$112)/(SUM([2]CPR_CEB!$K$106:$K$113)))</f>
        <v>0</v>
      </c>
      <c r="BT85" s="75">
        <f>$AB85*(SUM([2]CPR_CEB!$K$113)/(SUM([2]CPR_CEB!$K$106:$K$113)))*([2]TRP!$D$248/SUM([2]TRP!$D$248:$D$251))</f>
        <v>0</v>
      </c>
      <c r="BU85" s="75">
        <f>$AB85*(SUM([2]CPR_CEB!$K$113)/(SUM([2]CPR_CEB!$K$106:$K$113)))*([2]TRP!$D$249/SUM([2]TRP!$D$248:$D$251))</f>
        <v>0</v>
      </c>
      <c r="BV85" s="75">
        <f>$AB85*(SUM([2]CPR_CEB!$K$113)/(SUM([2]CPR_CEB!$K$106:$K$113)))*([2]TRP!$D$250/SUM([2]TRP!$D$248:$D$251))</f>
        <v>0</v>
      </c>
      <c r="BW85" s="75">
        <f>$AB85*(SUM([2]CPR_CEB!$K$113)/(SUM([2]CPR_CEB!$K$106:$K$113)))*([2]TRP!$D$251/SUM([2]TRP!$D$248:$D$251))</f>
        <v>0</v>
      </c>
      <c r="BX85" s="71">
        <f>$AJ85*(SUM([2]CPR_CEB!$K$129)/(SUM([2]CPR_CEB!$K$129:$K$130)))</f>
        <v>0</v>
      </c>
      <c r="BY85" s="71">
        <f>$AJ85*(SUM([2]CPR_CEB!$K$130)/(SUM([2]CPR_CEB!$K$129:$K$130)))</f>
        <v>0</v>
      </c>
      <c r="BZ85" s="68">
        <f>$AN85*(SUM([2]CPR_CEB!$K$137)/(SUM([2]CPR_CEB!$K$137:$K$138)))</f>
        <v>0</v>
      </c>
      <c r="CA85" s="68">
        <f>$AN85*(SUM([2]CPR_CEB!$K$138)/(SUM([2]CPR_CEB!$K$137:$K$138)))</f>
        <v>0</v>
      </c>
      <c r="CB85" s="71">
        <f>$AO85*([2]CPR_CEB!$K$139+[2]CPR_CEB!$K$141)/(SUM([2]CPR_CEB!$K$139:$K$141))</f>
        <v>0</v>
      </c>
      <c r="CC85" s="71">
        <f>$AO85*(SUM([2]CPR_CEB!$K$140)/(SUM([2]CPR_CEB!$K$139:$K$141)))</f>
        <v>0</v>
      </c>
      <c r="CD85" s="68">
        <f>$AP85*(SUM([2]CPR_CEB!$K$142)/(SUM([2]CPR_CEB!$K$142:$K$143)))</f>
        <v>0</v>
      </c>
      <c r="CE85" s="68">
        <f>$AP85*(SUM([2]CPR_CEB!$K$143)/(SUM([2]CPR_CEB!$K$142:$K$143)))</f>
        <v>0</v>
      </c>
      <c r="CF85" s="70"/>
      <c r="CG85" s="70"/>
      <c r="CI85" s="72">
        <f t="shared" si="5"/>
        <v>0</v>
      </c>
      <c r="CJ85" s="73">
        <f t="shared" si="6"/>
        <v>0</v>
      </c>
      <c r="CK85" s="73">
        <f t="shared" si="7"/>
        <v>0</v>
      </c>
      <c r="CL85" s="73">
        <f t="shared" si="8"/>
        <v>0</v>
      </c>
      <c r="CM85" s="73">
        <f t="shared" si="9"/>
        <v>0</v>
      </c>
      <c r="CN85" s="73">
        <f t="shared" si="10"/>
        <v>0</v>
      </c>
      <c r="CO85" s="73">
        <f t="shared" si="11"/>
        <v>0</v>
      </c>
      <c r="CP85" s="73">
        <f t="shared" si="11"/>
        <v>0</v>
      </c>
      <c r="CQ85" s="73">
        <f t="shared" si="12"/>
        <v>0</v>
      </c>
      <c r="CR85" s="73">
        <f t="shared" si="12"/>
        <v>0</v>
      </c>
      <c r="CS85" s="73">
        <f t="shared" si="13"/>
        <v>0</v>
      </c>
      <c r="CT85" s="73">
        <f t="shared" si="14"/>
        <v>0</v>
      </c>
      <c r="CU85" s="73">
        <f t="shared" si="15"/>
        <v>0</v>
      </c>
      <c r="CV85" s="73">
        <f t="shared" si="16"/>
        <v>0</v>
      </c>
      <c r="CW85" s="73">
        <f t="shared" si="17"/>
        <v>0</v>
      </c>
      <c r="CX85" s="73">
        <f t="shared" si="18"/>
        <v>0</v>
      </c>
      <c r="CY85" s="73">
        <f t="shared" si="18"/>
        <v>0</v>
      </c>
      <c r="CZ85" s="73">
        <f t="shared" si="18"/>
        <v>0</v>
      </c>
      <c r="DA85" s="73">
        <f t="shared" si="19"/>
        <v>0</v>
      </c>
      <c r="DB85" s="73">
        <f t="shared" si="20"/>
        <v>0</v>
      </c>
      <c r="DC85" s="73">
        <f t="shared" si="21"/>
        <v>0</v>
      </c>
      <c r="DD85" s="73">
        <f t="shared" si="22"/>
        <v>0</v>
      </c>
      <c r="DE85" s="73">
        <f t="shared" si="23"/>
        <v>0</v>
      </c>
      <c r="DF85" s="73">
        <f t="shared" si="24"/>
        <v>0</v>
      </c>
      <c r="DG85" s="74">
        <f t="shared" si="25"/>
        <v>0</v>
      </c>
      <c r="DH85" s="99"/>
    </row>
    <row r="86" spans="1:112" ht="13.25" x14ac:dyDescent="0.25">
      <c r="A86" s="22" t="str">
        <f t="shared" si="36"/>
        <v>HOTELS ET RESTAURANTS</v>
      </c>
      <c r="B86" s="22" t="str">
        <f t="shared" si="36"/>
        <v xml:space="preserve">FP1 </v>
      </c>
      <c r="C86" s="22">
        <v>19</v>
      </c>
      <c r="D86" s="67">
        <f t="shared" si="42"/>
        <v>0</v>
      </c>
      <c r="E86" s="67">
        <f t="shared" si="41"/>
        <v>0</v>
      </c>
      <c r="F86" s="67">
        <f t="shared" si="41"/>
        <v>0</v>
      </c>
      <c r="G86" s="67">
        <f t="shared" si="41"/>
        <v>0</v>
      </c>
      <c r="H86" s="67">
        <f t="shared" si="41"/>
        <v>0</v>
      </c>
      <c r="I86" s="67">
        <f t="shared" si="41"/>
        <v>0</v>
      </c>
      <c r="J86" s="67">
        <f t="shared" si="41"/>
        <v>0</v>
      </c>
      <c r="K86" s="67">
        <f t="shared" si="41"/>
        <v>0</v>
      </c>
      <c r="L86" s="67">
        <f t="shared" si="41"/>
        <v>0</v>
      </c>
      <c r="M86" s="67">
        <f t="shared" si="41"/>
        <v>0</v>
      </c>
      <c r="N86" s="67">
        <f t="shared" si="41"/>
        <v>0</v>
      </c>
      <c r="O86" s="68">
        <f t="shared" si="41"/>
        <v>0</v>
      </c>
      <c r="P86" s="67">
        <f t="shared" si="41"/>
        <v>0</v>
      </c>
      <c r="Q86" s="69">
        <f t="shared" si="41"/>
        <v>0</v>
      </c>
      <c r="R86" s="68">
        <f t="shared" si="41"/>
        <v>0</v>
      </c>
      <c r="S86" s="69">
        <f t="shared" si="41"/>
        <v>0</v>
      </c>
      <c r="T86" s="67">
        <f t="shared" si="41"/>
        <v>0</v>
      </c>
      <c r="U86" s="68">
        <f t="shared" si="41"/>
        <v>0</v>
      </c>
      <c r="V86" s="69">
        <f t="shared" si="41"/>
        <v>0</v>
      </c>
      <c r="W86" s="67">
        <f t="shared" si="41"/>
        <v>0</v>
      </c>
      <c r="X86" s="67">
        <f t="shared" si="41"/>
        <v>0</v>
      </c>
      <c r="Y86" s="67">
        <f t="shared" si="41"/>
        <v>0</v>
      </c>
      <c r="Z86" s="67">
        <f t="shared" si="41"/>
        <v>0</v>
      </c>
      <c r="AA86" s="67">
        <f t="shared" si="41"/>
        <v>0</v>
      </c>
      <c r="AB86" s="68">
        <f t="shared" si="41"/>
        <v>0</v>
      </c>
      <c r="AC86" s="67">
        <f t="shared" si="41"/>
        <v>0</v>
      </c>
      <c r="AD86" s="67">
        <f t="shared" si="41"/>
        <v>0</v>
      </c>
      <c r="AE86" s="67">
        <f t="shared" si="41"/>
        <v>0</v>
      </c>
      <c r="AF86" s="67">
        <f t="shared" si="41"/>
        <v>0</v>
      </c>
      <c r="AG86" s="67">
        <f t="shared" si="41"/>
        <v>0</v>
      </c>
      <c r="AH86" s="67">
        <f t="shared" si="41"/>
        <v>0</v>
      </c>
      <c r="AI86" s="67">
        <f t="shared" si="41"/>
        <v>0</v>
      </c>
      <c r="AJ86" s="69">
        <f t="shared" si="41"/>
        <v>0</v>
      </c>
      <c r="AK86" s="67">
        <f t="shared" si="41"/>
        <v>0</v>
      </c>
      <c r="AL86" s="67">
        <f t="shared" si="41"/>
        <v>0</v>
      </c>
      <c r="AM86" s="70">
        <f t="shared" si="41"/>
        <v>0</v>
      </c>
      <c r="AN86" s="68">
        <f t="shared" si="41"/>
        <v>0</v>
      </c>
      <c r="AO86" s="69">
        <f t="shared" si="41"/>
        <v>0</v>
      </c>
      <c r="AP86" s="68">
        <f t="shared" si="41"/>
        <v>0</v>
      </c>
      <c r="AQ86" s="67">
        <f t="shared" si="41"/>
        <v>0</v>
      </c>
      <c r="AR86" s="67">
        <f t="shared" si="41"/>
        <v>0</v>
      </c>
      <c r="AS86" s="67">
        <f t="shared" si="41"/>
        <v>0</v>
      </c>
      <c r="AT86" s="75">
        <f>O86*(SUM([2]CPR_CEB!$K$69:$K$70))/(SUM([2]CPR_CEB!$K$69:$K$72))</f>
        <v>0</v>
      </c>
      <c r="AU86" s="75">
        <f>O86*([2]CPR_CEB!$K$71/(SUM([2]CPR_CEB!$K$69:$K$72)))</f>
        <v>0</v>
      </c>
      <c r="AV86" s="75">
        <f>O86*([2]CPR_CEB!$K$72/(SUM([2]CPR_CEB!$K$69:$K$72)))</f>
        <v>0</v>
      </c>
      <c r="AW86" s="71">
        <f>$Q86*([2]CPR_CEB!$K$76/(SUM([2]CPR_CEB!$K$76:$K$78)))</f>
        <v>0</v>
      </c>
      <c r="AX86" s="71">
        <f>$Q86*(SUM([2]CPR_CEB!$K$77:$K$78)/(SUM([2]CPR_CEB!$K$76:$K$78)))</f>
        <v>0</v>
      </c>
      <c r="AY86" s="75">
        <f>$R86*(SUM([2]CPR_CEB!$K$79)/(SUM([2]CPR_CEB!$K$79:$K$84)))</f>
        <v>0</v>
      </c>
      <c r="AZ86" s="75">
        <f>$R86*(SUM([2]CPR_CEB!$K$80)/(SUM([2]CPR_CEB!$K$79:$K$84)))</f>
        <v>0</v>
      </c>
      <c r="BA86" s="75">
        <f>$R86*(SUM([2]CPR_CEB!$K$81:$K$83)/(SUM([2]CPR_CEB!$K$79:$K$84)))</f>
        <v>0</v>
      </c>
      <c r="BB86" s="75">
        <f>$R86*(SUM([2]CPR_CEB!$K$84)/(SUM([2]CPR_CEB!$K$79:$K$84)))</f>
        <v>0</v>
      </c>
      <c r="BC86" s="71">
        <f>$S86*(SUM([2]CPR_CEB!$K$85)/(SUM([2]CPR_CEB!$K$85:$K$90)))</f>
        <v>0</v>
      </c>
      <c r="BD86" s="71">
        <f>$S86*(SUM([2]CPR_CEB!$K$86)/(SUM([2]CPR_CEB!$K$85:$K$90)))</f>
        <v>0</v>
      </c>
      <c r="BE86" s="71">
        <f>$S86*(SUM([2]CPR_CEB!$K$87:$K$90)/(SUM([2]CPR_CEB!$K$85:$K$90)))</f>
        <v>0</v>
      </c>
      <c r="BF86" s="75">
        <f>$U86*(SUM([2]CPR_CEB!$K$93)/(SUM([2]CPR_CEB!$K$93:$K$97)))</f>
        <v>0</v>
      </c>
      <c r="BG86" s="75">
        <f>$U86*(SUM([2]CPR_CEB!$K$94)/(SUM([2]CPR_CEB!$K$93:$K$97)))*([2]TRP!$D$246/SUM([2]TRP!$D$246:$D$247))</f>
        <v>0</v>
      </c>
      <c r="BH86" s="75">
        <f>$U86*(SUM([2]CPR_CEB!$K$94)/(SUM([2]CPR_CEB!$K$93:$K$97)))*([2]TRP!$D$247/SUM([2]TRP!$D$246:$D$247))</f>
        <v>0</v>
      </c>
      <c r="BI86" s="75">
        <f>$U86*(SUM([2]CPR_CEB!$K$95:$K$96)/(SUM([2]CPR_CEB!$K$93:$K$97)))</f>
        <v>0</v>
      </c>
      <c r="BJ86" s="75">
        <f>$U86*(SUM([2]CPR_CEB!$K$97)/(SUM([2]CPR_CEB!$K$93:$K$97)))</f>
        <v>0</v>
      </c>
      <c r="BK86" s="71">
        <f>$V86*(SUM([2]CPR_CEB!$K$98)/(SUM([2]CPR_CEB!$K$98:$K$100)))</f>
        <v>0</v>
      </c>
      <c r="BL86" s="71">
        <f>$V86*(SUM([2]CPR_CEB!$K$99)/(SUM([2]CPR_CEB!$K$98:$K$100)))</f>
        <v>0</v>
      </c>
      <c r="BM86" s="71">
        <f>$V86*(SUM([2]CPR_CEB!$K$100)/(SUM([2]CPR_CEB!$K$98:$K$100)))</f>
        <v>0</v>
      </c>
      <c r="BN86" s="75">
        <f>$AB86*(SUM([2]CPR_CEB!$K$106)/(SUM([2]CPR_CEB!$K$106:$K$113)))</f>
        <v>0</v>
      </c>
      <c r="BO86" s="75">
        <f>$AB86*(SUM([2]CPR_CEB!$K$107)/(SUM([2]CPR_CEB!$K$106:$K$113)))</f>
        <v>0</v>
      </c>
      <c r="BP86" s="75">
        <f>$AB86*(SUM([2]CPR_CEB!$K$108)/(SUM([2]CPR_CEB!$K$106:$K$113)))</f>
        <v>0</v>
      </c>
      <c r="BQ86" s="75">
        <f>$AB86*(SUM([2]CPR_CEB!$K$109)/(SUM([2]CPR_CEB!$K$106:$K$113)))</f>
        <v>0</v>
      </c>
      <c r="BR86" s="75">
        <f>$AB86*(SUM([2]CPR_CEB!$K$110)/(SUM([2]CPR_CEB!$K$106:$K$113)))</f>
        <v>0</v>
      </c>
      <c r="BS86" s="75">
        <f>$AB86*(SUM([2]CPR_CEB!$K$111:$K$112)/(SUM([2]CPR_CEB!$K$106:$K$113)))</f>
        <v>0</v>
      </c>
      <c r="BT86" s="75">
        <f>$AB86*(SUM([2]CPR_CEB!$K$113)/(SUM([2]CPR_CEB!$K$106:$K$113)))*([2]TRP!$D$248/SUM([2]TRP!$D$248:$D$251))</f>
        <v>0</v>
      </c>
      <c r="BU86" s="75">
        <f>$AB86*(SUM([2]CPR_CEB!$K$113)/(SUM([2]CPR_CEB!$K$106:$K$113)))*([2]TRP!$D$249/SUM([2]TRP!$D$248:$D$251))</f>
        <v>0</v>
      </c>
      <c r="BV86" s="75">
        <f>$AB86*(SUM([2]CPR_CEB!$K$113)/(SUM([2]CPR_CEB!$K$106:$K$113)))*([2]TRP!$D$250/SUM([2]TRP!$D$248:$D$251))</f>
        <v>0</v>
      </c>
      <c r="BW86" s="75">
        <f>$AB86*(SUM([2]CPR_CEB!$K$113)/(SUM([2]CPR_CEB!$K$106:$K$113)))*([2]TRP!$D$251/SUM([2]TRP!$D$248:$D$251))</f>
        <v>0</v>
      </c>
      <c r="BX86" s="71">
        <f>$AJ86*(SUM([2]CPR_CEB!$K$129)/(SUM([2]CPR_CEB!$K$129:$K$130)))</f>
        <v>0</v>
      </c>
      <c r="BY86" s="71">
        <f>$AJ86*(SUM([2]CPR_CEB!$K$130)/(SUM([2]CPR_CEB!$K$129:$K$130)))</f>
        <v>0</v>
      </c>
      <c r="BZ86" s="68">
        <f>$AN86*(SUM([2]CPR_CEB!$K$137)/(SUM([2]CPR_CEB!$K$137:$K$138)))</f>
        <v>0</v>
      </c>
      <c r="CA86" s="68">
        <f>$AN86*(SUM([2]CPR_CEB!$K$138)/(SUM([2]CPR_CEB!$K$137:$K$138)))</f>
        <v>0</v>
      </c>
      <c r="CB86" s="71">
        <f>$AO86*([2]CPR_CEB!$K$139+[2]CPR_CEB!$K$141)/(SUM([2]CPR_CEB!$K$139:$K$141))</f>
        <v>0</v>
      </c>
      <c r="CC86" s="71">
        <f>$AO86*(SUM([2]CPR_CEB!$K$140)/(SUM([2]CPR_CEB!$K$139:$K$141)))</f>
        <v>0</v>
      </c>
      <c r="CD86" s="68">
        <f>$AP86*(SUM([2]CPR_CEB!$K$142)/(SUM([2]CPR_CEB!$K$142:$K$143)))</f>
        <v>0</v>
      </c>
      <c r="CE86" s="68">
        <f>$AP86*(SUM([2]CPR_CEB!$K$143)/(SUM([2]CPR_CEB!$K$142:$K$143)))</f>
        <v>0</v>
      </c>
      <c r="CF86" s="70"/>
      <c r="CG86" s="70"/>
      <c r="CI86" s="72">
        <f t="shared" si="5"/>
        <v>0</v>
      </c>
      <c r="CJ86" s="73">
        <f t="shared" si="6"/>
        <v>0</v>
      </c>
      <c r="CK86" s="73">
        <f t="shared" si="7"/>
        <v>0</v>
      </c>
      <c r="CL86" s="73">
        <f t="shared" si="8"/>
        <v>0</v>
      </c>
      <c r="CM86" s="73">
        <f t="shared" si="9"/>
        <v>0</v>
      </c>
      <c r="CN86" s="73">
        <f t="shared" si="10"/>
        <v>0</v>
      </c>
      <c r="CO86" s="73">
        <f t="shared" si="11"/>
        <v>0</v>
      </c>
      <c r="CP86" s="73">
        <f t="shared" si="11"/>
        <v>0</v>
      </c>
      <c r="CQ86" s="73">
        <f t="shared" si="12"/>
        <v>0</v>
      </c>
      <c r="CR86" s="73">
        <f t="shared" si="12"/>
        <v>0</v>
      </c>
      <c r="CS86" s="73">
        <f t="shared" si="13"/>
        <v>0</v>
      </c>
      <c r="CT86" s="73">
        <f t="shared" si="14"/>
        <v>0</v>
      </c>
      <c r="CU86" s="73">
        <f t="shared" si="15"/>
        <v>0</v>
      </c>
      <c r="CV86" s="73">
        <f t="shared" si="16"/>
        <v>0</v>
      </c>
      <c r="CW86" s="73">
        <f t="shared" si="17"/>
        <v>0</v>
      </c>
      <c r="CX86" s="73">
        <f t="shared" si="18"/>
        <v>0</v>
      </c>
      <c r="CY86" s="73">
        <f t="shared" si="18"/>
        <v>0</v>
      </c>
      <c r="CZ86" s="73">
        <f t="shared" si="18"/>
        <v>0</v>
      </c>
      <c r="DA86" s="73">
        <f t="shared" si="19"/>
        <v>0</v>
      </c>
      <c r="DB86" s="73">
        <f t="shared" si="20"/>
        <v>0</v>
      </c>
      <c r="DC86" s="73">
        <f t="shared" si="21"/>
        <v>0</v>
      </c>
      <c r="DD86" s="73">
        <f t="shared" si="22"/>
        <v>0</v>
      </c>
      <c r="DE86" s="73">
        <f t="shared" si="23"/>
        <v>0</v>
      </c>
      <c r="DF86" s="73">
        <f t="shared" si="24"/>
        <v>0</v>
      </c>
      <c r="DG86" s="74">
        <f t="shared" si="25"/>
        <v>0</v>
      </c>
      <c r="DH86" s="99"/>
    </row>
    <row r="87" spans="1:112" ht="13.25" x14ac:dyDescent="0.25">
      <c r="A87" s="22" t="str">
        <f t="shared" si="36"/>
        <v>ACTIVITES RECREATIVES  CULTURELLES ET SP</v>
      </c>
      <c r="B87" s="22" t="str">
        <f t="shared" si="36"/>
        <v xml:space="preserve">FP2 </v>
      </c>
      <c r="C87" s="22">
        <v>19</v>
      </c>
      <c r="D87" s="67">
        <f t="shared" si="42"/>
        <v>0</v>
      </c>
      <c r="E87" s="67">
        <f t="shared" si="41"/>
        <v>0.03</v>
      </c>
      <c r="F87" s="67">
        <f t="shared" si="41"/>
        <v>0.1</v>
      </c>
      <c r="G87" s="67">
        <f t="shared" si="41"/>
        <v>0.03</v>
      </c>
      <c r="H87" s="67">
        <f t="shared" si="41"/>
        <v>-1.78</v>
      </c>
      <c r="I87" s="67">
        <f t="shared" si="41"/>
        <v>0.02</v>
      </c>
      <c r="J87" s="67">
        <f t="shared" si="41"/>
        <v>0.01</v>
      </c>
      <c r="K87" s="67">
        <f t="shared" si="41"/>
        <v>-0.03</v>
      </c>
      <c r="L87" s="67">
        <f t="shared" si="41"/>
        <v>-0.02</v>
      </c>
      <c r="M87" s="67">
        <f t="shared" si="41"/>
        <v>0.01</v>
      </c>
      <c r="N87" s="67">
        <f t="shared" si="41"/>
        <v>0.23</v>
      </c>
      <c r="O87" s="68">
        <f t="shared" si="41"/>
        <v>0.01</v>
      </c>
      <c r="P87" s="67">
        <f t="shared" si="41"/>
        <v>0</v>
      </c>
      <c r="Q87" s="69">
        <f t="shared" si="41"/>
        <v>0.02</v>
      </c>
      <c r="R87" s="68">
        <f t="shared" si="41"/>
        <v>0.03</v>
      </c>
      <c r="S87" s="69">
        <f t="shared" si="41"/>
        <v>0.01</v>
      </c>
      <c r="T87" s="67">
        <f t="shared" si="41"/>
        <v>-0.02</v>
      </c>
      <c r="U87" s="68">
        <f t="shared" si="41"/>
        <v>0.02</v>
      </c>
      <c r="V87" s="69">
        <f t="shared" si="41"/>
        <v>-0.1</v>
      </c>
      <c r="W87" s="67">
        <f t="shared" si="41"/>
        <v>0.01</v>
      </c>
      <c r="X87" s="67">
        <f t="shared" si="41"/>
        <v>0.01</v>
      </c>
      <c r="Y87" s="67">
        <f t="shared" si="41"/>
        <v>0.04</v>
      </c>
      <c r="Z87" s="67">
        <f t="shared" si="41"/>
        <v>-0.87</v>
      </c>
      <c r="AA87" s="67">
        <f t="shared" si="41"/>
        <v>-3.36</v>
      </c>
      <c r="AB87" s="68">
        <f t="shared" si="41"/>
        <v>-0.02</v>
      </c>
      <c r="AC87" s="67">
        <f t="shared" si="41"/>
        <v>0</v>
      </c>
      <c r="AD87" s="67">
        <f t="shared" si="41"/>
        <v>0</v>
      </c>
      <c r="AE87" s="67">
        <f t="shared" si="41"/>
        <v>-0.44</v>
      </c>
      <c r="AF87" s="67">
        <f t="shared" si="41"/>
        <v>-0.06</v>
      </c>
      <c r="AG87" s="67">
        <f t="shared" si="41"/>
        <v>-4.2</v>
      </c>
      <c r="AH87" s="67">
        <f t="shared" si="41"/>
        <v>-4.33</v>
      </c>
      <c r="AI87" s="67">
        <f t="shared" si="41"/>
        <v>-1.55</v>
      </c>
      <c r="AJ87" s="69">
        <f t="shared" si="41"/>
        <v>0.36</v>
      </c>
      <c r="AK87" s="67">
        <f t="shared" si="41"/>
        <v>-1.66</v>
      </c>
      <c r="AL87" s="67">
        <f t="shared" si="41"/>
        <v>1928.79</v>
      </c>
      <c r="AM87" s="70">
        <f t="shared" si="41"/>
        <v>-0.28999999999999998</v>
      </c>
      <c r="AN87" s="68">
        <f t="shared" si="41"/>
        <v>4</v>
      </c>
      <c r="AO87" s="69">
        <f t="shared" si="41"/>
        <v>0</v>
      </c>
      <c r="AP87" s="68">
        <f t="shared" si="41"/>
        <v>1</v>
      </c>
      <c r="AQ87" s="67">
        <f t="shared" si="41"/>
        <v>14</v>
      </c>
      <c r="AR87" s="67">
        <f t="shared" si="41"/>
        <v>0</v>
      </c>
      <c r="AS87" s="67">
        <f t="shared" si="41"/>
        <v>1930</v>
      </c>
      <c r="AT87" s="75">
        <f>O87*(SUM([2]CPR_CEB!$K$69:$K$70))/(SUM([2]CPR_CEB!$K$69:$K$72))</f>
        <v>1.7294809991861267E-3</v>
      </c>
      <c r="AU87" s="75">
        <f>O87*([2]CPR_CEB!$K$71/(SUM([2]CPR_CEB!$K$69:$K$72)))</f>
        <v>2.1141927001815564E-3</v>
      </c>
      <c r="AV87" s="75">
        <f>O87*([2]CPR_CEB!$K$72/(SUM([2]CPR_CEB!$K$69:$K$72)))</f>
        <v>6.1563263006323169E-3</v>
      </c>
      <c r="AW87" s="71">
        <f>$Q87*([2]CPR_CEB!$K$76/(SUM([2]CPR_CEB!$K$76:$K$78)))</f>
        <v>7.4709713962050409E-3</v>
      </c>
      <c r="AX87" s="71">
        <f>$Q87*(SUM([2]CPR_CEB!$K$77:$K$78)/(SUM([2]CPR_CEB!$K$76:$K$78)))</f>
        <v>1.2529028603794958E-2</v>
      </c>
      <c r="AY87" s="75">
        <f>$R87*(SUM([2]CPR_CEB!$K$79)/(SUM([2]CPR_CEB!$K$79:$K$84)))</f>
        <v>2.3297309905146945E-3</v>
      </c>
      <c r="AZ87" s="75">
        <f>$R87*(SUM([2]CPR_CEB!$K$80)/(SUM([2]CPR_CEB!$K$79:$K$84)))</f>
        <v>9.2380656196547964E-3</v>
      </c>
      <c r="BA87" s="75">
        <f>$R87*(SUM([2]CPR_CEB!$K$81:$K$83)/(SUM([2]CPR_CEB!$K$79:$K$84)))</f>
        <v>8.6479552169180518E-3</v>
      </c>
      <c r="BB87" s="75">
        <f>$R87*(SUM([2]CPR_CEB!$K$84)/(SUM([2]CPR_CEB!$K$79:$K$84)))</f>
        <v>9.7842481729124558E-3</v>
      </c>
      <c r="BC87" s="71">
        <f>$S87*(SUM([2]CPR_CEB!$K$85)/(SUM([2]CPR_CEB!$K$85:$K$90)))</f>
        <v>3.1174328629949935E-3</v>
      </c>
      <c r="BD87" s="71">
        <f>$S87*(SUM([2]CPR_CEB!$K$86)/(SUM([2]CPR_CEB!$K$85:$K$90)))</f>
        <v>1.4407146108329542E-3</v>
      </c>
      <c r="BE87" s="71">
        <f>$S87*(SUM([2]CPR_CEB!$K$87:$K$90)/(SUM([2]CPR_CEB!$K$85:$K$90)))</f>
        <v>5.4418525261720535E-3</v>
      </c>
      <c r="BF87" s="75">
        <f>$U87*(SUM([2]CPR_CEB!$K$93)/(SUM([2]CPR_CEB!$K$93:$K$97)))</f>
        <v>4.7894996618101379E-5</v>
      </c>
      <c r="BG87" s="75">
        <f>$U87*(SUM([2]CPR_CEB!$K$94)/(SUM([2]CPR_CEB!$K$93:$K$97)))*([2]TRP!$D$246/SUM([2]TRP!$D$246:$D$247))</f>
        <v>1.3918977270818459E-4</v>
      </c>
      <c r="BH87" s="75">
        <f>$U87*(SUM([2]CPR_CEB!$K$94)/(SUM([2]CPR_CEB!$K$93:$K$97)))*([2]TRP!$D$247/SUM([2]TRP!$D$246:$D$247))</f>
        <v>6.628341889008244E-5</v>
      </c>
      <c r="BI87" s="75">
        <f>$U87*(SUM([2]CPR_CEB!$K$95:$K$96)/(SUM([2]CPR_CEB!$K$93:$K$97)))</f>
        <v>1.4803575672266602E-3</v>
      </c>
      <c r="BJ87" s="75">
        <f>$U87*(SUM([2]CPR_CEB!$K$97)/(SUM([2]CPR_CEB!$K$93:$K$97)))</f>
        <v>1.8266274244556971E-2</v>
      </c>
      <c r="BK87" s="71">
        <f>$V87*(SUM([2]CPR_CEB!$K$98)/(SUM([2]CPR_CEB!$K$98:$K$100)))</f>
        <v>-5.8457455588993436E-2</v>
      </c>
      <c r="BL87" s="71">
        <f>$V87*(SUM([2]CPR_CEB!$K$99)/(SUM([2]CPR_CEB!$K$98:$K$100)))</f>
        <v>-3.0275672037890625E-2</v>
      </c>
      <c r="BM87" s="71">
        <f>$V87*(SUM([2]CPR_CEB!$K$100)/(SUM([2]CPR_CEB!$K$98:$K$100)))</f>
        <v>-1.1266872373115945E-2</v>
      </c>
      <c r="BN87" s="75">
        <f>$AB87*(SUM([2]CPR_CEB!$K$106)/(SUM([2]CPR_CEB!$K$106:$K$113)))</f>
        <v>-1.2969201154956688E-3</v>
      </c>
      <c r="BO87" s="75">
        <f>$AB87*(SUM([2]CPR_CEB!$K$107)/(SUM([2]CPR_CEB!$K$106:$K$113)))</f>
        <v>-2.3671265105336329E-3</v>
      </c>
      <c r="BP87" s="75">
        <f>$AB87*(SUM([2]CPR_CEB!$K$108)/(SUM([2]CPR_CEB!$K$106:$K$113)))</f>
        <v>-5.6277403486258157E-3</v>
      </c>
      <c r="BQ87" s="75">
        <f>$AB87*(SUM([2]CPR_CEB!$K$109)/(SUM([2]CPR_CEB!$K$106:$K$113)))</f>
        <v>-1.2691156026093467E-3</v>
      </c>
      <c r="BR87" s="75">
        <f>$AB87*(SUM([2]CPR_CEB!$K$110)/(SUM([2]CPR_CEB!$K$106:$K$113)))</f>
        <v>-2.3791573093786761E-3</v>
      </c>
      <c r="BS87" s="75">
        <f>$AB87*(SUM([2]CPR_CEB!$K$111:$K$112)/(SUM([2]CPR_CEB!$K$106:$K$113)))</f>
        <v>-5.151187038819378E-3</v>
      </c>
      <c r="BT87" s="75">
        <f>$AB87*(SUM([2]CPR_CEB!$K$113)/(SUM([2]CPR_CEB!$K$106:$K$113)))*([2]TRP!$D$248/SUM([2]TRP!$D$248:$D$251))</f>
        <v>-2.0738056836366842E-4</v>
      </c>
      <c r="BU87" s="75">
        <f>$AB87*(SUM([2]CPR_CEB!$K$113)/(SUM([2]CPR_CEB!$K$106:$K$113)))*([2]TRP!$D$249/SUM([2]TRP!$D$248:$D$251))</f>
        <v>-1.062958398758878E-3</v>
      </c>
      <c r="BV87" s="75">
        <f>$AB87*(SUM([2]CPR_CEB!$K$113)/(SUM([2]CPR_CEB!$K$106:$K$113)))*([2]TRP!$D$250/SUM([2]TRP!$D$248:$D$251))</f>
        <v>-2.5309781128034334E-4</v>
      </c>
      <c r="BW87" s="75">
        <f>$AB87*(SUM([2]CPR_CEB!$K$113)/(SUM([2]CPR_CEB!$K$106:$K$113)))*([2]TRP!$D$251/SUM([2]TRP!$D$248:$D$251))</f>
        <v>-3.8531629613459284E-4</v>
      </c>
      <c r="BX87" s="71">
        <f>$AJ87*(SUM([2]CPR_CEB!$K$129)/(SUM([2]CPR_CEB!$K$129:$K$130)))</f>
        <v>0.27122493022185135</v>
      </c>
      <c r="BY87" s="71">
        <f>$AJ87*(SUM([2]CPR_CEB!$K$130)/(SUM([2]CPR_CEB!$K$129:$K$130)))</f>
        <v>8.8775069778148641E-2</v>
      </c>
      <c r="BZ87" s="68">
        <f>$AN87*(SUM([2]CPR_CEB!$K$137)/(SUM([2]CPR_CEB!$K$137:$K$138)))</f>
        <v>0.67337952033609239</v>
      </c>
      <c r="CA87" s="68">
        <f>$AN87*(SUM([2]CPR_CEB!$K$138)/(SUM([2]CPR_CEB!$K$137:$K$138)))</f>
        <v>3.3266204796639078</v>
      </c>
      <c r="CB87" s="71">
        <f>$AO87*([2]CPR_CEB!$K$139+[2]CPR_CEB!$K$141)/(SUM([2]CPR_CEB!$K$139:$K$141))</f>
        <v>0</v>
      </c>
      <c r="CC87" s="71">
        <f>$AO87*(SUM([2]CPR_CEB!$K$140)/(SUM([2]CPR_CEB!$K$139:$K$141)))</f>
        <v>0</v>
      </c>
      <c r="CD87" s="68">
        <f>$AP87*(SUM([2]CPR_CEB!$K$142)/(SUM([2]CPR_CEB!$K$142:$K$143)))</f>
        <v>0.42074963253307202</v>
      </c>
      <c r="CE87" s="68">
        <f>$AP87*(SUM([2]CPR_CEB!$K$143)/(SUM([2]CPR_CEB!$K$142:$K$143)))</f>
        <v>0.57925036746692793</v>
      </c>
      <c r="CF87" s="70"/>
      <c r="CG87" s="70"/>
      <c r="CI87" s="72">
        <f t="shared" si="5"/>
        <v>0</v>
      </c>
      <c r="CJ87" s="73">
        <f t="shared" si="6"/>
        <v>0.13</v>
      </c>
      <c r="CK87" s="73">
        <f t="shared" si="7"/>
        <v>-0.03</v>
      </c>
      <c r="CL87" s="73">
        <f t="shared" si="8"/>
        <v>2.1141927001815564E-3</v>
      </c>
      <c r="CM87" s="73">
        <f t="shared" si="9"/>
        <v>6.1563263006323169E-3</v>
      </c>
      <c r="CN87" s="73">
        <f t="shared" si="10"/>
        <v>1.2529028603794958E-2</v>
      </c>
      <c r="CO87" s="73">
        <f t="shared" si="11"/>
        <v>2.3297309905146945E-3</v>
      </c>
      <c r="CP87" s="73">
        <f t="shared" si="11"/>
        <v>9.2380656196547964E-3</v>
      </c>
      <c r="CQ87" s="73">
        <f t="shared" si="12"/>
        <v>9.7842481729124558E-3</v>
      </c>
      <c r="CR87" s="73">
        <f t="shared" si="12"/>
        <v>3.1174328629949935E-3</v>
      </c>
      <c r="CS87" s="73">
        <f t="shared" si="13"/>
        <v>1.4407146108329542E-3</v>
      </c>
      <c r="CT87" s="73">
        <f t="shared" si="14"/>
        <v>-1.5064962546674079</v>
      </c>
      <c r="CU87" s="73">
        <f t="shared" si="15"/>
        <v>0.02</v>
      </c>
      <c r="CV87" s="73">
        <f t="shared" si="16"/>
        <v>-1.5043006838593373E-3</v>
      </c>
      <c r="CW87" s="73">
        <f t="shared" si="17"/>
        <v>-2.3671265105336329E-3</v>
      </c>
      <c r="CX87" s="73">
        <f t="shared" si="18"/>
        <v>-6.6906987473846942E-3</v>
      </c>
      <c r="CY87" s="73">
        <f t="shared" si="18"/>
        <v>-1.52221341388969E-3</v>
      </c>
      <c r="CZ87" s="73">
        <f t="shared" si="18"/>
        <v>-2.7644736055132688E-3</v>
      </c>
      <c r="DA87" s="73">
        <f t="shared" si="19"/>
        <v>1913.4302028960522</v>
      </c>
      <c r="DB87" s="73">
        <f t="shared" si="20"/>
        <v>17.994645916908983</v>
      </c>
      <c r="DC87" s="73">
        <f t="shared" si="21"/>
        <v>4.7894996618101379E-5</v>
      </c>
      <c r="DD87" s="73">
        <f t="shared" si="22"/>
        <v>1.8405464017265154E-2</v>
      </c>
      <c r="DE87" s="73">
        <f t="shared" si="23"/>
        <v>-5.8457455588993436E-2</v>
      </c>
      <c r="DF87" s="73">
        <f t="shared" si="24"/>
        <v>-3.0209388619000542E-2</v>
      </c>
      <c r="DG87" s="74">
        <f t="shared" si="25"/>
        <v>1930</v>
      </c>
      <c r="DH87" s="99"/>
    </row>
    <row r="88" spans="1:112" ht="13.25" x14ac:dyDescent="0.25">
      <c r="A88" s="22" t="str">
        <f t="shared" si="36"/>
        <v>SERVICES PERSONNELS ET DOMESTIQUES</v>
      </c>
      <c r="B88" s="22" t="str">
        <f t="shared" si="36"/>
        <v xml:space="preserve">FP3 </v>
      </c>
      <c r="C88" s="22">
        <v>19</v>
      </c>
      <c r="D88" s="67">
        <f t="shared" si="42"/>
        <v>0</v>
      </c>
      <c r="E88" s="67">
        <f t="shared" si="41"/>
        <v>0</v>
      </c>
      <c r="F88" s="67">
        <f t="shared" si="41"/>
        <v>0</v>
      </c>
      <c r="G88" s="67">
        <f t="shared" si="41"/>
        <v>0</v>
      </c>
      <c r="H88" s="67">
        <f t="shared" si="41"/>
        <v>0</v>
      </c>
      <c r="I88" s="67">
        <f t="shared" si="41"/>
        <v>0</v>
      </c>
      <c r="J88" s="67">
        <f t="shared" si="41"/>
        <v>0</v>
      </c>
      <c r="K88" s="67">
        <f t="shared" si="41"/>
        <v>0</v>
      </c>
      <c r="L88" s="67">
        <f t="shared" si="41"/>
        <v>0</v>
      </c>
      <c r="M88" s="67">
        <f t="shared" si="41"/>
        <v>0</v>
      </c>
      <c r="N88" s="67">
        <f t="shared" si="41"/>
        <v>0</v>
      </c>
      <c r="O88" s="68">
        <f t="shared" si="41"/>
        <v>0</v>
      </c>
      <c r="P88" s="67">
        <f t="shared" si="41"/>
        <v>0</v>
      </c>
      <c r="Q88" s="69">
        <f t="shared" si="41"/>
        <v>0</v>
      </c>
      <c r="R88" s="68">
        <f t="shared" si="41"/>
        <v>0</v>
      </c>
      <c r="S88" s="69">
        <f t="shared" si="41"/>
        <v>0</v>
      </c>
      <c r="T88" s="67">
        <f t="shared" si="41"/>
        <v>0</v>
      </c>
      <c r="U88" s="68">
        <f t="shared" si="41"/>
        <v>0</v>
      </c>
      <c r="V88" s="69">
        <f t="shared" si="41"/>
        <v>0</v>
      </c>
      <c r="W88" s="67">
        <f t="shared" si="41"/>
        <v>0</v>
      </c>
      <c r="X88" s="67">
        <f t="shared" si="41"/>
        <v>0</v>
      </c>
      <c r="Y88" s="67">
        <f t="shared" si="41"/>
        <v>0</v>
      </c>
      <c r="Z88" s="67">
        <f t="shared" si="41"/>
        <v>0</v>
      </c>
      <c r="AA88" s="67">
        <f t="shared" si="41"/>
        <v>0</v>
      </c>
      <c r="AB88" s="68">
        <f t="shared" si="41"/>
        <v>0</v>
      </c>
      <c r="AC88" s="67">
        <f t="shared" si="41"/>
        <v>0</v>
      </c>
      <c r="AD88" s="67">
        <f t="shared" si="41"/>
        <v>0</v>
      </c>
      <c r="AE88" s="67">
        <f t="shared" ref="AE88:AS88" si="43">AE40</f>
        <v>0</v>
      </c>
      <c r="AF88" s="67">
        <f t="shared" si="43"/>
        <v>0</v>
      </c>
      <c r="AG88" s="67">
        <f t="shared" si="43"/>
        <v>0</v>
      </c>
      <c r="AH88" s="67">
        <f t="shared" si="43"/>
        <v>0</v>
      </c>
      <c r="AI88" s="67">
        <f t="shared" si="43"/>
        <v>0</v>
      </c>
      <c r="AJ88" s="69">
        <f t="shared" si="43"/>
        <v>0</v>
      </c>
      <c r="AK88" s="67">
        <f t="shared" si="43"/>
        <v>0</v>
      </c>
      <c r="AL88" s="67">
        <f t="shared" si="43"/>
        <v>0</v>
      </c>
      <c r="AM88" s="70">
        <f t="shared" si="43"/>
        <v>0</v>
      </c>
      <c r="AN88" s="68">
        <f t="shared" si="43"/>
        <v>0</v>
      </c>
      <c r="AO88" s="69">
        <f t="shared" si="43"/>
        <v>0</v>
      </c>
      <c r="AP88" s="68">
        <f t="shared" si="43"/>
        <v>0</v>
      </c>
      <c r="AQ88" s="67">
        <f t="shared" si="43"/>
        <v>0</v>
      </c>
      <c r="AR88" s="67">
        <f t="shared" si="43"/>
        <v>0</v>
      </c>
      <c r="AS88" s="67">
        <f t="shared" si="43"/>
        <v>0</v>
      </c>
      <c r="AT88" s="75">
        <f>O88*(SUM([2]CPR_CEB!$K$69:$K$70))/(SUM([2]CPR_CEB!$K$69:$K$72))</f>
        <v>0</v>
      </c>
      <c r="AU88" s="75">
        <f>O88*([2]CPR_CEB!$K$71/(SUM([2]CPR_CEB!$K$69:$K$72)))</f>
        <v>0</v>
      </c>
      <c r="AV88" s="75">
        <f>O88*([2]CPR_CEB!$K$72/(SUM([2]CPR_CEB!$K$69:$K$72)))</f>
        <v>0</v>
      </c>
      <c r="AW88" s="71">
        <f>$Q88*([2]CPR_CEB!$K$76/(SUM([2]CPR_CEB!$K$76:$K$78)))</f>
        <v>0</v>
      </c>
      <c r="AX88" s="71">
        <f>$Q88*(SUM([2]CPR_CEB!$K$77:$K$78)/(SUM([2]CPR_CEB!$K$76:$K$78)))</f>
        <v>0</v>
      </c>
      <c r="AY88" s="75">
        <f>$R88*(SUM([2]CPR_CEB!$K$79)/(SUM([2]CPR_CEB!$K$79:$K$84)))</f>
        <v>0</v>
      </c>
      <c r="AZ88" s="75">
        <f>$R88*(SUM([2]CPR_CEB!$K$80)/(SUM([2]CPR_CEB!$K$79:$K$84)))</f>
        <v>0</v>
      </c>
      <c r="BA88" s="75">
        <f>$R88*(SUM([2]CPR_CEB!$K$81:$K$83)/(SUM([2]CPR_CEB!$K$79:$K$84)))</f>
        <v>0</v>
      </c>
      <c r="BB88" s="75">
        <f>$R88*(SUM([2]CPR_CEB!$K$84)/(SUM([2]CPR_CEB!$K$79:$K$84)))</f>
        <v>0</v>
      </c>
      <c r="BC88" s="71">
        <f>$S88*(SUM([2]CPR_CEB!$K$85)/(SUM([2]CPR_CEB!$K$85:$K$90)))</f>
        <v>0</v>
      </c>
      <c r="BD88" s="71">
        <f>$S88*(SUM([2]CPR_CEB!$K$86)/(SUM([2]CPR_CEB!$K$85:$K$90)))</f>
        <v>0</v>
      </c>
      <c r="BE88" s="71">
        <f>$S88*(SUM([2]CPR_CEB!$K$87:$K$90)/(SUM([2]CPR_CEB!$K$85:$K$90)))</f>
        <v>0</v>
      </c>
      <c r="BF88" s="75">
        <f>$U88*(SUM([2]CPR_CEB!$K$93)/(SUM([2]CPR_CEB!$K$93:$K$97)))</f>
        <v>0</v>
      </c>
      <c r="BG88" s="75">
        <f>$U88*(SUM([2]CPR_CEB!$K$94)/(SUM([2]CPR_CEB!$K$93:$K$97)))*([2]TRP!$D$246/SUM([2]TRP!$D$246:$D$247))</f>
        <v>0</v>
      </c>
      <c r="BH88" s="75">
        <f>$U88*(SUM([2]CPR_CEB!$K$94)/(SUM([2]CPR_CEB!$K$93:$K$97)))*([2]TRP!$D$247/SUM([2]TRP!$D$246:$D$247))</f>
        <v>0</v>
      </c>
      <c r="BI88" s="75">
        <f>$U88*(SUM([2]CPR_CEB!$K$95:$K$96)/(SUM([2]CPR_CEB!$K$93:$K$97)))</f>
        <v>0</v>
      </c>
      <c r="BJ88" s="75">
        <f>$U88*(SUM([2]CPR_CEB!$K$97)/(SUM([2]CPR_CEB!$K$93:$K$97)))</f>
        <v>0</v>
      </c>
      <c r="BK88" s="71">
        <f>$V88*(SUM([2]CPR_CEB!$K$98)/(SUM([2]CPR_CEB!$K$98:$K$100)))</f>
        <v>0</v>
      </c>
      <c r="BL88" s="71">
        <f>$V88*(SUM([2]CPR_CEB!$K$99)/(SUM([2]CPR_CEB!$K$98:$K$100)))</f>
        <v>0</v>
      </c>
      <c r="BM88" s="71">
        <f>$V88*(SUM([2]CPR_CEB!$K$100)/(SUM([2]CPR_CEB!$K$98:$K$100)))</f>
        <v>0</v>
      </c>
      <c r="BN88" s="75">
        <f>$AB88*(SUM([2]CPR_CEB!$K$106)/(SUM([2]CPR_CEB!$K$106:$K$113)))</f>
        <v>0</v>
      </c>
      <c r="BO88" s="75">
        <f>$AB88*(SUM([2]CPR_CEB!$K$107)/(SUM([2]CPR_CEB!$K$106:$K$113)))</f>
        <v>0</v>
      </c>
      <c r="BP88" s="75">
        <f>$AB88*(SUM([2]CPR_CEB!$K$108)/(SUM([2]CPR_CEB!$K$106:$K$113)))</f>
        <v>0</v>
      </c>
      <c r="BQ88" s="75">
        <f>$AB88*(SUM([2]CPR_CEB!$K$109)/(SUM([2]CPR_CEB!$K$106:$K$113)))</f>
        <v>0</v>
      </c>
      <c r="BR88" s="75">
        <f>$AB88*(SUM([2]CPR_CEB!$K$110)/(SUM([2]CPR_CEB!$K$106:$K$113)))</f>
        <v>0</v>
      </c>
      <c r="BS88" s="75">
        <f>$AB88*(SUM([2]CPR_CEB!$K$111:$K$112)/(SUM([2]CPR_CEB!$K$106:$K$113)))</f>
        <v>0</v>
      </c>
      <c r="BT88" s="75">
        <f>$AB88*(SUM([2]CPR_CEB!$K$113)/(SUM([2]CPR_CEB!$K$106:$K$113)))*([2]TRP!$D$248/SUM([2]TRP!$D$248:$D$251))</f>
        <v>0</v>
      </c>
      <c r="BU88" s="75">
        <f>$AB88*(SUM([2]CPR_CEB!$K$113)/(SUM([2]CPR_CEB!$K$106:$K$113)))*([2]TRP!$D$249/SUM([2]TRP!$D$248:$D$251))</f>
        <v>0</v>
      </c>
      <c r="BV88" s="75">
        <f>$AB88*(SUM([2]CPR_CEB!$K$113)/(SUM([2]CPR_CEB!$K$106:$K$113)))*([2]TRP!$D$250/SUM([2]TRP!$D$248:$D$251))</f>
        <v>0</v>
      </c>
      <c r="BW88" s="75">
        <f>$AB88*(SUM([2]CPR_CEB!$K$113)/(SUM([2]CPR_CEB!$K$106:$K$113)))*([2]TRP!$D$251/SUM([2]TRP!$D$248:$D$251))</f>
        <v>0</v>
      </c>
      <c r="BX88" s="71">
        <f>$AJ88*(SUM([2]CPR_CEB!$K$129)/(SUM([2]CPR_CEB!$K$129:$K$130)))</f>
        <v>0</v>
      </c>
      <c r="BY88" s="71">
        <f>$AJ88*(SUM([2]CPR_CEB!$K$130)/(SUM([2]CPR_CEB!$K$129:$K$130)))</f>
        <v>0</v>
      </c>
      <c r="BZ88" s="68">
        <f>$AN88*(SUM([2]CPR_CEB!$K$137)/(SUM([2]CPR_CEB!$K$137:$K$138)))</f>
        <v>0</v>
      </c>
      <c r="CA88" s="68">
        <f>$AN88*(SUM([2]CPR_CEB!$K$138)/(SUM([2]CPR_CEB!$K$137:$K$138)))</f>
        <v>0</v>
      </c>
      <c r="CB88" s="71">
        <f>$AO88*([2]CPR_CEB!$K$139+[2]CPR_CEB!$K$141)/(SUM([2]CPR_CEB!$K$139:$K$141))</f>
        <v>0</v>
      </c>
      <c r="CC88" s="71">
        <f>$AO88*(SUM([2]CPR_CEB!$K$140)/(SUM([2]CPR_CEB!$K$139:$K$141)))</f>
        <v>0</v>
      </c>
      <c r="CD88" s="68">
        <f>$AP88*(SUM([2]CPR_CEB!$K$142)/(SUM([2]CPR_CEB!$K$142:$K$143)))</f>
        <v>0</v>
      </c>
      <c r="CE88" s="68">
        <f>$AP88*(SUM([2]CPR_CEB!$K$143)/(SUM([2]CPR_CEB!$K$142:$K$143)))</f>
        <v>0</v>
      </c>
      <c r="CF88" s="70"/>
      <c r="CG88" s="70"/>
      <c r="CI88" s="72">
        <f t="shared" si="5"/>
        <v>0</v>
      </c>
      <c r="CJ88" s="73">
        <f t="shared" si="6"/>
        <v>0</v>
      </c>
      <c r="CK88" s="73">
        <f t="shared" si="7"/>
        <v>0</v>
      </c>
      <c r="CL88" s="73">
        <f t="shared" si="8"/>
        <v>0</v>
      </c>
      <c r="CM88" s="73">
        <f t="shared" si="9"/>
        <v>0</v>
      </c>
      <c r="CN88" s="73">
        <f t="shared" si="10"/>
        <v>0</v>
      </c>
      <c r="CO88" s="73">
        <f t="shared" si="11"/>
        <v>0</v>
      </c>
      <c r="CP88" s="73">
        <f t="shared" si="11"/>
        <v>0</v>
      </c>
      <c r="CQ88" s="73">
        <f t="shared" si="12"/>
        <v>0</v>
      </c>
      <c r="CR88" s="73">
        <f t="shared" si="12"/>
        <v>0</v>
      </c>
      <c r="CS88" s="73">
        <f t="shared" si="13"/>
        <v>0</v>
      </c>
      <c r="CT88" s="73">
        <f t="shared" si="14"/>
        <v>0</v>
      </c>
      <c r="CU88" s="73">
        <f t="shared" si="15"/>
        <v>0</v>
      </c>
      <c r="CV88" s="73">
        <f t="shared" si="16"/>
        <v>0</v>
      </c>
      <c r="CW88" s="73">
        <f t="shared" si="17"/>
        <v>0</v>
      </c>
      <c r="CX88" s="73">
        <f t="shared" si="18"/>
        <v>0</v>
      </c>
      <c r="CY88" s="73">
        <f t="shared" si="18"/>
        <v>0</v>
      </c>
      <c r="CZ88" s="73">
        <f t="shared" si="18"/>
        <v>0</v>
      </c>
      <c r="DA88" s="73">
        <f t="shared" si="19"/>
        <v>0</v>
      </c>
      <c r="DB88" s="73">
        <f t="shared" si="20"/>
        <v>0</v>
      </c>
      <c r="DC88" s="73">
        <f t="shared" si="21"/>
        <v>0</v>
      </c>
      <c r="DD88" s="73">
        <f t="shared" si="22"/>
        <v>0</v>
      </c>
      <c r="DE88" s="73">
        <f t="shared" si="23"/>
        <v>0</v>
      </c>
      <c r="DF88" s="73">
        <f t="shared" si="24"/>
        <v>0</v>
      </c>
      <c r="DG88" s="74">
        <f t="shared" si="25"/>
        <v>0</v>
      </c>
      <c r="DH88" s="99"/>
    </row>
    <row r="89" spans="1:112" ht="13.25" x14ac:dyDescent="0.25">
      <c r="A89" s="22" t="str">
        <f t="shared" si="36"/>
        <v>EDUCATION</v>
      </c>
      <c r="B89" s="45" t="str">
        <f t="shared" si="36"/>
        <v xml:space="preserve">FQ1 </v>
      </c>
      <c r="C89" s="22" t="s">
        <v>165</v>
      </c>
      <c r="D89" s="67">
        <f t="shared" si="42"/>
        <v>0</v>
      </c>
      <c r="E89" s="67">
        <f t="shared" si="42"/>
        <v>0</v>
      </c>
      <c r="F89" s="67">
        <f t="shared" si="42"/>
        <v>0</v>
      </c>
      <c r="G89" s="67">
        <f t="shared" si="42"/>
        <v>0</v>
      </c>
      <c r="H89" s="67">
        <f t="shared" si="42"/>
        <v>0</v>
      </c>
      <c r="I89" s="67">
        <f t="shared" si="42"/>
        <v>0</v>
      </c>
      <c r="J89" s="67">
        <f t="shared" si="42"/>
        <v>0</v>
      </c>
      <c r="K89" s="67">
        <f t="shared" si="42"/>
        <v>0</v>
      </c>
      <c r="L89" s="67">
        <f t="shared" si="42"/>
        <v>0</v>
      </c>
      <c r="M89" s="67">
        <f t="shared" si="42"/>
        <v>0</v>
      </c>
      <c r="N89" s="67">
        <f t="shared" si="42"/>
        <v>0</v>
      </c>
      <c r="O89" s="68">
        <f t="shared" si="42"/>
        <v>0</v>
      </c>
      <c r="P89" s="67">
        <f t="shared" si="42"/>
        <v>0</v>
      </c>
      <c r="Q89" s="69">
        <f t="shared" si="42"/>
        <v>0</v>
      </c>
      <c r="R89" s="68">
        <f t="shared" si="42"/>
        <v>0</v>
      </c>
      <c r="S89" s="69">
        <f t="shared" si="42"/>
        <v>0</v>
      </c>
      <c r="T89" s="67">
        <f t="shared" ref="T89:AD89" si="44">T41</f>
        <v>0</v>
      </c>
      <c r="U89" s="68">
        <f t="shared" si="44"/>
        <v>0</v>
      </c>
      <c r="V89" s="69">
        <f t="shared" si="44"/>
        <v>0</v>
      </c>
      <c r="W89" s="67">
        <f t="shared" si="44"/>
        <v>0</v>
      </c>
      <c r="X89" s="67">
        <f t="shared" si="44"/>
        <v>0</v>
      </c>
      <c r="Y89" s="67">
        <f t="shared" si="44"/>
        <v>0</v>
      </c>
      <c r="Z89" s="67">
        <f t="shared" si="44"/>
        <v>0</v>
      </c>
      <c r="AA89" s="67">
        <f t="shared" si="44"/>
        <v>0</v>
      </c>
      <c r="AB89" s="68">
        <f t="shared" si="44"/>
        <v>0</v>
      </c>
      <c r="AC89" s="67">
        <f t="shared" si="44"/>
        <v>0</v>
      </c>
      <c r="AD89" s="67">
        <f t="shared" si="44"/>
        <v>0</v>
      </c>
      <c r="AE89" s="67">
        <f t="shared" ref="AE89:AS89" si="45">AE41</f>
        <v>0</v>
      </c>
      <c r="AF89" s="67">
        <f t="shared" si="45"/>
        <v>0</v>
      </c>
      <c r="AG89" s="67">
        <f t="shared" si="45"/>
        <v>0</v>
      </c>
      <c r="AH89" s="67">
        <f t="shared" si="45"/>
        <v>0</v>
      </c>
      <c r="AI89" s="67">
        <f t="shared" si="45"/>
        <v>0</v>
      </c>
      <c r="AJ89" s="69">
        <f t="shared" si="45"/>
        <v>0</v>
      </c>
      <c r="AK89" s="67">
        <f t="shared" si="45"/>
        <v>0</v>
      </c>
      <c r="AL89" s="67">
        <f t="shared" si="45"/>
        <v>0</v>
      </c>
      <c r="AM89" s="70">
        <f t="shared" si="45"/>
        <v>0</v>
      </c>
      <c r="AN89" s="68">
        <f t="shared" si="45"/>
        <v>0</v>
      </c>
      <c r="AO89" s="69">
        <f t="shared" si="45"/>
        <v>0</v>
      </c>
      <c r="AP89" s="68">
        <f t="shared" si="45"/>
        <v>0</v>
      </c>
      <c r="AQ89" s="67">
        <f t="shared" si="45"/>
        <v>0</v>
      </c>
      <c r="AR89" s="67">
        <f t="shared" si="45"/>
        <v>0</v>
      </c>
      <c r="AS89" s="67">
        <f t="shared" si="45"/>
        <v>0</v>
      </c>
      <c r="AT89" s="75">
        <f>O89*(SUM([2]CPR_CEB!$K$69:$K$70))/(SUM([2]CPR_CEB!$K$69:$K$72))</f>
        <v>0</v>
      </c>
      <c r="AU89" s="75">
        <f>O89*([2]CPR_CEB!$K$71/(SUM([2]CPR_CEB!$K$69:$K$72)))</f>
        <v>0</v>
      </c>
      <c r="AV89" s="75">
        <f>O89*([2]CPR_CEB!$K$72/(SUM([2]CPR_CEB!$K$69:$K$72)))</f>
        <v>0</v>
      </c>
      <c r="AW89" s="71">
        <f>$Q89*([2]CPR_CEB!$K$76/(SUM([2]CPR_CEB!$K$76:$K$78)))</f>
        <v>0</v>
      </c>
      <c r="AX89" s="71">
        <f>$Q89*(SUM([2]CPR_CEB!$K$77:$K$78)/(SUM([2]CPR_CEB!$K$76:$K$78)))</f>
        <v>0</v>
      </c>
      <c r="AY89" s="75">
        <f>$R89*(SUM([2]CPR_CEB!$K$79)/(SUM([2]CPR_CEB!$K$79:$K$84)))</f>
        <v>0</v>
      </c>
      <c r="AZ89" s="75">
        <f>$R89*(SUM([2]CPR_CEB!$K$80)/(SUM([2]CPR_CEB!$K$79:$K$84)))</f>
        <v>0</v>
      </c>
      <c r="BA89" s="75">
        <f>$R89*(SUM([2]CPR_CEB!$K$81:$K$83)/(SUM([2]CPR_CEB!$K$79:$K$84)))</f>
        <v>0</v>
      </c>
      <c r="BB89" s="75">
        <f>$R89*(SUM([2]CPR_CEB!$K$84)/(SUM([2]CPR_CEB!$K$79:$K$84)))</f>
        <v>0</v>
      </c>
      <c r="BC89" s="71">
        <f>$S89*(SUM([2]CPR_CEB!$K$85)/(SUM([2]CPR_CEB!$K$85:$K$90)))</f>
        <v>0</v>
      </c>
      <c r="BD89" s="71">
        <f>$S89*(SUM([2]CPR_CEB!$K$86)/(SUM([2]CPR_CEB!$K$85:$K$90)))</f>
        <v>0</v>
      </c>
      <c r="BE89" s="71">
        <f>$S89*(SUM([2]CPR_CEB!$K$87:$K$90)/(SUM([2]CPR_CEB!$K$85:$K$90)))</f>
        <v>0</v>
      </c>
      <c r="BF89" s="75">
        <f>$U89*(SUM([2]CPR_CEB!$K$93)/(SUM([2]CPR_CEB!$K$93:$K$97)))</f>
        <v>0</v>
      </c>
      <c r="BG89" s="75">
        <f>$U89*(SUM([2]CPR_CEB!$K$94)/(SUM([2]CPR_CEB!$K$93:$K$97)))*([2]TRP!$D$246/SUM([2]TRP!$D$246:$D$247))</f>
        <v>0</v>
      </c>
      <c r="BH89" s="75">
        <f>$U89*(SUM([2]CPR_CEB!$K$94)/(SUM([2]CPR_CEB!$K$93:$K$97)))*([2]TRP!$D$247/SUM([2]TRP!$D$246:$D$247))</f>
        <v>0</v>
      </c>
      <c r="BI89" s="75">
        <f>$U89*(SUM([2]CPR_CEB!$K$95:$K$96)/(SUM([2]CPR_CEB!$K$93:$K$97)))</f>
        <v>0</v>
      </c>
      <c r="BJ89" s="75">
        <f>$U89*(SUM([2]CPR_CEB!$K$97)/(SUM([2]CPR_CEB!$K$93:$K$97)))</f>
        <v>0</v>
      </c>
      <c r="BK89" s="71">
        <f>$V89*(SUM([2]CPR_CEB!$K$98)/(SUM([2]CPR_CEB!$K$98:$K$100)))</f>
        <v>0</v>
      </c>
      <c r="BL89" s="71">
        <f>$V89*(SUM([2]CPR_CEB!$K$99)/(SUM([2]CPR_CEB!$K$98:$K$100)))</f>
        <v>0</v>
      </c>
      <c r="BM89" s="71">
        <f>$V89*(SUM([2]CPR_CEB!$K$100)/(SUM([2]CPR_CEB!$K$98:$K$100)))</f>
        <v>0</v>
      </c>
      <c r="BN89" s="75">
        <f>$AB89*(SUM([2]CPR_CEB!$K$106)/(SUM([2]CPR_CEB!$K$106:$K$113)))</f>
        <v>0</v>
      </c>
      <c r="BO89" s="75">
        <f>$AB89*(SUM([2]CPR_CEB!$K$107)/(SUM([2]CPR_CEB!$K$106:$K$113)))</f>
        <v>0</v>
      </c>
      <c r="BP89" s="75">
        <f>$AB89*(SUM([2]CPR_CEB!$K$108)/(SUM([2]CPR_CEB!$K$106:$K$113)))</f>
        <v>0</v>
      </c>
      <c r="BQ89" s="75">
        <f>$AB89*(SUM([2]CPR_CEB!$K$109)/(SUM([2]CPR_CEB!$K$106:$K$113)))</f>
        <v>0</v>
      </c>
      <c r="BR89" s="75">
        <f>$AB89*(SUM([2]CPR_CEB!$K$110)/(SUM([2]CPR_CEB!$K$106:$K$113)))</f>
        <v>0</v>
      </c>
      <c r="BS89" s="75">
        <f>$AB89*(SUM([2]CPR_CEB!$K$111:$K$112)/(SUM([2]CPR_CEB!$K$106:$K$113)))</f>
        <v>0</v>
      </c>
      <c r="BT89" s="75">
        <f>$AB89*(SUM([2]CPR_CEB!$K$113)/(SUM([2]CPR_CEB!$K$106:$K$113)))*([2]TRP!$D$248/SUM([2]TRP!$D$248:$D$251))</f>
        <v>0</v>
      </c>
      <c r="BU89" s="75">
        <f>$AB89*(SUM([2]CPR_CEB!$K$113)/(SUM([2]CPR_CEB!$K$106:$K$113)))*([2]TRP!$D$249/SUM([2]TRP!$D$248:$D$251))</f>
        <v>0</v>
      </c>
      <c r="BV89" s="75">
        <f>$AB89*(SUM([2]CPR_CEB!$K$113)/(SUM([2]CPR_CEB!$K$106:$K$113)))*([2]TRP!$D$250/SUM([2]TRP!$D$248:$D$251))</f>
        <v>0</v>
      </c>
      <c r="BW89" s="75">
        <f>$AB89*(SUM([2]CPR_CEB!$K$113)/(SUM([2]CPR_CEB!$K$106:$K$113)))*([2]TRP!$D$251/SUM([2]TRP!$D$248:$D$251))</f>
        <v>0</v>
      </c>
      <c r="BX89" s="71">
        <f>$AJ89*(SUM([2]CPR_CEB!$K$129)/(SUM([2]CPR_CEB!$K$129:$K$130)))</f>
        <v>0</v>
      </c>
      <c r="BY89" s="71">
        <f>$AJ89*(SUM([2]CPR_CEB!$K$130)/(SUM([2]CPR_CEB!$K$129:$K$130)))</f>
        <v>0</v>
      </c>
      <c r="BZ89" s="68">
        <f>$AN89*(SUM([2]CPR_CEB!$K$137)/(SUM([2]CPR_CEB!$K$137:$K$138)))</f>
        <v>0</v>
      </c>
      <c r="CA89" s="68">
        <f>$AN89*(SUM([2]CPR_CEB!$K$138)/(SUM([2]CPR_CEB!$K$137:$K$138)))</f>
        <v>0</v>
      </c>
      <c r="CB89" s="71">
        <f>$AO89*([2]CPR_CEB!$K$139+[2]CPR_CEB!$K$141)/(SUM([2]CPR_CEB!$K$139:$K$141))</f>
        <v>0</v>
      </c>
      <c r="CC89" s="71">
        <f>$AO89*(SUM([2]CPR_CEB!$K$140)/(SUM([2]CPR_CEB!$K$139:$K$141)))</f>
        <v>0</v>
      </c>
      <c r="CD89" s="68">
        <f>$AP89*(SUM([2]CPR_CEB!$K$142)/(SUM([2]CPR_CEB!$K$142:$K$143)))</f>
        <v>0</v>
      </c>
      <c r="CE89" s="68">
        <f>$AP89*(SUM([2]CPR_CEB!$K$143)/(SUM([2]CPR_CEB!$K$142:$K$143)))</f>
        <v>0</v>
      </c>
      <c r="CF89" s="70"/>
      <c r="CG89" s="70"/>
      <c r="CI89" s="72">
        <f t="shared" si="5"/>
        <v>0</v>
      </c>
      <c r="CJ89" s="73">
        <f t="shared" si="6"/>
        <v>0</v>
      </c>
      <c r="CK89" s="73">
        <f t="shared" si="7"/>
        <v>0</v>
      </c>
      <c r="CL89" s="73">
        <f t="shared" si="8"/>
        <v>0</v>
      </c>
      <c r="CM89" s="73">
        <f t="shared" si="9"/>
        <v>0</v>
      </c>
      <c r="CN89" s="73">
        <f t="shared" si="10"/>
        <v>0</v>
      </c>
      <c r="CO89" s="73">
        <f t="shared" si="11"/>
        <v>0</v>
      </c>
      <c r="CP89" s="73">
        <f t="shared" si="11"/>
        <v>0</v>
      </c>
      <c r="CQ89" s="73">
        <f t="shared" si="12"/>
        <v>0</v>
      </c>
      <c r="CR89" s="73">
        <f t="shared" si="12"/>
        <v>0</v>
      </c>
      <c r="CS89" s="73">
        <f t="shared" si="13"/>
        <v>0</v>
      </c>
      <c r="CT89" s="73">
        <f t="shared" si="14"/>
        <v>0</v>
      </c>
      <c r="CU89" s="73">
        <f t="shared" si="15"/>
        <v>0</v>
      </c>
      <c r="CV89" s="73">
        <f t="shared" si="16"/>
        <v>0</v>
      </c>
      <c r="CW89" s="73">
        <f t="shared" si="17"/>
        <v>0</v>
      </c>
      <c r="CX89" s="73">
        <f t="shared" si="18"/>
        <v>0</v>
      </c>
      <c r="CY89" s="73">
        <f t="shared" si="18"/>
        <v>0</v>
      </c>
      <c r="CZ89" s="73">
        <f t="shared" si="18"/>
        <v>0</v>
      </c>
      <c r="DA89" s="73">
        <f t="shared" si="19"/>
        <v>0</v>
      </c>
      <c r="DB89" s="73">
        <f t="shared" si="20"/>
        <v>0</v>
      </c>
      <c r="DC89" s="73">
        <f t="shared" si="21"/>
        <v>0</v>
      </c>
      <c r="DD89" s="73">
        <f t="shared" si="22"/>
        <v>0</v>
      </c>
      <c r="DE89" s="73">
        <f t="shared" si="23"/>
        <v>0</v>
      </c>
      <c r="DF89" s="73">
        <f t="shared" si="24"/>
        <v>0</v>
      </c>
      <c r="DG89" s="74">
        <f t="shared" si="25"/>
        <v>0</v>
      </c>
      <c r="DH89" s="99"/>
    </row>
    <row r="90" spans="1:112" ht="13.25" x14ac:dyDescent="0.25">
      <c r="A90" s="22" t="str">
        <f t="shared" si="36"/>
        <v>SANTE</v>
      </c>
      <c r="B90" s="46" t="str">
        <f t="shared" si="36"/>
        <v xml:space="preserve">FQ2 </v>
      </c>
      <c r="C90" s="22" t="s">
        <v>165</v>
      </c>
      <c r="D90" s="67">
        <f t="shared" si="42"/>
        <v>0</v>
      </c>
      <c r="E90" s="67">
        <f t="shared" si="42"/>
        <v>0</v>
      </c>
      <c r="F90" s="67">
        <f t="shared" si="42"/>
        <v>0</v>
      </c>
      <c r="G90" s="67">
        <f t="shared" si="42"/>
        <v>0</v>
      </c>
      <c r="H90" s="67">
        <f t="shared" si="42"/>
        <v>0</v>
      </c>
      <c r="I90" s="67">
        <f t="shared" si="42"/>
        <v>0</v>
      </c>
      <c r="J90" s="67">
        <f t="shared" si="42"/>
        <v>0</v>
      </c>
      <c r="K90" s="67">
        <f t="shared" si="42"/>
        <v>0</v>
      </c>
      <c r="L90" s="67">
        <f t="shared" si="42"/>
        <v>0</v>
      </c>
      <c r="M90" s="67">
        <f t="shared" si="42"/>
        <v>0</v>
      </c>
      <c r="N90" s="67">
        <f t="shared" si="42"/>
        <v>0</v>
      </c>
      <c r="O90" s="68">
        <f t="shared" si="42"/>
        <v>0</v>
      </c>
      <c r="P90" s="67">
        <f t="shared" si="42"/>
        <v>0</v>
      </c>
      <c r="Q90" s="69">
        <f t="shared" si="42"/>
        <v>0</v>
      </c>
      <c r="R90" s="68">
        <f t="shared" si="42"/>
        <v>0</v>
      </c>
      <c r="S90" s="69">
        <f t="shared" si="42"/>
        <v>0</v>
      </c>
      <c r="T90" s="67">
        <f t="shared" ref="T90:AD90" si="46">T42</f>
        <v>0</v>
      </c>
      <c r="U90" s="68">
        <f t="shared" si="46"/>
        <v>0</v>
      </c>
      <c r="V90" s="69">
        <f t="shared" si="46"/>
        <v>0</v>
      </c>
      <c r="W90" s="67">
        <f t="shared" si="46"/>
        <v>0</v>
      </c>
      <c r="X90" s="67">
        <f t="shared" si="46"/>
        <v>0</v>
      </c>
      <c r="Y90" s="67">
        <f t="shared" si="46"/>
        <v>0</v>
      </c>
      <c r="Z90" s="67">
        <f t="shared" si="46"/>
        <v>0</v>
      </c>
      <c r="AA90" s="67">
        <f t="shared" si="46"/>
        <v>0</v>
      </c>
      <c r="AB90" s="68">
        <f t="shared" si="46"/>
        <v>0</v>
      </c>
      <c r="AC90" s="67">
        <f t="shared" si="46"/>
        <v>0</v>
      </c>
      <c r="AD90" s="67">
        <f t="shared" si="46"/>
        <v>0</v>
      </c>
      <c r="AE90" s="67">
        <f t="shared" ref="AE90:AS90" si="47">AE42</f>
        <v>0</v>
      </c>
      <c r="AF90" s="67">
        <f t="shared" si="47"/>
        <v>0</v>
      </c>
      <c r="AG90" s="67">
        <f t="shared" si="47"/>
        <v>0</v>
      </c>
      <c r="AH90" s="67">
        <f t="shared" si="47"/>
        <v>0</v>
      </c>
      <c r="AI90" s="67">
        <f t="shared" si="47"/>
        <v>0</v>
      </c>
      <c r="AJ90" s="69">
        <f t="shared" si="47"/>
        <v>0</v>
      </c>
      <c r="AK90" s="67">
        <f t="shared" si="47"/>
        <v>0</v>
      </c>
      <c r="AL90" s="67">
        <f t="shared" si="47"/>
        <v>0</v>
      </c>
      <c r="AM90" s="70">
        <f t="shared" si="47"/>
        <v>0</v>
      </c>
      <c r="AN90" s="68">
        <f t="shared" si="47"/>
        <v>0</v>
      </c>
      <c r="AO90" s="69">
        <f t="shared" si="47"/>
        <v>0</v>
      </c>
      <c r="AP90" s="68">
        <f t="shared" si="47"/>
        <v>0</v>
      </c>
      <c r="AQ90" s="67">
        <f t="shared" si="47"/>
        <v>0</v>
      </c>
      <c r="AR90" s="67">
        <f t="shared" si="47"/>
        <v>0</v>
      </c>
      <c r="AS90" s="67">
        <f t="shared" si="47"/>
        <v>0</v>
      </c>
      <c r="AT90" s="75">
        <f>O90*(SUM([2]CPR_CEB!$K$69:$K$70))/(SUM([2]CPR_CEB!$K$69:$K$72))</f>
        <v>0</v>
      </c>
      <c r="AU90" s="75">
        <f>O90*([2]CPR_CEB!$K$71/(SUM([2]CPR_CEB!$K$69:$K$72)))</f>
        <v>0</v>
      </c>
      <c r="AV90" s="75">
        <f>O90*([2]CPR_CEB!$K$72/(SUM([2]CPR_CEB!$K$69:$K$72)))</f>
        <v>0</v>
      </c>
      <c r="AW90" s="71">
        <f>$Q90*([2]CPR_CEB!$K$76/(SUM([2]CPR_CEB!$K$76:$K$78)))</f>
        <v>0</v>
      </c>
      <c r="AX90" s="71">
        <f>$Q90*(SUM([2]CPR_CEB!$K$77:$K$78)/(SUM([2]CPR_CEB!$K$76:$K$78)))</f>
        <v>0</v>
      </c>
      <c r="AY90" s="75">
        <f>$R90*(SUM([2]CPR_CEB!$K$79)/(SUM([2]CPR_CEB!$K$79:$K$84)))</f>
        <v>0</v>
      </c>
      <c r="AZ90" s="75">
        <f>$R90*(SUM([2]CPR_CEB!$K$80)/(SUM([2]CPR_CEB!$K$79:$K$84)))</f>
        <v>0</v>
      </c>
      <c r="BA90" s="75">
        <f>$R90*(SUM([2]CPR_CEB!$K$81:$K$83)/(SUM([2]CPR_CEB!$K$79:$K$84)))</f>
        <v>0</v>
      </c>
      <c r="BB90" s="75">
        <f>$R90*(SUM([2]CPR_CEB!$K$84)/(SUM([2]CPR_CEB!$K$79:$K$84)))</f>
        <v>0</v>
      </c>
      <c r="BC90" s="71">
        <f>$S90*(SUM([2]CPR_CEB!$K$85)/(SUM([2]CPR_CEB!$K$85:$K$90)))</f>
        <v>0</v>
      </c>
      <c r="BD90" s="71">
        <f>$S90*(SUM([2]CPR_CEB!$K$86)/(SUM([2]CPR_CEB!$K$85:$K$90)))</f>
        <v>0</v>
      </c>
      <c r="BE90" s="71">
        <f>$S90*(SUM([2]CPR_CEB!$K$87:$K$90)/(SUM([2]CPR_CEB!$K$85:$K$90)))</f>
        <v>0</v>
      </c>
      <c r="BF90" s="75">
        <f>$U90*(SUM([2]CPR_CEB!$K$93)/(SUM([2]CPR_CEB!$K$93:$K$97)))</f>
        <v>0</v>
      </c>
      <c r="BG90" s="75">
        <f>$U90*(SUM([2]CPR_CEB!$K$94)/(SUM([2]CPR_CEB!$K$93:$K$97)))*([2]TRP!$D$246/SUM([2]TRP!$D$246:$D$247))</f>
        <v>0</v>
      </c>
      <c r="BH90" s="75">
        <f>$U90*(SUM([2]CPR_CEB!$K$94)/(SUM([2]CPR_CEB!$K$93:$K$97)))*([2]TRP!$D$247/SUM([2]TRP!$D$246:$D$247))</f>
        <v>0</v>
      </c>
      <c r="BI90" s="75">
        <f>$U90*(SUM([2]CPR_CEB!$K$95:$K$96)/(SUM([2]CPR_CEB!$K$93:$K$97)))</f>
        <v>0</v>
      </c>
      <c r="BJ90" s="75">
        <f>$U90*(SUM([2]CPR_CEB!$K$97)/(SUM([2]CPR_CEB!$K$93:$K$97)))</f>
        <v>0</v>
      </c>
      <c r="BK90" s="71">
        <f>$V90*(SUM([2]CPR_CEB!$K$98)/(SUM([2]CPR_CEB!$K$98:$K$100)))</f>
        <v>0</v>
      </c>
      <c r="BL90" s="71">
        <f>$V90*(SUM([2]CPR_CEB!$K$99)/(SUM([2]CPR_CEB!$K$98:$K$100)))</f>
        <v>0</v>
      </c>
      <c r="BM90" s="71">
        <f>$V90*(SUM([2]CPR_CEB!$K$100)/(SUM([2]CPR_CEB!$K$98:$K$100)))</f>
        <v>0</v>
      </c>
      <c r="BN90" s="75">
        <f>$AB90*(SUM([2]CPR_CEB!$K$106)/(SUM([2]CPR_CEB!$K$106:$K$113)))</f>
        <v>0</v>
      </c>
      <c r="BO90" s="75">
        <f>$AB90*(SUM([2]CPR_CEB!$K$107)/(SUM([2]CPR_CEB!$K$106:$K$113)))</f>
        <v>0</v>
      </c>
      <c r="BP90" s="75">
        <f>$AB90*(SUM([2]CPR_CEB!$K$108)/(SUM([2]CPR_CEB!$K$106:$K$113)))</f>
        <v>0</v>
      </c>
      <c r="BQ90" s="75">
        <f>$AB90*(SUM([2]CPR_CEB!$K$109)/(SUM([2]CPR_CEB!$K$106:$K$113)))</f>
        <v>0</v>
      </c>
      <c r="BR90" s="75">
        <f>$AB90*(SUM([2]CPR_CEB!$K$110)/(SUM([2]CPR_CEB!$K$106:$K$113)))</f>
        <v>0</v>
      </c>
      <c r="BS90" s="75">
        <f>$AB90*(SUM([2]CPR_CEB!$K$111:$K$112)/(SUM([2]CPR_CEB!$K$106:$K$113)))</f>
        <v>0</v>
      </c>
      <c r="BT90" s="75">
        <f>$AB90*(SUM([2]CPR_CEB!$K$113)/(SUM([2]CPR_CEB!$K$106:$K$113)))*([2]TRP!$D$248/SUM([2]TRP!$D$248:$D$251))</f>
        <v>0</v>
      </c>
      <c r="BU90" s="75">
        <f>$AB90*(SUM([2]CPR_CEB!$K$113)/(SUM([2]CPR_CEB!$K$106:$K$113)))*([2]TRP!$D$249/SUM([2]TRP!$D$248:$D$251))</f>
        <v>0</v>
      </c>
      <c r="BV90" s="75">
        <f>$AB90*(SUM([2]CPR_CEB!$K$113)/(SUM([2]CPR_CEB!$K$106:$K$113)))*([2]TRP!$D$250/SUM([2]TRP!$D$248:$D$251))</f>
        <v>0</v>
      </c>
      <c r="BW90" s="75">
        <f>$AB90*(SUM([2]CPR_CEB!$K$113)/(SUM([2]CPR_CEB!$K$106:$K$113)))*([2]TRP!$D$251/SUM([2]TRP!$D$248:$D$251))</f>
        <v>0</v>
      </c>
      <c r="BX90" s="71">
        <f>$AJ90*(SUM([2]CPR_CEB!$K$129)/(SUM([2]CPR_CEB!$K$129:$K$130)))</f>
        <v>0</v>
      </c>
      <c r="BY90" s="71">
        <f>$AJ90*(SUM([2]CPR_CEB!$K$130)/(SUM([2]CPR_CEB!$K$129:$K$130)))</f>
        <v>0</v>
      </c>
      <c r="BZ90" s="68">
        <f>$AN90*(SUM([2]CPR_CEB!$K$137)/(SUM([2]CPR_CEB!$K$137:$K$138)))</f>
        <v>0</v>
      </c>
      <c r="CA90" s="68">
        <f>$AN90*(SUM([2]CPR_CEB!$K$138)/(SUM([2]CPR_CEB!$K$137:$K$138)))</f>
        <v>0</v>
      </c>
      <c r="CB90" s="71">
        <f>$AO90*([2]CPR_CEB!$K$139+[2]CPR_CEB!$K$141)/(SUM([2]CPR_CEB!$K$139:$K$141))</f>
        <v>0</v>
      </c>
      <c r="CC90" s="71">
        <f>$AO90*(SUM([2]CPR_CEB!$K$140)/(SUM([2]CPR_CEB!$K$139:$K$141)))</f>
        <v>0</v>
      </c>
      <c r="CD90" s="68">
        <f>$AP90*(SUM([2]CPR_CEB!$K$142)/(SUM([2]CPR_CEB!$K$142:$K$143)))</f>
        <v>0</v>
      </c>
      <c r="CE90" s="68">
        <f>$AP90*(SUM([2]CPR_CEB!$K$143)/(SUM([2]CPR_CEB!$K$142:$K$143)))</f>
        <v>0</v>
      </c>
      <c r="CF90" s="70"/>
      <c r="CG90" s="70"/>
      <c r="CI90" s="72">
        <f t="shared" si="5"/>
        <v>0</v>
      </c>
      <c r="CJ90" s="73">
        <f t="shared" si="6"/>
        <v>0</v>
      </c>
      <c r="CK90" s="73">
        <f t="shared" si="7"/>
        <v>0</v>
      </c>
      <c r="CL90" s="73">
        <f t="shared" si="8"/>
        <v>0</v>
      </c>
      <c r="CM90" s="73">
        <f t="shared" si="9"/>
        <v>0</v>
      </c>
      <c r="CN90" s="73">
        <f t="shared" si="10"/>
        <v>0</v>
      </c>
      <c r="CO90" s="73">
        <f t="shared" si="11"/>
        <v>0</v>
      </c>
      <c r="CP90" s="73">
        <f t="shared" si="11"/>
        <v>0</v>
      </c>
      <c r="CQ90" s="73">
        <f t="shared" si="12"/>
        <v>0</v>
      </c>
      <c r="CR90" s="73">
        <f t="shared" si="12"/>
        <v>0</v>
      </c>
      <c r="CS90" s="73">
        <f t="shared" si="13"/>
        <v>0</v>
      </c>
      <c r="CT90" s="73">
        <f t="shared" si="14"/>
        <v>0</v>
      </c>
      <c r="CU90" s="73">
        <f t="shared" si="15"/>
        <v>0</v>
      </c>
      <c r="CV90" s="73">
        <f t="shared" si="16"/>
        <v>0</v>
      </c>
      <c r="CW90" s="73">
        <f t="shared" si="17"/>
        <v>0</v>
      </c>
      <c r="CX90" s="73">
        <f t="shared" si="18"/>
        <v>0</v>
      </c>
      <c r="CY90" s="73">
        <f t="shared" si="18"/>
        <v>0</v>
      </c>
      <c r="CZ90" s="73">
        <f t="shared" si="18"/>
        <v>0</v>
      </c>
      <c r="DA90" s="73">
        <f t="shared" si="19"/>
        <v>0</v>
      </c>
      <c r="DB90" s="73">
        <f t="shared" si="20"/>
        <v>0</v>
      </c>
      <c r="DC90" s="73">
        <f t="shared" si="21"/>
        <v>0</v>
      </c>
      <c r="DD90" s="73">
        <f t="shared" si="22"/>
        <v>0</v>
      </c>
      <c r="DE90" s="73">
        <f t="shared" si="23"/>
        <v>0</v>
      </c>
      <c r="DF90" s="73">
        <f t="shared" si="24"/>
        <v>0</v>
      </c>
      <c r="DG90" s="74">
        <f t="shared" si="25"/>
        <v>0</v>
      </c>
      <c r="DH90" s="99"/>
    </row>
    <row r="91" spans="1:112" x14ac:dyDescent="0.25">
      <c r="A91" s="22" t="str">
        <f t="shared" si="36"/>
        <v>ACTION SOCIALE</v>
      </c>
      <c r="B91" s="45" t="str">
        <f t="shared" si="36"/>
        <v xml:space="preserve">FQ3 </v>
      </c>
      <c r="C91" s="22" t="s">
        <v>165</v>
      </c>
      <c r="D91" s="67">
        <f t="shared" si="42"/>
        <v>0</v>
      </c>
      <c r="E91" s="67">
        <f t="shared" si="42"/>
        <v>0</v>
      </c>
      <c r="F91" s="67">
        <f t="shared" si="42"/>
        <v>0</v>
      </c>
      <c r="G91" s="67">
        <f t="shared" si="42"/>
        <v>0</v>
      </c>
      <c r="H91" s="67">
        <f t="shared" si="42"/>
        <v>0</v>
      </c>
      <c r="I91" s="67">
        <f t="shared" si="42"/>
        <v>0</v>
      </c>
      <c r="J91" s="67">
        <f t="shared" si="42"/>
        <v>0</v>
      </c>
      <c r="K91" s="67">
        <f t="shared" si="42"/>
        <v>0</v>
      </c>
      <c r="L91" s="67">
        <f t="shared" si="42"/>
        <v>0</v>
      </c>
      <c r="M91" s="67">
        <f t="shared" si="42"/>
        <v>0</v>
      </c>
      <c r="N91" s="67">
        <f t="shared" si="42"/>
        <v>0</v>
      </c>
      <c r="O91" s="68">
        <f t="shared" si="42"/>
        <v>0</v>
      </c>
      <c r="P91" s="67">
        <f t="shared" si="42"/>
        <v>0</v>
      </c>
      <c r="Q91" s="69">
        <f t="shared" si="42"/>
        <v>0</v>
      </c>
      <c r="R91" s="68">
        <f t="shared" si="42"/>
        <v>0</v>
      </c>
      <c r="S91" s="69">
        <f t="shared" si="42"/>
        <v>0</v>
      </c>
      <c r="T91" s="67">
        <f t="shared" ref="T91:AD91" si="48">T43</f>
        <v>0</v>
      </c>
      <c r="U91" s="68">
        <f t="shared" si="48"/>
        <v>0</v>
      </c>
      <c r="V91" s="69">
        <f t="shared" si="48"/>
        <v>0</v>
      </c>
      <c r="W91" s="67">
        <f t="shared" si="48"/>
        <v>0</v>
      </c>
      <c r="X91" s="67">
        <f t="shared" si="48"/>
        <v>0</v>
      </c>
      <c r="Y91" s="67">
        <f t="shared" si="48"/>
        <v>0</v>
      </c>
      <c r="Z91" s="67">
        <f t="shared" si="48"/>
        <v>0</v>
      </c>
      <c r="AA91" s="67">
        <f t="shared" si="48"/>
        <v>0</v>
      </c>
      <c r="AB91" s="68">
        <f t="shared" si="48"/>
        <v>0</v>
      </c>
      <c r="AC91" s="67">
        <f t="shared" si="48"/>
        <v>0</v>
      </c>
      <c r="AD91" s="67">
        <f t="shared" si="48"/>
        <v>0</v>
      </c>
      <c r="AE91" s="67">
        <f t="shared" ref="AE91:AS91" si="49">AE43</f>
        <v>0</v>
      </c>
      <c r="AF91" s="67">
        <f t="shared" si="49"/>
        <v>0</v>
      </c>
      <c r="AG91" s="67">
        <f t="shared" si="49"/>
        <v>0</v>
      </c>
      <c r="AH91" s="67">
        <f t="shared" si="49"/>
        <v>0</v>
      </c>
      <c r="AI91" s="67">
        <f t="shared" si="49"/>
        <v>0</v>
      </c>
      <c r="AJ91" s="69">
        <f t="shared" si="49"/>
        <v>0</v>
      </c>
      <c r="AK91" s="67">
        <f t="shared" si="49"/>
        <v>0</v>
      </c>
      <c r="AL91" s="67">
        <f t="shared" si="49"/>
        <v>0</v>
      </c>
      <c r="AM91" s="70">
        <f t="shared" si="49"/>
        <v>0</v>
      </c>
      <c r="AN91" s="68">
        <f t="shared" si="49"/>
        <v>0</v>
      </c>
      <c r="AO91" s="69">
        <f t="shared" si="49"/>
        <v>0</v>
      </c>
      <c r="AP91" s="68">
        <f t="shared" si="49"/>
        <v>0</v>
      </c>
      <c r="AQ91" s="67">
        <f t="shared" si="49"/>
        <v>0</v>
      </c>
      <c r="AR91" s="67">
        <f t="shared" si="49"/>
        <v>0</v>
      </c>
      <c r="AS91" s="67">
        <f t="shared" si="49"/>
        <v>0</v>
      </c>
      <c r="AT91" s="75">
        <f>O91*(SUM([2]CPR_CEB!$K$69:$K$70))/(SUM([2]CPR_CEB!$K$69:$K$72))</f>
        <v>0</v>
      </c>
      <c r="AU91" s="75">
        <f>O91*([2]CPR_CEB!$K$71/(SUM([2]CPR_CEB!$K$69:$K$72)))</f>
        <v>0</v>
      </c>
      <c r="AV91" s="75">
        <f>O91*([2]CPR_CEB!$K$72/(SUM([2]CPR_CEB!$K$69:$K$72)))</f>
        <v>0</v>
      </c>
      <c r="AW91" s="71">
        <f>$Q91*([2]CPR_CEB!$K$76/(SUM([2]CPR_CEB!$K$76:$K$78)))</f>
        <v>0</v>
      </c>
      <c r="AX91" s="71">
        <f>$Q91*(SUM([2]CPR_CEB!$K$77:$K$78)/(SUM([2]CPR_CEB!$K$76:$K$78)))</f>
        <v>0</v>
      </c>
      <c r="AY91" s="75">
        <f>$R91*(SUM([2]CPR_CEB!$K$79)/(SUM([2]CPR_CEB!$K$79:$K$84)))</f>
        <v>0</v>
      </c>
      <c r="AZ91" s="75">
        <f>$R91*(SUM([2]CPR_CEB!$K$80)/(SUM([2]CPR_CEB!$K$79:$K$84)))</f>
        <v>0</v>
      </c>
      <c r="BA91" s="75">
        <f>$R91*(SUM([2]CPR_CEB!$K$81:$K$83)/(SUM([2]CPR_CEB!$K$79:$K$84)))</f>
        <v>0</v>
      </c>
      <c r="BB91" s="75">
        <f>$R91*(SUM([2]CPR_CEB!$K$84)/(SUM([2]CPR_CEB!$K$79:$K$84)))</f>
        <v>0</v>
      </c>
      <c r="BC91" s="71">
        <f>$S91*(SUM([2]CPR_CEB!$K$85)/(SUM([2]CPR_CEB!$K$85:$K$90)))</f>
        <v>0</v>
      </c>
      <c r="BD91" s="71">
        <f>$S91*(SUM([2]CPR_CEB!$K$86)/(SUM([2]CPR_CEB!$K$85:$K$90)))</f>
        <v>0</v>
      </c>
      <c r="BE91" s="71">
        <f>$S91*(SUM([2]CPR_CEB!$K$87:$K$90)/(SUM([2]CPR_CEB!$K$85:$K$90)))</f>
        <v>0</v>
      </c>
      <c r="BF91" s="75">
        <f>$U91*(SUM([2]CPR_CEB!$K$93)/(SUM([2]CPR_CEB!$K$93:$K$97)))</f>
        <v>0</v>
      </c>
      <c r="BG91" s="75">
        <f>$U91*(SUM([2]CPR_CEB!$K$94)/(SUM([2]CPR_CEB!$K$93:$K$97)))*([2]TRP!$D$246/SUM([2]TRP!$D$246:$D$247))</f>
        <v>0</v>
      </c>
      <c r="BH91" s="75">
        <f>$U91*(SUM([2]CPR_CEB!$K$94)/(SUM([2]CPR_CEB!$K$93:$K$97)))*([2]TRP!$D$247/SUM([2]TRP!$D$246:$D$247))</f>
        <v>0</v>
      </c>
      <c r="BI91" s="75">
        <f>$U91*(SUM([2]CPR_CEB!$K$95:$K$96)/(SUM([2]CPR_CEB!$K$93:$K$97)))</f>
        <v>0</v>
      </c>
      <c r="BJ91" s="75">
        <f>$U91*(SUM([2]CPR_CEB!$K$97)/(SUM([2]CPR_CEB!$K$93:$K$97)))</f>
        <v>0</v>
      </c>
      <c r="BK91" s="71">
        <f>$V91*(SUM([2]CPR_CEB!$K$98)/(SUM([2]CPR_CEB!$K$98:$K$100)))</f>
        <v>0</v>
      </c>
      <c r="BL91" s="71">
        <f>$V91*(SUM([2]CPR_CEB!$K$99)/(SUM([2]CPR_CEB!$K$98:$K$100)))</f>
        <v>0</v>
      </c>
      <c r="BM91" s="71">
        <f>$V91*(SUM([2]CPR_CEB!$K$100)/(SUM([2]CPR_CEB!$K$98:$K$100)))</f>
        <v>0</v>
      </c>
      <c r="BN91" s="75">
        <f>$AB91*(SUM([2]CPR_CEB!$K$106)/(SUM([2]CPR_CEB!$K$106:$K$113)))</f>
        <v>0</v>
      </c>
      <c r="BO91" s="75">
        <f>$AB91*(SUM([2]CPR_CEB!$K$107)/(SUM([2]CPR_CEB!$K$106:$K$113)))</f>
        <v>0</v>
      </c>
      <c r="BP91" s="75">
        <f>$AB91*(SUM([2]CPR_CEB!$K$108)/(SUM([2]CPR_CEB!$K$106:$K$113)))</f>
        <v>0</v>
      </c>
      <c r="BQ91" s="75">
        <f>$AB91*(SUM([2]CPR_CEB!$K$109)/(SUM([2]CPR_CEB!$K$106:$K$113)))</f>
        <v>0</v>
      </c>
      <c r="BR91" s="75">
        <f>$AB91*(SUM([2]CPR_CEB!$K$110)/(SUM([2]CPR_CEB!$K$106:$K$113)))</f>
        <v>0</v>
      </c>
      <c r="BS91" s="75">
        <f>$AB91*(SUM([2]CPR_CEB!$K$111:$K$112)/(SUM([2]CPR_CEB!$K$106:$K$113)))</f>
        <v>0</v>
      </c>
      <c r="BT91" s="75">
        <f>$AB91*(SUM([2]CPR_CEB!$K$113)/(SUM([2]CPR_CEB!$K$106:$K$113)))*([2]TRP!$D$248/SUM([2]TRP!$D$248:$D$251))</f>
        <v>0</v>
      </c>
      <c r="BU91" s="75">
        <f>$AB91*(SUM([2]CPR_CEB!$K$113)/(SUM([2]CPR_CEB!$K$106:$K$113)))*([2]TRP!$D$249/SUM([2]TRP!$D$248:$D$251))</f>
        <v>0</v>
      </c>
      <c r="BV91" s="75">
        <f>$AB91*(SUM([2]CPR_CEB!$K$113)/(SUM([2]CPR_CEB!$K$106:$K$113)))*([2]TRP!$D$250/SUM([2]TRP!$D$248:$D$251))</f>
        <v>0</v>
      </c>
      <c r="BW91" s="75">
        <f>$AB91*(SUM([2]CPR_CEB!$K$113)/(SUM([2]CPR_CEB!$K$106:$K$113)))*([2]TRP!$D$251/SUM([2]TRP!$D$248:$D$251))</f>
        <v>0</v>
      </c>
      <c r="BX91" s="71">
        <f>$AJ91*(SUM([2]CPR_CEB!$K$129)/(SUM([2]CPR_CEB!$K$129:$K$130)))</f>
        <v>0</v>
      </c>
      <c r="BY91" s="71">
        <f>$AJ91*(SUM([2]CPR_CEB!$K$130)/(SUM([2]CPR_CEB!$K$129:$K$130)))</f>
        <v>0</v>
      </c>
      <c r="BZ91" s="68">
        <f>$AN91*(SUM([2]CPR_CEB!$K$137)/(SUM([2]CPR_CEB!$K$137:$K$138)))</f>
        <v>0</v>
      </c>
      <c r="CA91" s="68">
        <f>$AN91*(SUM([2]CPR_CEB!$K$138)/(SUM([2]CPR_CEB!$K$137:$K$138)))</f>
        <v>0</v>
      </c>
      <c r="CB91" s="71">
        <f>$AO91*([2]CPR_CEB!$K$139+[2]CPR_CEB!$K$141)/(SUM([2]CPR_CEB!$K$139:$K$141))</f>
        <v>0</v>
      </c>
      <c r="CC91" s="71">
        <f>$AO91*(SUM([2]CPR_CEB!$K$140)/(SUM([2]CPR_CEB!$K$139:$K$141)))</f>
        <v>0</v>
      </c>
      <c r="CD91" s="68">
        <f>$AP91*(SUM([2]CPR_CEB!$K$142)/(SUM([2]CPR_CEB!$K$142:$K$143)))</f>
        <v>0</v>
      </c>
      <c r="CE91" s="68">
        <f>$AP91*(SUM([2]CPR_CEB!$K$143)/(SUM([2]CPR_CEB!$K$142:$K$143)))</f>
        <v>0</v>
      </c>
      <c r="CF91" s="70"/>
      <c r="CG91" s="70"/>
      <c r="CI91" s="72">
        <f t="shared" si="5"/>
        <v>0</v>
      </c>
      <c r="CJ91" s="73">
        <f t="shared" si="6"/>
        <v>0</v>
      </c>
      <c r="CK91" s="73">
        <f t="shared" si="7"/>
        <v>0</v>
      </c>
      <c r="CL91" s="73">
        <f t="shared" si="8"/>
        <v>0</v>
      </c>
      <c r="CM91" s="73">
        <f t="shared" si="9"/>
        <v>0</v>
      </c>
      <c r="CN91" s="73">
        <f t="shared" si="10"/>
        <v>0</v>
      </c>
      <c r="CO91" s="73">
        <f t="shared" si="11"/>
        <v>0</v>
      </c>
      <c r="CP91" s="73">
        <f t="shared" si="11"/>
        <v>0</v>
      </c>
      <c r="CQ91" s="73">
        <f t="shared" si="12"/>
        <v>0</v>
      </c>
      <c r="CR91" s="73">
        <f t="shared" si="12"/>
        <v>0</v>
      </c>
      <c r="CS91" s="73">
        <f t="shared" si="13"/>
        <v>0</v>
      </c>
      <c r="CT91" s="73">
        <f t="shared" si="14"/>
        <v>0</v>
      </c>
      <c r="CU91" s="73">
        <f t="shared" si="15"/>
        <v>0</v>
      </c>
      <c r="CV91" s="73">
        <f t="shared" si="16"/>
        <v>0</v>
      </c>
      <c r="CW91" s="73">
        <f t="shared" si="17"/>
        <v>0</v>
      </c>
      <c r="CX91" s="73">
        <f t="shared" si="18"/>
        <v>0</v>
      </c>
      <c r="CY91" s="73">
        <f t="shared" si="18"/>
        <v>0</v>
      </c>
      <c r="CZ91" s="73">
        <f t="shared" si="18"/>
        <v>0</v>
      </c>
      <c r="DA91" s="73">
        <f t="shared" si="19"/>
        <v>0</v>
      </c>
      <c r="DB91" s="73">
        <f t="shared" si="20"/>
        <v>0</v>
      </c>
      <c r="DC91" s="73">
        <f t="shared" si="21"/>
        <v>0</v>
      </c>
      <c r="DD91" s="73">
        <f t="shared" si="22"/>
        <v>0</v>
      </c>
      <c r="DE91" s="73">
        <f t="shared" si="23"/>
        <v>0</v>
      </c>
      <c r="DF91" s="73">
        <f t="shared" si="24"/>
        <v>0</v>
      </c>
      <c r="DG91" s="74">
        <f t="shared" si="25"/>
        <v>0</v>
      </c>
      <c r="DH91" s="99"/>
    </row>
    <row r="92" spans="1:112" x14ac:dyDescent="0.25">
      <c r="A92" s="22" t="str">
        <f t="shared" si="36"/>
        <v>ADMINISTRATION PUBLIQUE</v>
      </c>
      <c r="B92" s="22" t="str">
        <f t="shared" si="36"/>
        <v xml:space="preserve">FR1 </v>
      </c>
      <c r="C92" s="22">
        <v>20</v>
      </c>
      <c r="D92" s="67">
        <f t="shared" si="42"/>
        <v>0</v>
      </c>
      <c r="E92" s="67">
        <f t="shared" si="42"/>
        <v>0</v>
      </c>
      <c r="F92" s="67">
        <f t="shared" si="42"/>
        <v>0</v>
      </c>
      <c r="G92" s="67">
        <f t="shared" si="42"/>
        <v>0</v>
      </c>
      <c r="H92" s="67">
        <f t="shared" si="42"/>
        <v>0</v>
      </c>
      <c r="I92" s="67">
        <f t="shared" si="42"/>
        <v>0</v>
      </c>
      <c r="J92" s="67">
        <f t="shared" si="42"/>
        <v>0</v>
      </c>
      <c r="K92" s="67">
        <f t="shared" si="42"/>
        <v>0</v>
      </c>
      <c r="L92" s="67">
        <f t="shared" si="42"/>
        <v>0</v>
      </c>
      <c r="M92" s="67">
        <f t="shared" si="42"/>
        <v>0</v>
      </c>
      <c r="N92" s="67">
        <f t="shared" si="42"/>
        <v>0</v>
      </c>
      <c r="O92" s="68">
        <f t="shared" si="42"/>
        <v>0</v>
      </c>
      <c r="P92" s="67">
        <f t="shared" si="42"/>
        <v>0</v>
      </c>
      <c r="Q92" s="69">
        <f t="shared" si="42"/>
        <v>0</v>
      </c>
      <c r="R92" s="68">
        <f t="shared" si="42"/>
        <v>0</v>
      </c>
      <c r="S92" s="69">
        <f t="shared" si="42"/>
        <v>0</v>
      </c>
      <c r="T92" s="67">
        <f t="shared" ref="T92:AD92" si="50">T44</f>
        <v>0</v>
      </c>
      <c r="U92" s="68">
        <f t="shared" si="50"/>
        <v>0</v>
      </c>
      <c r="V92" s="69">
        <f t="shared" si="50"/>
        <v>0</v>
      </c>
      <c r="W92" s="67">
        <f t="shared" si="50"/>
        <v>0</v>
      </c>
      <c r="X92" s="67">
        <f t="shared" si="50"/>
        <v>0</v>
      </c>
      <c r="Y92" s="67">
        <f t="shared" si="50"/>
        <v>0</v>
      </c>
      <c r="Z92" s="67">
        <f t="shared" si="50"/>
        <v>0</v>
      </c>
      <c r="AA92" s="67">
        <f t="shared" si="50"/>
        <v>0</v>
      </c>
      <c r="AB92" s="68">
        <f t="shared" si="50"/>
        <v>0</v>
      </c>
      <c r="AC92" s="67">
        <f t="shared" si="50"/>
        <v>0</v>
      </c>
      <c r="AD92" s="67">
        <f t="shared" si="50"/>
        <v>0</v>
      </c>
      <c r="AE92" s="67">
        <f t="shared" ref="AE92:AS92" si="51">AE44</f>
        <v>0</v>
      </c>
      <c r="AF92" s="67">
        <f t="shared" si="51"/>
        <v>0</v>
      </c>
      <c r="AG92" s="67">
        <f t="shared" si="51"/>
        <v>0</v>
      </c>
      <c r="AH92" s="67">
        <f t="shared" si="51"/>
        <v>0</v>
      </c>
      <c r="AI92" s="67">
        <f t="shared" si="51"/>
        <v>0</v>
      </c>
      <c r="AJ92" s="69">
        <f t="shared" si="51"/>
        <v>0</v>
      </c>
      <c r="AK92" s="67">
        <f t="shared" si="51"/>
        <v>0</v>
      </c>
      <c r="AL92" s="67">
        <f t="shared" si="51"/>
        <v>0</v>
      </c>
      <c r="AM92" s="70">
        <f t="shared" si="51"/>
        <v>0</v>
      </c>
      <c r="AN92" s="68">
        <f t="shared" si="51"/>
        <v>0</v>
      </c>
      <c r="AO92" s="69">
        <f t="shared" si="51"/>
        <v>0</v>
      </c>
      <c r="AP92" s="68">
        <f t="shared" si="51"/>
        <v>0</v>
      </c>
      <c r="AQ92" s="67">
        <f t="shared" si="51"/>
        <v>0</v>
      </c>
      <c r="AR92" s="67">
        <f t="shared" si="51"/>
        <v>0</v>
      </c>
      <c r="AS92" s="67">
        <f t="shared" si="51"/>
        <v>0</v>
      </c>
      <c r="AT92" s="75">
        <f>O92*(SUM([2]CPR_CEB!$K$69:$K$70))/(SUM([2]CPR_CEB!$K$69:$K$72))</f>
        <v>0</v>
      </c>
      <c r="AU92" s="75">
        <f>O92*([2]CPR_CEB!$K$71/(SUM([2]CPR_CEB!$K$69:$K$72)))</f>
        <v>0</v>
      </c>
      <c r="AV92" s="75">
        <f>O92*([2]CPR_CEB!$K$72/(SUM([2]CPR_CEB!$K$69:$K$72)))</f>
        <v>0</v>
      </c>
      <c r="AW92" s="71">
        <f>$Q92*([2]CPR_CEB!$K$76/(SUM([2]CPR_CEB!$K$76:$K$78)))</f>
        <v>0</v>
      </c>
      <c r="AX92" s="71">
        <f>$Q92*(SUM([2]CPR_CEB!$K$77:$K$78)/(SUM([2]CPR_CEB!$K$76:$K$78)))</f>
        <v>0</v>
      </c>
      <c r="AY92" s="75">
        <f>$R92*(SUM([2]CPR_CEB!$K$79)/(SUM([2]CPR_CEB!$K$79:$K$84)))</f>
        <v>0</v>
      </c>
      <c r="AZ92" s="75">
        <f>$R92*(SUM([2]CPR_CEB!$K$80)/(SUM([2]CPR_CEB!$K$79:$K$84)))</f>
        <v>0</v>
      </c>
      <c r="BA92" s="75">
        <f>$R92*(SUM([2]CPR_CEB!$K$81:$K$83)/(SUM([2]CPR_CEB!$K$79:$K$84)))</f>
        <v>0</v>
      </c>
      <c r="BB92" s="75">
        <f>$R92*(SUM([2]CPR_CEB!$K$84)/(SUM([2]CPR_CEB!$K$79:$K$84)))</f>
        <v>0</v>
      </c>
      <c r="BC92" s="71">
        <f>$S92*(SUM([2]CPR_CEB!$K$85)/(SUM([2]CPR_CEB!$K$85:$K$90)))</f>
        <v>0</v>
      </c>
      <c r="BD92" s="71">
        <f>$S92*(SUM([2]CPR_CEB!$K$86)/(SUM([2]CPR_CEB!$K$85:$K$90)))</f>
        <v>0</v>
      </c>
      <c r="BE92" s="71">
        <f>$S92*(SUM([2]CPR_CEB!$K$87:$K$90)/(SUM([2]CPR_CEB!$K$85:$K$90)))</f>
        <v>0</v>
      </c>
      <c r="BF92" s="75">
        <f>$U92*(SUM([2]CPR_CEB!$K$93)/(SUM([2]CPR_CEB!$K$93:$K$97)))</f>
        <v>0</v>
      </c>
      <c r="BG92" s="75">
        <f>$U92*(SUM([2]CPR_CEB!$K$94)/(SUM([2]CPR_CEB!$K$93:$K$97)))*([2]TRP!$D$246/SUM([2]TRP!$D$246:$D$247))</f>
        <v>0</v>
      </c>
      <c r="BH92" s="75">
        <f>$U92*(SUM([2]CPR_CEB!$K$94)/(SUM([2]CPR_CEB!$K$93:$K$97)))*([2]TRP!$D$247/SUM([2]TRP!$D$246:$D$247))</f>
        <v>0</v>
      </c>
      <c r="BI92" s="75">
        <f>$U92*(SUM([2]CPR_CEB!$K$95:$K$96)/(SUM([2]CPR_CEB!$K$93:$K$97)))</f>
        <v>0</v>
      </c>
      <c r="BJ92" s="75">
        <f>$U92*(SUM([2]CPR_CEB!$K$97)/(SUM([2]CPR_CEB!$K$93:$K$97)))</f>
        <v>0</v>
      </c>
      <c r="BK92" s="71">
        <f>$V92*(SUM([2]CPR_CEB!$K$98)/(SUM([2]CPR_CEB!$K$98:$K$100)))</f>
        <v>0</v>
      </c>
      <c r="BL92" s="71">
        <f>$V92*(SUM([2]CPR_CEB!$K$99)/(SUM([2]CPR_CEB!$K$98:$K$100)))</f>
        <v>0</v>
      </c>
      <c r="BM92" s="71">
        <f>$V92*(SUM([2]CPR_CEB!$K$100)/(SUM([2]CPR_CEB!$K$98:$K$100)))</f>
        <v>0</v>
      </c>
      <c r="BN92" s="75">
        <f>$AB92*(SUM([2]CPR_CEB!$K$106)/(SUM([2]CPR_CEB!$K$106:$K$113)))</f>
        <v>0</v>
      </c>
      <c r="BO92" s="75">
        <f>$AB92*(SUM([2]CPR_CEB!$K$107)/(SUM([2]CPR_CEB!$K$106:$K$113)))</f>
        <v>0</v>
      </c>
      <c r="BP92" s="75">
        <f>$AB92*(SUM([2]CPR_CEB!$K$108)/(SUM([2]CPR_CEB!$K$106:$K$113)))</f>
        <v>0</v>
      </c>
      <c r="BQ92" s="75">
        <f>$AB92*(SUM([2]CPR_CEB!$K$109)/(SUM([2]CPR_CEB!$K$106:$K$113)))</f>
        <v>0</v>
      </c>
      <c r="BR92" s="75">
        <f>$AB92*(SUM([2]CPR_CEB!$K$110)/(SUM([2]CPR_CEB!$K$106:$K$113)))</f>
        <v>0</v>
      </c>
      <c r="BS92" s="75">
        <f>$AB92*(SUM([2]CPR_CEB!$K$111:$K$112)/(SUM([2]CPR_CEB!$K$106:$K$113)))</f>
        <v>0</v>
      </c>
      <c r="BT92" s="75">
        <f>$AB92*(SUM([2]CPR_CEB!$K$113)/(SUM([2]CPR_CEB!$K$106:$K$113)))*([2]TRP!$D$248/SUM([2]TRP!$D$248:$D$251))</f>
        <v>0</v>
      </c>
      <c r="BU92" s="75">
        <f>$AB92*(SUM([2]CPR_CEB!$K$113)/(SUM([2]CPR_CEB!$K$106:$K$113)))*([2]TRP!$D$249/SUM([2]TRP!$D$248:$D$251))</f>
        <v>0</v>
      </c>
      <c r="BV92" s="75">
        <f>$AB92*(SUM([2]CPR_CEB!$K$113)/(SUM([2]CPR_CEB!$K$106:$K$113)))*([2]TRP!$D$250/SUM([2]TRP!$D$248:$D$251))</f>
        <v>0</v>
      </c>
      <c r="BW92" s="75">
        <f>$AB92*(SUM([2]CPR_CEB!$K$113)/(SUM([2]CPR_CEB!$K$106:$K$113)))*([2]TRP!$D$251/SUM([2]TRP!$D$248:$D$251))</f>
        <v>0</v>
      </c>
      <c r="BX92" s="71">
        <f>$AJ92*(SUM([2]CPR_CEB!$K$129)/(SUM([2]CPR_CEB!$K$129:$K$130)))</f>
        <v>0</v>
      </c>
      <c r="BY92" s="71">
        <f>$AJ92*(SUM([2]CPR_CEB!$K$130)/(SUM([2]CPR_CEB!$K$129:$K$130)))</f>
        <v>0</v>
      </c>
      <c r="BZ92" s="68">
        <f>$AN92*(SUM([2]CPR_CEB!$K$137)/(SUM([2]CPR_CEB!$K$137:$K$138)))</f>
        <v>0</v>
      </c>
      <c r="CA92" s="68">
        <f>$AN92*(SUM([2]CPR_CEB!$K$138)/(SUM([2]CPR_CEB!$K$137:$K$138)))</f>
        <v>0</v>
      </c>
      <c r="CB92" s="71">
        <f>$AO92*([2]CPR_CEB!$K$139+[2]CPR_CEB!$K$141)/(SUM([2]CPR_CEB!$K$139:$K$141))</f>
        <v>0</v>
      </c>
      <c r="CC92" s="71">
        <f>$AO92*(SUM([2]CPR_CEB!$K$140)/(SUM([2]CPR_CEB!$K$139:$K$141)))</f>
        <v>0</v>
      </c>
      <c r="CD92" s="68">
        <f>$AP92*(SUM([2]CPR_CEB!$K$142)/(SUM([2]CPR_CEB!$K$142:$K$143)))</f>
        <v>0</v>
      </c>
      <c r="CE92" s="68">
        <f>$AP92*(SUM([2]CPR_CEB!$K$143)/(SUM([2]CPR_CEB!$K$142:$K$143)))</f>
        <v>0</v>
      </c>
      <c r="CF92" s="70"/>
      <c r="CG92" s="70"/>
      <c r="CI92" s="72">
        <f t="shared" si="5"/>
        <v>0</v>
      </c>
      <c r="CJ92" s="73">
        <f t="shared" si="6"/>
        <v>0</v>
      </c>
      <c r="CK92" s="73">
        <f t="shared" si="7"/>
        <v>0</v>
      </c>
      <c r="CL92" s="73">
        <f t="shared" si="8"/>
        <v>0</v>
      </c>
      <c r="CM92" s="73">
        <f t="shared" si="9"/>
        <v>0</v>
      </c>
      <c r="CN92" s="73">
        <f t="shared" si="10"/>
        <v>0</v>
      </c>
      <c r="CO92" s="73">
        <f t="shared" si="11"/>
        <v>0</v>
      </c>
      <c r="CP92" s="73">
        <f t="shared" si="11"/>
        <v>0</v>
      </c>
      <c r="CQ92" s="73">
        <f t="shared" si="12"/>
        <v>0</v>
      </c>
      <c r="CR92" s="73">
        <f t="shared" si="12"/>
        <v>0</v>
      </c>
      <c r="CS92" s="73">
        <f t="shared" si="13"/>
        <v>0</v>
      </c>
      <c r="CT92" s="73">
        <f t="shared" si="14"/>
        <v>0</v>
      </c>
      <c r="CU92" s="73">
        <f t="shared" si="15"/>
        <v>0</v>
      </c>
      <c r="CV92" s="73">
        <f t="shared" si="16"/>
        <v>0</v>
      </c>
      <c r="CW92" s="73">
        <f t="shared" si="17"/>
        <v>0</v>
      </c>
      <c r="CX92" s="73">
        <f t="shared" si="18"/>
        <v>0</v>
      </c>
      <c r="CY92" s="73">
        <f t="shared" si="18"/>
        <v>0</v>
      </c>
      <c r="CZ92" s="73">
        <f t="shared" si="18"/>
        <v>0</v>
      </c>
      <c r="DA92" s="73">
        <f t="shared" si="19"/>
        <v>0</v>
      </c>
      <c r="DB92" s="73">
        <f t="shared" si="20"/>
        <v>0</v>
      </c>
      <c r="DC92" s="73">
        <f t="shared" si="21"/>
        <v>0</v>
      </c>
      <c r="DD92" s="73">
        <f t="shared" si="22"/>
        <v>0</v>
      </c>
      <c r="DE92" s="73">
        <f t="shared" si="23"/>
        <v>0</v>
      </c>
      <c r="DF92" s="73">
        <f t="shared" si="24"/>
        <v>0</v>
      </c>
      <c r="DG92" s="74">
        <f t="shared" si="25"/>
        <v>0</v>
      </c>
      <c r="DH92" s="99"/>
    </row>
    <row r="93" spans="1:112" x14ac:dyDescent="0.25">
      <c r="A93" s="22" t="str">
        <f>B45</f>
        <v>ACTIVITES ASSOCIATIVES</v>
      </c>
      <c r="B93" s="22" t="str">
        <f>C45</f>
        <v xml:space="preserve">FR2 </v>
      </c>
      <c r="C93" s="22">
        <v>20</v>
      </c>
      <c r="D93" s="67">
        <f t="shared" si="42"/>
        <v>0</v>
      </c>
      <c r="E93" s="67">
        <f t="shared" si="42"/>
        <v>0</v>
      </c>
      <c r="F93" s="67">
        <f t="shared" si="42"/>
        <v>0</v>
      </c>
      <c r="G93" s="67">
        <f t="shared" si="42"/>
        <v>0</v>
      </c>
      <c r="H93" s="67">
        <f t="shared" si="42"/>
        <v>0</v>
      </c>
      <c r="I93" s="67">
        <f t="shared" si="42"/>
        <v>0</v>
      </c>
      <c r="J93" s="67">
        <f t="shared" si="42"/>
        <v>0</v>
      </c>
      <c r="K93" s="67">
        <f t="shared" si="42"/>
        <v>0</v>
      </c>
      <c r="L93" s="67">
        <f t="shared" si="42"/>
        <v>0</v>
      </c>
      <c r="M93" s="67">
        <f t="shared" si="42"/>
        <v>0</v>
      </c>
      <c r="N93" s="67">
        <f t="shared" si="42"/>
        <v>0</v>
      </c>
      <c r="O93" s="68">
        <f t="shared" si="42"/>
        <v>0</v>
      </c>
      <c r="P93" s="67">
        <f t="shared" si="42"/>
        <v>0</v>
      </c>
      <c r="Q93" s="69">
        <f t="shared" si="42"/>
        <v>0</v>
      </c>
      <c r="R93" s="68">
        <f t="shared" si="42"/>
        <v>0</v>
      </c>
      <c r="S93" s="69">
        <f t="shared" si="42"/>
        <v>0</v>
      </c>
      <c r="T93" s="67">
        <f t="shared" ref="T93:AD93" si="52">T45</f>
        <v>0</v>
      </c>
      <c r="U93" s="68">
        <f t="shared" si="52"/>
        <v>0</v>
      </c>
      <c r="V93" s="69">
        <f t="shared" si="52"/>
        <v>0</v>
      </c>
      <c r="W93" s="67">
        <f t="shared" si="52"/>
        <v>0</v>
      </c>
      <c r="X93" s="67">
        <f t="shared" si="52"/>
        <v>0</v>
      </c>
      <c r="Y93" s="67">
        <f t="shared" si="52"/>
        <v>0</v>
      </c>
      <c r="Z93" s="67">
        <f t="shared" si="52"/>
        <v>0</v>
      </c>
      <c r="AA93" s="67">
        <f t="shared" si="52"/>
        <v>0</v>
      </c>
      <c r="AB93" s="68">
        <f t="shared" si="52"/>
        <v>0</v>
      </c>
      <c r="AC93" s="67">
        <f t="shared" si="52"/>
        <v>0</v>
      </c>
      <c r="AD93" s="67">
        <f t="shared" si="52"/>
        <v>0</v>
      </c>
      <c r="AE93" s="67">
        <f t="shared" ref="AE93:AS93" si="53">AE45</f>
        <v>0</v>
      </c>
      <c r="AF93" s="67">
        <f t="shared" si="53"/>
        <v>0</v>
      </c>
      <c r="AG93" s="67">
        <f t="shared" si="53"/>
        <v>0</v>
      </c>
      <c r="AH93" s="67">
        <f t="shared" si="53"/>
        <v>0</v>
      </c>
      <c r="AI93" s="67">
        <f t="shared" si="53"/>
        <v>0</v>
      </c>
      <c r="AJ93" s="69">
        <f t="shared" si="53"/>
        <v>0</v>
      </c>
      <c r="AK93" s="67">
        <f t="shared" si="53"/>
        <v>0</v>
      </c>
      <c r="AL93" s="67">
        <f t="shared" si="53"/>
        <v>0</v>
      </c>
      <c r="AM93" s="70">
        <f t="shared" si="53"/>
        <v>0</v>
      </c>
      <c r="AN93" s="68">
        <f t="shared" si="53"/>
        <v>0</v>
      </c>
      <c r="AO93" s="69">
        <f t="shared" si="53"/>
        <v>0</v>
      </c>
      <c r="AP93" s="68">
        <f t="shared" si="53"/>
        <v>0</v>
      </c>
      <c r="AQ93" s="67">
        <f t="shared" si="53"/>
        <v>0</v>
      </c>
      <c r="AR93" s="67">
        <f t="shared" si="53"/>
        <v>0</v>
      </c>
      <c r="AS93" s="67">
        <f t="shared" si="53"/>
        <v>0</v>
      </c>
      <c r="AT93" s="75">
        <f>O93*(SUM([2]CPR_CEB!$K$69:$K$70))/(SUM([2]CPR_CEB!$K$69:$K$72))</f>
        <v>0</v>
      </c>
      <c r="AU93" s="75">
        <f>O93*([2]CPR_CEB!$K$71/(SUM([2]CPR_CEB!$K$69:$K$72)))</f>
        <v>0</v>
      </c>
      <c r="AV93" s="75">
        <f>O93*([2]CPR_CEB!$K$72/(SUM([2]CPR_CEB!$K$69:$K$72)))</f>
        <v>0</v>
      </c>
      <c r="AW93" s="71">
        <f>$Q93*([2]CPR_CEB!$K$76/(SUM([2]CPR_CEB!$K$76:$K$78)))</f>
        <v>0</v>
      </c>
      <c r="AX93" s="71">
        <f>$Q93*(SUM([2]CPR_CEB!$K$77:$K$78)/(SUM([2]CPR_CEB!$K$76:$K$78)))</f>
        <v>0</v>
      </c>
      <c r="AY93" s="75">
        <f>$R93*(SUM([2]CPR_CEB!$K$79)/(SUM([2]CPR_CEB!$K$79:$K$84)))</f>
        <v>0</v>
      </c>
      <c r="AZ93" s="75">
        <f>$R93*(SUM([2]CPR_CEB!$K$80)/(SUM([2]CPR_CEB!$K$79:$K$84)))</f>
        <v>0</v>
      </c>
      <c r="BA93" s="75">
        <f>$R93*(SUM([2]CPR_CEB!$K$81:$K$83)/(SUM([2]CPR_CEB!$K$79:$K$84)))</f>
        <v>0</v>
      </c>
      <c r="BB93" s="75">
        <f>$R93*(SUM([2]CPR_CEB!$K$84)/(SUM([2]CPR_CEB!$K$79:$K$84)))</f>
        <v>0</v>
      </c>
      <c r="BC93" s="71">
        <f>$S93*(SUM([2]CPR_CEB!$K$85)/(SUM([2]CPR_CEB!$K$85:$K$90)))</f>
        <v>0</v>
      </c>
      <c r="BD93" s="71">
        <f>$S93*(SUM([2]CPR_CEB!$K$86)/(SUM([2]CPR_CEB!$K$85:$K$90)))</f>
        <v>0</v>
      </c>
      <c r="BE93" s="71">
        <f>$S93*(SUM([2]CPR_CEB!$K$87:$K$90)/(SUM([2]CPR_CEB!$K$85:$K$90)))</f>
        <v>0</v>
      </c>
      <c r="BF93" s="75">
        <f>$U93*(SUM([2]CPR_CEB!$K$93)/(SUM([2]CPR_CEB!$K$93:$K$97)))</f>
        <v>0</v>
      </c>
      <c r="BG93" s="75">
        <f>$U93*(SUM([2]CPR_CEB!$K$94)/(SUM([2]CPR_CEB!$K$93:$K$97)))*([2]TRP!$D$246/SUM([2]TRP!$D$246:$D$247))</f>
        <v>0</v>
      </c>
      <c r="BH93" s="75">
        <f>$U93*(SUM([2]CPR_CEB!$K$94)/(SUM([2]CPR_CEB!$K$93:$K$97)))*([2]TRP!$D$247/SUM([2]TRP!$D$246:$D$247))</f>
        <v>0</v>
      </c>
      <c r="BI93" s="75">
        <f>$U93*(SUM([2]CPR_CEB!$K$95:$K$96)/(SUM([2]CPR_CEB!$K$93:$K$97)))</f>
        <v>0</v>
      </c>
      <c r="BJ93" s="75">
        <f>$U93*(SUM([2]CPR_CEB!$K$97)/(SUM([2]CPR_CEB!$K$93:$K$97)))</f>
        <v>0</v>
      </c>
      <c r="BK93" s="71">
        <f>$V93*(SUM([2]CPR_CEB!$K$98)/(SUM([2]CPR_CEB!$K$98:$K$100)))</f>
        <v>0</v>
      </c>
      <c r="BL93" s="71">
        <f>$V93*(SUM([2]CPR_CEB!$K$99)/(SUM([2]CPR_CEB!$K$98:$K$100)))</f>
        <v>0</v>
      </c>
      <c r="BM93" s="71">
        <f>$V93*(SUM([2]CPR_CEB!$K$100)/(SUM([2]CPR_CEB!$K$98:$K$100)))</f>
        <v>0</v>
      </c>
      <c r="BN93" s="75">
        <f>$AB93*(SUM([2]CPR_CEB!$K$106)/(SUM([2]CPR_CEB!$K$106:$K$113)))</f>
        <v>0</v>
      </c>
      <c r="BO93" s="75">
        <f>$AB93*(SUM([2]CPR_CEB!$K$107)/(SUM([2]CPR_CEB!$K$106:$K$113)))</f>
        <v>0</v>
      </c>
      <c r="BP93" s="75">
        <f>$AB93*(SUM([2]CPR_CEB!$K$108)/(SUM([2]CPR_CEB!$K$106:$K$113)))</f>
        <v>0</v>
      </c>
      <c r="BQ93" s="75">
        <f>$AB93*(SUM([2]CPR_CEB!$K$109)/(SUM([2]CPR_CEB!$K$106:$K$113)))</f>
        <v>0</v>
      </c>
      <c r="BR93" s="75">
        <f>$AB93*(SUM([2]CPR_CEB!$K$110)/(SUM([2]CPR_CEB!$K$106:$K$113)))</f>
        <v>0</v>
      </c>
      <c r="BS93" s="75">
        <f>$AB93*(SUM([2]CPR_CEB!$K$111:$K$112)/(SUM([2]CPR_CEB!$K$106:$K$113)))</f>
        <v>0</v>
      </c>
      <c r="BT93" s="75">
        <f>$AB93*(SUM([2]CPR_CEB!$K$113)/(SUM([2]CPR_CEB!$K$106:$K$113)))*([2]TRP!$D$248/SUM([2]TRP!$D$248:$D$251))</f>
        <v>0</v>
      </c>
      <c r="BU93" s="75">
        <f>$AB93*(SUM([2]CPR_CEB!$K$113)/(SUM([2]CPR_CEB!$K$106:$K$113)))*([2]TRP!$D$249/SUM([2]TRP!$D$248:$D$251))</f>
        <v>0</v>
      </c>
      <c r="BV93" s="75">
        <f>$AB93*(SUM([2]CPR_CEB!$K$113)/(SUM([2]CPR_CEB!$K$106:$K$113)))*([2]TRP!$D$250/SUM([2]TRP!$D$248:$D$251))</f>
        <v>0</v>
      </c>
      <c r="BW93" s="75">
        <f>$AB93*(SUM([2]CPR_CEB!$K$113)/(SUM([2]CPR_CEB!$K$106:$K$113)))*([2]TRP!$D$251/SUM([2]TRP!$D$248:$D$251))</f>
        <v>0</v>
      </c>
      <c r="BX93" s="71">
        <f>$AJ93*(SUM([2]CPR_CEB!$K$129)/(SUM([2]CPR_CEB!$K$129:$K$130)))</f>
        <v>0</v>
      </c>
      <c r="BY93" s="71">
        <f>$AJ93*(SUM([2]CPR_CEB!$K$130)/(SUM([2]CPR_CEB!$K$129:$K$130)))</f>
        <v>0</v>
      </c>
      <c r="BZ93" s="68">
        <f>$AN93*(SUM([2]CPR_CEB!$K$137)/(SUM([2]CPR_CEB!$K$137:$K$138)))</f>
        <v>0</v>
      </c>
      <c r="CA93" s="68">
        <f>$AN93*(SUM([2]CPR_CEB!$K$138)/(SUM([2]CPR_CEB!$K$137:$K$138)))</f>
        <v>0</v>
      </c>
      <c r="CB93" s="71">
        <f>$AO93*([2]CPR_CEB!$K$139+[2]CPR_CEB!$K$141)/(SUM([2]CPR_CEB!$K$139:$K$141))</f>
        <v>0</v>
      </c>
      <c r="CC93" s="71">
        <f>$AO93*(SUM([2]CPR_CEB!$K$140)/(SUM([2]CPR_CEB!$K$139:$K$141)))</f>
        <v>0</v>
      </c>
      <c r="CD93" s="68">
        <f>$AP93*(SUM([2]CPR_CEB!$K$142)/(SUM([2]CPR_CEB!$K$142:$K$143)))</f>
        <v>0</v>
      </c>
      <c r="CE93" s="68">
        <f>$AP93*(SUM([2]CPR_CEB!$K$143)/(SUM([2]CPR_CEB!$K$142:$K$143)))</f>
        <v>0</v>
      </c>
      <c r="CF93" s="70"/>
      <c r="CG93" s="70"/>
      <c r="CI93" s="72">
        <f t="shared" si="5"/>
        <v>0</v>
      </c>
      <c r="CJ93" s="73">
        <f t="shared" si="6"/>
        <v>0</v>
      </c>
      <c r="CK93" s="73">
        <f t="shared" si="7"/>
        <v>0</v>
      </c>
      <c r="CL93" s="73">
        <f t="shared" si="8"/>
        <v>0</v>
      </c>
      <c r="CM93" s="73">
        <f t="shared" si="9"/>
        <v>0</v>
      </c>
      <c r="CN93" s="73">
        <f t="shared" si="10"/>
        <v>0</v>
      </c>
      <c r="CO93" s="73">
        <f t="shared" si="11"/>
        <v>0</v>
      </c>
      <c r="CP93" s="73">
        <f t="shared" si="11"/>
        <v>0</v>
      </c>
      <c r="CQ93" s="73">
        <f t="shared" si="12"/>
        <v>0</v>
      </c>
      <c r="CR93" s="73">
        <f t="shared" si="12"/>
        <v>0</v>
      </c>
      <c r="CS93" s="73">
        <f t="shared" si="13"/>
        <v>0</v>
      </c>
      <c r="CT93" s="73">
        <f t="shared" si="14"/>
        <v>0</v>
      </c>
      <c r="CU93" s="73">
        <f t="shared" si="15"/>
        <v>0</v>
      </c>
      <c r="CV93" s="73">
        <f t="shared" si="16"/>
        <v>0</v>
      </c>
      <c r="CW93" s="73">
        <f t="shared" si="17"/>
        <v>0</v>
      </c>
      <c r="CX93" s="73">
        <f t="shared" si="18"/>
        <v>0</v>
      </c>
      <c r="CY93" s="73">
        <f t="shared" si="18"/>
        <v>0</v>
      </c>
      <c r="CZ93" s="73">
        <f t="shared" si="18"/>
        <v>0</v>
      </c>
      <c r="DA93" s="73">
        <f t="shared" si="19"/>
        <v>0</v>
      </c>
      <c r="DB93" s="73">
        <f t="shared" si="20"/>
        <v>0</v>
      </c>
      <c r="DC93" s="73">
        <f t="shared" si="21"/>
        <v>0</v>
      </c>
      <c r="DD93" s="73">
        <f t="shared" si="22"/>
        <v>0</v>
      </c>
      <c r="DE93" s="73">
        <f t="shared" si="23"/>
        <v>0</v>
      </c>
      <c r="DF93" s="73">
        <f t="shared" si="24"/>
        <v>0</v>
      </c>
      <c r="DG93" s="74">
        <f t="shared" si="25"/>
        <v>0</v>
      </c>
      <c r="DH93" s="99"/>
    </row>
    <row r="94" spans="1:112" x14ac:dyDescent="0.25">
      <c r="A94" s="22" t="str">
        <f>B48</f>
        <v>Total des produits</v>
      </c>
      <c r="B94" s="22" t="str">
        <f>C48</f>
        <v xml:space="preserve">TOTAL </v>
      </c>
      <c r="C94" s="22">
        <v>25</v>
      </c>
      <c r="D94" s="67">
        <f>D48</f>
        <v>9920.3299999999981</v>
      </c>
      <c r="E94" s="67">
        <f t="shared" ref="E94:AS94" si="54">E48</f>
        <v>1449.3999999999999</v>
      </c>
      <c r="F94" s="67">
        <f t="shared" si="54"/>
        <v>3220.0800000000004</v>
      </c>
      <c r="G94" s="67">
        <f t="shared" si="54"/>
        <v>237.82000000000002</v>
      </c>
      <c r="H94" s="67">
        <f t="shared" si="54"/>
        <v>1265.0900000000001</v>
      </c>
      <c r="I94" s="67">
        <f t="shared" si="54"/>
        <v>652.84999999999991</v>
      </c>
      <c r="J94" s="67">
        <f t="shared" si="54"/>
        <v>1062.26</v>
      </c>
      <c r="K94" s="67">
        <f t="shared" si="54"/>
        <v>5031.6699999999992</v>
      </c>
      <c r="L94" s="67">
        <f t="shared" si="54"/>
        <v>1168.55</v>
      </c>
      <c r="M94" s="67">
        <f t="shared" si="54"/>
        <v>2019</v>
      </c>
      <c r="N94" s="67">
        <f t="shared" si="54"/>
        <v>3216.27</v>
      </c>
      <c r="O94" s="68">
        <f t="shared" si="54"/>
        <v>1778.8199999999997</v>
      </c>
      <c r="P94" s="67">
        <f t="shared" si="54"/>
        <v>529.70000000000005</v>
      </c>
      <c r="Q94" s="69">
        <f t="shared" si="54"/>
        <v>1823.4200000000003</v>
      </c>
      <c r="R94" s="68">
        <f t="shared" si="54"/>
        <v>3684.4500000000007</v>
      </c>
      <c r="S94" s="69">
        <f t="shared" si="54"/>
        <v>3505.1000000000004</v>
      </c>
      <c r="T94" s="67">
        <f t="shared" si="54"/>
        <v>3915.8900000000003</v>
      </c>
      <c r="U94" s="68">
        <f t="shared" si="54"/>
        <v>-681.09</v>
      </c>
      <c r="V94" s="69">
        <f t="shared" si="54"/>
        <v>7508.83</v>
      </c>
      <c r="W94" s="67">
        <f t="shared" si="54"/>
        <v>2606.2800000000002</v>
      </c>
      <c r="X94" s="67">
        <f t="shared" si="54"/>
        <v>1845.1200000000001</v>
      </c>
      <c r="Y94" s="67">
        <f t="shared" si="54"/>
        <v>1513.04</v>
      </c>
      <c r="Z94" s="67">
        <f t="shared" si="54"/>
        <v>6550.98</v>
      </c>
      <c r="AA94" s="67">
        <f t="shared" si="54"/>
        <v>5931.4900000000007</v>
      </c>
      <c r="AB94" s="68">
        <f t="shared" si="54"/>
        <v>13435.460000000001</v>
      </c>
      <c r="AC94" s="67">
        <f t="shared" si="54"/>
        <v>9353</v>
      </c>
      <c r="AD94" s="67">
        <f t="shared" si="54"/>
        <v>2413.06</v>
      </c>
      <c r="AE94" s="67">
        <f t="shared" si="54"/>
        <v>2529.16</v>
      </c>
      <c r="AF94" s="67">
        <f t="shared" si="54"/>
        <v>86010.92</v>
      </c>
      <c r="AG94" s="67">
        <f t="shared" si="54"/>
        <v>4901.75</v>
      </c>
      <c r="AH94" s="67">
        <f t="shared" si="54"/>
        <v>14259.820000000002</v>
      </c>
      <c r="AI94" s="67">
        <f t="shared" si="54"/>
        <v>17172.75</v>
      </c>
      <c r="AJ94" s="69">
        <f t="shared" si="54"/>
        <v>3482.5200000000004</v>
      </c>
      <c r="AK94" s="67">
        <f t="shared" si="54"/>
        <v>4847.3</v>
      </c>
      <c r="AL94" s="67">
        <f t="shared" si="54"/>
        <v>9760.7000000000007</v>
      </c>
      <c r="AM94" s="70">
        <f t="shared" si="54"/>
        <v>829.79000000000008</v>
      </c>
      <c r="AN94" s="68">
        <f t="shared" si="54"/>
        <v>7493.4700000000012</v>
      </c>
      <c r="AO94" s="69">
        <f t="shared" si="54"/>
        <v>6002.4100000000008</v>
      </c>
      <c r="AP94" s="68">
        <f t="shared" si="54"/>
        <v>2653.0800000000004</v>
      </c>
      <c r="AQ94" s="67">
        <f t="shared" si="54"/>
        <v>25348</v>
      </c>
      <c r="AR94" s="67">
        <f t="shared" si="54"/>
        <v>419.51</v>
      </c>
      <c r="AS94" s="76">
        <f t="shared" si="54"/>
        <v>280668.05000000005</v>
      </c>
      <c r="AT94" s="75">
        <f>O94*(SUM([2]CPR_CEB!$K$69:$K$70))/(SUM([2]CPR_CEB!$K$69:$K$72))</f>
        <v>307.64353909722649</v>
      </c>
      <c r="AU94" s="75">
        <f>O94*([2]CPR_CEB!$K$71/(SUM([2]CPR_CEB!$K$69:$K$72)))</f>
        <v>376.07682589369557</v>
      </c>
      <c r="AV94" s="75">
        <f>O94*([2]CPR_CEB!$K$72/(SUM([2]CPR_CEB!$K$69:$K$72)))</f>
        <v>1095.0996350090775</v>
      </c>
      <c r="AW94" s="71">
        <f>$Q94*([2]CPR_CEB!$K$76/(SUM([2]CPR_CEB!$K$76:$K$78)))</f>
        <v>681.13593316340985</v>
      </c>
      <c r="AX94" s="71">
        <f>$Q94*(SUM([2]CPR_CEB!$K$77:$K$78)/(SUM([2]CPR_CEB!$K$76:$K$78)))</f>
        <v>1142.2840668365902</v>
      </c>
      <c r="AY94" s="75">
        <f>$R94*(SUM([2]CPR_CEB!$K$79)/(SUM([2]CPR_CEB!$K$79:$K$84)))</f>
        <v>286.12591160006224</v>
      </c>
      <c r="AZ94" s="75">
        <f>$R94*(SUM([2]CPR_CEB!$K$80)/(SUM([2]CPR_CEB!$K$79:$K$84)))</f>
        <v>1134.573029077904</v>
      </c>
      <c r="BA94" s="75">
        <f>$R94*(SUM([2]CPR_CEB!$K$81:$K$83)/(SUM([2]CPR_CEB!$K$79:$K$84)))</f>
        <v>1062.0986199657907</v>
      </c>
      <c r="BB94" s="75">
        <f>$R94*(SUM([2]CPR_CEB!$K$84)/(SUM([2]CPR_CEB!$K$79:$K$84)))</f>
        <v>1201.6524393562433</v>
      </c>
      <c r="BC94" s="71">
        <f>$S94*(SUM([2]CPR_CEB!$K$85)/(SUM([2]CPR_CEB!$K$85:$K$90)))</f>
        <v>1092.6913928083752</v>
      </c>
      <c r="BD94" s="71">
        <f>$S94*(SUM([2]CPR_CEB!$K$86)/(SUM([2]CPR_CEB!$K$85:$K$90)))</f>
        <v>504.9848782430588</v>
      </c>
      <c r="BE94" s="71">
        <f>$S94*(SUM([2]CPR_CEB!$K$87:$K$90)/(SUM([2]CPR_CEB!$K$85:$K$90)))</f>
        <v>1907.4237289485666</v>
      </c>
      <c r="BF94" s="75">
        <f>$U94*(SUM([2]CPR_CEB!$K$93)/(SUM([2]CPR_CEB!$K$93:$K$97)))</f>
        <v>-1.6310401623311335</v>
      </c>
      <c r="BG94" s="75">
        <f>$U94*(SUM([2]CPR_CEB!$K$94)/(SUM([2]CPR_CEB!$K$93:$K$97)))*([2]TRP!$D$246/SUM([2]TRP!$D$246:$D$247))</f>
        <v>-4.7400381146908721</v>
      </c>
      <c r="BH94" s="75">
        <f>$U94*(SUM([2]CPR_CEB!$K$94)/(SUM([2]CPR_CEB!$K$93:$K$97)))*([2]TRP!$D$247/SUM([2]TRP!$D$246:$D$247))</f>
        <v>-2.2572486885923122</v>
      </c>
      <c r="BI94" s="75">
        <f>$U94*(SUM([2]CPR_CEB!$K$95:$K$96)/(SUM([2]CPR_CEB!$K$93:$K$97)))</f>
        <v>-50.412836773120304</v>
      </c>
      <c r="BJ94" s="75">
        <f>$U94*(SUM([2]CPR_CEB!$K$97)/(SUM([2]CPR_CEB!$K$93:$K$97)))</f>
        <v>-622.04883626126536</v>
      </c>
      <c r="BK94" s="71">
        <f>$V94*(SUM([2]CPR_CEB!$K$98)/(SUM([2]CPR_CEB!$K$98:$K$100)))</f>
        <v>4389.4709625030155</v>
      </c>
      <c r="BL94" s="71">
        <f>$V94*(SUM([2]CPR_CEB!$K$99)/(SUM([2]CPR_CEB!$K$98:$K$100)))</f>
        <v>2273.3487446827426</v>
      </c>
      <c r="BM94" s="71">
        <f>$V94*(SUM([2]CPR_CEB!$K$100)/(SUM([2]CPR_CEB!$K$98:$K$100)))</f>
        <v>846.01029281424201</v>
      </c>
      <c r="BN94" s="75">
        <f>$AB94*(SUM([2]CPR_CEB!$K$106)/(SUM([2]CPR_CEB!$K$106:$K$113)))</f>
        <v>871.23591674687202</v>
      </c>
      <c r="BO94" s="75">
        <f>$AB94*(SUM([2]CPR_CEB!$K$107)/(SUM([2]CPR_CEB!$K$106:$K$113)))</f>
        <v>1590.1716773607102</v>
      </c>
      <c r="BP94" s="75">
        <f>$AB94*(SUM([2]CPR_CEB!$K$108)/(SUM([2]CPR_CEB!$K$106:$K$113)))</f>
        <v>3780.5640172174103</v>
      </c>
      <c r="BQ94" s="75">
        <f>$AB94*(SUM([2]CPR_CEB!$K$109)/(SUM([2]CPR_CEB!$K$106:$K$113)))</f>
        <v>852.55759571168869</v>
      </c>
      <c r="BR94" s="75">
        <f>$AB94*(SUM([2]CPR_CEB!$K$110)/(SUM([2]CPR_CEB!$K$106:$K$113)))</f>
        <v>1598.2536431932415</v>
      </c>
      <c r="BS94" s="75">
        <f>$AB94*(SUM([2]CPR_CEB!$K$111:$K$112)/(SUM([2]CPR_CEB!$K$106:$K$113)))</f>
        <v>3460.4283706288102</v>
      </c>
      <c r="BT94" s="75">
        <f>$AB94*(SUM([2]CPR_CEB!$K$113)/(SUM([2]CPR_CEB!$K$106:$K$113)))*([2]TRP!$D$248/SUM([2]TRP!$D$248:$D$251))</f>
        <v>139.31266655136665</v>
      </c>
      <c r="BU94" s="75">
        <f>$AB94*(SUM([2]CPR_CEB!$K$113)/(SUM([2]CPR_CEB!$K$106:$K$113)))*([2]TRP!$D$249/SUM([2]TRP!$D$248:$D$251))</f>
        <v>714.06675240944787</v>
      </c>
      <c r="BV94" s="75">
        <f>$AB94*(SUM([2]CPR_CEB!$K$113)/(SUM([2]CPR_CEB!$K$106:$K$113)))*([2]TRP!$D$250/SUM([2]TRP!$D$248:$D$251))</f>
        <v>170.0242759772301</v>
      </c>
      <c r="BW94" s="75">
        <f>$AB94*(SUM([2]CPR_CEB!$K$113)/(SUM([2]CPR_CEB!$K$106:$K$113)))*([2]TRP!$D$251/SUM([2]TRP!$D$248:$D$251))</f>
        <v>258.84508420322385</v>
      </c>
      <c r="BX94" s="71">
        <f>$AJ94*(SUM([2]CPR_CEB!$K$129)/(SUM([2]CPR_CEB!$K$129:$K$130)))</f>
        <v>2623.739566656116</v>
      </c>
      <c r="BY94" s="71">
        <f>$AJ94*(SUM([2]CPR_CEB!$K$130)/(SUM([2]CPR_CEB!$K$129:$K$130)))</f>
        <v>858.78043334388406</v>
      </c>
      <c r="BZ94" s="68">
        <f>$AN94*(SUM([2]CPR_CEB!$K$137)/(SUM([2]CPR_CEB!$K$137:$K$138)))</f>
        <v>1261.4873085632248</v>
      </c>
      <c r="CA94" s="68">
        <f>$AN94*(SUM([2]CPR_CEB!$K$138)/(SUM([2]CPR_CEB!$K$137:$K$138)))</f>
        <v>6231.9826914367768</v>
      </c>
      <c r="CB94" s="71">
        <f>$AO94*([2]CPR_CEB!$K$139+[2]CPR_CEB!$K$141)/(SUM([2]CPR_CEB!$K$139:$K$141))</f>
        <v>3281.2911975546713</v>
      </c>
      <c r="CC94" s="71">
        <f>$AO94*(SUM([2]CPR_CEB!$K$140)/(SUM([2]CPR_CEB!$K$139:$K$141)))</f>
        <v>2721.1188024453295</v>
      </c>
      <c r="CD94" s="68">
        <f>$AP94*(SUM([2]CPR_CEB!$K$142)/(SUM([2]CPR_CEB!$K$142:$K$143)))</f>
        <v>1116.2824350808428</v>
      </c>
      <c r="CE94" s="68">
        <f>$AP94*(SUM([2]CPR_CEB!$K$143)/(SUM([2]CPR_CEB!$K$142:$K$143)))</f>
        <v>1536.7975649191574</v>
      </c>
      <c r="CF94" s="70"/>
      <c r="CG94" s="70"/>
      <c r="CI94" s="77">
        <f t="shared" si="5"/>
        <v>9920.3299999999981</v>
      </c>
      <c r="CJ94" s="78">
        <f t="shared" si="6"/>
        <v>4669.4800000000005</v>
      </c>
      <c r="CK94" s="78">
        <f t="shared" si="7"/>
        <v>5031.6699999999992</v>
      </c>
      <c r="CL94" s="78">
        <f t="shared" si="8"/>
        <v>376.07682589369557</v>
      </c>
      <c r="CM94" s="78">
        <f t="shared" si="9"/>
        <v>1095.0996350090775</v>
      </c>
      <c r="CN94" s="78">
        <f t="shared" si="10"/>
        <v>1142.2840668365902</v>
      </c>
      <c r="CO94" s="78">
        <f t="shared" si="11"/>
        <v>286.12591160006224</v>
      </c>
      <c r="CP94" s="78">
        <f t="shared" si="11"/>
        <v>1134.573029077904</v>
      </c>
      <c r="CQ94" s="78">
        <f t="shared" si="12"/>
        <v>1201.6524393562433</v>
      </c>
      <c r="CR94" s="78">
        <f t="shared" si="12"/>
        <v>1092.6913928083752</v>
      </c>
      <c r="CS94" s="78">
        <f t="shared" si="13"/>
        <v>504.9848782430588</v>
      </c>
      <c r="CT94" s="78">
        <f t="shared" si="14"/>
        <v>18821.329277216115</v>
      </c>
      <c r="CU94" s="78">
        <f t="shared" si="15"/>
        <v>4451.4000000000005</v>
      </c>
      <c r="CV94" s="78">
        <f t="shared" si="16"/>
        <v>1010.5485832982387</v>
      </c>
      <c r="CW94" s="78">
        <f t="shared" si="17"/>
        <v>1590.1716773607102</v>
      </c>
      <c r="CX94" s="78">
        <f t="shared" si="18"/>
        <v>4494.6307696268577</v>
      </c>
      <c r="CY94" s="78">
        <f t="shared" si="18"/>
        <v>1022.5818716889188</v>
      </c>
      <c r="CZ94" s="78">
        <f t="shared" si="18"/>
        <v>1857.0987273964654</v>
      </c>
      <c r="DA94" s="78">
        <f t="shared" si="19"/>
        <v>177816.98887848368</v>
      </c>
      <c r="DB94" s="78">
        <f t="shared" si="20"/>
        <v>37116.189492145146</v>
      </c>
      <c r="DC94" s="78">
        <f t="shared" si="21"/>
        <v>-1.6310401623311335</v>
      </c>
      <c r="DD94" s="78">
        <f t="shared" si="22"/>
        <v>-626.7888743759562</v>
      </c>
      <c r="DE94" s="78">
        <f t="shared" si="23"/>
        <v>4389.4709625030155</v>
      </c>
      <c r="DF94" s="78">
        <f t="shared" si="24"/>
        <v>2271.0914959941501</v>
      </c>
      <c r="DG94" s="79">
        <f t="shared" si="25"/>
        <v>280668.04999999993</v>
      </c>
      <c r="DH94" s="99"/>
    </row>
    <row r="95" spans="1:112" s="97" customFormat="1" x14ac:dyDescent="0.25">
      <c r="A95" s="97" t="s">
        <v>166</v>
      </c>
      <c r="C95" s="97">
        <v>100</v>
      </c>
      <c r="D95" s="101">
        <f>SUM(D53:D93)-D94</f>
        <v>0</v>
      </c>
      <c r="E95" s="101">
        <f t="shared" ref="E95:BP95" si="55">SUM(E53:E93)-E94</f>
        <v>0</v>
      </c>
      <c r="F95" s="101">
        <f t="shared" si="55"/>
        <v>0</v>
      </c>
      <c r="G95" s="101">
        <f t="shared" si="55"/>
        <v>0</v>
      </c>
      <c r="H95" s="101">
        <f t="shared" si="55"/>
        <v>0</v>
      </c>
      <c r="I95" s="101">
        <f t="shared" si="55"/>
        <v>0</v>
      </c>
      <c r="J95" s="101">
        <f t="shared" si="55"/>
        <v>0</v>
      </c>
      <c r="K95" s="101">
        <f t="shared" si="55"/>
        <v>0</v>
      </c>
      <c r="L95" s="101">
        <f t="shared" si="55"/>
        <v>0</v>
      </c>
      <c r="M95" s="101">
        <f t="shared" si="55"/>
        <v>0</v>
      </c>
      <c r="N95" s="101">
        <f t="shared" si="55"/>
        <v>0</v>
      </c>
      <c r="O95" s="101">
        <f t="shared" si="55"/>
        <v>0</v>
      </c>
      <c r="P95" s="101">
        <f t="shared" si="55"/>
        <v>0</v>
      </c>
      <c r="Q95" s="101">
        <f t="shared" si="55"/>
        <v>0</v>
      </c>
      <c r="R95" s="101">
        <f t="shared" si="55"/>
        <v>0</v>
      </c>
      <c r="S95" s="101">
        <f t="shared" si="55"/>
        <v>0</v>
      </c>
      <c r="T95" s="101">
        <f t="shared" si="55"/>
        <v>0</v>
      </c>
      <c r="U95" s="101">
        <f t="shared" si="55"/>
        <v>0</v>
      </c>
      <c r="V95" s="101">
        <f t="shared" si="55"/>
        <v>0</v>
      </c>
      <c r="W95" s="101">
        <f t="shared" si="55"/>
        <v>0</v>
      </c>
      <c r="X95" s="101">
        <f t="shared" si="55"/>
        <v>0</v>
      </c>
      <c r="Y95" s="101">
        <f t="shared" si="55"/>
        <v>0</v>
      </c>
      <c r="Z95" s="101">
        <f t="shared" si="55"/>
        <v>0</v>
      </c>
      <c r="AA95" s="101">
        <f t="shared" si="55"/>
        <v>0</v>
      </c>
      <c r="AB95" s="101">
        <f t="shared" si="55"/>
        <v>0</v>
      </c>
      <c r="AC95" s="101">
        <f t="shared" si="55"/>
        <v>0</v>
      </c>
      <c r="AD95" s="101">
        <f t="shared" si="55"/>
        <v>0</v>
      </c>
      <c r="AE95" s="101">
        <f t="shared" si="55"/>
        <v>0</v>
      </c>
      <c r="AF95" s="101">
        <f t="shared" si="55"/>
        <v>0</v>
      </c>
      <c r="AG95" s="101">
        <f t="shared" si="55"/>
        <v>0</v>
      </c>
      <c r="AH95" s="101">
        <f t="shared" si="55"/>
        <v>0</v>
      </c>
      <c r="AI95" s="101">
        <f t="shared" si="55"/>
        <v>0</v>
      </c>
      <c r="AJ95" s="101">
        <f t="shared" si="55"/>
        <v>0</v>
      </c>
      <c r="AK95" s="101">
        <f t="shared" si="55"/>
        <v>0</v>
      </c>
      <c r="AL95" s="101">
        <f t="shared" si="55"/>
        <v>0</v>
      </c>
      <c r="AM95" s="101">
        <f t="shared" si="55"/>
        <v>0</v>
      </c>
      <c r="AN95" s="101">
        <f t="shared" si="55"/>
        <v>0</v>
      </c>
      <c r="AO95" s="101">
        <f t="shared" si="55"/>
        <v>0</v>
      </c>
      <c r="AP95" s="101">
        <f t="shared" si="55"/>
        <v>0</v>
      </c>
      <c r="AQ95" s="101">
        <f t="shared" si="55"/>
        <v>0</v>
      </c>
      <c r="AR95" s="101">
        <f t="shared" si="55"/>
        <v>0</v>
      </c>
      <c r="AS95" s="101">
        <f t="shared" si="55"/>
        <v>0</v>
      </c>
      <c r="AT95" s="101">
        <f t="shared" si="55"/>
        <v>0</v>
      </c>
      <c r="AU95" s="101">
        <f t="shared" si="55"/>
        <v>0</v>
      </c>
      <c r="AV95" s="101">
        <f t="shared" si="55"/>
        <v>0</v>
      </c>
      <c r="AW95" s="101">
        <f t="shared" si="55"/>
        <v>0</v>
      </c>
      <c r="AX95" s="101">
        <f t="shared" si="55"/>
        <v>0</v>
      </c>
      <c r="AY95" s="101">
        <f t="shared" si="55"/>
        <v>0</v>
      </c>
      <c r="AZ95" s="101">
        <f t="shared" si="55"/>
        <v>0</v>
      </c>
      <c r="BA95" s="101">
        <f t="shared" si="55"/>
        <v>0</v>
      </c>
      <c r="BB95" s="101">
        <f t="shared" si="55"/>
        <v>0</v>
      </c>
      <c r="BC95" s="101">
        <f t="shared" si="55"/>
        <v>0</v>
      </c>
      <c r="BD95" s="101">
        <f t="shared" si="55"/>
        <v>0</v>
      </c>
      <c r="BE95" s="101">
        <f t="shared" si="55"/>
        <v>0</v>
      </c>
      <c r="BF95" s="101">
        <f t="shared" si="55"/>
        <v>0</v>
      </c>
      <c r="BG95" s="101">
        <f t="shared" si="55"/>
        <v>0</v>
      </c>
      <c r="BH95" s="101">
        <f t="shared" si="55"/>
        <v>0</v>
      </c>
      <c r="BI95" s="101">
        <f t="shared" si="55"/>
        <v>0</v>
      </c>
      <c r="BJ95" s="101">
        <f t="shared" si="55"/>
        <v>0</v>
      </c>
      <c r="BK95" s="101">
        <f t="shared" si="55"/>
        <v>0</v>
      </c>
      <c r="BL95" s="101">
        <f t="shared" si="55"/>
        <v>0</v>
      </c>
      <c r="BM95" s="101">
        <f t="shared" si="55"/>
        <v>0</v>
      </c>
      <c r="BN95" s="101">
        <f t="shared" si="55"/>
        <v>0</v>
      </c>
      <c r="BO95" s="101">
        <f t="shared" si="55"/>
        <v>0</v>
      </c>
      <c r="BP95" s="101">
        <f t="shared" si="55"/>
        <v>0</v>
      </c>
      <c r="BQ95" s="101">
        <f t="shared" ref="BQ95:DG95" si="56">SUM(BQ53:BQ93)-BQ94</f>
        <v>0</v>
      </c>
      <c r="BR95" s="101">
        <f t="shared" si="56"/>
        <v>0</v>
      </c>
      <c r="BS95" s="101">
        <f t="shared" si="56"/>
        <v>0</v>
      </c>
      <c r="BT95" s="101">
        <f t="shared" si="56"/>
        <v>0</v>
      </c>
      <c r="BU95" s="101">
        <f t="shared" si="56"/>
        <v>0</v>
      </c>
      <c r="BV95" s="101">
        <f t="shared" si="56"/>
        <v>0</v>
      </c>
      <c r="BW95" s="101">
        <f t="shared" si="56"/>
        <v>0</v>
      </c>
      <c r="BX95" s="101">
        <f t="shared" si="56"/>
        <v>0</v>
      </c>
      <c r="BY95" s="101">
        <f t="shared" si="56"/>
        <v>0</v>
      </c>
      <c r="BZ95" s="101">
        <f t="shared" si="56"/>
        <v>0</v>
      </c>
      <c r="CA95" s="101">
        <f t="shared" si="56"/>
        <v>0</v>
      </c>
      <c r="CB95" s="101">
        <f t="shared" si="56"/>
        <v>0</v>
      </c>
      <c r="CC95" s="101">
        <f t="shared" si="56"/>
        <v>0</v>
      </c>
      <c r="CD95" s="101">
        <f t="shared" si="56"/>
        <v>0</v>
      </c>
      <c r="CE95" s="101">
        <f t="shared" si="56"/>
        <v>0</v>
      </c>
      <c r="CF95" s="101">
        <f t="shared" si="56"/>
        <v>0</v>
      </c>
      <c r="CG95" s="101">
        <f t="shared" si="56"/>
        <v>0</v>
      </c>
      <c r="CH95" s="101">
        <f t="shared" si="56"/>
        <v>0</v>
      </c>
      <c r="CI95" s="101">
        <f t="shared" si="56"/>
        <v>0</v>
      </c>
      <c r="CJ95" s="101">
        <f t="shared" si="56"/>
        <v>0</v>
      </c>
      <c r="CK95" s="101">
        <f t="shared" si="56"/>
        <v>0</v>
      </c>
      <c r="CL95" s="101">
        <f t="shared" si="56"/>
        <v>0</v>
      </c>
      <c r="CM95" s="101">
        <f t="shared" si="56"/>
        <v>0</v>
      </c>
      <c r="CN95" s="101">
        <f t="shared" si="56"/>
        <v>0</v>
      </c>
      <c r="CO95" s="101">
        <f t="shared" si="56"/>
        <v>0</v>
      </c>
      <c r="CP95" s="101">
        <f t="shared" si="56"/>
        <v>0</v>
      </c>
      <c r="CQ95" s="101">
        <f t="shared" si="56"/>
        <v>0</v>
      </c>
      <c r="CR95" s="101">
        <f t="shared" si="56"/>
        <v>0</v>
      </c>
      <c r="CS95" s="101">
        <f t="shared" si="56"/>
        <v>0</v>
      </c>
      <c r="CT95" s="101">
        <f t="shared" si="56"/>
        <v>0</v>
      </c>
      <c r="CU95" s="101">
        <f t="shared" si="56"/>
        <v>0</v>
      </c>
      <c r="CV95" s="101">
        <f t="shared" si="56"/>
        <v>0</v>
      </c>
      <c r="CW95" s="101">
        <f t="shared" si="56"/>
        <v>0</v>
      </c>
      <c r="CX95" s="101">
        <f t="shared" si="56"/>
        <v>0</v>
      </c>
      <c r="CY95" s="101">
        <f t="shared" si="56"/>
        <v>0</v>
      </c>
      <c r="CZ95" s="101">
        <f t="shared" si="56"/>
        <v>0</v>
      </c>
      <c r="DA95" s="101">
        <f t="shared" si="56"/>
        <v>0</v>
      </c>
      <c r="DB95" s="101">
        <f t="shared" si="56"/>
        <v>0</v>
      </c>
      <c r="DC95" s="101">
        <f t="shared" si="56"/>
        <v>0</v>
      </c>
      <c r="DD95" s="101">
        <f t="shared" si="56"/>
        <v>0</v>
      </c>
      <c r="DE95" s="101">
        <f t="shared" si="56"/>
        <v>0</v>
      </c>
      <c r="DF95" s="101">
        <f t="shared" si="56"/>
        <v>0</v>
      </c>
      <c r="DG95" s="101">
        <f t="shared" si="56"/>
        <v>0</v>
      </c>
    </row>
    <row r="96" spans="1:112" x14ac:dyDescent="0.25">
      <c r="C96" s="22">
        <v>1</v>
      </c>
      <c r="AS96" s="67">
        <f>SUM(U96:AR96)</f>
        <v>0</v>
      </c>
      <c r="BF96" s="47"/>
      <c r="BG96" s="47"/>
      <c r="BH96" s="47"/>
      <c r="BI96" s="47"/>
      <c r="BJ96" s="47"/>
    </row>
    <row r="97" spans="3:45" x14ac:dyDescent="0.25">
      <c r="C97" s="22">
        <f>C96+1</f>
        <v>2</v>
      </c>
      <c r="AS97" s="67">
        <f t="shared" ref="AS97:AS136" si="57">SUM(U97:AR97)</f>
        <v>0</v>
      </c>
    </row>
    <row r="98" spans="3:45" x14ac:dyDescent="0.25">
      <c r="C98" s="22">
        <f t="shared" ref="C98:C120" si="58">C97+1</f>
        <v>3</v>
      </c>
      <c r="AS98" s="67">
        <f t="shared" si="57"/>
        <v>0</v>
      </c>
    </row>
    <row r="99" spans="3:45" x14ac:dyDescent="0.25">
      <c r="C99" s="22">
        <f t="shared" si="58"/>
        <v>4</v>
      </c>
      <c r="AS99" s="67">
        <f t="shared" si="57"/>
        <v>0</v>
      </c>
    </row>
    <row r="100" spans="3:45" x14ac:dyDescent="0.25">
      <c r="C100" s="22">
        <f t="shared" si="58"/>
        <v>5</v>
      </c>
      <c r="AS100" s="67">
        <f t="shared" si="57"/>
        <v>0</v>
      </c>
    </row>
    <row r="101" spans="3:45" x14ac:dyDescent="0.25">
      <c r="C101" s="22">
        <f t="shared" si="58"/>
        <v>6</v>
      </c>
      <c r="AS101" s="67">
        <f t="shared" si="57"/>
        <v>0</v>
      </c>
    </row>
    <row r="102" spans="3:45" x14ac:dyDescent="0.25">
      <c r="C102" s="22">
        <f t="shared" si="58"/>
        <v>7</v>
      </c>
      <c r="AS102" s="67">
        <f t="shared" si="57"/>
        <v>0</v>
      </c>
    </row>
    <row r="103" spans="3:45" x14ac:dyDescent="0.25">
      <c r="C103" s="22">
        <f t="shared" si="58"/>
        <v>8</v>
      </c>
      <c r="AS103" s="67">
        <f t="shared" si="57"/>
        <v>0</v>
      </c>
    </row>
    <row r="104" spans="3:45" x14ac:dyDescent="0.25">
      <c r="C104" s="22">
        <f t="shared" si="58"/>
        <v>9</v>
      </c>
      <c r="AS104" s="67">
        <f t="shared" si="57"/>
        <v>0</v>
      </c>
    </row>
    <row r="105" spans="3:45" x14ac:dyDescent="0.25">
      <c r="C105" s="22">
        <f t="shared" si="58"/>
        <v>10</v>
      </c>
      <c r="AS105" s="67">
        <f t="shared" si="57"/>
        <v>0</v>
      </c>
    </row>
    <row r="106" spans="3:45" x14ac:dyDescent="0.25">
      <c r="C106" s="22">
        <f t="shared" si="58"/>
        <v>11</v>
      </c>
      <c r="AS106" s="67">
        <f t="shared" si="57"/>
        <v>0</v>
      </c>
    </row>
    <row r="107" spans="3:45" x14ac:dyDescent="0.25">
      <c r="C107" s="22">
        <f t="shared" si="58"/>
        <v>12</v>
      </c>
      <c r="AS107" s="67">
        <f t="shared" si="57"/>
        <v>0</v>
      </c>
    </row>
    <row r="108" spans="3:45" x14ac:dyDescent="0.25">
      <c r="C108" s="22">
        <f t="shared" si="58"/>
        <v>13</v>
      </c>
      <c r="AS108" s="67">
        <f t="shared" si="57"/>
        <v>0</v>
      </c>
    </row>
    <row r="109" spans="3:45" x14ac:dyDescent="0.25">
      <c r="C109" s="22">
        <f t="shared" si="58"/>
        <v>14</v>
      </c>
      <c r="AS109" s="67">
        <f t="shared" si="57"/>
        <v>0</v>
      </c>
    </row>
    <row r="110" spans="3:45" x14ac:dyDescent="0.25">
      <c r="C110" s="22">
        <f t="shared" si="58"/>
        <v>15</v>
      </c>
      <c r="AS110" s="67">
        <f t="shared" si="57"/>
        <v>0</v>
      </c>
    </row>
    <row r="111" spans="3:45" x14ac:dyDescent="0.25">
      <c r="C111" s="22">
        <f t="shared" si="58"/>
        <v>16</v>
      </c>
      <c r="AS111" s="67">
        <f t="shared" si="57"/>
        <v>0</v>
      </c>
    </row>
    <row r="112" spans="3:45" x14ac:dyDescent="0.25">
      <c r="C112" s="22">
        <f t="shared" si="58"/>
        <v>17</v>
      </c>
      <c r="AS112" s="67">
        <f t="shared" si="57"/>
        <v>0</v>
      </c>
    </row>
    <row r="113" spans="3:45" x14ac:dyDescent="0.25">
      <c r="C113" s="22">
        <f t="shared" si="58"/>
        <v>18</v>
      </c>
      <c r="AS113" s="67">
        <f t="shared" si="57"/>
        <v>0</v>
      </c>
    </row>
    <row r="114" spans="3:45" x14ac:dyDescent="0.25">
      <c r="C114" s="22">
        <f t="shared" si="58"/>
        <v>19</v>
      </c>
      <c r="AS114" s="67">
        <f t="shared" si="57"/>
        <v>0</v>
      </c>
    </row>
    <row r="115" spans="3:45" x14ac:dyDescent="0.25">
      <c r="C115" s="22">
        <f t="shared" si="58"/>
        <v>20</v>
      </c>
      <c r="AS115" s="67">
        <f t="shared" si="57"/>
        <v>0</v>
      </c>
    </row>
    <row r="116" spans="3:45" x14ac:dyDescent="0.25">
      <c r="C116" s="22">
        <f t="shared" si="58"/>
        <v>21</v>
      </c>
      <c r="AS116" s="67">
        <f t="shared" si="57"/>
        <v>0</v>
      </c>
    </row>
    <row r="117" spans="3:45" x14ac:dyDescent="0.25">
      <c r="C117" s="22">
        <f t="shared" si="58"/>
        <v>22</v>
      </c>
      <c r="AS117" s="67">
        <f t="shared" si="57"/>
        <v>0</v>
      </c>
    </row>
    <row r="118" spans="3:45" x14ac:dyDescent="0.25">
      <c r="C118" s="22">
        <f t="shared" si="58"/>
        <v>23</v>
      </c>
      <c r="AS118" s="67">
        <f t="shared" si="57"/>
        <v>0</v>
      </c>
    </row>
    <row r="119" spans="3:45" x14ac:dyDescent="0.25">
      <c r="C119" s="22">
        <f>C118+1</f>
        <v>24</v>
      </c>
      <c r="AS119" s="67">
        <f t="shared" si="57"/>
        <v>0</v>
      </c>
    </row>
    <row r="120" spans="3:45" x14ac:dyDescent="0.25">
      <c r="C120" s="22">
        <f t="shared" si="58"/>
        <v>25</v>
      </c>
      <c r="AS120" s="67">
        <f t="shared" si="57"/>
        <v>0</v>
      </c>
    </row>
    <row r="121" spans="3:45" x14ac:dyDescent="0.25">
      <c r="C121" s="22">
        <v>100</v>
      </c>
      <c r="AS121" s="67">
        <f t="shared" si="57"/>
        <v>0</v>
      </c>
    </row>
    <row r="122" spans="3:45" x14ac:dyDescent="0.25">
      <c r="C122" s="22">
        <v>100</v>
      </c>
      <c r="AS122" s="67">
        <f t="shared" si="57"/>
        <v>0</v>
      </c>
    </row>
    <row r="123" spans="3:45" x14ac:dyDescent="0.25">
      <c r="C123" s="22">
        <v>100</v>
      </c>
      <c r="AS123" s="67">
        <f t="shared" si="57"/>
        <v>0</v>
      </c>
    </row>
    <row r="124" spans="3:45" x14ac:dyDescent="0.25">
      <c r="C124" s="22">
        <v>100</v>
      </c>
      <c r="AS124" s="67">
        <f t="shared" si="57"/>
        <v>0</v>
      </c>
    </row>
    <row r="125" spans="3:45" x14ac:dyDescent="0.25">
      <c r="C125" s="22">
        <v>100</v>
      </c>
      <c r="AS125" s="67">
        <f t="shared" si="57"/>
        <v>0</v>
      </c>
    </row>
    <row r="126" spans="3:45" x14ac:dyDescent="0.25">
      <c r="C126" s="22">
        <v>100</v>
      </c>
      <c r="AS126" s="67">
        <f t="shared" si="57"/>
        <v>0</v>
      </c>
    </row>
    <row r="127" spans="3:45" x14ac:dyDescent="0.25">
      <c r="C127" s="22">
        <v>100</v>
      </c>
      <c r="AS127" s="67">
        <f t="shared" si="57"/>
        <v>0</v>
      </c>
    </row>
    <row r="128" spans="3:45" x14ac:dyDescent="0.25">
      <c r="C128" s="22">
        <v>100</v>
      </c>
      <c r="AS128" s="67">
        <f t="shared" si="57"/>
        <v>0</v>
      </c>
    </row>
    <row r="129" spans="3:45" x14ac:dyDescent="0.25">
      <c r="C129" s="22">
        <v>100</v>
      </c>
      <c r="AS129" s="67">
        <f t="shared" si="57"/>
        <v>0</v>
      </c>
    </row>
    <row r="130" spans="3:45" x14ac:dyDescent="0.25">
      <c r="C130" s="22">
        <v>100</v>
      </c>
      <c r="AS130" s="67">
        <f t="shared" si="57"/>
        <v>0</v>
      </c>
    </row>
    <row r="131" spans="3:45" x14ac:dyDescent="0.25">
      <c r="C131" s="22">
        <v>100</v>
      </c>
      <c r="AS131" s="67">
        <f t="shared" si="57"/>
        <v>0</v>
      </c>
    </row>
    <row r="132" spans="3:45" x14ac:dyDescent="0.25">
      <c r="C132" s="22">
        <v>100</v>
      </c>
      <c r="AS132" s="67">
        <f t="shared" si="57"/>
        <v>0</v>
      </c>
    </row>
    <row r="133" spans="3:45" x14ac:dyDescent="0.25">
      <c r="C133" s="22">
        <v>100</v>
      </c>
      <c r="AS133" s="67">
        <f t="shared" si="57"/>
        <v>0</v>
      </c>
    </row>
    <row r="134" spans="3:45" x14ac:dyDescent="0.25">
      <c r="C134" s="22">
        <v>100</v>
      </c>
      <c r="AS134" s="67">
        <f t="shared" si="57"/>
        <v>0</v>
      </c>
    </row>
    <row r="135" spans="3:45" x14ac:dyDescent="0.25">
      <c r="C135" s="22">
        <v>100</v>
      </c>
      <c r="AS135" s="67">
        <f t="shared" si="57"/>
        <v>0</v>
      </c>
    </row>
    <row r="136" spans="3:45" x14ac:dyDescent="0.25">
      <c r="C136" s="22">
        <v>100</v>
      </c>
      <c r="AS136" s="67">
        <f t="shared" si="57"/>
        <v>0</v>
      </c>
    </row>
    <row r="137" spans="3:45" x14ac:dyDescent="0.25">
      <c r="C137" s="22">
        <v>100</v>
      </c>
    </row>
    <row r="138" spans="3:45" x14ac:dyDescent="0.25">
      <c r="C138" s="22">
        <v>100</v>
      </c>
    </row>
    <row r="139" spans="3:45" x14ac:dyDescent="0.25">
      <c r="C139" s="22">
        <v>100</v>
      </c>
    </row>
    <row r="140" spans="3:45" x14ac:dyDescent="0.25">
      <c r="C140" s="22">
        <v>100</v>
      </c>
    </row>
    <row r="141" spans="3:45" x14ac:dyDescent="0.25">
      <c r="C141" s="22">
        <v>100</v>
      </c>
    </row>
    <row r="142" spans="3:45" x14ac:dyDescent="0.25">
      <c r="C142" s="22">
        <v>100</v>
      </c>
    </row>
    <row r="143" spans="3:45" x14ac:dyDescent="0.25">
      <c r="C143" s="22">
        <v>100</v>
      </c>
    </row>
    <row r="144" spans="3:45" x14ac:dyDescent="0.25">
      <c r="C144" s="22">
        <v>100</v>
      </c>
    </row>
    <row r="145" spans="3:3" x14ac:dyDescent="0.25">
      <c r="C145" s="22">
        <v>100</v>
      </c>
    </row>
    <row r="146" spans="3:3" x14ac:dyDescent="0.25">
      <c r="C146" s="22">
        <v>100</v>
      </c>
    </row>
    <row r="147" spans="3:3" x14ac:dyDescent="0.25">
      <c r="C147" s="22">
        <v>100</v>
      </c>
    </row>
    <row r="148" spans="3:3" x14ac:dyDescent="0.25">
      <c r="C148" s="22">
        <v>100</v>
      </c>
    </row>
    <row r="149" spans="3:3" x14ac:dyDescent="0.25">
      <c r="C149" s="22">
        <v>100</v>
      </c>
    </row>
    <row r="150" spans="3:3" x14ac:dyDescent="0.25">
      <c r="C150" s="22">
        <v>100</v>
      </c>
    </row>
    <row r="151" spans="3:3" x14ac:dyDescent="0.25">
      <c r="C151" s="22">
        <v>100</v>
      </c>
    </row>
    <row r="152" spans="3:3" x14ac:dyDescent="0.25">
      <c r="C152" s="22">
        <v>100</v>
      </c>
    </row>
    <row r="153" spans="3:3" x14ac:dyDescent="0.25">
      <c r="C153" s="22">
        <v>100</v>
      </c>
    </row>
    <row r="154" spans="3:3" x14ac:dyDescent="0.25">
      <c r="C154" s="22">
        <v>100</v>
      </c>
    </row>
    <row r="155" spans="3:3" x14ac:dyDescent="0.25">
      <c r="C155" s="22">
        <v>100</v>
      </c>
    </row>
    <row r="156" spans="3:3" x14ac:dyDescent="0.25">
      <c r="C156" s="22">
        <v>100</v>
      </c>
    </row>
    <row r="157" spans="3:3" x14ac:dyDescent="0.25">
      <c r="C157" s="22">
        <v>100</v>
      </c>
    </row>
    <row r="158" spans="3:3" x14ac:dyDescent="0.25">
      <c r="C158" s="22">
        <v>100</v>
      </c>
    </row>
    <row r="159" spans="3:3" x14ac:dyDescent="0.25">
      <c r="C159" s="22">
        <v>100</v>
      </c>
    </row>
    <row r="160" spans="3:3" x14ac:dyDescent="0.25">
      <c r="C160" s="22">
        <v>100</v>
      </c>
    </row>
    <row r="161" spans="3:3" x14ac:dyDescent="0.25">
      <c r="C161" s="22">
        <v>100</v>
      </c>
    </row>
    <row r="162" spans="3:3" x14ac:dyDescent="0.25">
      <c r="C162" s="22">
        <v>100</v>
      </c>
    </row>
    <row r="163" spans="3:3" x14ac:dyDescent="0.25">
      <c r="C163" s="22">
        <v>100</v>
      </c>
    </row>
    <row r="164" spans="3:3" x14ac:dyDescent="0.25">
      <c r="C164" s="22">
        <v>100</v>
      </c>
    </row>
    <row r="165" spans="3:3" x14ac:dyDescent="0.25">
      <c r="C165" s="22">
        <v>100</v>
      </c>
    </row>
    <row r="166" spans="3:3" x14ac:dyDescent="0.25">
      <c r="C166" s="22">
        <v>100</v>
      </c>
    </row>
    <row r="167" spans="3:3" x14ac:dyDescent="0.25">
      <c r="C167" s="22">
        <v>100</v>
      </c>
    </row>
    <row r="168" spans="3:3" x14ac:dyDescent="0.25">
      <c r="C168" s="22">
        <v>100</v>
      </c>
    </row>
    <row r="169" spans="3:3" x14ac:dyDescent="0.25">
      <c r="C169" s="22">
        <v>100</v>
      </c>
    </row>
    <row r="170" spans="3:3" x14ac:dyDescent="0.25">
      <c r="C170" s="22">
        <v>100</v>
      </c>
    </row>
    <row r="171" spans="3:3" x14ac:dyDescent="0.25">
      <c r="C171" s="22">
        <v>100</v>
      </c>
    </row>
    <row r="172" spans="3:3" x14ac:dyDescent="0.25">
      <c r="C172" s="22">
        <v>100</v>
      </c>
    </row>
    <row r="173" spans="3:3" x14ac:dyDescent="0.25">
      <c r="C173" s="22">
        <v>100</v>
      </c>
    </row>
    <row r="174" spans="3:3" x14ac:dyDescent="0.25">
      <c r="C174" s="22">
        <v>100</v>
      </c>
    </row>
    <row r="175" spans="3:3" x14ac:dyDescent="0.25">
      <c r="C175" s="22">
        <v>100</v>
      </c>
    </row>
    <row r="176" spans="3:3" x14ac:dyDescent="0.25">
      <c r="C176" s="22">
        <v>100</v>
      </c>
    </row>
    <row r="177" spans="3:3" x14ac:dyDescent="0.25">
      <c r="C177" s="22">
        <v>100</v>
      </c>
    </row>
    <row r="178" spans="3:3" x14ac:dyDescent="0.25">
      <c r="C178" s="22">
        <v>100</v>
      </c>
    </row>
    <row r="179" spans="3:3" x14ac:dyDescent="0.25">
      <c r="C179" s="22">
        <v>100</v>
      </c>
    </row>
    <row r="180" spans="3:3" x14ac:dyDescent="0.25">
      <c r="C180" s="22">
        <v>100</v>
      </c>
    </row>
    <row r="181" spans="3:3" x14ac:dyDescent="0.25">
      <c r="C181" s="22">
        <v>100</v>
      </c>
    </row>
    <row r="182" spans="3:3" x14ac:dyDescent="0.25">
      <c r="C182" s="22">
        <v>100</v>
      </c>
    </row>
    <row r="183" spans="3:3" x14ac:dyDescent="0.25">
      <c r="C183" s="22">
        <v>100</v>
      </c>
    </row>
    <row r="184" spans="3:3" x14ac:dyDescent="0.25">
      <c r="C184" s="22">
        <v>100</v>
      </c>
    </row>
    <row r="185" spans="3:3" x14ac:dyDescent="0.25">
      <c r="C185" s="22">
        <v>100</v>
      </c>
    </row>
  </sheetData>
  <mergeCells count="2">
    <mergeCell ref="B3:C3"/>
    <mergeCell ref="B4:C4"/>
  </mergeCells>
  <pageMargins left="0" right="0" top="0" bottom="0" header="0.51181102362204722" footer="0.51181102362204722"/>
  <pageSetup paperSize="9" scale="50" orientation="landscape"/>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61"/>
  <dimension ref="A1:AR48"/>
  <sheetViews>
    <sheetView showZeros="0" workbookViewId="0">
      <pane xSplit="2" ySplit="4" topLeftCell="C11" activePane="bottomRight" state="frozen"/>
      <selection activeCell="A2" sqref="A2"/>
      <selection pane="topRight" activeCell="A2" sqref="A2"/>
      <selection pane="bottomLeft" activeCell="A2" sqref="A2"/>
      <selection pane="bottomRight" activeCell="E11" sqref="E11"/>
    </sheetView>
  </sheetViews>
  <sheetFormatPr baseColWidth="10" defaultColWidth="11.453125" defaultRowHeight="12.5" x14ac:dyDescent="0.25"/>
  <cols>
    <col min="1" max="1" width="28" customWidth="1"/>
    <col min="2" max="2" width="31.6328125" customWidth="1"/>
    <col min="3" max="3" width="5.90625" customWidth="1"/>
    <col min="4" max="4" width="5.6328125" customWidth="1"/>
    <col min="5" max="5" width="5.90625" customWidth="1"/>
    <col min="6" max="7" width="5.453125" customWidth="1"/>
    <col min="8" max="8" width="5.6328125" customWidth="1"/>
    <col min="9" max="9" width="5.453125" customWidth="1"/>
    <col min="10" max="10" width="5.6328125" customWidth="1"/>
    <col min="11" max="11" width="5.453125" customWidth="1"/>
    <col min="12" max="12" width="5.6328125" customWidth="1"/>
    <col min="13" max="14" width="6" bestFit="1" customWidth="1"/>
    <col min="15" max="15" width="5.453125" customWidth="1"/>
    <col min="16" max="16" width="5.90625" customWidth="1"/>
    <col min="17" max="19" width="5.6328125" customWidth="1"/>
    <col min="20" max="20" width="5.453125" customWidth="1"/>
    <col min="21" max="22" width="5.6328125" customWidth="1"/>
    <col min="23" max="23" width="6" bestFit="1" customWidth="1"/>
    <col min="24" max="24" width="5.453125" customWidth="1"/>
    <col min="25" max="25" width="5.6328125" customWidth="1"/>
    <col min="26" max="26" width="6" bestFit="1" customWidth="1"/>
    <col min="27" max="27" width="5.6328125" customWidth="1"/>
    <col min="28" max="29" width="6" bestFit="1" customWidth="1"/>
    <col min="30" max="30" width="5.453125" customWidth="1"/>
    <col min="31" max="31" width="5.90625" customWidth="1"/>
    <col min="32" max="32" width="5.6328125" customWidth="1"/>
    <col min="33" max="33" width="6.36328125" bestFit="1" customWidth="1"/>
    <col min="34" max="34" width="5.6328125" customWidth="1"/>
    <col min="35" max="36" width="6" bestFit="1" customWidth="1"/>
    <col min="37" max="37" width="5.90625" customWidth="1"/>
    <col min="38" max="39" width="5.453125" customWidth="1"/>
    <col min="40" max="40" width="6" bestFit="1" customWidth="1"/>
    <col min="41" max="41" width="5.453125" customWidth="1"/>
    <col min="42" max="42" width="5.6328125" customWidth="1"/>
    <col min="43" max="43" width="5.453125" customWidth="1"/>
    <col min="44" max="44" width="7.453125" customWidth="1"/>
  </cols>
  <sheetData>
    <row r="1" spans="1:44" ht="13" x14ac:dyDescent="0.3">
      <c r="A1" s="1" t="s">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3"/>
    </row>
    <row r="2" spans="1:44" ht="13.25" x14ac:dyDescent="0.25">
      <c r="A2" s="4">
        <v>2000</v>
      </c>
      <c r="B2" s="5"/>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6"/>
    </row>
    <row r="3" spans="1:44" ht="13.25" x14ac:dyDescent="0.25">
      <c r="A3" s="150" t="s">
        <v>1</v>
      </c>
      <c r="B3" s="151"/>
      <c r="C3" s="7" t="s">
        <v>2</v>
      </c>
      <c r="D3" s="8" t="s">
        <v>3</v>
      </c>
      <c r="E3" s="8" t="s">
        <v>4</v>
      </c>
      <c r="F3" s="8" t="s">
        <v>5</v>
      </c>
      <c r="G3" s="8" t="s">
        <v>6</v>
      </c>
      <c r="H3" s="8" t="s">
        <v>7</v>
      </c>
      <c r="I3" s="8" t="s">
        <v>8</v>
      </c>
      <c r="J3" s="8" t="s">
        <v>9</v>
      </c>
      <c r="K3" s="8" t="s">
        <v>10</v>
      </c>
      <c r="L3" s="8" t="s">
        <v>11</v>
      </c>
      <c r="M3" s="8" t="s">
        <v>12</v>
      </c>
      <c r="N3" s="8" t="s">
        <v>13</v>
      </c>
      <c r="O3" s="8" t="s">
        <v>14</v>
      </c>
      <c r="P3" s="8" t="s">
        <v>15</v>
      </c>
      <c r="Q3" s="8" t="s">
        <v>16</v>
      </c>
      <c r="R3" s="8" t="s">
        <v>17</v>
      </c>
      <c r="S3" s="8" t="s">
        <v>18</v>
      </c>
      <c r="T3" s="8" t="s">
        <v>19</v>
      </c>
      <c r="U3" s="8" t="s">
        <v>20</v>
      </c>
      <c r="V3" s="8" t="s">
        <v>21</v>
      </c>
      <c r="W3" s="8" t="s">
        <v>22</v>
      </c>
      <c r="X3" s="8" t="s">
        <v>23</v>
      </c>
      <c r="Y3" s="8" t="s">
        <v>24</v>
      </c>
      <c r="Z3" s="8" t="s">
        <v>25</v>
      </c>
      <c r="AA3" s="8" t="s">
        <v>26</v>
      </c>
      <c r="AB3" s="8" t="s">
        <v>27</v>
      </c>
      <c r="AC3" s="8" t="s">
        <v>28</v>
      </c>
      <c r="AD3" s="8" t="s">
        <v>29</v>
      </c>
      <c r="AE3" s="8" t="s">
        <v>30</v>
      </c>
      <c r="AF3" s="8" t="s">
        <v>31</v>
      </c>
      <c r="AG3" s="8" t="s">
        <v>32</v>
      </c>
      <c r="AH3" s="8" t="s">
        <v>33</v>
      </c>
      <c r="AI3" s="8" t="s">
        <v>34</v>
      </c>
      <c r="AJ3" s="8" t="s">
        <v>35</v>
      </c>
      <c r="AK3" s="8" t="s">
        <v>36</v>
      </c>
      <c r="AL3" s="8" t="s">
        <v>37</v>
      </c>
      <c r="AM3" s="8" t="s">
        <v>38</v>
      </c>
      <c r="AN3" s="8" t="s">
        <v>39</v>
      </c>
      <c r="AO3" s="8" t="s">
        <v>40</v>
      </c>
      <c r="AP3" s="8" t="s">
        <v>41</v>
      </c>
      <c r="AQ3" s="8" t="s">
        <v>42</v>
      </c>
      <c r="AR3" s="9" t="s">
        <v>43</v>
      </c>
    </row>
    <row r="4" spans="1:44" ht="13.25" x14ac:dyDescent="0.25">
      <c r="A4" s="152" t="s">
        <v>44</v>
      </c>
      <c r="B4" s="153"/>
      <c r="C4" s="10"/>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2"/>
    </row>
    <row r="5" spans="1:44" ht="13.25" x14ac:dyDescent="0.25">
      <c r="A5" s="13" t="s">
        <v>45</v>
      </c>
      <c r="B5" s="14" t="s">
        <v>46</v>
      </c>
      <c r="C5" s="15">
        <v>1549</v>
      </c>
      <c r="D5" s="15">
        <v>0</v>
      </c>
      <c r="E5" s="15">
        <v>0</v>
      </c>
      <c r="F5" s="15">
        <v>0</v>
      </c>
      <c r="G5" s="15">
        <v>0</v>
      </c>
      <c r="H5" s="15">
        <v>0</v>
      </c>
      <c r="I5" s="15">
        <v>0</v>
      </c>
      <c r="J5" s="15">
        <v>0</v>
      </c>
      <c r="K5" s="15">
        <v>0</v>
      </c>
      <c r="L5" s="15">
        <v>0</v>
      </c>
      <c r="M5" s="15">
        <v>0</v>
      </c>
      <c r="N5" s="15">
        <v>0</v>
      </c>
      <c r="O5" s="15">
        <v>0</v>
      </c>
      <c r="P5" s="15">
        <v>0</v>
      </c>
      <c r="Q5" s="15">
        <v>0</v>
      </c>
      <c r="R5" s="15">
        <v>0</v>
      </c>
      <c r="S5" s="15">
        <v>0</v>
      </c>
      <c r="T5" s="15">
        <v>0</v>
      </c>
      <c r="U5" s="15">
        <v>0</v>
      </c>
      <c r="V5" s="15">
        <v>0</v>
      </c>
      <c r="W5" s="15">
        <v>0</v>
      </c>
      <c r="X5" s="15">
        <v>0</v>
      </c>
      <c r="Y5" s="15">
        <v>0</v>
      </c>
      <c r="Z5" s="15">
        <v>0</v>
      </c>
      <c r="AA5" s="15">
        <v>0</v>
      </c>
      <c r="AB5" s="15">
        <v>0</v>
      </c>
      <c r="AC5" s="15">
        <v>0</v>
      </c>
      <c r="AD5" s="15">
        <v>0</v>
      </c>
      <c r="AE5" s="15">
        <v>0</v>
      </c>
      <c r="AF5" s="15">
        <v>0</v>
      </c>
      <c r="AG5" s="15">
        <v>0</v>
      </c>
      <c r="AH5" s="15">
        <v>0</v>
      </c>
      <c r="AI5" s="15">
        <v>0</v>
      </c>
      <c r="AJ5" s="15">
        <v>0</v>
      </c>
      <c r="AK5" s="15">
        <v>0</v>
      </c>
      <c r="AL5" s="15">
        <v>0</v>
      </c>
      <c r="AM5" s="15">
        <v>0</v>
      </c>
      <c r="AN5" s="15">
        <v>0</v>
      </c>
      <c r="AO5" s="15">
        <v>0</v>
      </c>
      <c r="AP5" s="15">
        <v>87</v>
      </c>
      <c r="AQ5" s="15">
        <v>0</v>
      </c>
      <c r="AR5" s="16">
        <f t="shared" ref="AR5:AR47" si="0">SUM(C5:AQ5)</f>
        <v>1636</v>
      </c>
    </row>
    <row r="6" spans="1:44" ht="13.25" x14ac:dyDescent="0.25">
      <c r="A6" s="13" t="s">
        <v>47</v>
      </c>
      <c r="B6" s="14" t="s">
        <v>48</v>
      </c>
      <c r="C6" s="15">
        <v>0</v>
      </c>
      <c r="D6" s="15">
        <v>0</v>
      </c>
      <c r="E6" s="15">
        <v>0</v>
      </c>
      <c r="F6" s="15">
        <v>0</v>
      </c>
      <c r="G6" s="15">
        <v>0</v>
      </c>
      <c r="H6" s="15">
        <v>0</v>
      </c>
      <c r="I6" s="15">
        <v>0</v>
      </c>
      <c r="J6" s="15">
        <v>0</v>
      </c>
      <c r="K6" s="15">
        <v>0</v>
      </c>
      <c r="L6" s="15">
        <v>0</v>
      </c>
      <c r="M6" s="15">
        <v>0</v>
      </c>
      <c r="N6" s="15">
        <v>0</v>
      </c>
      <c r="O6" s="15">
        <v>0</v>
      </c>
      <c r="P6" s="15">
        <v>0</v>
      </c>
      <c r="Q6" s="15">
        <v>0</v>
      </c>
      <c r="R6" s="15">
        <v>0</v>
      </c>
      <c r="S6" s="15">
        <v>0</v>
      </c>
      <c r="T6" s="15">
        <v>0</v>
      </c>
      <c r="U6" s="15">
        <v>0</v>
      </c>
      <c r="V6" s="15">
        <v>0</v>
      </c>
      <c r="W6" s="15">
        <v>0</v>
      </c>
      <c r="X6" s="15">
        <v>0</v>
      </c>
      <c r="Y6" s="15">
        <v>0</v>
      </c>
      <c r="Z6" s="15">
        <v>0</v>
      </c>
      <c r="AA6" s="15">
        <v>0</v>
      </c>
      <c r="AB6" s="15">
        <v>0</v>
      </c>
      <c r="AC6" s="15">
        <v>0</v>
      </c>
      <c r="AD6" s="15">
        <v>0</v>
      </c>
      <c r="AE6" s="15">
        <v>0</v>
      </c>
      <c r="AF6" s="15">
        <v>0</v>
      </c>
      <c r="AG6" s="15">
        <v>0</v>
      </c>
      <c r="AH6" s="15">
        <v>0</v>
      </c>
      <c r="AI6" s="15">
        <v>0</v>
      </c>
      <c r="AJ6" s="15">
        <v>0</v>
      </c>
      <c r="AK6" s="15">
        <v>0</v>
      </c>
      <c r="AL6" s="15">
        <v>0</v>
      </c>
      <c r="AM6" s="15">
        <v>0</v>
      </c>
      <c r="AN6" s="15">
        <v>0</v>
      </c>
      <c r="AO6" s="15">
        <v>0</v>
      </c>
      <c r="AP6" s="15">
        <v>0</v>
      </c>
      <c r="AQ6" s="15">
        <v>0</v>
      </c>
      <c r="AR6" s="16">
        <f t="shared" si="0"/>
        <v>0</v>
      </c>
    </row>
    <row r="7" spans="1:44" ht="13.25" x14ac:dyDescent="0.25">
      <c r="A7" s="13" t="s">
        <v>49</v>
      </c>
      <c r="B7" s="14" t="s">
        <v>50</v>
      </c>
      <c r="C7" s="15">
        <v>0</v>
      </c>
      <c r="D7" s="15">
        <v>0</v>
      </c>
      <c r="E7" s="15">
        <v>0</v>
      </c>
      <c r="F7" s="15">
        <v>0</v>
      </c>
      <c r="G7" s="15">
        <v>0</v>
      </c>
      <c r="H7" s="15">
        <v>0</v>
      </c>
      <c r="I7" s="15">
        <v>0</v>
      </c>
      <c r="J7" s="15">
        <v>0</v>
      </c>
      <c r="K7" s="15">
        <v>0</v>
      </c>
      <c r="L7" s="15">
        <v>0</v>
      </c>
      <c r="M7" s="15">
        <v>0</v>
      </c>
      <c r="N7" s="15">
        <v>0</v>
      </c>
      <c r="O7" s="15">
        <v>0</v>
      </c>
      <c r="P7" s="15">
        <v>0</v>
      </c>
      <c r="Q7" s="15">
        <v>0</v>
      </c>
      <c r="R7" s="15">
        <v>0</v>
      </c>
      <c r="S7" s="15">
        <v>0</v>
      </c>
      <c r="T7" s="15">
        <v>0</v>
      </c>
      <c r="U7" s="15">
        <v>0</v>
      </c>
      <c r="V7" s="15">
        <v>0</v>
      </c>
      <c r="W7" s="15">
        <v>0</v>
      </c>
      <c r="X7" s="15">
        <v>0</v>
      </c>
      <c r="Y7" s="15">
        <v>0</v>
      </c>
      <c r="Z7" s="15">
        <v>0</v>
      </c>
      <c r="AA7" s="15">
        <v>0</v>
      </c>
      <c r="AB7" s="15">
        <v>0</v>
      </c>
      <c r="AC7" s="15">
        <v>0</v>
      </c>
      <c r="AD7" s="15">
        <v>0</v>
      </c>
      <c r="AE7" s="15">
        <v>0</v>
      </c>
      <c r="AF7" s="15">
        <v>0</v>
      </c>
      <c r="AG7" s="15">
        <v>0</v>
      </c>
      <c r="AH7" s="15">
        <v>0</v>
      </c>
      <c r="AI7" s="15">
        <v>0</v>
      </c>
      <c r="AJ7" s="15">
        <v>0</v>
      </c>
      <c r="AK7" s="15">
        <v>0</v>
      </c>
      <c r="AL7" s="15">
        <v>0</v>
      </c>
      <c r="AM7" s="15">
        <v>0</v>
      </c>
      <c r="AN7" s="15">
        <v>0</v>
      </c>
      <c r="AO7" s="15">
        <v>0</v>
      </c>
      <c r="AP7" s="15">
        <v>0</v>
      </c>
      <c r="AQ7" s="15">
        <v>0</v>
      </c>
      <c r="AR7" s="16">
        <f t="shared" si="0"/>
        <v>0</v>
      </c>
    </row>
    <row r="8" spans="1:44" ht="13.25" x14ac:dyDescent="0.25">
      <c r="A8" s="13" t="s">
        <v>51</v>
      </c>
      <c r="B8" s="14" t="s">
        <v>52</v>
      </c>
      <c r="C8" s="15">
        <v>0</v>
      </c>
      <c r="D8" s="15">
        <v>0</v>
      </c>
      <c r="E8" s="15">
        <v>0</v>
      </c>
      <c r="F8" s="15">
        <v>0</v>
      </c>
      <c r="G8" s="15">
        <v>0</v>
      </c>
      <c r="H8" s="15">
        <v>0</v>
      </c>
      <c r="I8" s="15">
        <v>0</v>
      </c>
      <c r="J8" s="15">
        <v>0</v>
      </c>
      <c r="K8" s="15">
        <v>0</v>
      </c>
      <c r="L8" s="15">
        <v>0</v>
      </c>
      <c r="M8" s="15">
        <v>0</v>
      </c>
      <c r="N8" s="15">
        <v>0</v>
      </c>
      <c r="O8" s="15">
        <v>0</v>
      </c>
      <c r="P8" s="15">
        <v>0</v>
      </c>
      <c r="Q8" s="15">
        <v>0</v>
      </c>
      <c r="R8" s="15">
        <v>0</v>
      </c>
      <c r="S8" s="15">
        <v>0</v>
      </c>
      <c r="T8" s="15">
        <v>0</v>
      </c>
      <c r="U8" s="15">
        <v>0</v>
      </c>
      <c r="V8" s="15">
        <v>0</v>
      </c>
      <c r="W8" s="15">
        <v>0</v>
      </c>
      <c r="X8" s="15">
        <v>0</v>
      </c>
      <c r="Y8" s="15">
        <v>0</v>
      </c>
      <c r="Z8" s="15">
        <v>0</v>
      </c>
      <c r="AA8" s="15">
        <v>0</v>
      </c>
      <c r="AB8" s="15">
        <v>0</v>
      </c>
      <c r="AC8" s="15">
        <v>0</v>
      </c>
      <c r="AD8" s="15">
        <v>0</v>
      </c>
      <c r="AE8" s="15">
        <v>0</v>
      </c>
      <c r="AF8" s="15">
        <v>0</v>
      </c>
      <c r="AG8" s="15">
        <v>0</v>
      </c>
      <c r="AH8" s="15">
        <v>0</v>
      </c>
      <c r="AI8" s="15">
        <v>0</v>
      </c>
      <c r="AJ8" s="15">
        <v>0</v>
      </c>
      <c r="AK8" s="15">
        <v>0</v>
      </c>
      <c r="AL8" s="15">
        <v>0</v>
      </c>
      <c r="AM8" s="15">
        <v>0</v>
      </c>
      <c r="AN8" s="15">
        <v>0</v>
      </c>
      <c r="AO8" s="15">
        <v>0</v>
      </c>
      <c r="AP8" s="15">
        <v>0</v>
      </c>
      <c r="AQ8" s="15">
        <v>0</v>
      </c>
      <c r="AR8" s="16">
        <f t="shared" si="0"/>
        <v>0</v>
      </c>
    </row>
    <row r="9" spans="1:44" ht="13.25" x14ac:dyDescent="0.25">
      <c r="A9" s="13" t="s">
        <v>53</v>
      </c>
      <c r="B9" s="14" t="s">
        <v>54</v>
      </c>
      <c r="C9" s="15">
        <v>0</v>
      </c>
      <c r="D9" s="15">
        <v>0</v>
      </c>
      <c r="E9" s="15">
        <v>0</v>
      </c>
      <c r="F9" s="15">
        <v>0</v>
      </c>
      <c r="G9" s="15">
        <v>0</v>
      </c>
      <c r="H9" s="15">
        <v>0</v>
      </c>
      <c r="I9" s="15">
        <v>0</v>
      </c>
      <c r="J9" s="15">
        <v>0</v>
      </c>
      <c r="K9" s="15">
        <v>0</v>
      </c>
      <c r="L9" s="15">
        <v>0</v>
      </c>
      <c r="M9" s="15">
        <v>0</v>
      </c>
      <c r="N9" s="15">
        <v>0</v>
      </c>
      <c r="O9" s="15">
        <v>0</v>
      </c>
      <c r="P9" s="15">
        <v>0</v>
      </c>
      <c r="Q9" s="15">
        <v>0</v>
      </c>
      <c r="R9" s="15">
        <v>0</v>
      </c>
      <c r="S9" s="15">
        <v>0</v>
      </c>
      <c r="T9" s="15">
        <v>0</v>
      </c>
      <c r="U9" s="15">
        <v>0</v>
      </c>
      <c r="V9" s="15">
        <v>0</v>
      </c>
      <c r="W9" s="15">
        <v>0</v>
      </c>
      <c r="X9" s="15">
        <v>0</v>
      </c>
      <c r="Y9" s="15">
        <v>0</v>
      </c>
      <c r="Z9" s="15">
        <v>0</v>
      </c>
      <c r="AA9" s="15">
        <v>0</v>
      </c>
      <c r="AB9" s="15">
        <v>0</v>
      </c>
      <c r="AC9" s="15">
        <v>0</v>
      </c>
      <c r="AD9" s="15">
        <v>0</v>
      </c>
      <c r="AE9" s="15">
        <v>0</v>
      </c>
      <c r="AF9" s="15">
        <v>0</v>
      </c>
      <c r="AG9" s="15">
        <v>0</v>
      </c>
      <c r="AH9" s="15">
        <v>0</v>
      </c>
      <c r="AI9" s="15">
        <v>0</v>
      </c>
      <c r="AJ9" s="15">
        <v>0</v>
      </c>
      <c r="AK9" s="15">
        <v>0</v>
      </c>
      <c r="AL9" s="15">
        <v>0</v>
      </c>
      <c r="AM9" s="15">
        <v>0</v>
      </c>
      <c r="AN9" s="15">
        <v>0</v>
      </c>
      <c r="AO9" s="15">
        <v>0</v>
      </c>
      <c r="AP9" s="15">
        <v>0</v>
      </c>
      <c r="AQ9" s="15">
        <v>0</v>
      </c>
      <c r="AR9" s="16">
        <f t="shared" si="0"/>
        <v>0</v>
      </c>
    </row>
    <row r="10" spans="1:44" ht="13.25" x14ac:dyDescent="0.25">
      <c r="A10" s="13" t="s">
        <v>55</v>
      </c>
      <c r="B10" s="14" t="s">
        <v>56</v>
      </c>
      <c r="C10" s="15">
        <v>0</v>
      </c>
      <c r="D10" s="15">
        <v>0</v>
      </c>
      <c r="E10" s="15">
        <v>0</v>
      </c>
      <c r="F10" s="15">
        <v>0</v>
      </c>
      <c r="G10" s="15">
        <v>0</v>
      </c>
      <c r="H10" s="15">
        <v>0</v>
      </c>
      <c r="I10" s="15">
        <v>0</v>
      </c>
      <c r="J10" s="15">
        <v>0</v>
      </c>
      <c r="K10" s="15">
        <v>0</v>
      </c>
      <c r="L10" s="15">
        <v>0</v>
      </c>
      <c r="M10" s="15">
        <v>0</v>
      </c>
      <c r="N10" s="15">
        <v>0</v>
      </c>
      <c r="O10" s="15">
        <v>0</v>
      </c>
      <c r="P10" s="15">
        <v>0</v>
      </c>
      <c r="Q10" s="15">
        <v>0</v>
      </c>
      <c r="R10" s="15">
        <v>0</v>
      </c>
      <c r="S10" s="15">
        <v>0</v>
      </c>
      <c r="T10" s="15">
        <v>0</v>
      </c>
      <c r="U10" s="15">
        <v>0</v>
      </c>
      <c r="V10" s="15">
        <v>0</v>
      </c>
      <c r="W10" s="15">
        <v>0</v>
      </c>
      <c r="X10" s="15">
        <v>0</v>
      </c>
      <c r="Y10" s="15">
        <v>0</v>
      </c>
      <c r="Z10" s="15">
        <v>0</v>
      </c>
      <c r="AA10" s="15">
        <v>0</v>
      </c>
      <c r="AB10" s="15">
        <v>0</v>
      </c>
      <c r="AC10" s="15">
        <v>0</v>
      </c>
      <c r="AD10" s="15">
        <v>0</v>
      </c>
      <c r="AE10" s="15">
        <v>0</v>
      </c>
      <c r="AF10" s="15">
        <v>0</v>
      </c>
      <c r="AG10" s="15">
        <v>0</v>
      </c>
      <c r="AH10" s="15">
        <v>0</v>
      </c>
      <c r="AI10" s="15">
        <v>0</v>
      </c>
      <c r="AJ10" s="15">
        <v>0</v>
      </c>
      <c r="AK10" s="15">
        <v>0</v>
      </c>
      <c r="AL10" s="15">
        <v>0</v>
      </c>
      <c r="AM10" s="15">
        <v>0</v>
      </c>
      <c r="AN10" s="15">
        <v>0</v>
      </c>
      <c r="AO10" s="15">
        <v>0</v>
      </c>
      <c r="AP10" s="15">
        <v>0</v>
      </c>
      <c r="AQ10" s="15">
        <v>0</v>
      </c>
      <c r="AR10" s="16">
        <f t="shared" si="0"/>
        <v>0</v>
      </c>
    </row>
    <row r="11" spans="1:44" ht="13.25" x14ac:dyDescent="0.25">
      <c r="A11" s="13" t="s">
        <v>57</v>
      </c>
      <c r="B11" s="14" t="s">
        <v>58</v>
      </c>
      <c r="C11" s="15">
        <v>3.16</v>
      </c>
      <c r="D11" s="15">
        <v>30.88</v>
      </c>
      <c r="E11" s="15">
        <v>79.91</v>
      </c>
      <c r="F11" s="15">
        <v>7.52</v>
      </c>
      <c r="G11" s="15">
        <v>43.87</v>
      </c>
      <c r="H11" s="15">
        <v>20.87</v>
      </c>
      <c r="I11" s="15">
        <v>30.02</v>
      </c>
      <c r="J11" s="15">
        <v>141.06</v>
      </c>
      <c r="K11" s="15">
        <v>26.53</v>
      </c>
      <c r="L11" s="15">
        <v>60.42</v>
      </c>
      <c r="M11" s="15">
        <v>52.32</v>
      </c>
      <c r="N11" s="15">
        <v>45.66</v>
      </c>
      <c r="O11" s="15">
        <v>14.98</v>
      </c>
      <c r="P11" s="15">
        <v>45.71</v>
      </c>
      <c r="Q11" s="15">
        <v>99.85</v>
      </c>
      <c r="R11" s="15">
        <v>95.63</v>
      </c>
      <c r="S11" s="15">
        <v>117</v>
      </c>
      <c r="T11" s="15">
        <v>-5.52</v>
      </c>
      <c r="U11" s="15">
        <v>191.41</v>
      </c>
      <c r="V11" s="15">
        <v>56.42</v>
      </c>
      <c r="W11" s="15">
        <v>49.1</v>
      </c>
      <c r="X11" s="15">
        <v>32.68</v>
      </c>
      <c r="Y11" s="15">
        <v>178.04</v>
      </c>
      <c r="Z11" s="15">
        <v>94.94</v>
      </c>
      <c r="AA11" s="15">
        <v>135.4</v>
      </c>
      <c r="AB11" s="15">
        <v>301</v>
      </c>
      <c r="AC11" s="15">
        <v>70.37</v>
      </c>
      <c r="AD11" s="15">
        <v>6.8</v>
      </c>
      <c r="AE11" s="15">
        <v>11.85</v>
      </c>
      <c r="AF11" s="15">
        <v>171.94</v>
      </c>
      <c r="AG11" s="15">
        <v>377.66</v>
      </c>
      <c r="AH11" s="15">
        <v>337.15</v>
      </c>
      <c r="AI11" s="15">
        <v>48.98</v>
      </c>
      <c r="AJ11" s="15">
        <v>81.17</v>
      </c>
      <c r="AK11" s="15">
        <v>385.53</v>
      </c>
      <c r="AL11" s="15">
        <v>6.85</v>
      </c>
      <c r="AM11" s="15">
        <v>361.8</v>
      </c>
      <c r="AN11" s="15">
        <v>241.75</v>
      </c>
      <c r="AO11" s="15">
        <v>185.53</v>
      </c>
      <c r="AP11" s="15">
        <v>1167</v>
      </c>
      <c r="AQ11" s="15">
        <v>18.77</v>
      </c>
      <c r="AR11" s="16">
        <f t="shared" si="0"/>
        <v>5422.01</v>
      </c>
    </row>
    <row r="12" spans="1:44" ht="13.25" x14ac:dyDescent="0.25">
      <c r="A12" s="13" t="s">
        <v>59</v>
      </c>
      <c r="B12" s="14" t="s">
        <v>60</v>
      </c>
      <c r="C12" s="15">
        <v>265.67</v>
      </c>
      <c r="D12" s="15">
        <v>98.17</v>
      </c>
      <c r="E12" s="15">
        <v>122.84</v>
      </c>
      <c r="F12" s="15">
        <v>16.350000000000001</v>
      </c>
      <c r="G12" s="15">
        <v>59.74</v>
      </c>
      <c r="H12" s="15">
        <v>-2.29</v>
      </c>
      <c r="I12" s="15">
        <v>48.53</v>
      </c>
      <c r="J12" s="15">
        <v>203.97</v>
      </c>
      <c r="K12" s="15">
        <v>42.38</v>
      </c>
      <c r="L12" s="15">
        <v>106.19</v>
      </c>
      <c r="M12" s="15">
        <v>5.57</v>
      </c>
      <c r="N12" s="15">
        <v>126.63</v>
      </c>
      <c r="O12" s="15">
        <v>25.52</v>
      </c>
      <c r="P12" s="15">
        <v>94.58</v>
      </c>
      <c r="Q12" s="15">
        <v>-18.7</v>
      </c>
      <c r="R12" s="15">
        <v>217.07</v>
      </c>
      <c r="S12" s="15">
        <v>130.97</v>
      </c>
      <c r="T12" s="15">
        <v>-51.27</v>
      </c>
      <c r="U12" s="15">
        <v>216.73</v>
      </c>
      <c r="V12" s="15">
        <v>507.94</v>
      </c>
      <c r="W12" s="15">
        <v>501.35</v>
      </c>
      <c r="X12" s="15">
        <v>469.25</v>
      </c>
      <c r="Y12" s="15">
        <v>159.35</v>
      </c>
      <c r="Z12" s="15">
        <v>-110.92</v>
      </c>
      <c r="AA12" s="15">
        <v>3207.39</v>
      </c>
      <c r="AB12" s="15">
        <v>143</v>
      </c>
      <c r="AC12" s="15">
        <v>74.44</v>
      </c>
      <c r="AD12" s="15">
        <v>643.44000000000005</v>
      </c>
      <c r="AE12" s="15">
        <v>-28.75</v>
      </c>
      <c r="AF12" s="15">
        <v>13.96</v>
      </c>
      <c r="AG12" s="15">
        <v>311.20999999999998</v>
      </c>
      <c r="AH12" s="15">
        <v>9390.4500000000007</v>
      </c>
      <c r="AI12" s="15">
        <v>42.94</v>
      </c>
      <c r="AJ12" s="15">
        <v>144.11000000000001</v>
      </c>
      <c r="AK12" s="15">
        <v>170.35</v>
      </c>
      <c r="AL12" s="15">
        <v>6.28</v>
      </c>
      <c r="AM12" s="15">
        <v>48.71</v>
      </c>
      <c r="AN12" s="15">
        <v>181.48</v>
      </c>
      <c r="AO12" s="15">
        <v>190.45</v>
      </c>
      <c r="AP12" s="15">
        <v>1027</v>
      </c>
      <c r="AQ12" s="15">
        <v>3.91</v>
      </c>
      <c r="AR12" s="16">
        <f t="shared" si="0"/>
        <v>18805.989999999998</v>
      </c>
    </row>
    <row r="13" spans="1:44" ht="13.25" x14ac:dyDescent="0.25">
      <c r="A13" s="13" t="s">
        <v>61</v>
      </c>
      <c r="B13" s="14" t="s">
        <v>62</v>
      </c>
      <c r="C13" s="15">
        <v>0.96</v>
      </c>
      <c r="D13" s="15">
        <v>10.18</v>
      </c>
      <c r="E13" s="15">
        <v>20.43</v>
      </c>
      <c r="F13" s="15">
        <v>1.42</v>
      </c>
      <c r="G13" s="15">
        <v>7.32</v>
      </c>
      <c r="H13" s="15">
        <v>3.34</v>
      </c>
      <c r="I13" s="15">
        <v>6.76</v>
      </c>
      <c r="J13" s="15">
        <v>34.82</v>
      </c>
      <c r="K13" s="15">
        <v>7.32</v>
      </c>
      <c r="L13" s="15">
        <v>11.52</v>
      </c>
      <c r="M13" s="15">
        <v>5.79</v>
      </c>
      <c r="N13" s="15">
        <v>14.3</v>
      </c>
      <c r="O13" s="15">
        <v>3.61</v>
      </c>
      <c r="P13" s="15">
        <v>12.45</v>
      </c>
      <c r="Q13" s="15">
        <v>17.77</v>
      </c>
      <c r="R13" s="15">
        <v>25.85</v>
      </c>
      <c r="S13" s="15">
        <v>24.96</v>
      </c>
      <c r="T13" s="15">
        <v>-2.91</v>
      </c>
      <c r="U13" s="15">
        <v>44.08</v>
      </c>
      <c r="V13" s="15">
        <v>28.65</v>
      </c>
      <c r="W13" s="15">
        <v>30.82</v>
      </c>
      <c r="X13" s="15">
        <v>24.07</v>
      </c>
      <c r="Y13" s="15">
        <v>17.739999999999998</v>
      </c>
      <c r="Z13" s="15">
        <v>5.05</v>
      </c>
      <c r="AA13" s="15">
        <v>2426.9899999999998</v>
      </c>
      <c r="AB13" s="15">
        <v>0</v>
      </c>
      <c r="AC13" s="15">
        <v>0.14000000000000001</v>
      </c>
      <c r="AD13" s="15">
        <v>30.3</v>
      </c>
      <c r="AE13" s="15">
        <v>0.16</v>
      </c>
      <c r="AF13" s="15">
        <v>25.34</v>
      </c>
      <c r="AG13" s="15">
        <v>25.45</v>
      </c>
      <c r="AH13" s="15">
        <v>464.25</v>
      </c>
      <c r="AI13" s="15">
        <v>315.41000000000003</v>
      </c>
      <c r="AJ13" s="15">
        <v>13.68</v>
      </c>
      <c r="AK13" s="15">
        <v>14.91</v>
      </c>
      <c r="AL13" s="15">
        <v>0.96</v>
      </c>
      <c r="AM13" s="15">
        <v>1.56</v>
      </c>
      <c r="AN13" s="15">
        <v>12.92</v>
      </c>
      <c r="AO13" s="15">
        <v>2.52</v>
      </c>
      <c r="AP13" s="15">
        <v>114</v>
      </c>
      <c r="AQ13" s="15">
        <v>0.14000000000000001</v>
      </c>
      <c r="AR13" s="16">
        <f t="shared" si="0"/>
        <v>3805.0299999999993</v>
      </c>
    </row>
    <row r="14" spans="1:44" ht="13.25" x14ac:dyDescent="0.25">
      <c r="A14" s="13" t="s">
        <v>63</v>
      </c>
      <c r="B14" s="14" t="s">
        <v>64</v>
      </c>
      <c r="C14" s="15">
        <v>5226.3999999999996</v>
      </c>
      <c r="D14" s="15">
        <v>452.57</v>
      </c>
      <c r="E14" s="15">
        <v>1196.3699999999999</v>
      </c>
      <c r="F14" s="15">
        <v>62.12</v>
      </c>
      <c r="G14" s="15">
        <v>399.84</v>
      </c>
      <c r="H14" s="15">
        <v>281.02</v>
      </c>
      <c r="I14" s="15">
        <v>374.39</v>
      </c>
      <c r="J14" s="15">
        <v>2065.2399999999998</v>
      </c>
      <c r="K14" s="15">
        <v>282.95999999999998</v>
      </c>
      <c r="L14" s="15">
        <v>567.57000000000005</v>
      </c>
      <c r="M14" s="15">
        <v>479.57</v>
      </c>
      <c r="N14" s="15">
        <v>677.42</v>
      </c>
      <c r="O14" s="15">
        <v>198.77</v>
      </c>
      <c r="P14" s="15">
        <v>655.44</v>
      </c>
      <c r="Q14" s="15">
        <v>1512.88</v>
      </c>
      <c r="R14" s="15">
        <v>1291.55</v>
      </c>
      <c r="S14" s="15">
        <v>1545.71</v>
      </c>
      <c r="T14" s="15">
        <v>-45</v>
      </c>
      <c r="U14" s="15">
        <v>2809.89</v>
      </c>
      <c r="V14" s="15">
        <v>431.79</v>
      </c>
      <c r="W14" s="15">
        <v>613.96</v>
      </c>
      <c r="X14" s="15">
        <v>202.92</v>
      </c>
      <c r="Y14" s="15">
        <v>1075.74</v>
      </c>
      <c r="Z14" s="15">
        <v>1068.52</v>
      </c>
      <c r="AA14" s="15">
        <v>1194.9000000000001</v>
      </c>
      <c r="AB14" s="15">
        <v>574</v>
      </c>
      <c r="AC14" s="15">
        <v>81.96</v>
      </c>
      <c r="AD14" s="15">
        <v>8.4700000000000006</v>
      </c>
      <c r="AE14" s="15">
        <v>186.03</v>
      </c>
      <c r="AF14" s="15">
        <v>2058.23</v>
      </c>
      <c r="AG14" s="15">
        <v>1399.88</v>
      </c>
      <c r="AH14" s="15">
        <v>2068.17</v>
      </c>
      <c r="AI14" s="15">
        <v>562.83000000000004</v>
      </c>
      <c r="AJ14" s="15">
        <v>692.23</v>
      </c>
      <c r="AK14" s="15">
        <v>891.51</v>
      </c>
      <c r="AL14" s="15">
        <v>70.08</v>
      </c>
      <c r="AM14" s="15">
        <v>66</v>
      </c>
      <c r="AN14" s="15">
        <v>626.88</v>
      </c>
      <c r="AO14" s="15">
        <v>329.77</v>
      </c>
      <c r="AP14" s="15">
        <v>645</v>
      </c>
      <c r="AQ14" s="15">
        <v>7.43</v>
      </c>
      <c r="AR14" s="16">
        <f t="shared" si="0"/>
        <v>34891.009999999995</v>
      </c>
    </row>
    <row r="15" spans="1:44" ht="13.25" x14ac:dyDescent="0.25">
      <c r="A15" s="13" t="s">
        <v>65</v>
      </c>
      <c r="B15" s="14" t="s">
        <v>66</v>
      </c>
      <c r="C15" s="15">
        <v>77.41</v>
      </c>
      <c r="D15" s="15">
        <v>212.88</v>
      </c>
      <c r="E15" s="15">
        <v>554.47</v>
      </c>
      <c r="F15" s="15">
        <v>42.77</v>
      </c>
      <c r="G15" s="15">
        <v>259.05</v>
      </c>
      <c r="H15" s="15">
        <v>140</v>
      </c>
      <c r="I15" s="15">
        <v>195.13</v>
      </c>
      <c r="J15" s="15">
        <v>970.65</v>
      </c>
      <c r="K15" s="15">
        <v>175.29</v>
      </c>
      <c r="L15" s="15">
        <v>360.71</v>
      </c>
      <c r="M15" s="15">
        <v>310.94</v>
      </c>
      <c r="N15" s="15">
        <v>316.31</v>
      </c>
      <c r="O15" s="15">
        <v>99.6</v>
      </c>
      <c r="P15" s="15">
        <v>312.26</v>
      </c>
      <c r="Q15" s="15">
        <v>697.65</v>
      </c>
      <c r="R15" s="15">
        <v>639.17999999999995</v>
      </c>
      <c r="S15" s="15">
        <v>777.94</v>
      </c>
      <c r="T15" s="15">
        <v>-31.55</v>
      </c>
      <c r="U15" s="15">
        <v>1326.26</v>
      </c>
      <c r="V15" s="15">
        <v>318.85000000000002</v>
      </c>
      <c r="W15" s="15">
        <v>316.57</v>
      </c>
      <c r="X15" s="15">
        <v>174.52</v>
      </c>
      <c r="Y15" s="15">
        <v>947.9</v>
      </c>
      <c r="Z15" s="15">
        <v>567.61</v>
      </c>
      <c r="AA15" s="15">
        <v>996.36</v>
      </c>
      <c r="AB15" s="15">
        <v>1944</v>
      </c>
      <c r="AC15" s="15">
        <v>193.23</v>
      </c>
      <c r="AD15" s="15">
        <v>30.24</v>
      </c>
      <c r="AE15" s="15">
        <v>73.87</v>
      </c>
      <c r="AF15" s="15">
        <v>1105.79</v>
      </c>
      <c r="AG15" s="15">
        <v>1872.18</v>
      </c>
      <c r="AH15" s="15">
        <v>1812.79</v>
      </c>
      <c r="AI15" s="15">
        <v>356.82</v>
      </c>
      <c r="AJ15" s="15">
        <v>460.68</v>
      </c>
      <c r="AK15" s="15">
        <v>656.93</v>
      </c>
      <c r="AL15" s="15">
        <v>40.520000000000003</v>
      </c>
      <c r="AM15" s="15">
        <v>560.41</v>
      </c>
      <c r="AN15" s="15">
        <v>1085.9000000000001</v>
      </c>
      <c r="AO15" s="15">
        <v>282.14</v>
      </c>
      <c r="AP15" s="15">
        <v>1711</v>
      </c>
      <c r="AQ15" s="15">
        <v>46.74</v>
      </c>
      <c r="AR15" s="16">
        <f t="shared" si="0"/>
        <v>22992.000000000004</v>
      </c>
    </row>
    <row r="16" spans="1:44" ht="13.25" x14ac:dyDescent="0.25">
      <c r="A16" s="13" t="s">
        <v>67</v>
      </c>
      <c r="B16" s="14" t="s">
        <v>68</v>
      </c>
      <c r="C16" s="15">
        <v>0</v>
      </c>
      <c r="D16" s="15">
        <v>0</v>
      </c>
      <c r="E16" s="15">
        <v>0</v>
      </c>
      <c r="F16" s="15">
        <v>0</v>
      </c>
      <c r="G16" s="15">
        <v>0</v>
      </c>
      <c r="H16" s="15">
        <v>0</v>
      </c>
      <c r="I16" s="15">
        <v>0</v>
      </c>
      <c r="J16" s="15">
        <v>0</v>
      </c>
      <c r="K16" s="15">
        <v>0</v>
      </c>
      <c r="L16" s="15">
        <v>0</v>
      </c>
      <c r="M16" s="15">
        <v>0</v>
      </c>
      <c r="N16" s="15">
        <v>0</v>
      </c>
      <c r="O16" s="15">
        <v>0</v>
      </c>
      <c r="P16" s="15">
        <v>0</v>
      </c>
      <c r="Q16" s="15">
        <v>0</v>
      </c>
      <c r="R16" s="15">
        <v>0</v>
      </c>
      <c r="S16" s="15">
        <v>0</v>
      </c>
      <c r="T16" s="15">
        <v>0</v>
      </c>
      <c r="U16" s="15">
        <v>0</v>
      </c>
      <c r="V16" s="15">
        <v>0</v>
      </c>
      <c r="W16" s="15">
        <v>0</v>
      </c>
      <c r="X16" s="15">
        <v>0</v>
      </c>
      <c r="Y16" s="15">
        <v>0</v>
      </c>
      <c r="Z16" s="15">
        <v>0</v>
      </c>
      <c r="AA16" s="15">
        <v>0</v>
      </c>
      <c r="AB16" s="15">
        <v>0</v>
      </c>
      <c r="AC16" s="15">
        <v>0</v>
      </c>
      <c r="AD16" s="15">
        <v>0</v>
      </c>
      <c r="AE16" s="15">
        <v>0</v>
      </c>
      <c r="AF16" s="15">
        <v>0</v>
      </c>
      <c r="AG16" s="15">
        <v>0</v>
      </c>
      <c r="AH16" s="15">
        <v>0</v>
      </c>
      <c r="AI16" s="15">
        <v>0</v>
      </c>
      <c r="AJ16" s="15">
        <v>0</v>
      </c>
      <c r="AK16" s="15">
        <v>0</v>
      </c>
      <c r="AL16" s="15">
        <v>0</v>
      </c>
      <c r="AM16" s="15">
        <v>0</v>
      </c>
      <c r="AN16" s="15">
        <v>0</v>
      </c>
      <c r="AO16" s="15">
        <v>0</v>
      </c>
      <c r="AP16" s="15">
        <v>0</v>
      </c>
      <c r="AQ16" s="15">
        <v>0</v>
      </c>
      <c r="AR16" s="16">
        <f t="shared" si="0"/>
        <v>0</v>
      </c>
    </row>
    <row r="17" spans="1:44" ht="13.25" x14ac:dyDescent="0.25">
      <c r="A17" s="13" t="s">
        <v>69</v>
      </c>
      <c r="B17" s="14" t="s">
        <v>70</v>
      </c>
      <c r="C17" s="15">
        <v>0</v>
      </c>
      <c r="D17" s="15">
        <v>0</v>
      </c>
      <c r="E17" s="15">
        <v>0</v>
      </c>
      <c r="F17" s="15">
        <v>0</v>
      </c>
      <c r="G17" s="15">
        <v>0</v>
      </c>
      <c r="H17" s="15">
        <v>0</v>
      </c>
      <c r="I17" s="15">
        <v>0</v>
      </c>
      <c r="J17" s="15">
        <v>0</v>
      </c>
      <c r="K17" s="15">
        <v>0</v>
      </c>
      <c r="L17" s="15">
        <v>0</v>
      </c>
      <c r="M17" s="15">
        <v>0</v>
      </c>
      <c r="N17" s="15">
        <v>0</v>
      </c>
      <c r="O17" s="15">
        <v>0</v>
      </c>
      <c r="P17" s="15">
        <v>0</v>
      </c>
      <c r="Q17" s="15">
        <v>0</v>
      </c>
      <c r="R17" s="15">
        <v>0</v>
      </c>
      <c r="S17" s="15">
        <v>0</v>
      </c>
      <c r="T17" s="15">
        <v>0</v>
      </c>
      <c r="U17" s="15">
        <v>0</v>
      </c>
      <c r="V17" s="15">
        <v>0</v>
      </c>
      <c r="W17" s="15">
        <v>0</v>
      </c>
      <c r="X17" s="15">
        <v>0</v>
      </c>
      <c r="Y17" s="15">
        <v>0</v>
      </c>
      <c r="Z17" s="15">
        <v>0</v>
      </c>
      <c r="AA17" s="15">
        <v>0</v>
      </c>
      <c r="AB17" s="15">
        <v>0</v>
      </c>
      <c r="AC17" s="15">
        <v>0</v>
      </c>
      <c r="AD17" s="15">
        <v>0</v>
      </c>
      <c r="AE17" s="15">
        <v>0</v>
      </c>
      <c r="AF17" s="15">
        <v>0</v>
      </c>
      <c r="AG17" s="15">
        <v>0</v>
      </c>
      <c r="AH17" s="15">
        <v>0</v>
      </c>
      <c r="AI17" s="15">
        <v>0</v>
      </c>
      <c r="AJ17" s="15">
        <v>0</v>
      </c>
      <c r="AK17" s="15">
        <v>0</v>
      </c>
      <c r="AL17" s="15">
        <v>0</v>
      </c>
      <c r="AM17" s="15">
        <v>0</v>
      </c>
      <c r="AN17" s="15">
        <v>0</v>
      </c>
      <c r="AO17" s="15">
        <v>0</v>
      </c>
      <c r="AP17" s="15">
        <v>0</v>
      </c>
      <c r="AQ17" s="15">
        <v>0</v>
      </c>
      <c r="AR17" s="16">
        <f t="shared" si="0"/>
        <v>0</v>
      </c>
    </row>
    <row r="18" spans="1:44" ht="13.25" x14ac:dyDescent="0.25">
      <c r="A18" s="13" t="s">
        <v>71</v>
      </c>
      <c r="B18" s="14" t="s">
        <v>72</v>
      </c>
      <c r="C18" s="15">
        <v>0</v>
      </c>
      <c r="D18" s="15">
        <v>0</v>
      </c>
      <c r="E18" s="15">
        <v>0</v>
      </c>
      <c r="F18" s="15">
        <v>0</v>
      </c>
      <c r="G18" s="15">
        <v>0</v>
      </c>
      <c r="H18" s="15">
        <v>0</v>
      </c>
      <c r="I18" s="15">
        <v>0</v>
      </c>
      <c r="J18" s="15">
        <v>0</v>
      </c>
      <c r="K18" s="15">
        <v>0</v>
      </c>
      <c r="L18" s="15">
        <v>0</v>
      </c>
      <c r="M18" s="15">
        <v>0</v>
      </c>
      <c r="N18" s="15">
        <v>0</v>
      </c>
      <c r="O18" s="15">
        <v>0</v>
      </c>
      <c r="P18" s="15">
        <v>0</v>
      </c>
      <c r="Q18" s="15">
        <v>0</v>
      </c>
      <c r="R18" s="15">
        <v>0</v>
      </c>
      <c r="S18" s="15">
        <v>0</v>
      </c>
      <c r="T18" s="15">
        <v>0</v>
      </c>
      <c r="U18" s="15">
        <v>0</v>
      </c>
      <c r="V18" s="15">
        <v>0</v>
      </c>
      <c r="W18" s="15">
        <v>0</v>
      </c>
      <c r="X18" s="15">
        <v>0</v>
      </c>
      <c r="Y18" s="15">
        <v>0</v>
      </c>
      <c r="Z18" s="15">
        <v>0</v>
      </c>
      <c r="AA18" s="15">
        <v>0</v>
      </c>
      <c r="AB18" s="15">
        <v>0</v>
      </c>
      <c r="AC18" s="15">
        <v>0</v>
      </c>
      <c r="AD18" s="15">
        <v>0</v>
      </c>
      <c r="AE18" s="15">
        <v>0</v>
      </c>
      <c r="AF18" s="15">
        <v>0</v>
      </c>
      <c r="AG18" s="15">
        <v>0</v>
      </c>
      <c r="AH18" s="15">
        <v>0</v>
      </c>
      <c r="AI18" s="15">
        <v>0</v>
      </c>
      <c r="AJ18" s="15">
        <v>0</v>
      </c>
      <c r="AK18" s="15">
        <v>0</v>
      </c>
      <c r="AL18" s="15">
        <v>0</v>
      </c>
      <c r="AM18" s="15">
        <v>0</v>
      </c>
      <c r="AN18" s="15">
        <v>0</v>
      </c>
      <c r="AO18" s="15">
        <v>0</v>
      </c>
      <c r="AP18" s="15">
        <v>0</v>
      </c>
      <c r="AQ18" s="15">
        <v>0</v>
      </c>
      <c r="AR18" s="16">
        <f t="shared" si="0"/>
        <v>0</v>
      </c>
    </row>
    <row r="19" spans="1:44" ht="13.25" x14ac:dyDescent="0.25">
      <c r="A19" s="13" t="s">
        <v>73</v>
      </c>
      <c r="B19" s="14" t="s">
        <v>74</v>
      </c>
      <c r="C19" s="15">
        <v>0</v>
      </c>
      <c r="D19" s="15">
        <v>0</v>
      </c>
      <c r="E19" s="15">
        <v>0</v>
      </c>
      <c r="F19" s="15">
        <v>0</v>
      </c>
      <c r="G19" s="15">
        <v>0</v>
      </c>
      <c r="H19" s="15">
        <v>0</v>
      </c>
      <c r="I19" s="15">
        <v>0</v>
      </c>
      <c r="J19" s="15">
        <v>0</v>
      </c>
      <c r="K19" s="15">
        <v>0</v>
      </c>
      <c r="L19" s="15">
        <v>0</v>
      </c>
      <c r="M19" s="15">
        <v>0</v>
      </c>
      <c r="N19" s="15">
        <v>0</v>
      </c>
      <c r="O19" s="15">
        <v>0</v>
      </c>
      <c r="P19" s="15">
        <v>0</v>
      </c>
      <c r="Q19" s="15">
        <v>0</v>
      </c>
      <c r="R19" s="15">
        <v>0</v>
      </c>
      <c r="S19" s="15">
        <v>0</v>
      </c>
      <c r="T19" s="15">
        <v>0</v>
      </c>
      <c r="U19" s="15">
        <v>0</v>
      </c>
      <c r="V19" s="15">
        <v>0</v>
      </c>
      <c r="W19" s="15">
        <v>0</v>
      </c>
      <c r="X19" s="15">
        <v>0</v>
      </c>
      <c r="Y19" s="15">
        <v>0</v>
      </c>
      <c r="Z19" s="15">
        <v>0</v>
      </c>
      <c r="AA19" s="15">
        <v>0</v>
      </c>
      <c r="AB19" s="15">
        <v>0</v>
      </c>
      <c r="AC19" s="15">
        <v>0</v>
      </c>
      <c r="AD19" s="15">
        <v>0</v>
      </c>
      <c r="AE19" s="15">
        <v>0</v>
      </c>
      <c r="AF19" s="15">
        <v>0</v>
      </c>
      <c r="AG19" s="15">
        <v>0</v>
      </c>
      <c r="AH19" s="15">
        <v>0</v>
      </c>
      <c r="AI19" s="15">
        <v>0</v>
      </c>
      <c r="AJ19" s="15">
        <v>0</v>
      </c>
      <c r="AK19" s="15">
        <v>0</v>
      </c>
      <c r="AL19" s="15">
        <v>0</v>
      </c>
      <c r="AM19" s="15">
        <v>0</v>
      </c>
      <c r="AN19" s="15">
        <v>0</v>
      </c>
      <c r="AO19" s="15">
        <v>0</v>
      </c>
      <c r="AP19" s="15">
        <v>0</v>
      </c>
      <c r="AQ19" s="15">
        <v>0</v>
      </c>
      <c r="AR19" s="16">
        <f t="shared" si="0"/>
        <v>0</v>
      </c>
    </row>
    <row r="20" spans="1:44" ht="13.25" x14ac:dyDescent="0.25">
      <c r="A20" s="13" t="s">
        <v>75</v>
      </c>
      <c r="B20" s="14" t="s">
        <v>76</v>
      </c>
      <c r="C20" s="15">
        <v>7.06</v>
      </c>
      <c r="D20" s="15">
        <v>56.33</v>
      </c>
      <c r="E20" s="15">
        <v>148.6</v>
      </c>
      <c r="F20" s="15">
        <v>6.55</v>
      </c>
      <c r="G20" s="15">
        <v>45.72</v>
      </c>
      <c r="H20" s="15">
        <v>35.01</v>
      </c>
      <c r="I20" s="15">
        <v>45.4</v>
      </c>
      <c r="J20" s="15">
        <v>255.91</v>
      </c>
      <c r="K20" s="15">
        <v>33.700000000000003</v>
      </c>
      <c r="L20" s="15">
        <v>66.09</v>
      </c>
      <c r="M20" s="15">
        <v>56.1</v>
      </c>
      <c r="N20" s="15">
        <v>84.52</v>
      </c>
      <c r="O20" s="15">
        <v>24.43</v>
      </c>
      <c r="P20" s="15">
        <v>81.14</v>
      </c>
      <c r="Q20" s="15">
        <v>189.49</v>
      </c>
      <c r="R20" s="15">
        <v>158.57</v>
      </c>
      <c r="S20" s="15">
        <v>190.78</v>
      </c>
      <c r="T20" s="15">
        <v>-4.93</v>
      </c>
      <c r="U20" s="15">
        <v>350.54</v>
      </c>
      <c r="V20" s="15">
        <v>47.5</v>
      </c>
      <c r="W20" s="15">
        <v>75.06</v>
      </c>
      <c r="X20" s="15">
        <v>19.48</v>
      </c>
      <c r="Y20" s="15">
        <v>103.78</v>
      </c>
      <c r="Z20" s="15">
        <v>104.48</v>
      </c>
      <c r="AA20" s="15">
        <v>134.66</v>
      </c>
      <c r="AB20" s="15">
        <v>14</v>
      </c>
      <c r="AC20" s="15">
        <v>0.28999999999999998</v>
      </c>
      <c r="AD20" s="15">
        <v>-0.76</v>
      </c>
      <c r="AE20" s="15">
        <v>15.43</v>
      </c>
      <c r="AF20" s="15">
        <v>250.74</v>
      </c>
      <c r="AG20" s="15">
        <v>109.83</v>
      </c>
      <c r="AH20" s="15">
        <v>216.75</v>
      </c>
      <c r="AI20" s="15">
        <v>65.760000000000005</v>
      </c>
      <c r="AJ20" s="15">
        <v>69.88</v>
      </c>
      <c r="AK20" s="15">
        <v>99.47</v>
      </c>
      <c r="AL20" s="15">
        <v>7.21</v>
      </c>
      <c r="AM20" s="15">
        <v>4.49</v>
      </c>
      <c r="AN20" s="15">
        <v>64.83</v>
      </c>
      <c r="AO20" s="15">
        <v>8.59</v>
      </c>
      <c r="AP20" s="15">
        <v>2</v>
      </c>
      <c r="AQ20" s="15">
        <v>0.49</v>
      </c>
      <c r="AR20" s="16">
        <f t="shared" si="0"/>
        <v>3244.9699999999989</v>
      </c>
    </row>
    <row r="21" spans="1:44" ht="13.25" x14ac:dyDescent="0.25">
      <c r="A21" s="13" t="s">
        <v>77</v>
      </c>
      <c r="B21" s="14" t="s">
        <v>78</v>
      </c>
      <c r="C21" s="15">
        <v>3.53</v>
      </c>
      <c r="D21" s="15">
        <v>30.69</v>
      </c>
      <c r="E21" s="15">
        <v>80.28</v>
      </c>
      <c r="F21" s="15">
        <v>5.3</v>
      </c>
      <c r="G21" s="15">
        <v>33.200000000000003</v>
      </c>
      <c r="H21" s="15">
        <v>19.809999999999999</v>
      </c>
      <c r="I21" s="15">
        <v>27</v>
      </c>
      <c r="J21" s="15">
        <v>139.76</v>
      </c>
      <c r="K21" s="15">
        <v>21.91</v>
      </c>
      <c r="L21" s="15">
        <v>46.66</v>
      </c>
      <c r="M21" s="15">
        <v>40.07</v>
      </c>
      <c r="N21" s="15">
        <v>45.75</v>
      </c>
      <c r="O21" s="15">
        <v>14.01</v>
      </c>
      <c r="P21" s="15">
        <v>44.75</v>
      </c>
      <c r="Q21" s="15">
        <v>101.46</v>
      </c>
      <c r="R21" s="15">
        <v>90.23</v>
      </c>
      <c r="S21" s="15">
        <v>109.41</v>
      </c>
      <c r="T21" s="15">
        <v>-3.93</v>
      </c>
      <c r="U21" s="15">
        <v>190.64</v>
      </c>
      <c r="V21" s="15">
        <v>39.270000000000003</v>
      </c>
      <c r="W21" s="15">
        <v>43.96</v>
      </c>
      <c r="X21" s="15">
        <v>20.309999999999999</v>
      </c>
      <c r="Y21" s="15">
        <v>109.92</v>
      </c>
      <c r="Z21" s="15">
        <v>73.52</v>
      </c>
      <c r="AA21" s="15">
        <v>100.5</v>
      </c>
      <c r="AB21" s="15">
        <v>0</v>
      </c>
      <c r="AC21" s="15">
        <v>1.1299999999999999</v>
      </c>
      <c r="AD21" s="15">
        <v>2.77</v>
      </c>
      <c r="AE21" s="15">
        <v>9.9</v>
      </c>
      <c r="AF21" s="15">
        <v>151.80000000000001</v>
      </c>
      <c r="AG21" s="15">
        <v>199.72</v>
      </c>
      <c r="AH21" s="15">
        <v>212.97</v>
      </c>
      <c r="AI21" s="15">
        <v>41.52</v>
      </c>
      <c r="AJ21" s="15">
        <v>56.96</v>
      </c>
      <c r="AK21" s="15">
        <v>66.97</v>
      </c>
      <c r="AL21" s="15">
        <v>5.2</v>
      </c>
      <c r="AM21" s="15">
        <v>7</v>
      </c>
      <c r="AN21" s="15">
        <v>50.39</v>
      </c>
      <c r="AO21" s="15">
        <v>14.74</v>
      </c>
      <c r="AP21" s="15">
        <v>8</v>
      </c>
      <c r="AQ21" s="15">
        <v>0.93</v>
      </c>
      <c r="AR21" s="16">
        <f t="shared" si="0"/>
        <v>2258.0099999999993</v>
      </c>
    </row>
    <row r="22" spans="1:44" ht="13.25" x14ac:dyDescent="0.25">
      <c r="A22" s="13" t="s">
        <v>79</v>
      </c>
      <c r="B22" s="14" t="s">
        <v>80</v>
      </c>
      <c r="C22" s="15">
        <v>0</v>
      </c>
      <c r="D22" s="15">
        <v>0</v>
      </c>
      <c r="E22" s="15">
        <v>0</v>
      </c>
      <c r="F22" s="15">
        <v>0</v>
      </c>
      <c r="G22" s="15">
        <v>0</v>
      </c>
      <c r="H22" s="15">
        <v>0</v>
      </c>
      <c r="I22" s="15">
        <v>0</v>
      </c>
      <c r="J22" s="15">
        <v>0</v>
      </c>
      <c r="K22" s="15">
        <v>0</v>
      </c>
      <c r="L22" s="15">
        <v>0</v>
      </c>
      <c r="M22" s="15">
        <v>0</v>
      </c>
      <c r="N22" s="15">
        <v>0</v>
      </c>
      <c r="O22" s="15">
        <v>0</v>
      </c>
      <c r="P22" s="15">
        <v>0</v>
      </c>
      <c r="Q22" s="15">
        <v>0</v>
      </c>
      <c r="R22" s="15">
        <v>0</v>
      </c>
      <c r="S22" s="15">
        <v>0</v>
      </c>
      <c r="T22" s="15">
        <v>0</v>
      </c>
      <c r="U22" s="15">
        <v>0</v>
      </c>
      <c r="V22" s="15">
        <v>0</v>
      </c>
      <c r="W22" s="15">
        <v>0</v>
      </c>
      <c r="X22" s="15">
        <v>0</v>
      </c>
      <c r="Y22" s="15">
        <v>0</v>
      </c>
      <c r="Z22" s="15">
        <v>0</v>
      </c>
      <c r="AA22" s="15">
        <v>0</v>
      </c>
      <c r="AB22" s="15">
        <v>0</v>
      </c>
      <c r="AC22" s="15">
        <v>0</v>
      </c>
      <c r="AD22" s="15">
        <v>0</v>
      </c>
      <c r="AE22" s="15">
        <v>0</v>
      </c>
      <c r="AF22" s="15">
        <v>0</v>
      </c>
      <c r="AG22" s="15">
        <v>0</v>
      </c>
      <c r="AH22" s="15">
        <v>0</v>
      </c>
      <c r="AI22" s="15">
        <v>0</v>
      </c>
      <c r="AJ22" s="15">
        <v>0</v>
      </c>
      <c r="AK22" s="15">
        <v>0</v>
      </c>
      <c r="AL22" s="15">
        <v>0</v>
      </c>
      <c r="AM22" s="15">
        <v>0</v>
      </c>
      <c r="AN22" s="15">
        <v>0</v>
      </c>
      <c r="AO22" s="15">
        <v>0</v>
      </c>
      <c r="AP22" s="15">
        <v>0</v>
      </c>
      <c r="AQ22" s="15">
        <v>0</v>
      </c>
      <c r="AR22" s="16">
        <f t="shared" si="0"/>
        <v>0</v>
      </c>
    </row>
    <row r="23" spans="1:44" ht="13.25" x14ac:dyDescent="0.25">
      <c r="A23" s="13" t="s">
        <v>81</v>
      </c>
      <c r="B23" s="14" t="s">
        <v>82</v>
      </c>
      <c r="C23" s="15">
        <v>0</v>
      </c>
      <c r="D23" s="15">
        <v>0</v>
      </c>
      <c r="E23" s="15">
        <v>0</v>
      </c>
      <c r="F23" s="15">
        <v>0</v>
      </c>
      <c r="G23" s="15">
        <v>0</v>
      </c>
      <c r="H23" s="15">
        <v>0</v>
      </c>
      <c r="I23" s="15">
        <v>0</v>
      </c>
      <c r="J23" s="15">
        <v>0</v>
      </c>
      <c r="K23" s="15">
        <v>0</v>
      </c>
      <c r="L23" s="15">
        <v>0</v>
      </c>
      <c r="M23" s="15">
        <v>0</v>
      </c>
      <c r="N23" s="15">
        <v>0</v>
      </c>
      <c r="O23" s="15">
        <v>0</v>
      </c>
      <c r="P23" s="15">
        <v>0</v>
      </c>
      <c r="Q23" s="15">
        <v>0</v>
      </c>
      <c r="R23" s="15">
        <v>0</v>
      </c>
      <c r="S23" s="15">
        <v>0</v>
      </c>
      <c r="T23" s="15">
        <v>0</v>
      </c>
      <c r="U23" s="15">
        <v>0</v>
      </c>
      <c r="V23" s="15">
        <v>0</v>
      </c>
      <c r="W23" s="15">
        <v>0</v>
      </c>
      <c r="X23" s="15">
        <v>0</v>
      </c>
      <c r="Y23" s="15">
        <v>0</v>
      </c>
      <c r="Z23" s="15">
        <v>0</v>
      </c>
      <c r="AA23" s="15">
        <v>0</v>
      </c>
      <c r="AB23" s="15">
        <v>0</v>
      </c>
      <c r="AC23" s="15">
        <v>0</v>
      </c>
      <c r="AD23" s="15">
        <v>0</v>
      </c>
      <c r="AE23" s="15">
        <v>0</v>
      </c>
      <c r="AF23" s="15">
        <v>0</v>
      </c>
      <c r="AG23" s="15">
        <v>0</v>
      </c>
      <c r="AH23" s="15">
        <v>0</v>
      </c>
      <c r="AI23" s="15">
        <v>0</v>
      </c>
      <c r="AJ23" s="15">
        <v>0</v>
      </c>
      <c r="AK23" s="15">
        <v>0</v>
      </c>
      <c r="AL23" s="15">
        <v>0</v>
      </c>
      <c r="AM23" s="15">
        <v>0</v>
      </c>
      <c r="AN23" s="15">
        <v>0</v>
      </c>
      <c r="AO23" s="15">
        <v>0</v>
      </c>
      <c r="AP23" s="15">
        <v>0</v>
      </c>
      <c r="AQ23" s="15">
        <v>0</v>
      </c>
      <c r="AR23" s="16">
        <f t="shared" si="0"/>
        <v>0</v>
      </c>
    </row>
    <row r="24" spans="1:44" ht="13.25" x14ac:dyDescent="0.25">
      <c r="A24" s="13" t="s">
        <v>83</v>
      </c>
      <c r="B24" s="14" t="s">
        <v>84</v>
      </c>
      <c r="C24" s="15">
        <v>2496.09</v>
      </c>
      <c r="D24" s="15">
        <v>216.6</v>
      </c>
      <c r="E24" s="15">
        <v>428.96</v>
      </c>
      <c r="F24" s="15">
        <v>27.29</v>
      </c>
      <c r="G24" s="15">
        <v>119.83</v>
      </c>
      <c r="H24" s="15">
        <v>43.92</v>
      </c>
      <c r="I24" s="15">
        <v>116.72</v>
      </c>
      <c r="J24" s="15">
        <v>566.9</v>
      </c>
      <c r="K24" s="15">
        <v>114.28</v>
      </c>
      <c r="L24" s="15">
        <v>232.44</v>
      </c>
      <c r="M24" s="15">
        <v>87.55</v>
      </c>
      <c r="N24" s="15">
        <v>213.35</v>
      </c>
      <c r="O24" s="15">
        <v>59.06</v>
      </c>
      <c r="P24" s="15">
        <v>245.75</v>
      </c>
      <c r="Q24" s="15">
        <v>474.03</v>
      </c>
      <c r="R24" s="15">
        <v>422.51</v>
      </c>
      <c r="S24" s="15">
        <v>417.3</v>
      </c>
      <c r="T24" s="15">
        <v>-205.04</v>
      </c>
      <c r="U24" s="15">
        <v>750.05</v>
      </c>
      <c r="V24" s="15">
        <v>370.47</v>
      </c>
      <c r="W24" s="15">
        <v>128.75</v>
      </c>
      <c r="X24" s="15">
        <v>196.39</v>
      </c>
      <c r="Y24" s="15">
        <v>1042.95</v>
      </c>
      <c r="Z24" s="15">
        <v>1527.55</v>
      </c>
      <c r="AA24" s="15">
        <v>1716.84</v>
      </c>
      <c r="AB24" s="15">
        <v>4080</v>
      </c>
      <c r="AC24" s="15">
        <v>1162.95</v>
      </c>
      <c r="AD24" s="15">
        <v>584.54</v>
      </c>
      <c r="AE24" s="15">
        <v>57292.68</v>
      </c>
      <c r="AF24" s="15">
        <v>481.91</v>
      </c>
      <c r="AG24" s="15">
        <v>1036.24</v>
      </c>
      <c r="AH24" s="15">
        <v>635.04</v>
      </c>
      <c r="AI24" s="15">
        <v>515.36</v>
      </c>
      <c r="AJ24" s="15">
        <v>1211.22</v>
      </c>
      <c r="AK24" s="15">
        <v>4391.4399999999996</v>
      </c>
      <c r="AL24" s="15">
        <v>131.25</v>
      </c>
      <c r="AM24" s="15">
        <v>5788.96</v>
      </c>
      <c r="AN24" s="15">
        <v>2488.61</v>
      </c>
      <c r="AO24" s="15">
        <v>1273.3499999999999</v>
      </c>
      <c r="AP24" s="15">
        <v>6581</v>
      </c>
      <c r="AQ24" s="15">
        <v>214.92</v>
      </c>
      <c r="AR24" s="16">
        <f t="shared" si="0"/>
        <v>99680.010000000024</v>
      </c>
    </row>
    <row r="25" spans="1:44" ht="13.25" x14ac:dyDescent="0.25">
      <c r="A25" s="13" t="s">
        <v>85</v>
      </c>
      <c r="B25" s="14" t="s">
        <v>86</v>
      </c>
      <c r="C25" s="15">
        <v>9.91</v>
      </c>
      <c r="D25" s="15">
        <v>101.72</v>
      </c>
      <c r="E25" s="15">
        <v>194</v>
      </c>
      <c r="F25" s="15">
        <v>27.54</v>
      </c>
      <c r="G25" s="15">
        <v>67.89</v>
      </c>
      <c r="H25" s="15">
        <v>-6.58</v>
      </c>
      <c r="I25" s="15">
        <v>51.09</v>
      </c>
      <c r="J25" s="15">
        <v>213.44</v>
      </c>
      <c r="K25" s="15">
        <v>56.86</v>
      </c>
      <c r="L25" s="15">
        <v>121.31</v>
      </c>
      <c r="M25" s="15">
        <v>13.43</v>
      </c>
      <c r="N25" s="15">
        <v>77.709999999999994</v>
      </c>
      <c r="O25" s="15">
        <v>22.37</v>
      </c>
      <c r="P25" s="15">
        <v>111.94</v>
      </c>
      <c r="Q25" s="15">
        <v>163.22999999999999</v>
      </c>
      <c r="R25" s="15">
        <v>185</v>
      </c>
      <c r="S25" s="15">
        <v>122.48</v>
      </c>
      <c r="T25" s="15">
        <v>-145.93</v>
      </c>
      <c r="U25" s="15">
        <v>1160.3499999999999</v>
      </c>
      <c r="V25" s="15">
        <v>251.18</v>
      </c>
      <c r="W25" s="15">
        <v>25.76</v>
      </c>
      <c r="X25" s="15">
        <v>176.7</v>
      </c>
      <c r="Y25" s="15">
        <v>904.4</v>
      </c>
      <c r="Z25" s="15">
        <v>1576.44</v>
      </c>
      <c r="AA25" s="15">
        <v>1156.75</v>
      </c>
      <c r="AB25" s="15">
        <v>0</v>
      </c>
      <c r="AC25" s="15">
        <v>11.76</v>
      </c>
      <c r="AD25" s="15">
        <v>429.36</v>
      </c>
      <c r="AE25" s="15">
        <v>5881.78</v>
      </c>
      <c r="AF25" s="15">
        <v>120.63</v>
      </c>
      <c r="AG25" s="15">
        <v>954.08</v>
      </c>
      <c r="AH25" s="15">
        <v>1061.74</v>
      </c>
      <c r="AI25" s="15">
        <v>477.05</v>
      </c>
      <c r="AJ25" s="15">
        <v>1035.7</v>
      </c>
      <c r="AK25" s="15">
        <v>673.69</v>
      </c>
      <c r="AL25" s="15">
        <v>111.24</v>
      </c>
      <c r="AM25" s="15">
        <v>132.31</v>
      </c>
      <c r="AN25" s="15">
        <v>612.54999999999995</v>
      </c>
      <c r="AO25" s="15">
        <v>232.42</v>
      </c>
      <c r="AP25" s="15">
        <v>10909</v>
      </c>
      <c r="AQ25" s="15">
        <v>7.71</v>
      </c>
      <c r="AR25" s="16">
        <f t="shared" si="0"/>
        <v>29290.009999999995</v>
      </c>
    </row>
    <row r="26" spans="1:44" ht="13.25" x14ac:dyDescent="0.25">
      <c r="A26" s="13" t="s">
        <v>87</v>
      </c>
      <c r="B26" s="14" t="s">
        <v>88</v>
      </c>
      <c r="C26" s="15">
        <v>0</v>
      </c>
      <c r="D26" s="15">
        <v>0</v>
      </c>
      <c r="E26" s="15">
        <v>0</v>
      </c>
      <c r="F26" s="15">
        <v>0</v>
      </c>
      <c r="G26" s="15">
        <v>0</v>
      </c>
      <c r="H26" s="15">
        <v>0</v>
      </c>
      <c r="I26" s="15">
        <v>0</v>
      </c>
      <c r="J26" s="15">
        <v>0</v>
      </c>
      <c r="K26" s="15">
        <v>0</v>
      </c>
      <c r="L26" s="15">
        <v>0</v>
      </c>
      <c r="M26" s="15">
        <v>0</v>
      </c>
      <c r="N26" s="15">
        <v>0</v>
      </c>
      <c r="O26" s="15">
        <v>0</v>
      </c>
      <c r="P26" s="15">
        <v>0</v>
      </c>
      <c r="Q26" s="15">
        <v>0</v>
      </c>
      <c r="R26" s="15">
        <v>0</v>
      </c>
      <c r="S26" s="15">
        <v>0</v>
      </c>
      <c r="T26" s="15">
        <v>0</v>
      </c>
      <c r="U26" s="15">
        <v>0</v>
      </c>
      <c r="V26" s="15">
        <v>0</v>
      </c>
      <c r="W26" s="15">
        <v>0</v>
      </c>
      <c r="X26" s="15">
        <v>0</v>
      </c>
      <c r="Y26" s="15">
        <v>0</v>
      </c>
      <c r="Z26" s="15">
        <v>0</v>
      </c>
      <c r="AA26" s="15">
        <v>0</v>
      </c>
      <c r="AB26" s="15">
        <v>0</v>
      </c>
      <c r="AC26" s="15">
        <v>0</v>
      </c>
      <c r="AD26" s="15">
        <v>0</v>
      </c>
      <c r="AE26" s="15">
        <v>0</v>
      </c>
      <c r="AF26" s="15">
        <v>0</v>
      </c>
      <c r="AG26" s="15">
        <v>0</v>
      </c>
      <c r="AH26" s="15">
        <v>0</v>
      </c>
      <c r="AI26" s="15">
        <v>0</v>
      </c>
      <c r="AJ26" s="15">
        <v>0</v>
      </c>
      <c r="AK26" s="15">
        <v>0</v>
      </c>
      <c r="AL26" s="15">
        <v>0</v>
      </c>
      <c r="AM26" s="15">
        <v>0</v>
      </c>
      <c r="AN26" s="15">
        <v>0</v>
      </c>
      <c r="AO26" s="15">
        <v>0</v>
      </c>
      <c r="AP26" s="15">
        <v>0</v>
      </c>
      <c r="AQ26" s="15">
        <v>0</v>
      </c>
      <c r="AR26" s="16">
        <f t="shared" si="0"/>
        <v>0</v>
      </c>
    </row>
    <row r="27" spans="1:44" ht="13.25" x14ac:dyDescent="0.25">
      <c r="A27" s="13" t="s">
        <v>89</v>
      </c>
      <c r="B27" s="14" t="s">
        <v>90</v>
      </c>
      <c r="C27" s="15">
        <v>0</v>
      </c>
      <c r="D27" s="15">
        <v>0</v>
      </c>
      <c r="E27" s="15">
        <v>0</v>
      </c>
      <c r="F27" s="15">
        <v>0</v>
      </c>
      <c r="G27" s="15">
        <v>0</v>
      </c>
      <c r="H27" s="15">
        <v>0</v>
      </c>
      <c r="I27" s="15">
        <v>0</v>
      </c>
      <c r="J27" s="15">
        <v>0</v>
      </c>
      <c r="K27" s="15">
        <v>0</v>
      </c>
      <c r="L27" s="15">
        <v>0</v>
      </c>
      <c r="M27" s="15">
        <v>0</v>
      </c>
      <c r="N27" s="15">
        <v>0</v>
      </c>
      <c r="O27" s="15">
        <v>0</v>
      </c>
      <c r="P27" s="15">
        <v>0</v>
      </c>
      <c r="Q27" s="15">
        <v>0</v>
      </c>
      <c r="R27" s="15">
        <v>0</v>
      </c>
      <c r="S27" s="15">
        <v>0</v>
      </c>
      <c r="T27" s="15">
        <v>0</v>
      </c>
      <c r="U27" s="15">
        <v>0</v>
      </c>
      <c r="V27" s="15">
        <v>0</v>
      </c>
      <c r="W27" s="15">
        <v>0</v>
      </c>
      <c r="X27" s="15">
        <v>0</v>
      </c>
      <c r="Y27" s="15">
        <v>0</v>
      </c>
      <c r="Z27" s="15">
        <v>0</v>
      </c>
      <c r="AA27" s="15">
        <v>0</v>
      </c>
      <c r="AB27" s="15">
        <v>0</v>
      </c>
      <c r="AC27" s="15">
        <v>0</v>
      </c>
      <c r="AD27" s="15">
        <v>0</v>
      </c>
      <c r="AE27" s="15">
        <v>0</v>
      </c>
      <c r="AF27" s="15">
        <v>0</v>
      </c>
      <c r="AG27" s="15">
        <v>0</v>
      </c>
      <c r="AH27" s="15">
        <v>0</v>
      </c>
      <c r="AI27" s="15">
        <v>0</v>
      </c>
      <c r="AJ27" s="15">
        <v>0</v>
      </c>
      <c r="AK27" s="15">
        <v>0</v>
      </c>
      <c r="AL27" s="15">
        <v>0</v>
      </c>
      <c r="AM27" s="15">
        <v>0</v>
      </c>
      <c r="AN27" s="15">
        <v>0</v>
      </c>
      <c r="AO27" s="15">
        <v>0</v>
      </c>
      <c r="AP27" s="15">
        <v>0</v>
      </c>
      <c r="AQ27" s="15">
        <v>0</v>
      </c>
      <c r="AR27" s="16">
        <f t="shared" si="0"/>
        <v>0</v>
      </c>
    </row>
    <row r="28" spans="1:44" ht="13.25" x14ac:dyDescent="0.25">
      <c r="A28" s="13" t="s">
        <v>91</v>
      </c>
      <c r="B28" s="14" t="s">
        <v>92</v>
      </c>
      <c r="C28" s="15">
        <v>0</v>
      </c>
      <c r="D28" s="15">
        <v>0</v>
      </c>
      <c r="E28" s="15">
        <v>0</v>
      </c>
      <c r="F28" s="15">
        <v>0</v>
      </c>
      <c r="G28" s="15">
        <v>0</v>
      </c>
      <c r="H28" s="15">
        <v>0</v>
      </c>
      <c r="I28" s="15">
        <v>0</v>
      </c>
      <c r="J28" s="15">
        <v>0</v>
      </c>
      <c r="K28" s="15">
        <v>0</v>
      </c>
      <c r="L28" s="15">
        <v>0</v>
      </c>
      <c r="M28" s="15">
        <v>0</v>
      </c>
      <c r="N28" s="15">
        <v>0</v>
      </c>
      <c r="O28" s="15">
        <v>0</v>
      </c>
      <c r="P28" s="15">
        <v>0</v>
      </c>
      <c r="Q28" s="15">
        <v>0</v>
      </c>
      <c r="R28" s="15">
        <v>0</v>
      </c>
      <c r="S28" s="15">
        <v>0</v>
      </c>
      <c r="T28" s="15">
        <v>0</v>
      </c>
      <c r="U28" s="15">
        <v>0</v>
      </c>
      <c r="V28" s="15">
        <v>0</v>
      </c>
      <c r="W28" s="15">
        <v>0</v>
      </c>
      <c r="X28" s="15">
        <v>0</v>
      </c>
      <c r="Y28" s="15">
        <v>0</v>
      </c>
      <c r="Z28" s="15">
        <v>0</v>
      </c>
      <c r="AA28" s="15">
        <v>0</v>
      </c>
      <c r="AB28" s="15">
        <v>0</v>
      </c>
      <c r="AC28" s="15">
        <v>0</v>
      </c>
      <c r="AD28" s="15">
        <v>0</v>
      </c>
      <c r="AE28" s="15">
        <v>0</v>
      </c>
      <c r="AF28" s="15">
        <v>0</v>
      </c>
      <c r="AG28" s="15">
        <v>0</v>
      </c>
      <c r="AH28" s="15">
        <v>0</v>
      </c>
      <c r="AI28" s="15">
        <v>0</v>
      </c>
      <c r="AJ28" s="15">
        <v>0</v>
      </c>
      <c r="AK28" s="15">
        <v>0</v>
      </c>
      <c r="AL28" s="15">
        <v>0</v>
      </c>
      <c r="AM28" s="15">
        <v>0</v>
      </c>
      <c r="AN28" s="15">
        <v>0</v>
      </c>
      <c r="AO28" s="15">
        <v>0</v>
      </c>
      <c r="AP28" s="15">
        <v>0</v>
      </c>
      <c r="AQ28" s="15">
        <v>0</v>
      </c>
      <c r="AR28" s="16">
        <f t="shared" si="0"/>
        <v>0</v>
      </c>
    </row>
    <row r="29" spans="1:44" ht="13.25" x14ac:dyDescent="0.25">
      <c r="A29" s="13" t="s">
        <v>93</v>
      </c>
      <c r="B29" s="14" t="s">
        <v>94</v>
      </c>
      <c r="C29" s="15">
        <v>0</v>
      </c>
      <c r="D29" s="15">
        <v>0</v>
      </c>
      <c r="E29" s="15">
        <v>0</v>
      </c>
      <c r="F29" s="15">
        <v>0</v>
      </c>
      <c r="G29" s="15">
        <v>0</v>
      </c>
      <c r="H29" s="15">
        <v>0</v>
      </c>
      <c r="I29" s="15">
        <v>0</v>
      </c>
      <c r="J29" s="15">
        <v>0</v>
      </c>
      <c r="K29" s="15">
        <v>0</v>
      </c>
      <c r="L29" s="15">
        <v>0</v>
      </c>
      <c r="M29" s="15">
        <v>0</v>
      </c>
      <c r="N29" s="15">
        <v>0</v>
      </c>
      <c r="O29" s="15">
        <v>0</v>
      </c>
      <c r="P29" s="15">
        <v>0</v>
      </c>
      <c r="Q29" s="15">
        <v>0</v>
      </c>
      <c r="R29" s="15">
        <v>0</v>
      </c>
      <c r="S29" s="15">
        <v>0</v>
      </c>
      <c r="T29" s="15">
        <v>0</v>
      </c>
      <c r="U29" s="15">
        <v>0</v>
      </c>
      <c r="V29" s="15">
        <v>0</v>
      </c>
      <c r="W29" s="15">
        <v>0</v>
      </c>
      <c r="X29" s="15">
        <v>0</v>
      </c>
      <c r="Y29" s="15">
        <v>0</v>
      </c>
      <c r="Z29" s="15">
        <v>0</v>
      </c>
      <c r="AA29" s="15">
        <v>0</v>
      </c>
      <c r="AB29" s="15">
        <v>0</v>
      </c>
      <c r="AC29" s="15">
        <v>0</v>
      </c>
      <c r="AD29" s="15">
        <v>0</v>
      </c>
      <c r="AE29" s="15">
        <v>0</v>
      </c>
      <c r="AF29" s="15">
        <v>0</v>
      </c>
      <c r="AG29" s="15">
        <v>0</v>
      </c>
      <c r="AH29" s="15">
        <v>0</v>
      </c>
      <c r="AI29" s="15">
        <v>0</v>
      </c>
      <c r="AJ29" s="15">
        <v>0</v>
      </c>
      <c r="AK29" s="15">
        <v>0</v>
      </c>
      <c r="AL29" s="15">
        <v>0</v>
      </c>
      <c r="AM29" s="15">
        <v>0</v>
      </c>
      <c r="AN29" s="15">
        <v>0</v>
      </c>
      <c r="AO29" s="15">
        <v>0</v>
      </c>
      <c r="AP29" s="15">
        <v>0</v>
      </c>
      <c r="AQ29" s="15">
        <v>0</v>
      </c>
      <c r="AR29" s="16">
        <f t="shared" si="0"/>
        <v>0</v>
      </c>
    </row>
    <row r="30" spans="1:44" ht="13.25" x14ac:dyDescent="0.25">
      <c r="A30" s="13" t="s">
        <v>95</v>
      </c>
      <c r="B30" s="14" t="s">
        <v>96</v>
      </c>
      <c r="C30" s="15">
        <v>0</v>
      </c>
      <c r="D30" s="15">
        <v>0</v>
      </c>
      <c r="E30" s="15">
        <v>0</v>
      </c>
      <c r="F30" s="15">
        <v>0</v>
      </c>
      <c r="G30" s="15">
        <v>0</v>
      </c>
      <c r="H30" s="15">
        <v>0</v>
      </c>
      <c r="I30" s="15">
        <v>0</v>
      </c>
      <c r="J30" s="15">
        <v>0</v>
      </c>
      <c r="K30" s="15">
        <v>0</v>
      </c>
      <c r="L30" s="15">
        <v>0</v>
      </c>
      <c r="M30" s="15">
        <v>0</v>
      </c>
      <c r="N30" s="15">
        <v>0</v>
      </c>
      <c r="O30" s="15">
        <v>0</v>
      </c>
      <c r="P30" s="15">
        <v>0</v>
      </c>
      <c r="Q30" s="15">
        <v>0</v>
      </c>
      <c r="R30" s="15">
        <v>0</v>
      </c>
      <c r="S30" s="15">
        <v>0</v>
      </c>
      <c r="T30" s="15">
        <v>0</v>
      </c>
      <c r="U30" s="15">
        <v>0</v>
      </c>
      <c r="V30" s="15">
        <v>0</v>
      </c>
      <c r="W30" s="15">
        <v>0</v>
      </c>
      <c r="X30" s="15">
        <v>0</v>
      </c>
      <c r="Y30" s="15">
        <v>0</v>
      </c>
      <c r="Z30" s="15">
        <v>0</v>
      </c>
      <c r="AA30" s="15">
        <v>0</v>
      </c>
      <c r="AB30" s="15">
        <v>0</v>
      </c>
      <c r="AC30" s="15">
        <v>0</v>
      </c>
      <c r="AD30" s="15">
        <v>0</v>
      </c>
      <c r="AE30" s="15">
        <v>0</v>
      </c>
      <c r="AF30" s="15">
        <v>0</v>
      </c>
      <c r="AG30" s="15">
        <v>0</v>
      </c>
      <c r="AH30" s="15">
        <v>0</v>
      </c>
      <c r="AI30" s="15">
        <v>0</v>
      </c>
      <c r="AJ30" s="15">
        <v>0</v>
      </c>
      <c r="AK30" s="15">
        <v>0</v>
      </c>
      <c r="AL30" s="15">
        <v>0</v>
      </c>
      <c r="AM30" s="15">
        <v>0</v>
      </c>
      <c r="AN30" s="15">
        <v>0</v>
      </c>
      <c r="AO30" s="15">
        <v>0</v>
      </c>
      <c r="AP30" s="15">
        <v>0</v>
      </c>
      <c r="AQ30" s="15">
        <v>0</v>
      </c>
      <c r="AR30" s="16">
        <f t="shared" si="0"/>
        <v>0</v>
      </c>
    </row>
    <row r="31" spans="1:44" ht="13.25" x14ac:dyDescent="0.25">
      <c r="A31" s="13" t="s">
        <v>97</v>
      </c>
      <c r="B31" s="14" t="s">
        <v>98</v>
      </c>
      <c r="C31" s="15">
        <v>0</v>
      </c>
      <c r="D31" s="15">
        <v>0</v>
      </c>
      <c r="E31" s="15">
        <v>0</v>
      </c>
      <c r="F31" s="15">
        <v>0</v>
      </c>
      <c r="G31" s="15">
        <v>0</v>
      </c>
      <c r="H31" s="15">
        <v>0</v>
      </c>
      <c r="I31" s="15">
        <v>0</v>
      </c>
      <c r="J31" s="15">
        <v>0</v>
      </c>
      <c r="K31" s="15">
        <v>0</v>
      </c>
      <c r="L31" s="15">
        <v>0</v>
      </c>
      <c r="M31" s="15">
        <v>0</v>
      </c>
      <c r="N31" s="15">
        <v>0</v>
      </c>
      <c r="O31" s="15">
        <v>0</v>
      </c>
      <c r="P31" s="15">
        <v>0</v>
      </c>
      <c r="Q31" s="15">
        <v>0</v>
      </c>
      <c r="R31" s="15">
        <v>0</v>
      </c>
      <c r="S31" s="15">
        <v>0</v>
      </c>
      <c r="T31" s="15">
        <v>0</v>
      </c>
      <c r="U31" s="15">
        <v>0</v>
      </c>
      <c r="V31" s="15">
        <v>0</v>
      </c>
      <c r="W31" s="15">
        <v>0</v>
      </c>
      <c r="X31" s="15">
        <v>0</v>
      </c>
      <c r="Y31" s="15">
        <v>0</v>
      </c>
      <c r="Z31" s="15">
        <v>0</v>
      </c>
      <c r="AA31" s="15">
        <v>0</v>
      </c>
      <c r="AB31" s="15">
        <v>0</v>
      </c>
      <c r="AC31" s="15">
        <v>0</v>
      </c>
      <c r="AD31" s="15">
        <v>0</v>
      </c>
      <c r="AE31" s="15">
        <v>0</v>
      </c>
      <c r="AF31" s="15">
        <v>0</v>
      </c>
      <c r="AG31" s="15">
        <v>0</v>
      </c>
      <c r="AH31" s="15">
        <v>0</v>
      </c>
      <c r="AI31" s="15">
        <v>0</v>
      </c>
      <c r="AJ31" s="15">
        <v>0</v>
      </c>
      <c r="AK31" s="15">
        <v>0</v>
      </c>
      <c r="AL31" s="15">
        <v>0</v>
      </c>
      <c r="AM31" s="15">
        <v>0</v>
      </c>
      <c r="AN31" s="15">
        <v>0</v>
      </c>
      <c r="AO31" s="15">
        <v>0</v>
      </c>
      <c r="AP31" s="15">
        <v>0</v>
      </c>
      <c r="AQ31" s="15">
        <v>0</v>
      </c>
      <c r="AR31" s="16">
        <f t="shared" si="0"/>
        <v>0</v>
      </c>
    </row>
    <row r="32" spans="1:44" ht="13.25" x14ac:dyDescent="0.25">
      <c r="A32" s="13" t="s">
        <v>99</v>
      </c>
      <c r="B32" s="14" t="s">
        <v>100</v>
      </c>
      <c r="C32" s="15">
        <v>3.43</v>
      </c>
      <c r="D32" s="15">
        <v>54.24</v>
      </c>
      <c r="E32" s="15">
        <v>78.11</v>
      </c>
      <c r="F32" s="15">
        <v>-1.03</v>
      </c>
      <c r="G32" s="15">
        <v>5.99</v>
      </c>
      <c r="H32" s="15">
        <v>-1.36</v>
      </c>
      <c r="I32" s="15">
        <v>13.5</v>
      </c>
      <c r="J32" s="15">
        <v>58.28</v>
      </c>
      <c r="K32" s="15">
        <v>24.49</v>
      </c>
      <c r="L32" s="15">
        <v>49.29</v>
      </c>
      <c r="M32" s="15">
        <v>0.03</v>
      </c>
      <c r="N32" s="15">
        <v>37.31</v>
      </c>
      <c r="O32" s="15">
        <v>8.6199999999999992</v>
      </c>
      <c r="P32" s="15">
        <v>48.66</v>
      </c>
      <c r="Q32" s="15">
        <v>87.07</v>
      </c>
      <c r="R32" s="15">
        <v>65.66</v>
      </c>
      <c r="S32" s="15">
        <v>60.57</v>
      </c>
      <c r="T32" s="15">
        <v>-86.28</v>
      </c>
      <c r="U32" s="15">
        <v>48.44</v>
      </c>
      <c r="V32" s="15">
        <v>112.41</v>
      </c>
      <c r="W32" s="15">
        <v>5.39</v>
      </c>
      <c r="X32" s="15">
        <v>39.64</v>
      </c>
      <c r="Y32" s="15">
        <v>229.99</v>
      </c>
      <c r="Z32" s="15">
        <v>238.22</v>
      </c>
      <c r="AA32" s="15">
        <v>577.01</v>
      </c>
      <c r="AB32" s="15">
        <v>0</v>
      </c>
      <c r="AC32" s="15">
        <v>241.66</v>
      </c>
      <c r="AD32" s="15">
        <v>256.45999999999998</v>
      </c>
      <c r="AE32" s="15">
        <v>9825.08</v>
      </c>
      <c r="AF32" s="15">
        <v>46.45</v>
      </c>
      <c r="AG32" s="15">
        <v>220.8</v>
      </c>
      <c r="AH32" s="15">
        <v>2.97</v>
      </c>
      <c r="AI32" s="15">
        <v>42.65</v>
      </c>
      <c r="AJ32" s="15">
        <v>339.87</v>
      </c>
      <c r="AK32" s="15">
        <v>69.97</v>
      </c>
      <c r="AL32" s="15">
        <v>34.200000000000003</v>
      </c>
      <c r="AM32" s="15">
        <v>18.34</v>
      </c>
      <c r="AN32" s="15">
        <v>139.30000000000001</v>
      </c>
      <c r="AO32" s="15">
        <v>1.78</v>
      </c>
      <c r="AP32" s="15">
        <v>0</v>
      </c>
      <c r="AQ32" s="15">
        <v>-1.19</v>
      </c>
      <c r="AR32" s="16">
        <f t="shared" si="0"/>
        <v>12996.019999999999</v>
      </c>
    </row>
    <row r="33" spans="1:44" ht="13.25" x14ac:dyDescent="0.25">
      <c r="A33" s="13" t="s">
        <v>101</v>
      </c>
      <c r="B33" s="14" t="s">
        <v>102</v>
      </c>
      <c r="C33" s="15">
        <v>0</v>
      </c>
      <c r="D33" s="15">
        <v>0</v>
      </c>
      <c r="E33" s="15">
        <v>0</v>
      </c>
      <c r="F33" s="15">
        <v>0</v>
      </c>
      <c r="G33" s="15">
        <v>0</v>
      </c>
      <c r="H33" s="15">
        <v>0</v>
      </c>
      <c r="I33" s="15">
        <v>0</v>
      </c>
      <c r="J33" s="15">
        <v>0</v>
      </c>
      <c r="K33" s="15">
        <v>0</v>
      </c>
      <c r="L33" s="15">
        <v>0</v>
      </c>
      <c r="M33" s="15">
        <v>0</v>
      </c>
      <c r="N33" s="15">
        <v>0</v>
      </c>
      <c r="O33" s="15">
        <v>0</v>
      </c>
      <c r="P33" s="15">
        <v>0</v>
      </c>
      <c r="Q33" s="15">
        <v>0</v>
      </c>
      <c r="R33" s="15">
        <v>0</v>
      </c>
      <c r="S33" s="15">
        <v>0</v>
      </c>
      <c r="T33" s="15">
        <v>0</v>
      </c>
      <c r="U33" s="15">
        <v>0</v>
      </c>
      <c r="V33" s="15">
        <v>0</v>
      </c>
      <c r="W33" s="15">
        <v>0</v>
      </c>
      <c r="X33" s="15">
        <v>0</v>
      </c>
      <c r="Y33" s="15">
        <v>0</v>
      </c>
      <c r="Z33" s="15">
        <v>0</v>
      </c>
      <c r="AA33" s="15">
        <v>0</v>
      </c>
      <c r="AB33" s="15">
        <v>0</v>
      </c>
      <c r="AC33" s="15">
        <v>0</v>
      </c>
      <c r="AD33" s="15">
        <v>0</v>
      </c>
      <c r="AE33" s="15">
        <v>0</v>
      </c>
      <c r="AF33" s="15">
        <v>0</v>
      </c>
      <c r="AG33" s="15">
        <v>0</v>
      </c>
      <c r="AH33" s="15">
        <v>0</v>
      </c>
      <c r="AI33" s="15">
        <v>0</v>
      </c>
      <c r="AJ33" s="15">
        <v>0</v>
      </c>
      <c r="AK33" s="15">
        <v>0</v>
      </c>
      <c r="AL33" s="15">
        <v>0</v>
      </c>
      <c r="AM33" s="15">
        <v>0</v>
      </c>
      <c r="AN33" s="15">
        <v>0</v>
      </c>
      <c r="AO33" s="15">
        <v>0</v>
      </c>
      <c r="AP33" s="15">
        <v>0</v>
      </c>
      <c r="AQ33" s="15">
        <v>0</v>
      </c>
      <c r="AR33" s="16">
        <f t="shared" si="0"/>
        <v>0</v>
      </c>
    </row>
    <row r="34" spans="1:44" ht="13.25" x14ac:dyDescent="0.25">
      <c r="A34" s="13" t="s">
        <v>103</v>
      </c>
      <c r="B34" s="14" t="s">
        <v>104</v>
      </c>
      <c r="C34" s="15">
        <v>0</v>
      </c>
      <c r="D34" s="15">
        <v>0</v>
      </c>
      <c r="E34" s="15">
        <v>0</v>
      </c>
      <c r="F34" s="15">
        <v>0</v>
      </c>
      <c r="G34" s="15">
        <v>0</v>
      </c>
      <c r="H34" s="15">
        <v>0</v>
      </c>
      <c r="I34" s="15">
        <v>0</v>
      </c>
      <c r="J34" s="15">
        <v>0</v>
      </c>
      <c r="K34" s="15">
        <v>0</v>
      </c>
      <c r="L34" s="15">
        <v>0</v>
      </c>
      <c r="M34" s="15">
        <v>0</v>
      </c>
      <c r="N34" s="15">
        <v>0</v>
      </c>
      <c r="O34" s="15">
        <v>0</v>
      </c>
      <c r="P34" s="15">
        <v>0</v>
      </c>
      <c r="Q34" s="15">
        <v>0</v>
      </c>
      <c r="R34" s="15">
        <v>0</v>
      </c>
      <c r="S34" s="15">
        <v>0</v>
      </c>
      <c r="T34" s="15">
        <v>0</v>
      </c>
      <c r="U34" s="15">
        <v>0</v>
      </c>
      <c r="V34" s="15">
        <v>0</v>
      </c>
      <c r="W34" s="15">
        <v>0</v>
      </c>
      <c r="X34" s="15">
        <v>0</v>
      </c>
      <c r="Y34" s="15">
        <v>0</v>
      </c>
      <c r="Z34" s="15">
        <v>0</v>
      </c>
      <c r="AA34" s="15">
        <v>0</v>
      </c>
      <c r="AB34" s="15">
        <v>0</v>
      </c>
      <c r="AC34" s="15">
        <v>0</v>
      </c>
      <c r="AD34" s="15">
        <v>0</v>
      </c>
      <c r="AE34" s="15">
        <v>0</v>
      </c>
      <c r="AF34" s="15">
        <v>0</v>
      </c>
      <c r="AG34" s="15">
        <v>0</v>
      </c>
      <c r="AH34" s="15">
        <v>0</v>
      </c>
      <c r="AI34" s="15">
        <v>0</v>
      </c>
      <c r="AJ34" s="15">
        <v>0</v>
      </c>
      <c r="AK34" s="15">
        <v>0</v>
      </c>
      <c r="AL34" s="15">
        <v>0</v>
      </c>
      <c r="AM34" s="15">
        <v>0</v>
      </c>
      <c r="AN34" s="15">
        <v>0</v>
      </c>
      <c r="AO34" s="15">
        <v>0</v>
      </c>
      <c r="AP34" s="15">
        <v>0</v>
      </c>
      <c r="AQ34" s="15">
        <v>0</v>
      </c>
      <c r="AR34" s="16">
        <f t="shared" si="0"/>
        <v>0</v>
      </c>
    </row>
    <row r="35" spans="1:44" ht="13.25" x14ac:dyDescent="0.25">
      <c r="A35" s="13" t="s">
        <v>105</v>
      </c>
      <c r="B35" s="14" t="s">
        <v>106</v>
      </c>
      <c r="C35" s="15">
        <v>277.70999999999998</v>
      </c>
      <c r="D35" s="15">
        <v>185.11</v>
      </c>
      <c r="E35" s="15">
        <v>316.01</v>
      </c>
      <c r="F35" s="15">
        <v>41.96</v>
      </c>
      <c r="G35" s="15">
        <v>224.42</v>
      </c>
      <c r="H35" s="15">
        <v>119.09</v>
      </c>
      <c r="I35" s="15">
        <v>153.71</v>
      </c>
      <c r="J35" s="15">
        <v>381.67</v>
      </c>
      <c r="K35" s="15">
        <v>382.85</v>
      </c>
      <c r="L35" s="15">
        <v>396.79</v>
      </c>
      <c r="M35" s="15">
        <v>2164.67</v>
      </c>
      <c r="N35" s="15">
        <v>139.85</v>
      </c>
      <c r="O35" s="15">
        <v>58.73</v>
      </c>
      <c r="P35" s="15">
        <v>170.72</v>
      </c>
      <c r="Q35" s="15">
        <v>359.69</v>
      </c>
      <c r="R35" s="15">
        <v>313.83999999999997</v>
      </c>
      <c r="S35" s="15">
        <v>418.79</v>
      </c>
      <c r="T35" s="15">
        <v>-98.75</v>
      </c>
      <c r="U35" s="15">
        <v>420.54</v>
      </c>
      <c r="V35" s="15">
        <v>441.79</v>
      </c>
      <c r="W35" s="15">
        <v>54.39</v>
      </c>
      <c r="X35" s="15">
        <v>157.04</v>
      </c>
      <c r="Y35" s="15">
        <v>1782.04</v>
      </c>
      <c r="Z35" s="15">
        <v>789.44</v>
      </c>
      <c r="AA35" s="15">
        <v>1788.68</v>
      </c>
      <c r="AB35" s="15">
        <v>2297</v>
      </c>
      <c r="AC35" s="15">
        <v>575.13</v>
      </c>
      <c r="AD35" s="15">
        <v>537.98</v>
      </c>
      <c r="AE35" s="15">
        <v>12742.95</v>
      </c>
      <c r="AF35" s="15">
        <v>479.16</v>
      </c>
      <c r="AG35" s="15">
        <v>7757.1</v>
      </c>
      <c r="AH35" s="15">
        <v>972.02</v>
      </c>
      <c r="AI35" s="15">
        <v>1012.84</v>
      </c>
      <c r="AJ35" s="15">
        <v>743.46</v>
      </c>
      <c r="AK35" s="15">
        <v>411.14</v>
      </c>
      <c r="AL35" s="15">
        <v>416.29</v>
      </c>
      <c r="AM35" s="15">
        <v>499.89</v>
      </c>
      <c r="AN35" s="15">
        <v>497.8</v>
      </c>
      <c r="AO35" s="15">
        <v>130.79</v>
      </c>
      <c r="AP35" s="15">
        <v>3083</v>
      </c>
      <c r="AQ35" s="15">
        <v>119.66</v>
      </c>
      <c r="AR35" s="16">
        <f t="shared" si="0"/>
        <v>43716.99</v>
      </c>
    </row>
    <row r="36" spans="1:44" ht="13.25" x14ac:dyDescent="0.25">
      <c r="A36" s="13" t="s">
        <v>107</v>
      </c>
      <c r="B36" s="14" t="s">
        <v>108</v>
      </c>
      <c r="C36" s="15">
        <v>0</v>
      </c>
      <c r="D36" s="15">
        <v>0</v>
      </c>
      <c r="E36" s="15">
        <v>0</v>
      </c>
      <c r="F36" s="15">
        <v>0</v>
      </c>
      <c r="G36" s="15">
        <v>0</v>
      </c>
      <c r="H36" s="15">
        <v>0</v>
      </c>
      <c r="I36" s="15">
        <v>0</v>
      </c>
      <c r="J36" s="15">
        <v>0</v>
      </c>
      <c r="K36" s="15">
        <v>0</v>
      </c>
      <c r="L36" s="15">
        <v>0</v>
      </c>
      <c r="M36" s="15">
        <v>0</v>
      </c>
      <c r="N36" s="15">
        <v>0</v>
      </c>
      <c r="O36" s="15">
        <v>0</v>
      </c>
      <c r="P36" s="15">
        <v>0</v>
      </c>
      <c r="Q36" s="15">
        <v>0</v>
      </c>
      <c r="R36" s="15">
        <v>0</v>
      </c>
      <c r="S36" s="15">
        <v>0</v>
      </c>
      <c r="T36" s="15">
        <v>0</v>
      </c>
      <c r="U36" s="15">
        <v>0</v>
      </c>
      <c r="V36" s="15">
        <v>0</v>
      </c>
      <c r="W36" s="15">
        <v>0</v>
      </c>
      <c r="X36" s="15">
        <v>0</v>
      </c>
      <c r="Y36" s="15">
        <v>0</v>
      </c>
      <c r="Z36" s="15">
        <v>0</v>
      </c>
      <c r="AA36" s="15">
        <v>0</v>
      </c>
      <c r="AB36" s="15">
        <v>0</v>
      </c>
      <c r="AC36" s="15">
        <v>0</v>
      </c>
      <c r="AD36" s="15">
        <v>0</v>
      </c>
      <c r="AE36" s="15">
        <v>0</v>
      </c>
      <c r="AF36" s="15">
        <v>0</v>
      </c>
      <c r="AG36" s="15">
        <v>0</v>
      </c>
      <c r="AH36" s="15">
        <v>0</v>
      </c>
      <c r="AI36" s="15">
        <v>0</v>
      </c>
      <c r="AJ36" s="15">
        <v>0</v>
      </c>
      <c r="AK36" s="15">
        <v>0</v>
      </c>
      <c r="AL36" s="15">
        <v>0</v>
      </c>
      <c r="AM36" s="15">
        <v>0</v>
      </c>
      <c r="AN36" s="15">
        <v>0</v>
      </c>
      <c r="AO36" s="15">
        <v>0</v>
      </c>
      <c r="AP36" s="15">
        <v>0</v>
      </c>
      <c r="AQ36" s="15">
        <v>0</v>
      </c>
      <c r="AR36" s="16">
        <f t="shared" si="0"/>
        <v>0</v>
      </c>
    </row>
    <row r="37" spans="1:44" ht="13.25" x14ac:dyDescent="0.25">
      <c r="A37" s="13" t="s">
        <v>109</v>
      </c>
      <c r="B37" s="14" t="s">
        <v>110</v>
      </c>
      <c r="C37" s="15">
        <v>0</v>
      </c>
      <c r="D37" s="15">
        <v>0</v>
      </c>
      <c r="E37" s="15">
        <v>0</v>
      </c>
      <c r="F37" s="15">
        <v>0</v>
      </c>
      <c r="G37" s="15">
        <v>0</v>
      </c>
      <c r="H37" s="15">
        <v>0</v>
      </c>
      <c r="I37" s="15">
        <v>0</v>
      </c>
      <c r="J37" s="15">
        <v>0</v>
      </c>
      <c r="K37" s="15">
        <v>0</v>
      </c>
      <c r="L37" s="15">
        <v>0</v>
      </c>
      <c r="M37" s="15">
        <v>0</v>
      </c>
      <c r="N37" s="15">
        <v>0</v>
      </c>
      <c r="O37" s="15">
        <v>0</v>
      </c>
      <c r="P37" s="15">
        <v>0</v>
      </c>
      <c r="Q37" s="15">
        <v>0</v>
      </c>
      <c r="R37" s="15">
        <v>0</v>
      </c>
      <c r="S37" s="15">
        <v>0</v>
      </c>
      <c r="T37" s="15">
        <v>0</v>
      </c>
      <c r="U37" s="15">
        <v>0</v>
      </c>
      <c r="V37" s="15">
        <v>0</v>
      </c>
      <c r="W37" s="15">
        <v>0</v>
      </c>
      <c r="X37" s="15">
        <v>0</v>
      </c>
      <c r="Y37" s="15">
        <v>0</v>
      </c>
      <c r="Z37" s="15">
        <v>0</v>
      </c>
      <c r="AA37" s="15">
        <v>0</v>
      </c>
      <c r="AB37" s="15">
        <v>0</v>
      </c>
      <c r="AC37" s="15">
        <v>0</v>
      </c>
      <c r="AD37" s="15">
        <v>0</v>
      </c>
      <c r="AE37" s="15">
        <v>0</v>
      </c>
      <c r="AF37" s="15">
        <v>0</v>
      </c>
      <c r="AG37" s="15">
        <v>0</v>
      </c>
      <c r="AH37" s="15">
        <v>0</v>
      </c>
      <c r="AI37" s="15">
        <v>0</v>
      </c>
      <c r="AJ37" s="15">
        <v>0</v>
      </c>
      <c r="AK37" s="15">
        <v>0</v>
      </c>
      <c r="AL37" s="15">
        <v>0</v>
      </c>
      <c r="AM37" s="15">
        <v>0</v>
      </c>
      <c r="AN37" s="15">
        <v>0</v>
      </c>
      <c r="AO37" s="15">
        <v>0</v>
      </c>
      <c r="AP37" s="15">
        <v>0</v>
      </c>
      <c r="AQ37" s="15">
        <v>0</v>
      </c>
      <c r="AR37" s="16">
        <f t="shared" si="0"/>
        <v>0</v>
      </c>
    </row>
    <row r="38" spans="1:44" ht="13.25" x14ac:dyDescent="0.25">
      <c r="A38" s="13" t="s">
        <v>111</v>
      </c>
      <c r="B38" s="14" t="s">
        <v>112</v>
      </c>
      <c r="C38" s="15">
        <v>0</v>
      </c>
      <c r="D38" s="15">
        <v>0</v>
      </c>
      <c r="E38" s="15">
        <v>0</v>
      </c>
      <c r="F38" s="15">
        <v>0</v>
      </c>
      <c r="G38" s="15">
        <v>0</v>
      </c>
      <c r="H38" s="15">
        <v>0</v>
      </c>
      <c r="I38" s="15">
        <v>0</v>
      </c>
      <c r="J38" s="15">
        <v>0</v>
      </c>
      <c r="K38" s="15">
        <v>0</v>
      </c>
      <c r="L38" s="15">
        <v>0</v>
      </c>
      <c r="M38" s="15">
        <v>0</v>
      </c>
      <c r="N38" s="15">
        <v>0</v>
      </c>
      <c r="O38" s="15">
        <v>0</v>
      </c>
      <c r="P38" s="15">
        <v>0</v>
      </c>
      <c r="Q38" s="15">
        <v>0</v>
      </c>
      <c r="R38" s="15">
        <v>0</v>
      </c>
      <c r="S38" s="15">
        <v>0</v>
      </c>
      <c r="T38" s="15">
        <v>0</v>
      </c>
      <c r="U38" s="15">
        <v>0</v>
      </c>
      <c r="V38" s="15">
        <v>0</v>
      </c>
      <c r="W38" s="15">
        <v>0</v>
      </c>
      <c r="X38" s="15">
        <v>0</v>
      </c>
      <c r="Y38" s="15">
        <v>0</v>
      </c>
      <c r="Z38" s="15">
        <v>0</v>
      </c>
      <c r="AA38" s="15">
        <v>0</v>
      </c>
      <c r="AB38" s="15">
        <v>0</v>
      </c>
      <c r="AC38" s="15">
        <v>0</v>
      </c>
      <c r="AD38" s="15">
        <v>0</v>
      </c>
      <c r="AE38" s="15">
        <v>0</v>
      </c>
      <c r="AF38" s="15">
        <v>0</v>
      </c>
      <c r="AG38" s="15">
        <v>0</v>
      </c>
      <c r="AH38" s="15">
        <v>0</v>
      </c>
      <c r="AI38" s="15">
        <v>0</v>
      </c>
      <c r="AJ38" s="15">
        <v>0</v>
      </c>
      <c r="AK38" s="15">
        <v>0</v>
      </c>
      <c r="AL38" s="15">
        <v>0</v>
      </c>
      <c r="AM38" s="15">
        <v>0</v>
      </c>
      <c r="AN38" s="15">
        <v>0</v>
      </c>
      <c r="AO38" s="15">
        <v>0</v>
      </c>
      <c r="AP38" s="15">
        <v>0</v>
      </c>
      <c r="AQ38" s="15">
        <v>0</v>
      </c>
      <c r="AR38" s="16">
        <f t="shared" si="0"/>
        <v>0</v>
      </c>
    </row>
    <row r="39" spans="1:44" ht="13.25" x14ac:dyDescent="0.25">
      <c r="A39" s="13" t="s">
        <v>113</v>
      </c>
      <c r="B39" s="14" t="s">
        <v>114</v>
      </c>
      <c r="C39" s="15">
        <v>0</v>
      </c>
      <c r="D39" s="15">
        <v>0.03</v>
      </c>
      <c r="E39" s="15">
        <v>0.1</v>
      </c>
      <c r="F39" s="15">
        <v>0.03</v>
      </c>
      <c r="G39" s="15">
        <v>-1.78</v>
      </c>
      <c r="H39" s="15">
        <v>0.02</v>
      </c>
      <c r="I39" s="15">
        <v>0.01</v>
      </c>
      <c r="J39" s="15">
        <v>-0.03</v>
      </c>
      <c r="K39" s="15">
        <v>-0.02</v>
      </c>
      <c r="L39" s="15">
        <v>0.01</v>
      </c>
      <c r="M39" s="15">
        <v>0.23</v>
      </c>
      <c r="N39" s="15">
        <v>0.01</v>
      </c>
      <c r="O39" s="15">
        <v>0</v>
      </c>
      <c r="P39" s="15">
        <v>0.02</v>
      </c>
      <c r="Q39" s="15">
        <v>0.03</v>
      </c>
      <c r="R39" s="15">
        <v>0.01</v>
      </c>
      <c r="S39" s="15">
        <v>-0.02</v>
      </c>
      <c r="T39" s="15">
        <v>0.02</v>
      </c>
      <c r="U39" s="15">
        <v>-0.1</v>
      </c>
      <c r="V39" s="15">
        <v>0.01</v>
      </c>
      <c r="W39" s="15">
        <v>0.01</v>
      </c>
      <c r="X39" s="15">
        <v>0.04</v>
      </c>
      <c r="Y39" s="15">
        <v>-0.87</v>
      </c>
      <c r="Z39" s="15">
        <v>-3.36</v>
      </c>
      <c r="AA39" s="15">
        <v>-0.02</v>
      </c>
      <c r="AB39" s="15">
        <v>0</v>
      </c>
      <c r="AC39" s="15">
        <v>0</v>
      </c>
      <c r="AD39" s="15">
        <v>-0.44</v>
      </c>
      <c r="AE39" s="15">
        <v>-0.06</v>
      </c>
      <c r="AF39" s="15">
        <v>-4.2</v>
      </c>
      <c r="AG39" s="15">
        <v>-4.33</v>
      </c>
      <c r="AH39" s="15">
        <v>-1.55</v>
      </c>
      <c r="AI39" s="15">
        <v>0.36</v>
      </c>
      <c r="AJ39" s="15">
        <v>-1.66</v>
      </c>
      <c r="AK39" s="15">
        <v>1928.79</v>
      </c>
      <c r="AL39" s="15">
        <v>-0.28999999999999998</v>
      </c>
      <c r="AM39" s="15">
        <v>4</v>
      </c>
      <c r="AN39" s="15">
        <v>0</v>
      </c>
      <c r="AO39" s="15">
        <v>1</v>
      </c>
      <c r="AP39" s="15">
        <v>14</v>
      </c>
      <c r="AQ39" s="15">
        <v>0</v>
      </c>
      <c r="AR39" s="16">
        <f t="shared" si="0"/>
        <v>1930</v>
      </c>
    </row>
    <row r="40" spans="1:44" ht="13.25" x14ac:dyDescent="0.25">
      <c r="A40" s="13" t="s">
        <v>115</v>
      </c>
      <c r="B40" s="14" t="s">
        <v>116</v>
      </c>
      <c r="C40" s="15">
        <v>0</v>
      </c>
      <c r="D40" s="15">
        <v>0</v>
      </c>
      <c r="E40" s="15">
        <v>0</v>
      </c>
      <c r="F40" s="15">
        <v>0</v>
      </c>
      <c r="G40" s="15">
        <v>0</v>
      </c>
      <c r="H40" s="15">
        <v>0</v>
      </c>
      <c r="I40" s="15">
        <v>0</v>
      </c>
      <c r="J40" s="15">
        <v>0</v>
      </c>
      <c r="K40" s="15">
        <v>0</v>
      </c>
      <c r="L40" s="15">
        <v>0</v>
      </c>
      <c r="M40" s="15">
        <v>0</v>
      </c>
      <c r="N40" s="15">
        <v>0</v>
      </c>
      <c r="O40" s="15">
        <v>0</v>
      </c>
      <c r="P40" s="15">
        <v>0</v>
      </c>
      <c r="Q40" s="15">
        <v>0</v>
      </c>
      <c r="R40" s="15">
        <v>0</v>
      </c>
      <c r="S40" s="15">
        <v>0</v>
      </c>
      <c r="T40" s="15">
        <v>0</v>
      </c>
      <c r="U40" s="15">
        <v>0</v>
      </c>
      <c r="V40" s="15">
        <v>0</v>
      </c>
      <c r="W40" s="15">
        <v>0</v>
      </c>
      <c r="X40" s="15">
        <v>0</v>
      </c>
      <c r="Y40" s="15">
        <v>0</v>
      </c>
      <c r="Z40" s="15">
        <v>0</v>
      </c>
      <c r="AA40" s="15">
        <v>0</v>
      </c>
      <c r="AB40" s="15">
        <v>0</v>
      </c>
      <c r="AC40" s="15">
        <v>0</v>
      </c>
      <c r="AD40" s="15">
        <v>0</v>
      </c>
      <c r="AE40" s="15">
        <v>0</v>
      </c>
      <c r="AF40" s="15">
        <v>0</v>
      </c>
      <c r="AG40" s="15">
        <v>0</v>
      </c>
      <c r="AH40" s="15">
        <v>0</v>
      </c>
      <c r="AI40" s="15">
        <v>0</v>
      </c>
      <c r="AJ40" s="15">
        <v>0</v>
      </c>
      <c r="AK40" s="15">
        <v>0</v>
      </c>
      <c r="AL40" s="15">
        <v>0</v>
      </c>
      <c r="AM40" s="15">
        <v>0</v>
      </c>
      <c r="AN40" s="15">
        <v>0</v>
      </c>
      <c r="AO40" s="15">
        <v>0</v>
      </c>
      <c r="AP40" s="15">
        <v>0</v>
      </c>
      <c r="AQ40" s="15">
        <v>0</v>
      </c>
      <c r="AR40" s="16">
        <f t="shared" si="0"/>
        <v>0</v>
      </c>
    </row>
    <row r="41" spans="1:44" ht="13.25" x14ac:dyDescent="0.25">
      <c r="A41" s="13" t="s">
        <v>117</v>
      </c>
      <c r="B41" s="14" t="s">
        <v>118</v>
      </c>
      <c r="C41" s="15">
        <v>0</v>
      </c>
      <c r="D41" s="15">
        <v>0</v>
      </c>
      <c r="E41" s="15">
        <v>0</v>
      </c>
      <c r="F41" s="15">
        <v>0</v>
      </c>
      <c r="G41" s="15">
        <v>0</v>
      </c>
      <c r="H41" s="15">
        <v>0</v>
      </c>
      <c r="I41" s="15">
        <v>0</v>
      </c>
      <c r="J41" s="15">
        <v>0</v>
      </c>
      <c r="K41" s="15">
        <v>0</v>
      </c>
      <c r="L41" s="15">
        <v>0</v>
      </c>
      <c r="M41" s="15">
        <v>0</v>
      </c>
      <c r="N41" s="15">
        <v>0</v>
      </c>
      <c r="O41" s="15">
        <v>0</v>
      </c>
      <c r="P41" s="15">
        <v>0</v>
      </c>
      <c r="Q41" s="15">
        <v>0</v>
      </c>
      <c r="R41" s="15">
        <v>0</v>
      </c>
      <c r="S41" s="15">
        <v>0</v>
      </c>
      <c r="T41" s="15">
        <v>0</v>
      </c>
      <c r="U41" s="15">
        <v>0</v>
      </c>
      <c r="V41" s="15">
        <v>0</v>
      </c>
      <c r="W41" s="15">
        <v>0</v>
      </c>
      <c r="X41" s="15">
        <v>0</v>
      </c>
      <c r="Y41" s="15">
        <v>0</v>
      </c>
      <c r="Z41" s="15">
        <v>0</v>
      </c>
      <c r="AA41" s="15">
        <v>0</v>
      </c>
      <c r="AB41" s="15">
        <v>0</v>
      </c>
      <c r="AC41" s="15">
        <v>0</v>
      </c>
      <c r="AD41" s="15">
        <v>0</v>
      </c>
      <c r="AE41" s="15">
        <v>0</v>
      </c>
      <c r="AF41" s="15">
        <v>0</v>
      </c>
      <c r="AG41" s="15">
        <v>0</v>
      </c>
      <c r="AH41" s="15">
        <v>0</v>
      </c>
      <c r="AI41" s="15">
        <v>0</v>
      </c>
      <c r="AJ41" s="15">
        <v>0</v>
      </c>
      <c r="AK41" s="15">
        <v>0</v>
      </c>
      <c r="AL41" s="15">
        <v>0</v>
      </c>
      <c r="AM41" s="15">
        <v>0</v>
      </c>
      <c r="AN41" s="15">
        <v>0</v>
      </c>
      <c r="AO41" s="15">
        <v>0</v>
      </c>
      <c r="AP41" s="15">
        <v>0</v>
      </c>
      <c r="AQ41" s="15">
        <v>0</v>
      </c>
      <c r="AR41" s="16">
        <f t="shared" si="0"/>
        <v>0</v>
      </c>
    </row>
    <row r="42" spans="1:44" ht="13.25" x14ac:dyDescent="0.25">
      <c r="A42" s="13" t="s">
        <v>119</v>
      </c>
      <c r="B42" s="14" t="s">
        <v>120</v>
      </c>
      <c r="C42" s="15">
        <v>0</v>
      </c>
      <c r="D42" s="15">
        <v>0</v>
      </c>
      <c r="E42" s="15">
        <v>0</v>
      </c>
      <c r="F42" s="15">
        <v>0</v>
      </c>
      <c r="G42" s="15">
        <v>0</v>
      </c>
      <c r="H42" s="15">
        <v>0</v>
      </c>
      <c r="I42" s="15">
        <v>0</v>
      </c>
      <c r="J42" s="15">
        <v>0</v>
      </c>
      <c r="K42" s="15">
        <v>0</v>
      </c>
      <c r="L42" s="15">
        <v>0</v>
      </c>
      <c r="M42" s="15">
        <v>0</v>
      </c>
      <c r="N42" s="15">
        <v>0</v>
      </c>
      <c r="O42" s="15">
        <v>0</v>
      </c>
      <c r="P42" s="15">
        <v>0</v>
      </c>
      <c r="Q42" s="15">
        <v>0</v>
      </c>
      <c r="R42" s="15">
        <v>0</v>
      </c>
      <c r="S42" s="15">
        <v>0</v>
      </c>
      <c r="T42" s="15">
        <v>0</v>
      </c>
      <c r="U42" s="15">
        <v>0</v>
      </c>
      <c r="V42" s="15">
        <v>0</v>
      </c>
      <c r="W42" s="15">
        <v>0</v>
      </c>
      <c r="X42" s="15">
        <v>0</v>
      </c>
      <c r="Y42" s="15">
        <v>0</v>
      </c>
      <c r="Z42" s="15">
        <v>0</v>
      </c>
      <c r="AA42" s="15">
        <v>0</v>
      </c>
      <c r="AB42" s="15">
        <v>0</v>
      </c>
      <c r="AC42" s="15">
        <v>0</v>
      </c>
      <c r="AD42" s="15">
        <v>0</v>
      </c>
      <c r="AE42" s="15">
        <v>0</v>
      </c>
      <c r="AF42" s="15">
        <v>0</v>
      </c>
      <c r="AG42" s="15">
        <v>0</v>
      </c>
      <c r="AH42" s="15">
        <v>0</v>
      </c>
      <c r="AI42" s="15">
        <v>0</v>
      </c>
      <c r="AJ42" s="15">
        <v>0</v>
      </c>
      <c r="AK42" s="15">
        <v>0</v>
      </c>
      <c r="AL42" s="15">
        <v>0</v>
      </c>
      <c r="AM42" s="15">
        <v>0</v>
      </c>
      <c r="AN42" s="15">
        <v>0</v>
      </c>
      <c r="AO42" s="15">
        <v>0</v>
      </c>
      <c r="AP42" s="15">
        <v>0</v>
      </c>
      <c r="AQ42" s="15">
        <v>0</v>
      </c>
      <c r="AR42" s="16">
        <f t="shared" si="0"/>
        <v>0</v>
      </c>
    </row>
    <row r="43" spans="1:44" ht="13.25" x14ac:dyDescent="0.25">
      <c r="A43" s="13" t="s">
        <v>121</v>
      </c>
      <c r="B43" s="14" t="s">
        <v>122</v>
      </c>
      <c r="C43" s="15">
        <v>0</v>
      </c>
      <c r="D43" s="15">
        <v>0</v>
      </c>
      <c r="E43" s="15">
        <v>0</v>
      </c>
      <c r="F43" s="15">
        <v>0</v>
      </c>
      <c r="G43" s="15">
        <v>0</v>
      </c>
      <c r="H43" s="15">
        <v>0</v>
      </c>
      <c r="I43" s="15">
        <v>0</v>
      </c>
      <c r="J43" s="15">
        <v>0</v>
      </c>
      <c r="K43" s="15">
        <v>0</v>
      </c>
      <c r="L43" s="15">
        <v>0</v>
      </c>
      <c r="M43" s="15">
        <v>0</v>
      </c>
      <c r="N43" s="15">
        <v>0</v>
      </c>
      <c r="O43" s="15">
        <v>0</v>
      </c>
      <c r="P43" s="15">
        <v>0</v>
      </c>
      <c r="Q43" s="15">
        <v>0</v>
      </c>
      <c r="R43" s="15">
        <v>0</v>
      </c>
      <c r="S43" s="15">
        <v>0</v>
      </c>
      <c r="T43" s="15">
        <v>0</v>
      </c>
      <c r="U43" s="15">
        <v>0</v>
      </c>
      <c r="V43" s="15">
        <v>0</v>
      </c>
      <c r="W43" s="15">
        <v>0</v>
      </c>
      <c r="X43" s="15">
        <v>0</v>
      </c>
      <c r="Y43" s="15">
        <v>0</v>
      </c>
      <c r="Z43" s="15">
        <v>0</v>
      </c>
      <c r="AA43" s="15">
        <v>0</v>
      </c>
      <c r="AB43" s="15">
        <v>0</v>
      </c>
      <c r="AC43" s="15">
        <v>0</v>
      </c>
      <c r="AD43" s="15">
        <v>0</v>
      </c>
      <c r="AE43" s="15">
        <v>0</v>
      </c>
      <c r="AF43" s="15">
        <v>0</v>
      </c>
      <c r="AG43" s="15">
        <v>0</v>
      </c>
      <c r="AH43" s="15">
        <v>0</v>
      </c>
      <c r="AI43" s="15">
        <v>0</v>
      </c>
      <c r="AJ43" s="15">
        <v>0</v>
      </c>
      <c r="AK43" s="15">
        <v>0</v>
      </c>
      <c r="AL43" s="15">
        <v>0</v>
      </c>
      <c r="AM43" s="15">
        <v>0</v>
      </c>
      <c r="AN43" s="15">
        <v>0</v>
      </c>
      <c r="AO43" s="15">
        <v>0</v>
      </c>
      <c r="AP43" s="15">
        <v>0</v>
      </c>
      <c r="AQ43" s="15">
        <v>0</v>
      </c>
      <c r="AR43" s="16">
        <f t="shared" si="0"/>
        <v>0</v>
      </c>
    </row>
    <row r="44" spans="1:44" ht="13.25" x14ac:dyDescent="0.25">
      <c r="A44" s="13" t="s">
        <v>123</v>
      </c>
      <c r="B44" s="14" t="s">
        <v>124</v>
      </c>
      <c r="C44" s="15">
        <v>0</v>
      </c>
      <c r="D44" s="15">
        <v>0</v>
      </c>
      <c r="E44" s="15">
        <v>0</v>
      </c>
      <c r="F44" s="15">
        <v>0</v>
      </c>
      <c r="G44" s="15">
        <v>0</v>
      </c>
      <c r="H44" s="15">
        <v>0</v>
      </c>
      <c r="I44" s="15">
        <v>0</v>
      </c>
      <c r="J44" s="15">
        <v>0</v>
      </c>
      <c r="K44" s="15">
        <v>0</v>
      </c>
      <c r="L44" s="15">
        <v>0</v>
      </c>
      <c r="M44" s="15">
        <v>0</v>
      </c>
      <c r="N44" s="15">
        <v>0</v>
      </c>
      <c r="O44" s="15">
        <v>0</v>
      </c>
      <c r="P44" s="15">
        <v>0</v>
      </c>
      <c r="Q44" s="15">
        <v>0</v>
      </c>
      <c r="R44" s="15">
        <v>0</v>
      </c>
      <c r="S44" s="15">
        <v>0</v>
      </c>
      <c r="T44" s="15">
        <v>0</v>
      </c>
      <c r="U44" s="15">
        <v>0</v>
      </c>
      <c r="V44" s="15">
        <v>0</v>
      </c>
      <c r="W44" s="15">
        <v>0</v>
      </c>
      <c r="X44" s="15">
        <v>0</v>
      </c>
      <c r="Y44" s="15">
        <v>0</v>
      </c>
      <c r="Z44" s="15">
        <v>0</v>
      </c>
      <c r="AA44" s="15">
        <v>0</v>
      </c>
      <c r="AB44" s="15">
        <v>0</v>
      </c>
      <c r="AC44" s="15">
        <v>0</v>
      </c>
      <c r="AD44" s="15">
        <v>0</v>
      </c>
      <c r="AE44" s="15">
        <v>0</v>
      </c>
      <c r="AF44" s="15">
        <v>0</v>
      </c>
      <c r="AG44" s="15">
        <v>0</v>
      </c>
      <c r="AH44" s="15">
        <v>0</v>
      </c>
      <c r="AI44" s="15">
        <v>0</v>
      </c>
      <c r="AJ44" s="15">
        <v>0</v>
      </c>
      <c r="AK44" s="15">
        <v>0</v>
      </c>
      <c r="AL44" s="15">
        <v>0</v>
      </c>
      <c r="AM44" s="15">
        <v>0</v>
      </c>
      <c r="AN44" s="15">
        <v>0</v>
      </c>
      <c r="AO44" s="15">
        <v>0</v>
      </c>
      <c r="AP44" s="15">
        <v>0</v>
      </c>
      <c r="AQ44" s="15">
        <v>0</v>
      </c>
      <c r="AR44" s="16">
        <f t="shared" si="0"/>
        <v>0</v>
      </c>
    </row>
    <row r="45" spans="1:44" ht="13.25" x14ac:dyDescent="0.25">
      <c r="A45" s="13" t="s">
        <v>125</v>
      </c>
      <c r="B45" s="14" t="s">
        <v>126</v>
      </c>
      <c r="C45" s="15">
        <v>0</v>
      </c>
      <c r="D45" s="15">
        <v>0</v>
      </c>
      <c r="E45" s="15">
        <v>0</v>
      </c>
      <c r="F45" s="15">
        <v>0</v>
      </c>
      <c r="G45" s="15">
        <v>0</v>
      </c>
      <c r="H45" s="15">
        <v>0</v>
      </c>
      <c r="I45" s="15">
        <v>0</v>
      </c>
      <c r="J45" s="15">
        <v>0</v>
      </c>
      <c r="K45" s="15">
        <v>0</v>
      </c>
      <c r="L45" s="15">
        <v>0</v>
      </c>
      <c r="M45" s="15">
        <v>0</v>
      </c>
      <c r="N45" s="15">
        <v>0</v>
      </c>
      <c r="O45" s="15">
        <v>0</v>
      </c>
      <c r="P45" s="15">
        <v>0</v>
      </c>
      <c r="Q45" s="15">
        <v>0</v>
      </c>
      <c r="R45" s="15">
        <v>0</v>
      </c>
      <c r="S45" s="15">
        <v>0</v>
      </c>
      <c r="T45" s="15">
        <v>0</v>
      </c>
      <c r="U45" s="15">
        <v>0</v>
      </c>
      <c r="V45" s="15">
        <v>0</v>
      </c>
      <c r="W45" s="15">
        <v>0</v>
      </c>
      <c r="X45" s="15">
        <v>0</v>
      </c>
      <c r="Y45" s="15">
        <v>0</v>
      </c>
      <c r="Z45" s="15">
        <v>0</v>
      </c>
      <c r="AA45" s="15">
        <v>0</v>
      </c>
      <c r="AB45" s="15">
        <v>0</v>
      </c>
      <c r="AC45" s="15">
        <v>0</v>
      </c>
      <c r="AD45" s="15">
        <v>0</v>
      </c>
      <c r="AE45" s="15">
        <v>0</v>
      </c>
      <c r="AF45" s="15">
        <v>0</v>
      </c>
      <c r="AG45" s="15">
        <v>0</v>
      </c>
      <c r="AH45" s="15">
        <v>0</v>
      </c>
      <c r="AI45" s="15">
        <v>0</v>
      </c>
      <c r="AJ45" s="15">
        <v>0</v>
      </c>
      <c r="AK45" s="15">
        <v>0</v>
      </c>
      <c r="AL45" s="15">
        <v>0</v>
      </c>
      <c r="AM45" s="15">
        <v>0</v>
      </c>
      <c r="AN45" s="15">
        <v>0</v>
      </c>
      <c r="AO45" s="15">
        <v>0</v>
      </c>
      <c r="AP45" s="15">
        <v>0</v>
      </c>
      <c r="AQ45" s="15">
        <v>0</v>
      </c>
      <c r="AR45" s="16">
        <f t="shared" si="0"/>
        <v>0</v>
      </c>
    </row>
    <row r="46" spans="1:44" ht="13.25" x14ac:dyDescent="0.25">
      <c r="A46" s="13" t="s">
        <v>127</v>
      </c>
      <c r="B46" s="14" t="s">
        <v>128</v>
      </c>
      <c r="C46" s="15"/>
      <c r="D46" s="15"/>
      <c r="E46" s="15"/>
      <c r="F46" s="15"/>
      <c r="G46" s="15"/>
      <c r="H46" s="15"/>
      <c r="I46" s="15"/>
      <c r="J46" s="15"/>
      <c r="K46" s="15"/>
      <c r="L46" s="15"/>
      <c r="M46" s="15"/>
      <c r="N46" s="15"/>
      <c r="O46" s="15"/>
      <c r="P46" s="15"/>
      <c r="Q46" s="15"/>
      <c r="R46" s="15"/>
      <c r="S46" s="15"/>
      <c r="T46" s="15"/>
      <c r="U46" s="15"/>
      <c r="V46" s="15"/>
      <c r="W46" s="15"/>
      <c r="X46" s="15"/>
      <c r="Y46" s="15"/>
      <c r="Z46" s="15"/>
      <c r="AA46" s="15"/>
      <c r="AB46" s="15"/>
      <c r="AC46" s="15"/>
      <c r="AD46" s="15"/>
      <c r="AE46" s="15"/>
      <c r="AF46" s="15"/>
      <c r="AG46" s="15"/>
      <c r="AH46" s="15"/>
      <c r="AI46" s="15"/>
      <c r="AJ46" s="15"/>
      <c r="AK46" s="15"/>
      <c r="AL46" s="15"/>
      <c r="AM46" s="15"/>
      <c r="AN46" s="15"/>
      <c r="AO46" s="15"/>
      <c r="AP46" s="15"/>
      <c r="AQ46" s="15"/>
      <c r="AR46" s="16">
        <f t="shared" si="0"/>
        <v>0</v>
      </c>
    </row>
    <row r="47" spans="1:44" ht="13.25" x14ac:dyDescent="0.25">
      <c r="A47" s="13" t="s">
        <v>129</v>
      </c>
      <c r="B47" s="14" t="s">
        <v>130</v>
      </c>
      <c r="C47" s="15"/>
      <c r="D47" s="15"/>
      <c r="E47" s="15"/>
      <c r="F47" s="15"/>
      <c r="G47" s="15"/>
      <c r="H47" s="15"/>
      <c r="I47" s="15"/>
      <c r="J47" s="15"/>
      <c r="K47" s="15"/>
      <c r="L47" s="15"/>
      <c r="M47" s="15"/>
      <c r="N47" s="15"/>
      <c r="O47" s="15"/>
      <c r="P47" s="15"/>
      <c r="Q47" s="15"/>
      <c r="R47" s="15"/>
      <c r="S47" s="15"/>
      <c r="T47" s="15"/>
      <c r="U47" s="15"/>
      <c r="V47" s="15"/>
      <c r="W47" s="15"/>
      <c r="X47" s="15"/>
      <c r="Y47" s="15"/>
      <c r="Z47" s="15"/>
      <c r="AA47" s="15"/>
      <c r="AB47" s="15"/>
      <c r="AC47" s="15"/>
      <c r="AD47" s="15"/>
      <c r="AE47" s="15"/>
      <c r="AF47" s="15"/>
      <c r="AG47" s="15"/>
      <c r="AH47" s="15"/>
      <c r="AI47" s="15"/>
      <c r="AJ47" s="15"/>
      <c r="AK47" s="15"/>
      <c r="AL47" s="15"/>
      <c r="AM47" s="15"/>
      <c r="AN47" s="15"/>
      <c r="AO47" s="15"/>
      <c r="AP47" s="15"/>
      <c r="AQ47" s="15"/>
      <c r="AR47" s="16">
        <f t="shared" si="0"/>
        <v>0</v>
      </c>
    </row>
    <row r="48" spans="1:44" ht="13.25" x14ac:dyDescent="0.25">
      <c r="A48" s="17" t="s">
        <v>131</v>
      </c>
      <c r="B48" s="18" t="s">
        <v>132</v>
      </c>
      <c r="C48" s="19">
        <f t="shared" ref="C48:AR48" si="1">SUM(C5:C47)</f>
        <v>9920.3299999999981</v>
      </c>
      <c r="D48" s="19">
        <f t="shared" si="1"/>
        <v>1449.3999999999999</v>
      </c>
      <c r="E48" s="19">
        <f t="shared" si="1"/>
        <v>3220.0800000000004</v>
      </c>
      <c r="F48" s="19">
        <f t="shared" si="1"/>
        <v>237.82000000000002</v>
      </c>
      <c r="G48" s="19">
        <f t="shared" si="1"/>
        <v>1265.0900000000001</v>
      </c>
      <c r="H48" s="19">
        <f t="shared" si="1"/>
        <v>652.84999999999991</v>
      </c>
      <c r="I48" s="19">
        <f t="shared" si="1"/>
        <v>1062.26</v>
      </c>
      <c r="J48" s="19">
        <f t="shared" si="1"/>
        <v>5031.6699999999992</v>
      </c>
      <c r="K48" s="19">
        <f t="shared" si="1"/>
        <v>1168.55</v>
      </c>
      <c r="L48" s="19">
        <f t="shared" si="1"/>
        <v>2019</v>
      </c>
      <c r="M48" s="19">
        <f t="shared" si="1"/>
        <v>3216.27</v>
      </c>
      <c r="N48" s="19">
        <f t="shared" si="1"/>
        <v>1778.8199999999997</v>
      </c>
      <c r="O48" s="19">
        <f t="shared" si="1"/>
        <v>529.70000000000005</v>
      </c>
      <c r="P48" s="19">
        <f t="shared" si="1"/>
        <v>1823.4200000000003</v>
      </c>
      <c r="Q48" s="19">
        <f t="shared" si="1"/>
        <v>3684.4500000000007</v>
      </c>
      <c r="R48" s="19">
        <f t="shared" si="1"/>
        <v>3505.1000000000004</v>
      </c>
      <c r="S48" s="19">
        <f t="shared" si="1"/>
        <v>3915.8900000000003</v>
      </c>
      <c r="T48" s="19">
        <f t="shared" si="1"/>
        <v>-681.09</v>
      </c>
      <c r="U48" s="19">
        <f t="shared" si="1"/>
        <v>7508.83</v>
      </c>
      <c r="V48" s="19">
        <f t="shared" si="1"/>
        <v>2606.2800000000002</v>
      </c>
      <c r="W48" s="19">
        <f t="shared" si="1"/>
        <v>1845.1200000000001</v>
      </c>
      <c r="X48" s="19">
        <f t="shared" si="1"/>
        <v>1513.04</v>
      </c>
      <c r="Y48" s="19">
        <f t="shared" si="1"/>
        <v>6550.98</v>
      </c>
      <c r="Z48" s="19">
        <f t="shared" si="1"/>
        <v>5931.4900000000007</v>
      </c>
      <c r="AA48" s="19">
        <f t="shared" si="1"/>
        <v>13435.460000000001</v>
      </c>
      <c r="AB48" s="19">
        <f t="shared" si="1"/>
        <v>9353</v>
      </c>
      <c r="AC48" s="19">
        <f t="shared" si="1"/>
        <v>2413.06</v>
      </c>
      <c r="AD48" s="19">
        <f t="shared" si="1"/>
        <v>2529.16</v>
      </c>
      <c r="AE48" s="19">
        <f t="shared" si="1"/>
        <v>86010.92</v>
      </c>
      <c r="AF48" s="19">
        <f t="shared" si="1"/>
        <v>4901.75</v>
      </c>
      <c r="AG48" s="19">
        <f t="shared" si="1"/>
        <v>14259.820000000002</v>
      </c>
      <c r="AH48" s="19">
        <f t="shared" si="1"/>
        <v>17172.75</v>
      </c>
      <c r="AI48" s="19">
        <f t="shared" si="1"/>
        <v>3482.5200000000004</v>
      </c>
      <c r="AJ48" s="19">
        <f t="shared" si="1"/>
        <v>4847.3</v>
      </c>
      <c r="AK48" s="19">
        <f t="shared" si="1"/>
        <v>9760.7000000000007</v>
      </c>
      <c r="AL48" s="19">
        <f t="shared" si="1"/>
        <v>829.79000000000008</v>
      </c>
      <c r="AM48" s="19">
        <f t="shared" si="1"/>
        <v>7493.4700000000012</v>
      </c>
      <c r="AN48" s="19">
        <f t="shared" si="1"/>
        <v>6002.4100000000008</v>
      </c>
      <c r="AO48" s="19">
        <f t="shared" si="1"/>
        <v>2653.0800000000004</v>
      </c>
      <c r="AP48" s="19">
        <f t="shared" si="1"/>
        <v>25348</v>
      </c>
      <c r="AQ48" s="19">
        <f t="shared" si="1"/>
        <v>419.51</v>
      </c>
      <c r="AR48" s="20">
        <f t="shared" si="1"/>
        <v>280668.05000000005</v>
      </c>
    </row>
  </sheetData>
  <mergeCells count="2">
    <mergeCell ref="A3:B3"/>
    <mergeCell ref="A4:B4"/>
  </mergeCells>
  <phoneticPr fontId="0" type="noConversion"/>
  <pageMargins left="0" right="0" top="0" bottom="0" header="0.51181102362204722" footer="0.51181102362204722"/>
  <pageSetup paperSize="9" scale="50" orientation="landscape"/>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
  <dimension ref="A3:AG88"/>
  <sheetViews>
    <sheetView workbookViewId="0">
      <pane xSplit="1" ySplit="4" topLeftCell="W31" activePane="bottomRight" state="frozen"/>
      <selection activeCell="AM44" sqref="AM44"/>
      <selection pane="topRight" activeCell="AM44" sqref="AM44"/>
      <selection pane="bottomLeft" activeCell="AM44" sqref="AM44"/>
      <selection pane="bottomRight" activeCell="AH59" sqref="AH59"/>
    </sheetView>
  </sheetViews>
  <sheetFormatPr baseColWidth="10" defaultColWidth="8.90625" defaultRowHeight="12.5" outlineLevelRow="1" x14ac:dyDescent="0.25"/>
  <cols>
    <col min="1" max="1" width="10.54296875" style="22" customWidth="1"/>
    <col min="2" max="2" width="9" style="22" customWidth="1"/>
    <col min="3" max="3" width="8.453125" style="22" customWidth="1"/>
    <col min="4" max="4" width="11.54296875" style="22" customWidth="1"/>
    <col min="5" max="7" width="12" style="22" customWidth="1"/>
    <col min="8" max="9" width="12.54296875" style="22" customWidth="1"/>
    <col min="10" max="10" width="12" style="22" customWidth="1"/>
    <col min="11" max="25" width="12.54296875" style="22" customWidth="1"/>
    <col min="26" max="26" width="10" style="22" customWidth="1"/>
    <col min="27" max="27" width="9.453125" style="22" customWidth="1"/>
    <col min="28" max="28" width="10.453125" style="22" bestFit="1" customWidth="1"/>
    <col min="29" max="29" width="8.90625" style="22"/>
    <col min="30" max="30" width="14.90625" style="22" bestFit="1" customWidth="1"/>
    <col min="31" max="31" width="22.90625" style="22" bestFit="1" customWidth="1"/>
    <col min="32" max="16384" width="8.90625" style="22"/>
  </cols>
  <sheetData>
    <row r="3" spans="1:33" x14ac:dyDescent="0.25">
      <c r="A3" s="80"/>
      <c r="B3" s="81" t="s">
        <v>133</v>
      </c>
      <c r="C3" s="82"/>
      <c r="D3" s="82"/>
      <c r="E3" s="82"/>
      <c r="F3" s="82"/>
      <c r="G3" s="82"/>
      <c r="H3" s="82"/>
      <c r="I3" s="82"/>
      <c r="J3" s="82"/>
      <c r="K3" s="82"/>
      <c r="L3" s="82"/>
      <c r="M3" s="82"/>
      <c r="N3" s="82"/>
      <c r="O3" s="82"/>
      <c r="P3" s="82"/>
      <c r="Q3" s="82"/>
      <c r="R3" s="82"/>
      <c r="S3" s="82"/>
      <c r="T3" s="82"/>
      <c r="U3" s="82"/>
      <c r="V3" s="82"/>
      <c r="W3" s="82"/>
      <c r="X3" s="82"/>
      <c r="Y3" s="82"/>
      <c r="Z3" s="83"/>
      <c r="AA3"/>
      <c r="AD3" s="22" t="s">
        <v>188</v>
      </c>
      <c r="AE3" s="22" t="s">
        <v>192</v>
      </c>
    </row>
    <row r="4" spans="1:33" x14ac:dyDescent="0.25">
      <c r="A4" s="81" t="s">
        <v>134</v>
      </c>
      <c r="B4" s="80" t="s">
        <v>135</v>
      </c>
      <c r="C4" s="84" t="s">
        <v>136</v>
      </c>
      <c r="D4" s="84" t="s">
        <v>137</v>
      </c>
      <c r="E4" s="84" t="s">
        <v>138</v>
      </c>
      <c r="F4" s="84" t="s">
        <v>139</v>
      </c>
      <c r="G4" s="84" t="s">
        <v>140</v>
      </c>
      <c r="H4" s="84" t="s">
        <v>141</v>
      </c>
      <c r="I4" s="84" t="s">
        <v>142</v>
      </c>
      <c r="J4" s="84" t="s">
        <v>143</v>
      </c>
      <c r="K4" s="84" t="s">
        <v>144</v>
      </c>
      <c r="L4" s="84" t="s">
        <v>145</v>
      </c>
      <c r="M4" s="84" t="s">
        <v>146</v>
      </c>
      <c r="N4" s="84" t="s">
        <v>147</v>
      </c>
      <c r="O4" s="84" t="s">
        <v>148</v>
      </c>
      <c r="P4" s="84" t="s">
        <v>149</v>
      </c>
      <c r="Q4" s="84" t="s">
        <v>150</v>
      </c>
      <c r="R4" s="84" t="s">
        <v>151</v>
      </c>
      <c r="S4" s="84" t="s">
        <v>152</v>
      </c>
      <c r="T4" s="84" t="s">
        <v>153</v>
      </c>
      <c r="U4" s="84" t="s">
        <v>154</v>
      </c>
      <c r="V4" s="84" t="s">
        <v>155</v>
      </c>
      <c r="W4" s="84" t="s">
        <v>156</v>
      </c>
      <c r="X4" s="84" t="s">
        <v>157</v>
      </c>
      <c r="Y4" s="84" t="s">
        <v>158</v>
      </c>
      <c r="Z4" s="85" t="s">
        <v>167</v>
      </c>
      <c r="AA4" s="100" t="s">
        <v>168</v>
      </c>
      <c r="AB4" s="100" t="s">
        <v>168</v>
      </c>
      <c r="AD4" s="22" t="s">
        <v>185</v>
      </c>
      <c r="AE4" s="22" t="s">
        <v>186</v>
      </c>
      <c r="AG4" s="22" t="s">
        <v>189</v>
      </c>
    </row>
    <row r="5" spans="1:33" outlineLevel="1" x14ac:dyDescent="0.25">
      <c r="A5" s="80">
        <v>1</v>
      </c>
      <c r="B5" s="86">
        <v>1416</v>
      </c>
      <c r="C5" s="87">
        <v>0</v>
      </c>
      <c r="D5" s="87">
        <v>0</v>
      </c>
      <c r="E5" s="87">
        <v>0</v>
      </c>
      <c r="F5" s="87">
        <v>0</v>
      </c>
      <c r="G5" s="87">
        <v>0</v>
      </c>
      <c r="H5" s="87">
        <v>0</v>
      </c>
      <c r="I5" s="87">
        <v>0</v>
      </c>
      <c r="J5" s="87">
        <v>0</v>
      </c>
      <c r="K5" s="87">
        <v>0</v>
      </c>
      <c r="L5" s="87">
        <v>0</v>
      </c>
      <c r="M5" s="87">
        <v>0</v>
      </c>
      <c r="N5" s="87">
        <v>0</v>
      </c>
      <c r="O5" s="87">
        <v>0</v>
      </c>
      <c r="P5" s="87">
        <v>0</v>
      </c>
      <c r="Q5" s="87">
        <v>0</v>
      </c>
      <c r="R5" s="87">
        <v>0</v>
      </c>
      <c r="S5" s="87">
        <v>0</v>
      </c>
      <c r="T5" s="87">
        <v>6.3366897601680465</v>
      </c>
      <c r="U5" s="87">
        <v>63.663310239831951</v>
      </c>
      <c r="V5" s="87">
        <v>0</v>
      </c>
      <c r="W5" s="87">
        <v>0</v>
      </c>
      <c r="X5" s="87">
        <v>0</v>
      </c>
      <c r="Y5" s="87">
        <v>0</v>
      </c>
      <c r="Z5" s="88">
        <v>1486</v>
      </c>
      <c r="AA5"/>
      <c r="AB5" s="97"/>
    </row>
    <row r="6" spans="1:33" outlineLevel="1" x14ac:dyDescent="0.25">
      <c r="A6" s="89">
        <v>2</v>
      </c>
      <c r="B6" s="90">
        <v>0</v>
      </c>
      <c r="C6" s="91">
        <v>0</v>
      </c>
      <c r="D6" s="91">
        <v>0</v>
      </c>
      <c r="E6" s="91">
        <v>0</v>
      </c>
      <c r="F6" s="91">
        <v>0</v>
      </c>
      <c r="G6" s="91">
        <v>0</v>
      </c>
      <c r="H6" s="91">
        <v>0</v>
      </c>
      <c r="I6" s="91">
        <v>0</v>
      </c>
      <c r="J6" s="91">
        <v>0</v>
      </c>
      <c r="K6" s="91">
        <v>0</v>
      </c>
      <c r="L6" s="91">
        <v>0</v>
      </c>
      <c r="M6" s="91">
        <v>0</v>
      </c>
      <c r="N6" s="91">
        <v>0</v>
      </c>
      <c r="O6" s="91">
        <v>0</v>
      </c>
      <c r="P6" s="91">
        <v>0</v>
      </c>
      <c r="Q6" s="91">
        <v>0</v>
      </c>
      <c r="R6" s="91">
        <v>0</v>
      </c>
      <c r="S6" s="91">
        <v>0</v>
      </c>
      <c r="T6" s="91">
        <v>0</v>
      </c>
      <c r="U6" s="91">
        <v>0</v>
      </c>
      <c r="V6" s="91">
        <v>0</v>
      </c>
      <c r="W6" s="91">
        <v>0</v>
      </c>
      <c r="X6" s="91">
        <v>0</v>
      </c>
      <c r="Y6" s="91">
        <v>0</v>
      </c>
      <c r="Z6" s="92">
        <v>0</v>
      </c>
      <c r="AA6"/>
      <c r="AB6" s="97"/>
    </row>
    <row r="7" spans="1:33" outlineLevel="1" x14ac:dyDescent="0.25">
      <c r="A7" s="89">
        <v>3</v>
      </c>
      <c r="B7" s="90">
        <v>278.87</v>
      </c>
      <c r="C7" s="91">
        <v>154.57</v>
      </c>
      <c r="D7" s="91">
        <v>238.01</v>
      </c>
      <c r="E7" s="91">
        <v>19.067903962937457</v>
      </c>
      <c r="F7" s="91">
        <v>55.52390690540286</v>
      </c>
      <c r="G7" s="91">
        <v>145.53719626168223</v>
      </c>
      <c r="H7" s="91">
        <v>-2.0959813144663868</v>
      </c>
      <c r="I7" s="91">
        <v>-8.3111797024827645</v>
      </c>
      <c r="J7" s="91">
        <v>-8.8025619395635726</v>
      </c>
      <c r="K7" s="91">
        <v>50.81727309968138</v>
      </c>
      <c r="L7" s="91">
        <v>23.485088871187983</v>
      </c>
      <c r="M7" s="91">
        <v>395.50998292228712</v>
      </c>
      <c r="N7" s="91">
        <v>1073.3899999999999</v>
      </c>
      <c r="O7" s="91">
        <v>265.00588212242207</v>
      </c>
      <c r="P7" s="91">
        <v>417.0060252914127</v>
      </c>
      <c r="Q7" s="91">
        <v>1178.6702901823983</v>
      </c>
      <c r="R7" s="91">
        <v>268.16148716458417</v>
      </c>
      <c r="S7" s="91">
        <v>487.00487495204777</v>
      </c>
      <c r="T7" s="91">
        <v>13350.608741452625</v>
      </c>
      <c r="U7" s="91">
        <v>1381.8026988345134</v>
      </c>
      <c r="V7" s="91">
        <v>-0.19670475111054236</v>
      </c>
      <c r="W7" s="91">
        <v>-75.591240718907997</v>
      </c>
      <c r="X7" s="91">
        <v>40.996213604561092</v>
      </c>
      <c r="Y7" s="91">
        <v>20.960102798791123</v>
      </c>
      <c r="Z7" s="92">
        <v>19750</v>
      </c>
      <c r="AA7"/>
      <c r="AB7" s="97"/>
    </row>
    <row r="8" spans="1:33" outlineLevel="1" x14ac:dyDescent="0.25">
      <c r="A8" s="89">
        <v>4</v>
      </c>
      <c r="B8" s="90"/>
      <c r="C8" s="91"/>
      <c r="D8" s="91"/>
      <c r="E8" s="91"/>
      <c r="F8" s="91"/>
      <c r="G8" s="91"/>
      <c r="H8" s="91"/>
      <c r="I8" s="91"/>
      <c r="J8" s="91"/>
      <c r="K8" s="91"/>
      <c r="L8" s="91"/>
      <c r="M8" s="91"/>
      <c r="N8" s="91"/>
      <c r="O8" s="91"/>
      <c r="P8" s="91"/>
      <c r="Q8" s="91"/>
      <c r="R8" s="91"/>
      <c r="S8" s="91"/>
      <c r="T8" s="91"/>
      <c r="U8" s="91"/>
      <c r="V8" s="91"/>
      <c r="W8" s="91"/>
      <c r="X8" s="91"/>
      <c r="Y8" s="91"/>
      <c r="Z8" s="92">
        <v>0</v>
      </c>
      <c r="AA8"/>
      <c r="AB8" s="97"/>
    </row>
    <row r="9" spans="1:33" outlineLevel="1" x14ac:dyDescent="0.25">
      <c r="A9" s="89">
        <v>5</v>
      </c>
      <c r="B9" s="90"/>
      <c r="C9" s="91"/>
      <c r="D9" s="91"/>
      <c r="E9" s="91"/>
      <c r="F9" s="91"/>
      <c r="G9" s="91"/>
      <c r="H9" s="91"/>
      <c r="I9" s="91"/>
      <c r="J9" s="91"/>
      <c r="K9" s="91"/>
      <c r="L9" s="91"/>
      <c r="M9" s="91"/>
      <c r="N9" s="91"/>
      <c r="O9" s="91"/>
      <c r="P9" s="91"/>
      <c r="Q9" s="91"/>
      <c r="R9" s="91"/>
      <c r="S9" s="91"/>
      <c r="T9" s="91"/>
      <c r="U9" s="91"/>
      <c r="V9" s="91"/>
      <c r="W9" s="91"/>
      <c r="X9" s="91"/>
      <c r="Y9" s="91"/>
      <c r="Z9" s="92">
        <v>0</v>
      </c>
      <c r="AA9"/>
      <c r="AB9" s="97"/>
    </row>
    <row r="10" spans="1:33" outlineLevel="1" x14ac:dyDescent="0.25">
      <c r="A10" s="89">
        <v>6</v>
      </c>
      <c r="B10" s="90"/>
      <c r="C10" s="91"/>
      <c r="D10" s="91"/>
      <c r="E10" s="91"/>
      <c r="F10" s="91"/>
      <c r="G10" s="91"/>
      <c r="H10" s="91"/>
      <c r="I10" s="91"/>
      <c r="J10" s="91"/>
      <c r="K10" s="91"/>
      <c r="L10" s="91"/>
      <c r="M10" s="91"/>
      <c r="N10" s="91"/>
      <c r="O10" s="91"/>
      <c r="P10" s="91"/>
      <c r="Q10" s="91"/>
      <c r="R10" s="91"/>
      <c r="S10" s="91"/>
      <c r="T10" s="91"/>
      <c r="U10" s="91"/>
      <c r="V10" s="91"/>
      <c r="W10" s="91"/>
      <c r="X10" s="91"/>
      <c r="Y10" s="91"/>
      <c r="Z10" s="92">
        <v>0</v>
      </c>
      <c r="AA10"/>
      <c r="AB10" s="97"/>
    </row>
    <row r="11" spans="1:33" outlineLevel="1" x14ac:dyDescent="0.25">
      <c r="A11" s="89">
        <v>7</v>
      </c>
      <c r="B11" s="90"/>
      <c r="C11" s="91"/>
      <c r="D11" s="91"/>
      <c r="E11" s="91"/>
      <c r="F11" s="91"/>
      <c r="G11" s="91"/>
      <c r="H11" s="91"/>
      <c r="I11" s="91"/>
      <c r="J11" s="91"/>
      <c r="K11" s="91"/>
      <c r="L11" s="91"/>
      <c r="M11" s="91"/>
      <c r="N11" s="91"/>
      <c r="O11" s="91"/>
      <c r="P11" s="91"/>
      <c r="Q11" s="91"/>
      <c r="R11" s="91"/>
      <c r="S11" s="91"/>
      <c r="T11" s="91"/>
      <c r="U11" s="91"/>
      <c r="V11" s="91"/>
      <c r="W11" s="91"/>
      <c r="X11" s="91"/>
      <c r="Y11" s="91"/>
      <c r="Z11" s="92">
        <v>0</v>
      </c>
      <c r="AA11"/>
      <c r="AB11" s="97"/>
    </row>
    <row r="12" spans="1:33" outlineLevel="1" x14ac:dyDescent="0.25">
      <c r="A12" s="89">
        <v>8</v>
      </c>
      <c r="B12" s="90"/>
      <c r="C12" s="91"/>
      <c r="D12" s="91"/>
      <c r="E12" s="91"/>
      <c r="F12" s="91"/>
      <c r="G12" s="91"/>
      <c r="H12" s="91"/>
      <c r="I12" s="91"/>
      <c r="J12" s="91"/>
      <c r="K12" s="91"/>
      <c r="L12" s="91"/>
      <c r="M12" s="91"/>
      <c r="N12" s="91"/>
      <c r="O12" s="91"/>
      <c r="P12" s="91"/>
      <c r="Q12" s="91"/>
      <c r="R12" s="91"/>
      <c r="S12" s="91"/>
      <c r="T12" s="91"/>
      <c r="U12" s="91"/>
      <c r="V12" s="91"/>
      <c r="W12" s="91"/>
      <c r="X12" s="91"/>
      <c r="Y12" s="91"/>
      <c r="Z12" s="92">
        <v>0</v>
      </c>
      <c r="AA12"/>
      <c r="AB12" s="97"/>
    </row>
    <row r="13" spans="1:33" outlineLevel="1" x14ac:dyDescent="0.25">
      <c r="A13" s="89">
        <v>9</v>
      </c>
      <c r="B13" s="90"/>
      <c r="C13" s="91"/>
      <c r="D13" s="91"/>
      <c r="E13" s="91"/>
      <c r="F13" s="91"/>
      <c r="G13" s="91"/>
      <c r="H13" s="91"/>
      <c r="I13" s="91"/>
      <c r="J13" s="91"/>
      <c r="K13" s="91"/>
      <c r="L13" s="91"/>
      <c r="M13" s="91"/>
      <c r="N13" s="91"/>
      <c r="O13" s="91"/>
      <c r="P13" s="91"/>
      <c r="Q13" s="91"/>
      <c r="R13" s="91"/>
      <c r="S13" s="91"/>
      <c r="T13" s="91"/>
      <c r="U13" s="91"/>
      <c r="V13" s="91"/>
      <c r="W13" s="91"/>
      <c r="X13" s="91"/>
      <c r="Y13" s="91"/>
      <c r="Z13" s="92">
        <v>0</v>
      </c>
      <c r="AA13"/>
      <c r="AB13" s="97"/>
    </row>
    <row r="14" spans="1:33" outlineLevel="1" x14ac:dyDescent="0.25">
      <c r="A14" s="89">
        <v>10</v>
      </c>
      <c r="B14" s="90"/>
      <c r="C14" s="91"/>
      <c r="D14" s="91"/>
      <c r="E14" s="91"/>
      <c r="F14" s="91"/>
      <c r="G14" s="91"/>
      <c r="H14" s="91"/>
      <c r="I14" s="91"/>
      <c r="J14" s="91"/>
      <c r="K14" s="91"/>
      <c r="L14" s="91"/>
      <c r="M14" s="91"/>
      <c r="N14" s="91"/>
      <c r="O14" s="91"/>
      <c r="P14" s="91"/>
      <c r="Q14" s="91"/>
      <c r="R14" s="91"/>
      <c r="S14" s="91"/>
      <c r="T14" s="91"/>
      <c r="U14" s="91"/>
      <c r="V14" s="91"/>
      <c r="W14" s="91"/>
      <c r="X14" s="91"/>
      <c r="Y14" s="91"/>
      <c r="Z14" s="92">
        <v>0</v>
      </c>
      <c r="AA14"/>
      <c r="AB14" s="97"/>
    </row>
    <row r="15" spans="1:33" outlineLevel="1" x14ac:dyDescent="0.25">
      <c r="A15" s="89">
        <v>11</v>
      </c>
      <c r="B15" s="90"/>
      <c r="C15" s="91"/>
      <c r="D15" s="91"/>
      <c r="E15" s="91"/>
      <c r="F15" s="91"/>
      <c r="G15" s="91"/>
      <c r="H15" s="91"/>
      <c r="I15" s="91"/>
      <c r="J15" s="91"/>
      <c r="K15" s="91"/>
      <c r="L15" s="91"/>
      <c r="M15" s="91"/>
      <c r="N15" s="91"/>
      <c r="O15" s="91"/>
      <c r="P15" s="91"/>
      <c r="Q15" s="91"/>
      <c r="R15" s="91"/>
      <c r="S15" s="91"/>
      <c r="T15" s="91"/>
      <c r="U15" s="91"/>
      <c r="V15" s="91"/>
      <c r="W15" s="91"/>
      <c r="X15" s="91"/>
      <c r="Y15" s="91"/>
      <c r="Z15" s="92">
        <v>0</v>
      </c>
      <c r="AA15"/>
      <c r="AB15" s="97"/>
    </row>
    <row r="16" spans="1:33" outlineLevel="1" x14ac:dyDescent="0.25">
      <c r="A16" s="89">
        <v>12</v>
      </c>
      <c r="B16" s="90">
        <v>5029.4599999999991</v>
      </c>
      <c r="C16" s="91">
        <v>2781.9099999999994</v>
      </c>
      <c r="D16" s="91">
        <v>3851.68</v>
      </c>
      <c r="E16" s="91">
        <v>276.68862705816059</v>
      </c>
      <c r="F16" s="91">
        <v>805.69073561635253</v>
      </c>
      <c r="G16" s="91">
        <v>653.7459190031152</v>
      </c>
      <c r="H16" s="91">
        <v>201.94030568081686</v>
      </c>
      <c r="I16" s="91">
        <v>800.75244855647111</v>
      </c>
      <c r="J16" s="91">
        <v>848.0953702119939</v>
      </c>
      <c r="K16" s="91">
        <v>821.37185844333192</v>
      </c>
      <c r="L16" s="91">
        <v>379.59516351843422</v>
      </c>
      <c r="M16" s="91">
        <v>10484.472587351165</v>
      </c>
      <c r="N16" s="91">
        <v>2242.2199999999998</v>
      </c>
      <c r="O16" s="91">
        <v>295.66954726221076</v>
      </c>
      <c r="P16" s="91">
        <v>465.25753208213024</v>
      </c>
      <c r="Q16" s="91">
        <v>1315.0534934490879</v>
      </c>
      <c r="R16" s="91">
        <v>299.19028539331163</v>
      </c>
      <c r="S16" s="91">
        <v>543.35590492683025</v>
      </c>
      <c r="T16" s="91">
        <v>30683.170593888281</v>
      </c>
      <c r="U16" s="91">
        <v>6361.962642998149</v>
      </c>
      <c r="V16" s="91">
        <v>0.79788274866095088</v>
      </c>
      <c r="W16" s="91">
        <v>306.61662506362018</v>
      </c>
      <c r="X16" s="91">
        <v>2320.4336251317409</v>
      </c>
      <c r="Y16" s="91">
        <v>1202.8788516161353</v>
      </c>
      <c r="Z16" s="92">
        <v>72972.009999999966</v>
      </c>
      <c r="AA16"/>
      <c r="AB16" s="97"/>
    </row>
    <row r="17" spans="1:28" outlineLevel="1" x14ac:dyDescent="0.25">
      <c r="A17" s="89">
        <v>13</v>
      </c>
      <c r="B17" s="90">
        <v>2968.48</v>
      </c>
      <c r="C17" s="91">
        <v>992.95</v>
      </c>
      <c r="D17" s="91">
        <v>561.64</v>
      </c>
      <c r="E17" s="91">
        <v>70.838140612283226</v>
      </c>
      <c r="F17" s="91">
        <v>206.27386902898641</v>
      </c>
      <c r="G17" s="91">
        <v>179.97949589351458</v>
      </c>
      <c r="H17" s="91">
        <v>58.334910848494275</v>
      </c>
      <c r="I17" s="91">
        <v>231.31500440574303</v>
      </c>
      <c r="J17" s="91">
        <v>244.99105141761262</v>
      </c>
      <c r="K17" s="91">
        <v>209.53824988620846</v>
      </c>
      <c r="L17" s="91">
        <v>96.837632567137007</v>
      </c>
      <c r="M17" s="91">
        <v>2931.1318478733356</v>
      </c>
      <c r="N17" s="91">
        <v>588.63</v>
      </c>
      <c r="O17" s="91">
        <v>290.63465287333361</v>
      </c>
      <c r="P17" s="91">
        <v>457.33475965137421</v>
      </c>
      <c r="Q17" s="91">
        <v>1292.6597247415914</v>
      </c>
      <c r="R17" s="91">
        <v>294.09543709702285</v>
      </c>
      <c r="S17" s="91">
        <v>534.10321176917739</v>
      </c>
      <c r="T17" s="91">
        <v>95119.224944132555</v>
      </c>
      <c r="U17" s="91">
        <v>25029.527269734965</v>
      </c>
      <c r="V17" s="91">
        <v>-0.11367877447306363</v>
      </c>
      <c r="W17" s="91">
        <v>-43.685368844978846</v>
      </c>
      <c r="X17" s="91">
        <v>1244.103261336076</v>
      </c>
      <c r="Y17" s="91">
        <v>644.17558375006013</v>
      </c>
      <c r="Z17" s="92">
        <v>134203</v>
      </c>
      <c r="AA17"/>
      <c r="AB17" s="97"/>
    </row>
    <row r="18" spans="1:28" outlineLevel="1" x14ac:dyDescent="0.25">
      <c r="A18" s="89">
        <v>14</v>
      </c>
      <c r="B18" s="90"/>
      <c r="C18" s="91"/>
      <c r="D18" s="91"/>
      <c r="E18" s="91"/>
      <c r="F18" s="91"/>
      <c r="G18" s="91"/>
      <c r="H18" s="91"/>
      <c r="I18" s="91"/>
      <c r="J18" s="91"/>
      <c r="K18" s="91"/>
      <c r="L18" s="91"/>
      <c r="M18" s="91"/>
      <c r="N18" s="91"/>
      <c r="O18" s="91"/>
      <c r="P18" s="91"/>
      <c r="Q18" s="91"/>
      <c r="R18" s="91"/>
      <c r="S18" s="91"/>
      <c r="T18" s="91"/>
      <c r="U18" s="91"/>
      <c r="V18" s="91"/>
      <c r="W18" s="91"/>
      <c r="X18" s="91"/>
      <c r="Y18" s="91"/>
      <c r="Z18" s="92">
        <v>0</v>
      </c>
      <c r="AA18"/>
      <c r="AB18" s="97"/>
    </row>
    <row r="19" spans="1:28" outlineLevel="1" x14ac:dyDescent="0.25">
      <c r="A19" s="89">
        <v>15</v>
      </c>
      <c r="B19" s="90"/>
      <c r="C19" s="91"/>
      <c r="D19" s="91"/>
      <c r="E19" s="91"/>
      <c r="F19" s="91"/>
      <c r="G19" s="91"/>
      <c r="H19" s="91"/>
      <c r="I19" s="91"/>
      <c r="J19" s="91"/>
      <c r="K19" s="91"/>
      <c r="L19" s="91"/>
      <c r="M19" s="91"/>
      <c r="N19" s="91"/>
      <c r="O19" s="91"/>
      <c r="P19" s="91"/>
      <c r="Q19" s="91"/>
      <c r="R19" s="91"/>
      <c r="S19" s="91"/>
      <c r="T19" s="91"/>
      <c r="U19" s="91"/>
      <c r="V19" s="91"/>
      <c r="W19" s="91"/>
      <c r="X19" s="91"/>
      <c r="Y19" s="91"/>
      <c r="Z19" s="92">
        <v>0</v>
      </c>
      <c r="AA19"/>
      <c r="AB19" s="97"/>
    </row>
    <row r="20" spans="1:28" outlineLevel="1" x14ac:dyDescent="0.25">
      <c r="A20" s="89">
        <v>16</v>
      </c>
      <c r="B20" s="90"/>
      <c r="C20" s="91"/>
      <c r="D20" s="91"/>
      <c r="E20" s="91"/>
      <c r="F20" s="91"/>
      <c r="G20" s="91"/>
      <c r="H20" s="91"/>
      <c r="I20" s="91"/>
      <c r="J20" s="91"/>
      <c r="K20" s="91"/>
      <c r="L20" s="91"/>
      <c r="M20" s="91"/>
      <c r="N20" s="91"/>
      <c r="O20" s="91"/>
      <c r="P20" s="91"/>
      <c r="Q20" s="91"/>
      <c r="R20" s="91"/>
      <c r="S20" s="91"/>
      <c r="T20" s="91"/>
      <c r="U20" s="91"/>
      <c r="V20" s="91"/>
      <c r="W20" s="91"/>
      <c r="X20" s="91"/>
      <c r="Y20" s="91"/>
      <c r="Z20" s="92">
        <v>0</v>
      </c>
      <c r="AA20"/>
      <c r="AB20" s="97"/>
    </row>
    <row r="21" spans="1:28" outlineLevel="1" x14ac:dyDescent="0.25">
      <c r="A21" s="89">
        <v>17</v>
      </c>
      <c r="B21" s="90"/>
      <c r="C21" s="91"/>
      <c r="D21" s="91"/>
      <c r="E21" s="91"/>
      <c r="F21" s="91"/>
      <c r="G21" s="91"/>
      <c r="H21" s="91"/>
      <c r="I21" s="91"/>
      <c r="J21" s="91"/>
      <c r="K21" s="91"/>
      <c r="L21" s="91"/>
      <c r="M21" s="91"/>
      <c r="N21" s="91"/>
      <c r="O21" s="91"/>
      <c r="P21" s="91"/>
      <c r="Q21" s="91"/>
      <c r="R21" s="91"/>
      <c r="S21" s="91"/>
      <c r="T21" s="91"/>
      <c r="U21" s="91"/>
      <c r="V21" s="91"/>
      <c r="W21" s="91"/>
      <c r="X21" s="91"/>
      <c r="Y21" s="91"/>
      <c r="Z21" s="92">
        <v>0</v>
      </c>
      <c r="AA21"/>
      <c r="AB21" s="97"/>
    </row>
    <row r="22" spans="1:28" outlineLevel="1" x14ac:dyDescent="0.25">
      <c r="A22" s="89">
        <v>18</v>
      </c>
      <c r="B22" s="90"/>
      <c r="C22" s="91"/>
      <c r="D22" s="91"/>
      <c r="E22" s="91"/>
      <c r="F22" s="91"/>
      <c r="G22" s="91"/>
      <c r="H22" s="91"/>
      <c r="I22" s="91"/>
      <c r="J22" s="91"/>
      <c r="K22" s="91"/>
      <c r="L22" s="91"/>
      <c r="M22" s="91"/>
      <c r="N22" s="91"/>
      <c r="O22" s="91"/>
      <c r="P22" s="91"/>
      <c r="Q22" s="91"/>
      <c r="R22" s="91"/>
      <c r="S22" s="91"/>
      <c r="T22" s="91"/>
      <c r="U22" s="91"/>
      <c r="V22" s="91"/>
      <c r="W22" s="91"/>
      <c r="X22" s="91"/>
      <c r="Y22" s="91"/>
      <c r="Z22" s="92">
        <v>0</v>
      </c>
      <c r="AA22"/>
      <c r="AB22" s="97"/>
    </row>
    <row r="23" spans="1:28" outlineLevel="1" x14ac:dyDescent="0.25">
      <c r="A23" s="89">
        <v>19</v>
      </c>
      <c r="B23" s="90">
        <v>273.82</v>
      </c>
      <c r="C23" s="91">
        <v>655.93999999999994</v>
      </c>
      <c r="D23" s="91">
        <v>394.96</v>
      </c>
      <c r="E23" s="91">
        <v>40.459305703374447</v>
      </c>
      <c r="F23" s="91">
        <v>117.81361641520066</v>
      </c>
      <c r="G23" s="91">
        <v>115.61161144151799</v>
      </c>
      <c r="H23" s="91">
        <v>33.294962162442339</v>
      </c>
      <c r="I23" s="91">
        <v>132.02427512569326</v>
      </c>
      <c r="J23" s="91">
        <v>139.82995205514953</v>
      </c>
      <c r="K23" s="91">
        <v>125.80712061902594</v>
      </c>
      <c r="L23" s="91">
        <v>58.141478834774695</v>
      </c>
      <c r="M23" s="91">
        <v>5285.9581616859323</v>
      </c>
      <c r="N23" s="91">
        <v>483.13</v>
      </c>
      <c r="O23" s="91">
        <v>213.46477994169152</v>
      </c>
      <c r="P23" s="91">
        <v>335.90235322425411</v>
      </c>
      <c r="Q23" s="91">
        <v>949.4302243501304</v>
      </c>
      <c r="R23" s="91">
        <v>216.00665007118869</v>
      </c>
      <c r="S23" s="91">
        <v>392.2870980431494</v>
      </c>
      <c r="T23" s="91">
        <v>48204.586381655565</v>
      </c>
      <c r="U23" s="91">
        <v>4570.6325127140244</v>
      </c>
      <c r="V23" s="91">
        <v>0.12749648099738586</v>
      </c>
      <c r="W23" s="91">
        <v>48.99534521395983</v>
      </c>
      <c r="X23" s="91">
        <v>287.64575597120114</v>
      </c>
      <c r="Y23" s="91">
        <v>149.15091829073</v>
      </c>
      <c r="Z23" s="92">
        <v>63225.02</v>
      </c>
      <c r="AA23"/>
      <c r="AB23" s="97"/>
    </row>
    <row r="24" spans="1:28" outlineLevel="1" x14ac:dyDescent="0.25">
      <c r="A24" s="89">
        <v>20</v>
      </c>
      <c r="B24" s="90">
        <v>0</v>
      </c>
      <c r="C24" s="91">
        <v>0</v>
      </c>
      <c r="D24" s="91">
        <v>0</v>
      </c>
      <c r="E24" s="91">
        <v>0</v>
      </c>
      <c r="F24" s="91">
        <v>0</v>
      </c>
      <c r="G24" s="91">
        <v>0</v>
      </c>
      <c r="H24" s="91">
        <v>0</v>
      </c>
      <c r="I24" s="91">
        <v>0</v>
      </c>
      <c r="J24" s="91">
        <v>0</v>
      </c>
      <c r="K24" s="91">
        <v>0</v>
      </c>
      <c r="L24" s="91">
        <v>0</v>
      </c>
      <c r="M24" s="91">
        <v>0</v>
      </c>
      <c r="N24" s="91">
        <v>0</v>
      </c>
      <c r="O24" s="91">
        <v>0</v>
      </c>
      <c r="P24" s="91">
        <v>0</v>
      </c>
      <c r="Q24" s="91">
        <v>0</v>
      </c>
      <c r="R24" s="91">
        <v>0</v>
      </c>
      <c r="S24" s="91">
        <v>0</v>
      </c>
      <c r="T24" s="91">
        <v>0</v>
      </c>
      <c r="U24" s="91">
        <v>0</v>
      </c>
      <c r="V24" s="91">
        <v>0</v>
      </c>
      <c r="W24" s="91">
        <v>0</v>
      </c>
      <c r="X24" s="91">
        <v>0</v>
      </c>
      <c r="Y24" s="91">
        <v>0</v>
      </c>
      <c r="Z24" s="92">
        <v>0</v>
      </c>
      <c r="AA24"/>
      <c r="AB24" s="97"/>
    </row>
    <row r="25" spans="1:28" outlineLevel="1" x14ac:dyDescent="0.25">
      <c r="A25" s="89">
        <v>21</v>
      </c>
      <c r="B25" s="90"/>
      <c r="C25" s="91"/>
      <c r="D25" s="91"/>
      <c r="E25" s="91"/>
      <c r="F25" s="91"/>
      <c r="G25" s="91"/>
      <c r="H25" s="91"/>
      <c r="I25" s="91"/>
      <c r="J25" s="91"/>
      <c r="K25" s="91"/>
      <c r="L25" s="91"/>
      <c r="M25" s="91"/>
      <c r="N25" s="91"/>
      <c r="O25" s="91"/>
      <c r="P25" s="91"/>
      <c r="Q25" s="91"/>
      <c r="R25" s="91"/>
      <c r="S25" s="91"/>
      <c r="T25" s="91"/>
      <c r="U25" s="91"/>
      <c r="V25" s="91"/>
      <c r="W25" s="91"/>
      <c r="X25" s="91"/>
      <c r="Y25" s="91"/>
      <c r="Z25" s="92">
        <v>0</v>
      </c>
      <c r="AA25"/>
      <c r="AB25" s="97"/>
    </row>
    <row r="26" spans="1:28" outlineLevel="1" x14ac:dyDescent="0.25">
      <c r="A26" s="89">
        <v>22</v>
      </c>
      <c r="B26" s="90"/>
      <c r="C26" s="91"/>
      <c r="D26" s="91"/>
      <c r="E26" s="91"/>
      <c r="F26" s="91"/>
      <c r="G26" s="91"/>
      <c r="H26" s="91"/>
      <c r="I26" s="91"/>
      <c r="J26" s="91"/>
      <c r="K26" s="91"/>
      <c r="L26" s="91"/>
      <c r="M26" s="91"/>
      <c r="N26" s="91"/>
      <c r="O26" s="91"/>
      <c r="P26" s="91"/>
      <c r="Q26" s="91"/>
      <c r="R26" s="91"/>
      <c r="S26" s="91"/>
      <c r="T26" s="91"/>
      <c r="U26" s="91"/>
      <c r="V26" s="91"/>
      <c r="W26" s="91"/>
      <c r="X26" s="91"/>
      <c r="Y26" s="91"/>
      <c r="Z26" s="92">
        <v>0</v>
      </c>
      <c r="AA26"/>
      <c r="AB26" s="97"/>
    </row>
    <row r="27" spans="1:28" outlineLevel="1" x14ac:dyDescent="0.25">
      <c r="A27" s="89">
        <v>23</v>
      </c>
      <c r="B27" s="90"/>
      <c r="C27" s="91"/>
      <c r="D27" s="91"/>
      <c r="E27" s="91"/>
      <c r="F27" s="91"/>
      <c r="G27" s="91"/>
      <c r="H27" s="91"/>
      <c r="I27" s="91"/>
      <c r="J27" s="91"/>
      <c r="K27" s="91"/>
      <c r="L27" s="91"/>
      <c r="M27" s="91"/>
      <c r="N27" s="91"/>
      <c r="O27" s="91"/>
      <c r="P27" s="91"/>
      <c r="Q27" s="91"/>
      <c r="R27" s="91"/>
      <c r="S27" s="91"/>
      <c r="T27" s="91"/>
      <c r="U27" s="91"/>
      <c r="V27" s="91"/>
      <c r="W27" s="91"/>
      <c r="X27" s="91"/>
      <c r="Y27" s="91"/>
      <c r="Z27" s="92">
        <v>0</v>
      </c>
      <c r="AA27"/>
      <c r="AB27" s="97"/>
    </row>
    <row r="28" spans="1:28" outlineLevel="1" x14ac:dyDescent="0.25">
      <c r="A28" s="89">
        <v>24</v>
      </c>
      <c r="B28" s="90"/>
      <c r="C28" s="91"/>
      <c r="D28" s="91"/>
      <c r="E28" s="91"/>
      <c r="F28" s="91"/>
      <c r="G28" s="91"/>
      <c r="H28" s="91"/>
      <c r="I28" s="91"/>
      <c r="J28" s="91"/>
      <c r="K28" s="91"/>
      <c r="L28" s="91"/>
      <c r="M28" s="91"/>
      <c r="N28" s="91"/>
      <c r="O28" s="91"/>
      <c r="P28" s="91"/>
      <c r="Q28" s="91"/>
      <c r="R28" s="91"/>
      <c r="S28" s="91"/>
      <c r="T28" s="91"/>
      <c r="U28" s="91"/>
      <c r="V28" s="91"/>
      <c r="W28" s="91"/>
      <c r="X28" s="91"/>
      <c r="Y28" s="91"/>
      <c r="Z28" s="92">
        <v>0</v>
      </c>
      <c r="AA28"/>
    </row>
    <row r="29" spans="1:28" outlineLevel="1" x14ac:dyDescent="0.25">
      <c r="A29" s="89">
        <v>25</v>
      </c>
      <c r="B29" s="90">
        <v>9966.6299999999974</v>
      </c>
      <c r="C29" s="91">
        <v>4585.37</v>
      </c>
      <c r="D29" s="91">
        <v>5046.2900000000018</v>
      </c>
      <c r="E29" s="91">
        <v>407.05397733675574</v>
      </c>
      <c r="F29" s="91">
        <v>1185.3021279659424</v>
      </c>
      <c r="G29" s="91">
        <v>1094.8742225998299</v>
      </c>
      <c r="H29" s="91">
        <v>291.47419737728706</v>
      </c>
      <c r="I29" s="91">
        <v>1155.7805483854247</v>
      </c>
      <c r="J29" s="91">
        <v>1224.1138117451924</v>
      </c>
      <c r="K29" s="91">
        <v>1207.5345020482478</v>
      </c>
      <c r="L29" s="91">
        <v>558.059363791534</v>
      </c>
      <c r="M29" s="91">
        <v>19097.072579832722</v>
      </c>
      <c r="N29" s="91">
        <v>4387.37</v>
      </c>
      <c r="O29" s="91">
        <v>1064.7748621996579</v>
      </c>
      <c r="P29" s="91">
        <v>1675.500670249171</v>
      </c>
      <c r="Q29" s="91">
        <v>4735.8137327232071</v>
      </c>
      <c r="R29" s="91">
        <v>1077.4538597261071</v>
      </c>
      <c r="S29" s="91">
        <v>1956.7510896912045</v>
      </c>
      <c r="T29" s="91">
        <v>187363.92735088916</v>
      </c>
      <c r="U29" s="91">
        <v>37407.58843452148</v>
      </c>
      <c r="V29" s="91">
        <v>0.61499570407473081</v>
      </c>
      <c r="W29" s="91">
        <v>236.33536071369321</v>
      </c>
      <c r="X29" s="91">
        <v>3893.1788560435789</v>
      </c>
      <c r="Y29" s="91">
        <v>2017.1654564557166</v>
      </c>
      <c r="Z29" s="92">
        <v>291636.02999999997</v>
      </c>
      <c r="AA29"/>
    </row>
    <row r="30" spans="1:28" outlineLevel="1" x14ac:dyDescent="0.25">
      <c r="A30" s="93" t="s">
        <v>173</v>
      </c>
      <c r="B30" s="94">
        <v>19933.259999999995</v>
      </c>
      <c r="C30" s="95">
        <v>9170.739999999998</v>
      </c>
      <c r="D30" s="95">
        <v>10092.580000000002</v>
      </c>
      <c r="E30" s="95">
        <v>814.10795467351147</v>
      </c>
      <c r="F30" s="95">
        <v>2370.6042559318848</v>
      </c>
      <c r="G30" s="95">
        <v>2189.7484451996597</v>
      </c>
      <c r="H30" s="95">
        <v>582.94839475457411</v>
      </c>
      <c r="I30" s="95">
        <v>2311.5610967708494</v>
      </c>
      <c r="J30" s="95">
        <v>2448.2276234903848</v>
      </c>
      <c r="K30" s="95">
        <v>2415.0690040964955</v>
      </c>
      <c r="L30" s="95">
        <v>1116.118727583068</v>
      </c>
      <c r="M30" s="95">
        <v>38194.145159665437</v>
      </c>
      <c r="N30" s="95">
        <v>8774.74</v>
      </c>
      <c r="O30" s="95">
        <v>2129.5497243993159</v>
      </c>
      <c r="P30" s="95">
        <v>3351.001340498342</v>
      </c>
      <c r="Q30" s="95">
        <v>9471.6274654464141</v>
      </c>
      <c r="R30" s="95">
        <v>2154.9077194522142</v>
      </c>
      <c r="S30" s="95">
        <v>3913.5021793824094</v>
      </c>
      <c r="T30" s="95">
        <v>374727.85470177839</v>
      </c>
      <c r="U30" s="95">
        <v>74815.17686904296</v>
      </c>
      <c r="V30" s="95">
        <v>1.2299914081494616</v>
      </c>
      <c r="W30" s="95">
        <v>472.67072142738635</v>
      </c>
      <c r="X30" s="95">
        <v>7786.3577120871578</v>
      </c>
      <c r="Y30" s="95">
        <v>4034.3309129114332</v>
      </c>
      <c r="Z30" s="96">
        <v>583272.05999999994</v>
      </c>
    </row>
    <row r="31" spans="1:28" outlineLevel="1" x14ac:dyDescent="0.25">
      <c r="A31"/>
      <c r="B31"/>
      <c r="C31"/>
      <c r="D31"/>
      <c r="E31"/>
      <c r="F31"/>
      <c r="G31"/>
      <c r="H31"/>
      <c r="I31"/>
      <c r="J31"/>
      <c r="K31"/>
      <c r="L31"/>
      <c r="M31"/>
      <c r="N31"/>
      <c r="O31"/>
      <c r="P31"/>
      <c r="Q31"/>
      <c r="R31"/>
      <c r="S31"/>
      <c r="T31"/>
      <c r="U31"/>
      <c r="V31"/>
      <c r="W31"/>
      <c r="X31"/>
      <c r="Y31"/>
      <c r="Z31"/>
    </row>
    <row r="32" spans="1:28" outlineLevel="1" x14ac:dyDescent="0.25"/>
    <row r="33" spans="1:33" outlineLevel="1" x14ac:dyDescent="0.25"/>
    <row r="34" spans="1:33" ht="13" x14ac:dyDescent="0.3">
      <c r="A34" s="98" t="s">
        <v>159</v>
      </c>
    </row>
    <row r="35" spans="1:33" ht="13" x14ac:dyDescent="0.3">
      <c r="A35" s="22">
        <f t="shared" ref="A35:A59" si="0">A5</f>
        <v>1</v>
      </c>
      <c r="B35" s="22">
        <f t="shared" ref="B35:Q50" si="1">GETPIVOTDATA(CONCATENATE(B$4),$A$3,"L",$A35)</f>
        <v>1416</v>
      </c>
      <c r="C35" s="22">
        <f t="shared" si="1"/>
        <v>0</v>
      </c>
      <c r="D35" s="22">
        <f t="shared" si="1"/>
        <v>0</v>
      </c>
      <c r="E35" s="22">
        <f t="shared" si="1"/>
        <v>0</v>
      </c>
      <c r="F35" s="22">
        <f t="shared" si="1"/>
        <v>0</v>
      </c>
      <c r="G35" s="22">
        <f t="shared" si="1"/>
        <v>0</v>
      </c>
      <c r="H35" s="22">
        <f t="shared" si="1"/>
        <v>0</v>
      </c>
      <c r="I35" s="22">
        <f t="shared" si="1"/>
        <v>0</v>
      </c>
      <c r="J35" s="22">
        <f t="shared" si="1"/>
        <v>0</v>
      </c>
      <c r="K35" s="22">
        <f t="shared" si="1"/>
        <v>0</v>
      </c>
      <c r="L35" s="22">
        <f t="shared" si="1"/>
        <v>0</v>
      </c>
      <c r="M35" s="22">
        <f t="shared" si="1"/>
        <v>0</v>
      </c>
      <c r="N35" s="22">
        <f t="shared" si="1"/>
        <v>0</v>
      </c>
      <c r="O35" s="22">
        <f t="shared" si="1"/>
        <v>0</v>
      </c>
      <c r="P35" s="22">
        <f t="shared" si="1"/>
        <v>0</v>
      </c>
      <c r="Q35" s="22">
        <f t="shared" si="1"/>
        <v>0</v>
      </c>
      <c r="R35" s="22">
        <f t="shared" ref="R35:Z50" si="2">GETPIVOTDATA(CONCATENATE(R$4),$A$3,"L",$A35)</f>
        <v>0</v>
      </c>
      <c r="S35" s="22">
        <f t="shared" si="2"/>
        <v>0</v>
      </c>
      <c r="T35" s="22">
        <f t="shared" si="2"/>
        <v>6.3366897601680465</v>
      </c>
      <c r="U35" s="22">
        <f t="shared" si="2"/>
        <v>63.663310239831951</v>
      </c>
      <c r="V35" s="22">
        <f t="shared" si="2"/>
        <v>0</v>
      </c>
      <c r="W35" s="22">
        <f t="shared" si="2"/>
        <v>0</v>
      </c>
      <c r="X35" s="22">
        <f t="shared" si="2"/>
        <v>0</v>
      </c>
      <c r="Y35" s="22">
        <f t="shared" si="2"/>
        <v>0</v>
      </c>
      <c r="Z35" s="22">
        <f t="shared" si="2"/>
        <v>1486</v>
      </c>
      <c r="AA35" s="97">
        <f>SUM(B35:Y35)</f>
        <v>1486</v>
      </c>
      <c r="AB35" s="97">
        <f>AA35-Z35</f>
        <v>0</v>
      </c>
      <c r="AD35" s="142" t="s">
        <v>190</v>
      </c>
      <c r="AE35" s="47"/>
      <c r="AF35" s="47"/>
    </row>
    <row r="36" spans="1:33" x14ac:dyDescent="0.25">
      <c r="A36" s="22">
        <f t="shared" si="0"/>
        <v>2</v>
      </c>
      <c r="B36" s="22">
        <f t="shared" si="1"/>
        <v>0</v>
      </c>
      <c r="C36" s="22">
        <f t="shared" si="1"/>
        <v>0</v>
      </c>
      <c r="D36" s="22">
        <f t="shared" si="1"/>
        <v>0</v>
      </c>
      <c r="E36" s="22">
        <f t="shared" si="1"/>
        <v>0</v>
      </c>
      <c r="F36" s="22">
        <f t="shared" si="1"/>
        <v>0</v>
      </c>
      <c r="G36" s="22">
        <f t="shared" si="1"/>
        <v>0</v>
      </c>
      <c r="H36" s="22">
        <f t="shared" si="1"/>
        <v>0</v>
      </c>
      <c r="I36" s="22">
        <f t="shared" si="1"/>
        <v>0</v>
      </c>
      <c r="J36" s="22">
        <f t="shared" si="1"/>
        <v>0</v>
      </c>
      <c r="K36" s="22">
        <f t="shared" si="1"/>
        <v>0</v>
      </c>
      <c r="L36" s="22">
        <f t="shared" si="1"/>
        <v>0</v>
      </c>
      <c r="M36" s="22">
        <f t="shared" si="1"/>
        <v>0</v>
      </c>
      <c r="N36" s="22">
        <f t="shared" si="1"/>
        <v>0</v>
      </c>
      <c r="O36" s="22">
        <f t="shared" si="1"/>
        <v>0</v>
      </c>
      <c r="P36" s="22">
        <f t="shared" si="1"/>
        <v>0</v>
      </c>
      <c r="Q36" s="22">
        <f t="shared" si="1"/>
        <v>0</v>
      </c>
      <c r="R36" s="22">
        <f t="shared" si="2"/>
        <v>0</v>
      </c>
      <c r="S36" s="22">
        <f t="shared" si="2"/>
        <v>0</v>
      </c>
      <c r="T36" s="140">
        <f t="shared" ref="T36:T58" si="3">Z36-SUM(U36:Y36,B36:S36)</f>
        <v>0</v>
      </c>
      <c r="U36" s="140">
        <f t="shared" ref="U36:U58" si="4">Z36*AE36</f>
        <v>0</v>
      </c>
      <c r="V36" s="22">
        <f t="shared" si="2"/>
        <v>0</v>
      </c>
      <c r="W36" s="22">
        <f t="shared" si="2"/>
        <v>0</v>
      </c>
      <c r="X36" s="22">
        <f t="shared" si="2"/>
        <v>0</v>
      </c>
      <c r="Y36" s="22">
        <f t="shared" si="2"/>
        <v>0</v>
      </c>
      <c r="Z36" s="22">
        <f t="shared" si="2"/>
        <v>0</v>
      </c>
      <c r="AA36" s="97">
        <f t="shared" ref="AA36:AA58" si="5">SUM(B36:Y36)</f>
        <v>0</v>
      </c>
      <c r="AB36" s="97">
        <f t="shared" ref="AB36:AB58" si="6">AA36-Z36</f>
        <v>0</v>
      </c>
      <c r="AD36" s="22">
        <f>[2]TRP_Simple!$AN69</f>
        <v>0</v>
      </c>
      <c r="AE36" s="22">
        <f t="shared" ref="AE36:AE58" si="7">AF36*AD36</f>
        <v>0</v>
      </c>
      <c r="AF36" s="22">
        <f t="shared" ref="AF36:AF57" si="8">AF$59</f>
        <v>1.0771240579569332</v>
      </c>
      <c r="AG36" s="22">
        <f t="shared" ref="AG36:AG59" si="9">AE36-AD36</f>
        <v>0</v>
      </c>
    </row>
    <row r="37" spans="1:33" x14ac:dyDescent="0.25">
      <c r="A37" s="22">
        <f t="shared" si="0"/>
        <v>3</v>
      </c>
      <c r="B37" s="22">
        <f t="shared" si="1"/>
        <v>278.87</v>
      </c>
      <c r="C37" s="22">
        <f t="shared" si="1"/>
        <v>154.57</v>
      </c>
      <c r="D37" s="22">
        <f t="shared" si="1"/>
        <v>238.01</v>
      </c>
      <c r="E37" s="22">
        <f t="shared" si="1"/>
        <v>19.067903962937457</v>
      </c>
      <c r="F37" s="22">
        <f t="shared" si="1"/>
        <v>55.52390690540286</v>
      </c>
      <c r="G37" s="22">
        <f t="shared" si="1"/>
        <v>145.53719626168223</v>
      </c>
      <c r="H37" s="22">
        <f t="shared" si="1"/>
        <v>-2.0959813144663868</v>
      </c>
      <c r="I37" s="22">
        <f t="shared" si="1"/>
        <v>-8.3111797024827645</v>
      </c>
      <c r="J37" s="22">
        <f t="shared" si="1"/>
        <v>-8.8025619395635726</v>
      </c>
      <c r="K37" s="22">
        <f t="shared" si="1"/>
        <v>50.81727309968138</v>
      </c>
      <c r="L37" s="22">
        <f t="shared" si="1"/>
        <v>23.485088871187983</v>
      </c>
      <c r="M37" s="22">
        <f t="shared" si="1"/>
        <v>395.50998292228712</v>
      </c>
      <c r="N37" s="22">
        <f t="shared" si="1"/>
        <v>1073.3899999999999</v>
      </c>
      <c r="O37" s="22">
        <f t="shared" si="1"/>
        <v>265.00588212242207</v>
      </c>
      <c r="P37" s="22">
        <f t="shared" si="1"/>
        <v>417.0060252914127</v>
      </c>
      <c r="Q37" s="22">
        <f t="shared" si="1"/>
        <v>1178.6702901823983</v>
      </c>
      <c r="R37" s="22">
        <f t="shared" si="2"/>
        <v>268.16148716458417</v>
      </c>
      <c r="S37" s="22">
        <f t="shared" si="2"/>
        <v>487.00487495204777</v>
      </c>
      <c r="T37" s="140">
        <f t="shared" si="3"/>
        <v>12552.641852983656</v>
      </c>
      <c r="U37" s="140">
        <f t="shared" si="4"/>
        <v>2179.7695873034791</v>
      </c>
      <c r="V37" s="22">
        <f t="shared" si="2"/>
        <v>-0.19670475111054236</v>
      </c>
      <c r="W37" s="22">
        <f t="shared" si="2"/>
        <v>-75.591240718907997</v>
      </c>
      <c r="X37" s="22">
        <f t="shared" si="2"/>
        <v>40.996213604561092</v>
      </c>
      <c r="Y37" s="22">
        <f t="shared" si="2"/>
        <v>20.960102798791123</v>
      </c>
      <c r="Z37" s="22">
        <f t="shared" si="2"/>
        <v>19750</v>
      </c>
      <c r="AA37" s="97">
        <f t="shared" si="5"/>
        <v>19750.000000000004</v>
      </c>
      <c r="AB37" s="97">
        <f t="shared" si="6"/>
        <v>0</v>
      </c>
      <c r="AD37" s="22">
        <f>[2]TRP_Simple!$AN70</f>
        <v>0.10246552340418458</v>
      </c>
      <c r="AE37" s="22">
        <f t="shared" si="7"/>
        <v>0.11036808036979641</v>
      </c>
      <c r="AF37" s="22">
        <f t="shared" si="8"/>
        <v>1.0771240579569332</v>
      </c>
      <c r="AG37" s="22">
        <f t="shared" si="9"/>
        <v>7.9025569656118316E-3</v>
      </c>
    </row>
    <row r="38" spans="1:33" x14ac:dyDescent="0.25">
      <c r="A38" s="22">
        <f t="shared" si="0"/>
        <v>4</v>
      </c>
      <c r="B38" s="22">
        <f t="shared" si="1"/>
        <v>0</v>
      </c>
      <c r="C38" s="22">
        <f t="shared" si="1"/>
        <v>0</v>
      </c>
      <c r="D38" s="22">
        <f t="shared" si="1"/>
        <v>0</v>
      </c>
      <c r="E38" s="22">
        <f t="shared" si="1"/>
        <v>0</v>
      </c>
      <c r="F38" s="22">
        <f t="shared" si="1"/>
        <v>0</v>
      </c>
      <c r="G38" s="22">
        <f t="shared" si="1"/>
        <v>0</v>
      </c>
      <c r="H38" s="22">
        <f t="shared" si="1"/>
        <v>0</v>
      </c>
      <c r="I38" s="22">
        <f t="shared" si="1"/>
        <v>0</v>
      </c>
      <c r="J38" s="22">
        <f t="shared" si="1"/>
        <v>0</v>
      </c>
      <c r="K38" s="22">
        <f t="shared" si="1"/>
        <v>0</v>
      </c>
      <c r="L38" s="22">
        <f t="shared" si="1"/>
        <v>0</v>
      </c>
      <c r="M38" s="22">
        <f t="shared" si="1"/>
        <v>0</v>
      </c>
      <c r="N38" s="22">
        <f t="shared" si="1"/>
        <v>0</v>
      </c>
      <c r="O38" s="22">
        <f t="shared" si="1"/>
        <v>0</v>
      </c>
      <c r="P38" s="22">
        <f t="shared" si="1"/>
        <v>0</v>
      </c>
      <c r="Q38" s="22">
        <f t="shared" si="1"/>
        <v>0</v>
      </c>
      <c r="R38" s="22">
        <f t="shared" si="2"/>
        <v>0</v>
      </c>
      <c r="S38" s="22">
        <f t="shared" si="2"/>
        <v>0</v>
      </c>
      <c r="T38" s="140">
        <f t="shared" si="3"/>
        <v>0</v>
      </c>
      <c r="U38" s="140">
        <f t="shared" si="4"/>
        <v>0</v>
      </c>
      <c r="V38" s="22">
        <f t="shared" si="2"/>
        <v>0</v>
      </c>
      <c r="W38" s="22">
        <f t="shared" si="2"/>
        <v>0</v>
      </c>
      <c r="X38" s="22">
        <f t="shared" si="2"/>
        <v>0</v>
      </c>
      <c r="Y38" s="22">
        <f t="shared" si="2"/>
        <v>0</v>
      </c>
      <c r="Z38" s="22">
        <f t="shared" si="2"/>
        <v>0</v>
      </c>
      <c r="AA38" s="97">
        <f t="shared" si="5"/>
        <v>0</v>
      </c>
      <c r="AB38" s="97">
        <f t="shared" si="6"/>
        <v>0</v>
      </c>
      <c r="AD38" s="22">
        <f>[2]TRP_Simple!$AN71</f>
        <v>0</v>
      </c>
      <c r="AE38" s="22">
        <f t="shared" si="7"/>
        <v>0</v>
      </c>
      <c r="AF38" s="22">
        <f t="shared" si="8"/>
        <v>1.0771240579569332</v>
      </c>
      <c r="AG38" s="22">
        <f t="shared" si="9"/>
        <v>0</v>
      </c>
    </row>
    <row r="39" spans="1:33" x14ac:dyDescent="0.25">
      <c r="A39" s="22">
        <f t="shared" si="0"/>
        <v>5</v>
      </c>
      <c r="B39" s="22">
        <f t="shared" si="1"/>
        <v>0</v>
      </c>
      <c r="C39" s="22">
        <f t="shared" si="1"/>
        <v>0</v>
      </c>
      <c r="D39" s="22">
        <f t="shared" si="1"/>
        <v>0</v>
      </c>
      <c r="E39" s="22">
        <f t="shared" si="1"/>
        <v>0</v>
      </c>
      <c r="F39" s="22">
        <f t="shared" si="1"/>
        <v>0</v>
      </c>
      <c r="G39" s="22">
        <f t="shared" si="1"/>
        <v>0</v>
      </c>
      <c r="H39" s="22">
        <f t="shared" si="1"/>
        <v>0</v>
      </c>
      <c r="I39" s="22">
        <f t="shared" si="1"/>
        <v>0</v>
      </c>
      <c r="J39" s="22">
        <f t="shared" si="1"/>
        <v>0</v>
      </c>
      <c r="K39" s="22">
        <f t="shared" si="1"/>
        <v>0</v>
      </c>
      <c r="L39" s="22">
        <f t="shared" si="1"/>
        <v>0</v>
      </c>
      <c r="M39" s="22">
        <f t="shared" si="1"/>
        <v>0</v>
      </c>
      <c r="N39" s="22">
        <f t="shared" si="1"/>
        <v>0</v>
      </c>
      <c r="O39" s="22">
        <f t="shared" si="1"/>
        <v>0</v>
      </c>
      <c r="P39" s="22">
        <f t="shared" si="1"/>
        <v>0</v>
      </c>
      <c r="Q39" s="22">
        <f t="shared" si="1"/>
        <v>0</v>
      </c>
      <c r="R39" s="22">
        <f t="shared" si="2"/>
        <v>0</v>
      </c>
      <c r="S39" s="22">
        <f t="shared" si="2"/>
        <v>0</v>
      </c>
      <c r="T39" s="140">
        <f t="shared" si="3"/>
        <v>0</v>
      </c>
      <c r="U39" s="140">
        <f t="shared" si="4"/>
        <v>0</v>
      </c>
      <c r="V39" s="22">
        <f t="shared" si="2"/>
        <v>0</v>
      </c>
      <c r="W39" s="22">
        <f t="shared" si="2"/>
        <v>0</v>
      </c>
      <c r="X39" s="22">
        <f t="shared" si="2"/>
        <v>0</v>
      </c>
      <c r="Y39" s="22">
        <f t="shared" si="2"/>
        <v>0</v>
      </c>
      <c r="Z39" s="22">
        <f t="shared" si="2"/>
        <v>0</v>
      </c>
      <c r="AA39" s="97">
        <f t="shared" si="5"/>
        <v>0</v>
      </c>
      <c r="AB39" s="97">
        <f t="shared" si="6"/>
        <v>0</v>
      </c>
      <c r="AD39" s="22">
        <f>[2]TRP_Simple!$AN72</f>
        <v>0</v>
      </c>
      <c r="AE39" s="22">
        <f t="shared" si="7"/>
        <v>0</v>
      </c>
      <c r="AF39" s="22">
        <f t="shared" si="8"/>
        <v>1.0771240579569332</v>
      </c>
      <c r="AG39" s="22">
        <f t="shared" si="9"/>
        <v>0</v>
      </c>
    </row>
    <row r="40" spans="1:33" x14ac:dyDescent="0.25">
      <c r="A40" s="22">
        <f t="shared" si="0"/>
        <v>6</v>
      </c>
      <c r="B40" s="22">
        <f t="shared" si="1"/>
        <v>0</v>
      </c>
      <c r="C40" s="22">
        <f t="shared" si="1"/>
        <v>0</v>
      </c>
      <c r="D40" s="22">
        <f t="shared" si="1"/>
        <v>0</v>
      </c>
      <c r="E40" s="22">
        <f t="shared" si="1"/>
        <v>0</v>
      </c>
      <c r="F40" s="22">
        <f t="shared" si="1"/>
        <v>0</v>
      </c>
      <c r="G40" s="22">
        <f t="shared" si="1"/>
        <v>0</v>
      </c>
      <c r="H40" s="22">
        <f t="shared" si="1"/>
        <v>0</v>
      </c>
      <c r="I40" s="22">
        <f t="shared" si="1"/>
        <v>0</v>
      </c>
      <c r="J40" s="22">
        <f t="shared" si="1"/>
        <v>0</v>
      </c>
      <c r="K40" s="22">
        <f t="shared" si="1"/>
        <v>0</v>
      </c>
      <c r="L40" s="22">
        <f t="shared" si="1"/>
        <v>0</v>
      </c>
      <c r="M40" s="22">
        <f t="shared" si="1"/>
        <v>0</v>
      </c>
      <c r="N40" s="22">
        <f t="shared" si="1"/>
        <v>0</v>
      </c>
      <c r="O40" s="22">
        <f t="shared" si="1"/>
        <v>0</v>
      </c>
      <c r="P40" s="22">
        <f t="shared" si="1"/>
        <v>0</v>
      </c>
      <c r="Q40" s="22">
        <f t="shared" si="1"/>
        <v>0</v>
      </c>
      <c r="R40" s="22">
        <f t="shared" si="2"/>
        <v>0</v>
      </c>
      <c r="S40" s="22">
        <f t="shared" si="2"/>
        <v>0</v>
      </c>
      <c r="T40" s="140">
        <f t="shared" si="3"/>
        <v>0</v>
      </c>
      <c r="U40" s="140">
        <f t="shared" si="4"/>
        <v>0</v>
      </c>
      <c r="V40" s="22">
        <f t="shared" si="2"/>
        <v>0</v>
      </c>
      <c r="W40" s="22">
        <f t="shared" si="2"/>
        <v>0</v>
      </c>
      <c r="X40" s="22">
        <f t="shared" si="2"/>
        <v>0</v>
      </c>
      <c r="Y40" s="22">
        <f t="shared" si="2"/>
        <v>0</v>
      </c>
      <c r="Z40" s="22">
        <f t="shared" si="2"/>
        <v>0</v>
      </c>
      <c r="AA40" s="97">
        <f t="shared" si="5"/>
        <v>0</v>
      </c>
      <c r="AB40" s="97">
        <f t="shared" si="6"/>
        <v>0</v>
      </c>
      <c r="AD40" s="22">
        <f>[2]TRP_Simple!$AN73</f>
        <v>0</v>
      </c>
      <c r="AE40" s="22">
        <f t="shared" si="7"/>
        <v>0</v>
      </c>
      <c r="AF40" s="22">
        <f t="shared" si="8"/>
        <v>1.0771240579569332</v>
      </c>
      <c r="AG40" s="22">
        <f t="shared" si="9"/>
        <v>0</v>
      </c>
    </row>
    <row r="41" spans="1:33" x14ac:dyDescent="0.25">
      <c r="A41" s="22">
        <f t="shared" si="0"/>
        <v>7</v>
      </c>
      <c r="B41" s="22">
        <f t="shared" si="1"/>
        <v>0</v>
      </c>
      <c r="C41" s="22">
        <f t="shared" si="1"/>
        <v>0</v>
      </c>
      <c r="D41" s="22">
        <f t="shared" si="1"/>
        <v>0</v>
      </c>
      <c r="E41" s="22">
        <f t="shared" si="1"/>
        <v>0</v>
      </c>
      <c r="F41" s="22">
        <f t="shared" si="1"/>
        <v>0</v>
      </c>
      <c r="G41" s="22">
        <f t="shared" si="1"/>
        <v>0</v>
      </c>
      <c r="H41" s="22">
        <f t="shared" si="1"/>
        <v>0</v>
      </c>
      <c r="I41" s="22">
        <f t="shared" si="1"/>
        <v>0</v>
      </c>
      <c r="J41" s="22">
        <f t="shared" si="1"/>
        <v>0</v>
      </c>
      <c r="K41" s="22">
        <f t="shared" si="1"/>
        <v>0</v>
      </c>
      <c r="L41" s="22">
        <f t="shared" si="1"/>
        <v>0</v>
      </c>
      <c r="M41" s="22">
        <f t="shared" si="1"/>
        <v>0</v>
      </c>
      <c r="N41" s="22">
        <f t="shared" si="1"/>
        <v>0</v>
      </c>
      <c r="O41" s="22">
        <f t="shared" si="1"/>
        <v>0</v>
      </c>
      <c r="P41" s="22">
        <f t="shared" si="1"/>
        <v>0</v>
      </c>
      <c r="Q41" s="22">
        <f t="shared" si="1"/>
        <v>0</v>
      </c>
      <c r="R41" s="22">
        <f t="shared" si="2"/>
        <v>0</v>
      </c>
      <c r="S41" s="22">
        <f t="shared" si="2"/>
        <v>0</v>
      </c>
      <c r="T41" s="140">
        <f t="shared" si="3"/>
        <v>0</v>
      </c>
      <c r="U41" s="140">
        <f t="shared" si="4"/>
        <v>0</v>
      </c>
      <c r="V41" s="22">
        <f t="shared" si="2"/>
        <v>0</v>
      </c>
      <c r="W41" s="22">
        <f t="shared" si="2"/>
        <v>0</v>
      </c>
      <c r="X41" s="22">
        <f t="shared" si="2"/>
        <v>0</v>
      </c>
      <c r="Y41" s="22">
        <f t="shared" si="2"/>
        <v>0</v>
      </c>
      <c r="Z41" s="22">
        <f t="shared" si="2"/>
        <v>0</v>
      </c>
      <c r="AA41" s="97">
        <f t="shared" si="5"/>
        <v>0</v>
      </c>
      <c r="AB41" s="97">
        <f t="shared" si="6"/>
        <v>0</v>
      </c>
      <c r="AD41" s="22">
        <f>[2]TRP_Simple!$AN74</f>
        <v>0</v>
      </c>
      <c r="AE41" s="22">
        <f t="shared" si="7"/>
        <v>0</v>
      </c>
      <c r="AF41" s="22">
        <f t="shared" si="8"/>
        <v>1.0771240579569332</v>
      </c>
      <c r="AG41" s="22">
        <f t="shared" si="9"/>
        <v>0</v>
      </c>
    </row>
    <row r="42" spans="1:33" x14ac:dyDescent="0.25">
      <c r="A42" s="22">
        <f t="shared" si="0"/>
        <v>8</v>
      </c>
      <c r="B42" s="22">
        <f t="shared" si="1"/>
        <v>0</v>
      </c>
      <c r="C42" s="22">
        <f t="shared" si="1"/>
        <v>0</v>
      </c>
      <c r="D42" s="22">
        <f t="shared" si="1"/>
        <v>0</v>
      </c>
      <c r="E42" s="22">
        <f t="shared" si="1"/>
        <v>0</v>
      </c>
      <c r="F42" s="22">
        <f t="shared" si="1"/>
        <v>0</v>
      </c>
      <c r="G42" s="22">
        <f t="shared" si="1"/>
        <v>0</v>
      </c>
      <c r="H42" s="22">
        <f t="shared" si="1"/>
        <v>0</v>
      </c>
      <c r="I42" s="22">
        <f t="shared" si="1"/>
        <v>0</v>
      </c>
      <c r="J42" s="22">
        <f t="shared" si="1"/>
        <v>0</v>
      </c>
      <c r="K42" s="22">
        <f t="shared" si="1"/>
        <v>0</v>
      </c>
      <c r="L42" s="22">
        <f t="shared" si="1"/>
        <v>0</v>
      </c>
      <c r="M42" s="22">
        <f t="shared" si="1"/>
        <v>0</v>
      </c>
      <c r="N42" s="22">
        <f t="shared" si="1"/>
        <v>0</v>
      </c>
      <c r="O42" s="22">
        <f t="shared" si="1"/>
        <v>0</v>
      </c>
      <c r="P42" s="22">
        <f t="shared" si="1"/>
        <v>0</v>
      </c>
      <c r="Q42" s="22">
        <f t="shared" si="1"/>
        <v>0</v>
      </c>
      <c r="R42" s="22">
        <f t="shared" si="2"/>
        <v>0</v>
      </c>
      <c r="S42" s="22">
        <f t="shared" si="2"/>
        <v>0</v>
      </c>
      <c r="T42" s="140">
        <f t="shared" si="3"/>
        <v>0</v>
      </c>
      <c r="U42" s="140">
        <f t="shared" si="4"/>
        <v>0</v>
      </c>
      <c r="V42" s="22">
        <f t="shared" si="2"/>
        <v>0</v>
      </c>
      <c r="W42" s="22">
        <f t="shared" si="2"/>
        <v>0</v>
      </c>
      <c r="X42" s="22">
        <f t="shared" si="2"/>
        <v>0</v>
      </c>
      <c r="Y42" s="22">
        <f t="shared" si="2"/>
        <v>0</v>
      </c>
      <c r="Z42" s="22">
        <f t="shared" si="2"/>
        <v>0</v>
      </c>
      <c r="AA42" s="97">
        <f t="shared" si="5"/>
        <v>0</v>
      </c>
      <c r="AB42" s="97">
        <f t="shared" si="6"/>
        <v>0</v>
      </c>
      <c r="AD42" s="22">
        <f>[2]TRP_Simple!$AN75</f>
        <v>0</v>
      </c>
      <c r="AE42" s="22">
        <f t="shared" si="7"/>
        <v>0</v>
      </c>
      <c r="AF42" s="22">
        <f t="shared" si="8"/>
        <v>1.0771240579569332</v>
      </c>
      <c r="AG42" s="22">
        <f t="shared" si="9"/>
        <v>0</v>
      </c>
    </row>
    <row r="43" spans="1:33" x14ac:dyDescent="0.25">
      <c r="A43" s="22">
        <f t="shared" si="0"/>
        <v>9</v>
      </c>
      <c r="B43" s="22">
        <f t="shared" si="1"/>
        <v>0</v>
      </c>
      <c r="C43" s="22">
        <f t="shared" si="1"/>
        <v>0</v>
      </c>
      <c r="D43" s="22">
        <f t="shared" si="1"/>
        <v>0</v>
      </c>
      <c r="E43" s="22">
        <f t="shared" si="1"/>
        <v>0</v>
      </c>
      <c r="F43" s="22">
        <f t="shared" si="1"/>
        <v>0</v>
      </c>
      <c r="G43" s="22">
        <f t="shared" si="1"/>
        <v>0</v>
      </c>
      <c r="H43" s="22">
        <f t="shared" si="1"/>
        <v>0</v>
      </c>
      <c r="I43" s="22">
        <f t="shared" si="1"/>
        <v>0</v>
      </c>
      <c r="J43" s="22">
        <f t="shared" si="1"/>
        <v>0</v>
      </c>
      <c r="K43" s="22">
        <f t="shared" si="1"/>
        <v>0</v>
      </c>
      <c r="L43" s="22">
        <f t="shared" si="1"/>
        <v>0</v>
      </c>
      <c r="M43" s="22">
        <f t="shared" si="1"/>
        <v>0</v>
      </c>
      <c r="N43" s="22">
        <f t="shared" si="1"/>
        <v>0</v>
      </c>
      <c r="O43" s="22">
        <f t="shared" si="1"/>
        <v>0</v>
      </c>
      <c r="P43" s="22">
        <f t="shared" si="1"/>
        <v>0</v>
      </c>
      <c r="Q43" s="22">
        <f t="shared" si="1"/>
        <v>0</v>
      </c>
      <c r="R43" s="22">
        <f t="shared" si="2"/>
        <v>0</v>
      </c>
      <c r="S43" s="22">
        <f t="shared" si="2"/>
        <v>0</v>
      </c>
      <c r="T43" s="140">
        <f t="shared" si="3"/>
        <v>0</v>
      </c>
      <c r="U43" s="140">
        <f t="shared" si="4"/>
        <v>0</v>
      </c>
      <c r="V43" s="22">
        <f t="shared" si="2"/>
        <v>0</v>
      </c>
      <c r="W43" s="22">
        <f t="shared" si="2"/>
        <v>0</v>
      </c>
      <c r="X43" s="22">
        <f t="shared" si="2"/>
        <v>0</v>
      </c>
      <c r="Y43" s="22">
        <f t="shared" si="2"/>
        <v>0</v>
      </c>
      <c r="Z43" s="22">
        <f t="shared" si="2"/>
        <v>0</v>
      </c>
      <c r="AA43" s="97">
        <f t="shared" si="5"/>
        <v>0</v>
      </c>
      <c r="AB43" s="97">
        <f t="shared" si="6"/>
        <v>0</v>
      </c>
      <c r="AD43" s="22">
        <f>[2]TRP_Simple!$AN76</f>
        <v>0</v>
      </c>
      <c r="AE43" s="22">
        <f t="shared" si="7"/>
        <v>0</v>
      </c>
      <c r="AF43" s="22">
        <f t="shared" si="8"/>
        <v>1.0771240579569332</v>
      </c>
      <c r="AG43" s="22">
        <f t="shared" si="9"/>
        <v>0</v>
      </c>
    </row>
    <row r="44" spans="1:33" x14ac:dyDescent="0.25">
      <c r="A44" s="22">
        <f t="shared" si="0"/>
        <v>10</v>
      </c>
      <c r="B44" s="22">
        <f t="shared" si="1"/>
        <v>0</v>
      </c>
      <c r="C44" s="22">
        <f t="shared" si="1"/>
        <v>0</v>
      </c>
      <c r="D44" s="22">
        <f t="shared" si="1"/>
        <v>0</v>
      </c>
      <c r="E44" s="22">
        <f t="shared" si="1"/>
        <v>0</v>
      </c>
      <c r="F44" s="22">
        <f t="shared" si="1"/>
        <v>0</v>
      </c>
      <c r="G44" s="22">
        <f t="shared" si="1"/>
        <v>0</v>
      </c>
      <c r="H44" s="22">
        <f t="shared" si="1"/>
        <v>0</v>
      </c>
      <c r="I44" s="22">
        <f t="shared" si="1"/>
        <v>0</v>
      </c>
      <c r="J44" s="22">
        <f t="shared" si="1"/>
        <v>0</v>
      </c>
      <c r="K44" s="22">
        <f t="shared" si="1"/>
        <v>0</v>
      </c>
      <c r="L44" s="22">
        <f t="shared" si="1"/>
        <v>0</v>
      </c>
      <c r="M44" s="22">
        <f t="shared" si="1"/>
        <v>0</v>
      </c>
      <c r="N44" s="22">
        <f t="shared" si="1"/>
        <v>0</v>
      </c>
      <c r="O44" s="22">
        <f t="shared" si="1"/>
        <v>0</v>
      </c>
      <c r="P44" s="22">
        <f t="shared" si="1"/>
        <v>0</v>
      </c>
      <c r="Q44" s="22">
        <f t="shared" si="1"/>
        <v>0</v>
      </c>
      <c r="R44" s="22">
        <f t="shared" si="2"/>
        <v>0</v>
      </c>
      <c r="S44" s="22">
        <f t="shared" si="2"/>
        <v>0</v>
      </c>
      <c r="T44" s="140">
        <f t="shared" si="3"/>
        <v>0</v>
      </c>
      <c r="U44" s="140">
        <f t="shared" si="4"/>
        <v>0</v>
      </c>
      <c r="V44" s="22">
        <f t="shared" si="2"/>
        <v>0</v>
      </c>
      <c r="W44" s="22">
        <f t="shared" si="2"/>
        <v>0</v>
      </c>
      <c r="X44" s="22">
        <f t="shared" si="2"/>
        <v>0</v>
      </c>
      <c r="Y44" s="22">
        <f t="shared" si="2"/>
        <v>0</v>
      </c>
      <c r="Z44" s="22">
        <f t="shared" si="2"/>
        <v>0</v>
      </c>
      <c r="AA44" s="97">
        <f t="shared" si="5"/>
        <v>0</v>
      </c>
      <c r="AB44" s="97">
        <f t="shared" si="6"/>
        <v>0</v>
      </c>
      <c r="AD44" s="22">
        <f>[2]TRP_Simple!$AN77</f>
        <v>0</v>
      </c>
      <c r="AE44" s="22">
        <f t="shared" si="7"/>
        <v>0</v>
      </c>
      <c r="AF44" s="22">
        <f t="shared" si="8"/>
        <v>1.0771240579569332</v>
      </c>
      <c r="AG44" s="22">
        <f t="shared" si="9"/>
        <v>0</v>
      </c>
    </row>
    <row r="45" spans="1:33" x14ac:dyDescent="0.25">
      <c r="A45" s="22">
        <f t="shared" si="0"/>
        <v>11</v>
      </c>
      <c r="B45" s="22">
        <f t="shared" si="1"/>
        <v>0</v>
      </c>
      <c r="C45" s="22">
        <f t="shared" si="1"/>
        <v>0</v>
      </c>
      <c r="D45" s="22">
        <f t="shared" si="1"/>
        <v>0</v>
      </c>
      <c r="E45" s="22">
        <f t="shared" si="1"/>
        <v>0</v>
      </c>
      <c r="F45" s="22">
        <f t="shared" si="1"/>
        <v>0</v>
      </c>
      <c r="G45" s="22">
        <f t="shared" si="1"/>
        <v>0</v>
      </c>
      <c r="H45" s="22">
        <f t="shared" si="1"/>
        <v>0</v>
      </c>
      <c r="I45" s="22">
        <f t="shared" si="1"/>
        <v>0</v>
      </c>
      <c r="J45" s="22">
        <f t="shared" si="1"/>
        <v>0</v>
      </c>
      <c r="K45" s="22">
        <f t="shared" si="1"/>
        <v>0</v>
      </c>
      <c r="L45" s="22">
        <f t="shared" si="1"/>
        <v>0</v>
      </c>
      <c r="M45" s="22">
        <f t="shared" si="1"/>
        <v>0</v>
      </c>
      <c r="N45" s="22">
        <f t="shared" si="1"/>
        <v>0</v>
      </c>
      <c r="O45" s="22">
        <f t="shared" si="1"/>
        <v>0</v>
      </c>
      <c r="P45" s="22">
        <f t="shared" si="1"/>
        <v>0</v>
      </c>
      <c r="Q45" s="22">
        <f t="shared" si="1"/>
        <v>0</v>
      </c>
      <c r="R45" s="22">
        <f t="shared" si="2"/>
        <v>0</v>
      </c>
      <c r="S45" s="22">
        <f t="shared" si="2"/>
        <v>0</v>
      </c>
      <c r="T45" s="140">
        <f t="shared" si="3"/>
        <v>0</v>
      </c>
      <c r="U45" s="140">
        <f t="shared" si="4"/>
        <v>0</v>
      </c>
      <c r="V45" s="22">
        <f t="shared" si="2"/>
        <v>0</v>
      </c>
      <c r="W45" s="22">
        <f t="shared" si="2"/>
        <v>0</v>
      </c>
      <c r="X45" s="22">
        <f t="shared" si="2"/>
        <v>0</v>
      </c>
      <c r="Y45" s="22">
        <f t="shared" si="2"/>
        <v>0</v>
      </c>
      <c r="Z45" s="22">
        <f t="shared" si="2"/>
        <v>0</v>
      </c>
      <c r="AA45" s="97">
        <f t="shared" si="5"/>
        <v>0</v>
      </c>
      <c r="AB45" s="97">
        <f t="shared" si="6"/>
        <v>0</v>
      </c>
      <c r="AD45" s="22">
        <f>[2]TRP_Simple!$AN78</f>
        <v>0</v>
      </c>
      <c r="AE45" s="22">
        <f t="shared" si="7"/>
        <v>0</v>
      </c>
      <c r="AF45" s="22">
        <f t="shared" si="8"/>
        <v>1.0771240579569332</v>
      </c>
      <c r="AG45" s="22">
        <f t="shared" si="9"/>
        <v>0</v>
      </c>
    </row>
    <row r="46" spans="1:33" x14ac:dyDescent="0.25">
      <c r="A46" s="22">
        <f t="shared" si="0"/>
        <v>12</v>
      </c>
      <c r="B46" s="22">
        <f t="shared" si="1"/>
        <v>5029.4599999999991</v>
      </c>
      <c r="C46" s="22">
        <f t="shared" si="1"/>
        <v>2781.9099999999994</v>
      </c>
      <c r="D46" s="22">
        <f t="shared" si="1"/>
        <v>3851.68</v>
      </c>
      <c r="E46" s="22">
        <f t="shared" si="1"/>
        <v>276.68862705816059</v>
      </c>
      <c r="F46" s="22">
        <f t="shared" si="1"/>
        <v>805.69073561635253</v>
      </c>
      <c r="G46" s="22">
        <f t="shared" si="1"/>
        <v>653.7459190031152</v>
      </c>
      <c r="H46" s="22">
        <f t="shared" si="1"/>
        <v>201.94030568081686</v>
      </c>
      <c r="I46" s="22">
        <f t="shared" si="1"/>
        <v>800.75244855647111</v>
      </c>
      <c r="J46" s="22">
        <f t="shared" si="1"/>
        <v>848.0953702119939</v>
      </c>
      <c r="K46" s="22">
        <f t="shared" si="1"/>
        <v>821.37185844333192</v>
      </c>
      <c r="L46" s="22">
        <f t="shared" si="1"/>
        <v>379.59516351843422</v>
      </c>
      <c r="M46" s="22">
        <f t="shared" si="1"/>
        <v>10484.472587351165</v>
      </c>
      <c r="N46" s="22">
        <f t="shared" si="1"/>
        <v>2242.2199999999998</v>
      </c>
      <c r="O46" s="22">
        <f t="shared" si="1"/>
        <v>295.66954726221076</v>
      </c>
      <c r="P46" s="22">
        <f t="shared" si="1"/>
        <v>465.25753208213024</v>
      </c>
      <c r="Q46" s="22">
        <f t="shared" si="1"/>
        <v>1315.0534934490879</v>
      </c>
      <c r="R46" s="22">
        <f t="shared" si="2"/>
        <v>299.19028539331163</v>
      </c>
      <c r="S46" s="22">
        <f t="shared" si="2"/>
        <v>543.35590492683025</v>
      </c>
      <c r="T46" s="140">
        <f t="shared" si="3"/>
        <v>30265.465475250639</v>
      </c>
      <c r="U46" s="140">
        <f t="shared" si="4"/>
        <v>6779.6677616357638</v>
      </c>
      <c r="V46" s="22">
        <f t="shared" si="2"/>
        <v>0.79788274866095088</v>
      </c>
      <c r="W46" s="22">
        <f t="shared" si="2"/>
        <v>306.61662506362018</v>
      </c>
      <c r="X46" s="22">
        <f t="shared" si="2"/>
        <v>2320.4336251317409</v>
      </c>
      <c r="Y46" s="22">
        <f t="shared" si="2"/>
        <v>1202.8788516161353</v>
      </c>
      <c r="Z46" s="22">
        <f t="shared" si="2"/>
        <v>72972.009999999966</v>
      </c>
      <c r="AA46" s="97">
        <f t="shared" si="5"/>
        <v>72972.00999999998</v>
      </c>
      <c r="AB46" s="97">
        <f t="shared" si="6"/>
        <v>0</v>
      </c>
      <c r="AD46" s="22">
        <f>[2]TRP_Simple!$AN79</f>
        <v>8.6255416511523741E-2</v>
      </c>
      <c r="AE46" s="22">
        <f t="shared" si="7"/>
        <v>9.2907784253657907E-2</v>
      </c>
      <c r="AF46" s="22">
        <f t="shared" si="8"/>
        <v>1.0771240579569332</v>
      </c>
      <c r="AG46" s="22">
        <f t="shared" si="9"/>
        <v>6.6523677421341659E-3</v>
      </c>
    </row>
    <row r="47" spans="1:33" x14ac:dyDescent="0.25">
      <c r="A47" s="22">
        <f t="shared" si="0"/>
        <v>13</v>
      </c>
      <c r="B47" s="22">
        <f t="shared" si="1"/>
        <v>2968.48</v>
      </c>
      <c r="C47" s="22">
        <f t="shared" si="1"/>
        <v>992.95</v>
      </c>
      <c r="D47" s="22">
        <f t="shared" si="1"/>
        <v>561.64</v>
      </c>
      <c r="E47" s="22">
        <f t="shared" si="1"/>
        <v>70.838140612283226</v>
      </c>
      <c r="F47" s="22">
        <f t="shared" si="1"/>
        <v>206.27386902898641</v>
      </c>
      <c r="G47" s="22">
        <f t="shared" si="1"/>
        <v>179.97949589351458</v>
      </c>
      <c r="H47" s="22">
        <f t="shared" si="1"/>
        <v>58.334910848494275</v>
      </c>
      <c r="I47" s="22">
        <f t="shared" si="1"/>
        <v>231.31500440574303</v>
      </c>
      <c r="J47" s="22">
        <f t="shared" si="1"/>
        <v>244.99105141761262</v>
      </c>
      <c r="K47" s="22">
        <f t="shared" si="1"/>
        <v>209.53824988620846</v>
      </c>
      <c r="L47" s="22">
        <f t="shared" si="1"/>
        <v>96.837632567137007</v>
      </c>
      <c r="M47" s="22">
        <f t="shared" si="1"/>
        <v>2931.1318478733356</v>
      </c>
      <c r="N47" s="22">
        <f t="shared" si="1"/>
        <v>588.63</v>
      </c>
      <c r="O47" s="22">
        <f t="shared" si="1"/>
        <v>290.63465287333361</v>
      </c>
      <c r="P47" s="22">
        <f t="shared" si="1"/>
        <v>457.33475965137421</v>
      </c>
      <c r="Q47" s="22">
        <f t="shared" si="1"/>
        <v>1292.6597247415914</v>
      </c>
      <c r="R47" s="22">
        <f t="shared" si="2"/>
        <v>294.09543709702285</v>
      </c>
      <c r="S47" s="22">
        <f t="shared" si="2"/>
        <v>534.10321176917739</v>
      </c>
      <c r="T47" s="140">
        <f t="shared" si="3"/>
        <v>84372.990347213068</v>
      </c>
      <c r="U47" s="140">
        <f t="shared" si="4"/>
        <v>35775.761866654437</v>
      </c>
      <c r="V47" s="22">
        <f t="shared" si="2"/>
        <v>-0.11367877447306363</v>
      </c>
      <c r="W47" s="22">
        <f t="shared" si="2"/>
        <v>-43.685368844978846</v>
      </c>
      <c r="X47" s="22">
        <f t="shared" si="2"/>
        <v>1244.103261336076</v>
      </c>
      <c r="Y47" s="22">
        <f t="shared" si="2"/>
        <v>644.17558375006013</v>
      </c>
      <c r="Z47" s="22">
        <f t="shared" si="2"/>
        <v>134203</v>
      </c>
      <c r="AA47" s="97">
        <f t="shared" si="5"/>
        <v>134203</v>
      </c>
      <c r="AB47" s="97">
        <f t="shared" si="6"/>
        <v>0</v>
      </c>
      <c r="AD47" s="22">
        <f>[2]TRP_Simple!$AN80</f>
        <v>0.24749187205596745</v>
      </c>
      <c r="AE47" s="22">
        <f t="shared" si="7"/>
        <v>0.26657944954028179</v>
      </c>
      <c r="AF47" s="22">
        <f t="shared" si="8"/>
        <v>1.0771240579569332</v>
      </c>
      <c r="AG47" s="22">
        <f t="shared" si="9"/>
        <v>1.9087577484314333E-2</v>
      </c>
    </row>
    <row r="48" spans="1:33" x14ac:dyDescent="0.25">
      <c r="A48" s="22">
        <f t="shared" si="0"/>
        <v>14</v>
      </c>
      <c r="B48" s="22">
        <f t="shared" si="1"/>
        <v>0</v>
      </c>
      <c r="C48" s="22">
        <f t="shared" si="1"/>
        <v>0</v>
      </c>
      <c r="D48" s="22">
        <f t="shared" si="1"/>
        <v>0</v>
      </c>
      <c r="E48" s="22">
        <f t="shared" si="1"/>
        <v>0</v>
      </c>
      <c r="F48" s="22">
        <f t="shared" si="1"/>
        <v>0</v>
      </c>
      <c r="G48" s="22">
        <f t="shared" si="1"/>
        <v>0</v>
      </c>
      <c r="H48" s="22">
        <f t="shared" si="1"/>
        <v>0</v>
      </c>
      <c r="I48" s="22">
        <f t="shared" si="1"/>
        <v>0</v>
      </c>
      <c r="J48" s="22">
        <f t="shared" si="1"/>
        <v>0</v>
      </c>
      <c r="K48" s="22">
        <f t="shared" si="1"/>
        <v>0</v>
      </c>
      <c r="L48" s="22">
        <f t="shared" si="1"/>
        <v>0</v>
      </c>
      <c r="M48" s="22">
        <f t="shared" si="1"/>
        <v>0</v>
      </c>
      <c r="N48" s="22">
        <f t="shared" si="1"/>
        <v>0</v>
      </c>
      <c r="O48" s="22">
        <f t="shared" si="1"/>
        <v>0</v>
      </c>
      <c r="P48" s="22">
        <f t="shared" si="1"/>
        <v>0</v>
      </c>
      <c r="Q48" s="22">
        <f t="shared" si="1"/>
        <v>0</v>
      </c>
      <c r="R48" s="22">
        <f t="shared" si="2"/>
        <v>0</v>
      </c>
      <c r="S48" s="22">
        <f t="shared" si="2"/>
        <v>0</v>
      </c>
      <c r="T48" s="140">
        <f t="shared" si="3"/>
        <v>0</v>
      </c>
      <c r="U48" s="140">
        <f t="shared" si="4"/>
        <v>0</v>
      </c>
      <c r="V48" s="22">
        <f t="shared" si="2"/>
        <v>0</v>
      </c>
      <c r="W48" s="22">
        <f t="shared" si="2"/>
        <v>0</v>
      </c>
      <c r="X48" s="22">
        <f t="shared" si="2"/>
        <v>0</v>
      </c>
      <c r="Y48" s="22">
        <f t="shared" si="2"/>
        <v>0</v>
      </c>
      <c r="Z48" s="22">
        <f t="shared" si="2"/>
        <v>0</v>
      </c>
      <c r="AA48" s="97">
        <f t="shared" si="5"/>
        <v>0</v>
      </c>
      <c r="AB48" s="97">
        <f t="shared" si="6"/>
        <v>0</v>
      </c>
      <c r="AD48" s="22">
        <f>[2]TRP_Simple!$AN81</f>
        <v>0</v>
      </c>
      <c r="AE48" s="22">
        <f t="shared" si="7"/>
        <v>0</v>
      </c>
      <c r="AF48" s="22">
        <f t="shared" si="8"/>
        <v>1.0771240579569332</v>
      </c>
      <c r="AG48" s="22">
        <f t="shared" si="9"/>
        <v>0</v>
      </c>
    </row>
    <row r="49" spans="1:33" x14ac:dyDescent="0.25">
      <c r="A49" s="22">
        <f t="shared" si="0"/>
        <v>15</v>
      </c>
      <c r="B49" s="22">
        <f t="shared" si="1"/>
        <v>0</v>
      </c>
      <c r="C49" s="22">
        <f t="shared" si="1"/>
        <v>0</v>
      </c>
      <c r="D49" s="22">
        <f t="shared" si="1"/>
        <v>0</v>
      </c>
      <c r="E49" s="22">
        <f t="shared" si="1"/>
        <v>0</v>
      </c>
      <c r="F49" s="22">
        <f t="shared" si="1"/>
        <v>0</v>
      </c>
      <c r="G49" s="22">
        <f t="shared" si="1"/>
        <v>0</v>
      </c>
      <c r="H49" s="22">
        <f t="shared" si="1"/>
        <v>0</v>
      </c>
      <c r="I49" s="22">
        <f t="shared" si="1"/>
        <v>0</v>
      </c>
      <c r="J49" s="22">
        <f t="shared" si="1"/>
        <v>0</v>
      </c>
      <c r="K49" s="22">
        <f t="shared" si="1"/>
        <v>0</v>
      </c>
      <c r="L49" s="22">
        <f t="shared" si="1"/>
        <v>0</v>
      </c>
      <c r="M49" s="22">
        <f t="shared" si="1"/>
        <v>0</v>
      </c>
      <c r="N49" s="22">
        <f t="shared" si="1"/>
        <v>0</v>
      </c>
      <c r="O49" s="22">
        <f t="shared" si="1"/>
        <v>0</v>
      </c>
      <c r="P49" s="22">
        <f t="shared" si="1"/>
        <v>0</v>
      </c>
      <c r="Q49" s="22">
        <f t="shared" si="1"/>
        <v>0</v>
      </c>
      <c r="R49" s="22">
        <f t="shared" si="2"/>
        <v>0</v>
      </c>
      <c r="S49" s="22">
        <f t="shared" si="2"/>
        <v>0</v>
      </c>
      <c r="T49" s="140">
        <f t="shared" si="3"/>
        <v>0</v>
      </c>
      <c r="U49" s="140">
        <f t="shared" si="4"/>
        <v>0</v>
      </c>
      <c r="V49" s="22">
        <f t="shared" si="2"/>
        <v>0</v>
      </c>
      <c r="W49" s="22">
        <f t="shared" si="2"/>
        <v>0</v>
      </c>
      <c r="X49" s="22">
        <f t="shared" si="2"/>
        <v>0</v>
      </c>
      <c r="Y49" s="22">
        <f t="shared" si="2"/>
        <v>0</v>
      </c>
      <c r="Z49" s="22">
        <f t="shared" si="2"/>
        <v>0</v>
      </c>
      <c r="AA49" s="97">
        <f t="shared" si="5"/>
        <v>0</v>
      </c>
      <c r="AB49" s="97">
        <f t="shared" si="6"/>
        <v>0</v>
      </c>
      <c r="AD49" s="22">
        <f>[2]TRP_Simple!$AN82</f>
        <v>0</v>
      </c>
      <c r="AE49" s="22">
        <f t="shared" si="7"/>
        <v>0</v>
      </c>
      <c r="AF49" s="22">
        <f t="shared" si="8"/>
        <v>1.0771240579569332</v>
      </c>
      <c r="AG49" s="22">
        <f t="shared" si="9"/>
        <v>0</v>
      </c>
    </row>
    <row r="50" spans="1:33" x14ac:dyDescent="0.25">
      <c r="A50" s="22">
        <f t="shared" si="0"/>
        <v>16</v>
      </c>
      <c r="B50" s="22">
        <f t="shared" si="1"/>
        <v>0</v>
      </c>
      <c r="C50" s="22">
        <f t="shared" si="1"/>
        <v>0</v>
      </c>
      <c r="D50" s="22">
        <f t="shared" si="1"/>
        <v>0</v>
      </c>
      <c r="E50" s="22">
        <f t="shared" si="1"/>
        <v>0</v>
      </c>
      <c r="F50" s="22">
        <f t="shared" si="1"/>
        <v>0</v>
      </c>
      <c r="G50" s="22">
        <f t="shared" si="1"/>
        <v>0</v>
      </c>
      <c r="H50" s="22">
        <f t="shared" si="1"/>
        <v>0</v>
      </c>
      <c r="I50" s="22">
        <f t="shared" si="1"/>
        <v>0</v>
      </c>
      <c r="J50" s="22">
        <f t="shared" si="1"/>
        <v>0</v>
      </c>
      <c r="K50" s="22">
        <f t="shared" si="1"/>
        <v>0</v>
      </c>
      <c r="L50" s="22">
        <f t="shared" si="1"/>
        <v>0</v>
      </c>
      <c r="M50" s="22">
        <f t="shared" si="1"/>
        <v>0</v>
      </c>
      <c r="N50" s="22">
        <f t="shared" si="1"/>
        <v>0</v>
      </c>
      <c r="O50" s="22">
        <f t="shared" si="1"/>
        <v>0</v>
      </c>
      <c r="P50" s="22">
        <f t="shared" si="1"/>
        <v>0</v>
      </c>
      <c r="Q50" s="22">
        <f t="shared" ref="Q50:Z59" si="10">GETPIVOTDATA(CONCATENATE(Q$4),$A$3,"L",$A50)</f>
        <v>0</v>
      </c>
      <c r="R50" s="22">
        <f t="shared" si="2"/>
        <v>0</v>
      </c>
      <c r="S50" s="22">
        <f t="shared" si="2"/>
        <v>0</v>
      </c>
      <c r="T50" s="140">
        <f t="shared" si="3"/>
        <v>0</v>
      </c>
      <c r="U50" s="140">
        <f t="shared" si="4"/>
        <v>0</v>
      </c>
      <c r="V50" s="22">
        <f t="shared" si="2"/>
        <v>0</v>
      </c>
      <c r="W50" s="22">
        <f t="shared" si="2"/>
        <v>0</v>
      </c>
      <c r="X50" s="22">
        <f t="shared" si="2"/>
        <v>0</v>
      </c>
      <c r="Y50" s="22">
        <f t="shared" si="2"/>
        <v>0</v>
      </c>
      <c r="Z50" s="22">
        <f t="shared" si="2"/>
        <v>0</v>
      </c>
      <c r="AA50" s="97">
        <f t="shared" si="5"/>
        <v>0</v>
      </c>
      <c r="AB50" s="97">
        <f t="shared" si="6"/>
        <v>0</v>
      </c>
      <c r="AD50" s="22">
        <f>[2]TRP_Simple!$AN83</f>
        <v>0</v>
      </c>
      <c r="AE50" s="22">
        <f t="shared" si="7"/>
        <v>0</v>
      </c>
      <c r="AF50" s="22">
        <f t="shared" si="8"/>
        <v>1.0771240579569332</v>
      </c>
      <c r="AG50" s="22">
        <f t="shared" si="9"/>
        <v>0</v>
      </c>
    </row>
    <row r="51" spans="1:33" x14ac:dyDescent="0.25">
      <c r="A51" s="22">
        <f t="shared" si="0"/>
        <v>17</v>
      </c>
      <c r="B51" s="22">
        <f t="shared" ref="B51:P59" si="11">GETPIVOTDATA(CONCATENATE(B$4),$A$3,"L",$A51)</f>
        <v>0</v>
      </c>
      <c r="C51" s="22">
        <f t="shared" si="11"/>
        <v>0</v>
      </c>
      <c r="D51" s="22">
        <f t="shared" si="11"/>
        <v>0</v>
      </c>
      <c r="E51" s="22">
        <f t="shared" si="11"/>
        <v>0</v>
      </c>
      <c r="F51" s="22">
        <f t="shared" si="11"/>
        <v>0</v>
      </c>
      <c r="G51" s="22">
        <f t="shared" si="11"/>
        <v>0</v>
      </c>
      <c r="H51" s="22">
        <f t="shared" si="11"/>
        <v>0</v>
      </c>
      <c r="I51" s="22">
        <f t="shared" si="11"/>
        <v>0</v>
      </c>
      <c r="J51" s="22">
        <f t="shared" si="11"/>
        <v>0</v>
      </c>
      <c r="K51" s="22">
        <f t="shared" si="11"/>
        <v>0</v>
      </c>
      <c r="L51" s="22">
        <f t="shared" si="11"/>
        <v>0</v>
      </c>
      <c r="M51" s="22">
        <f t="shared" si="11"/>
        <v>0</v>
      </c>
      <c r="N51" s="22">
        <f t="shared" si="11"/>
        <v>0</v>
      </c>
      <c r="O51" s="22">
        <f t="shared" si="11"/>
        <v>0</v>
      </c>
      <c r="P51" s="22">
        <f t="shared" si="11"/>
        <v>0</v>
      </c>
      <c r="Q51" s="22">
        <f t="shared" si="10"/>
        <v>0</v>
      </c>
      <c r="R51" s="22">
        <f t="shared" si="10"/>
        <v>0</v>
      </c>
      <c r="S51" s="22">
        <f t="shared" si="10"/>
        <v>0</v>
      </c>
      <c r="T51" s="140">
        <f t="shared" si="3"/>
        <v>0</v>
      </c>
      <c r="U51" s="140">
        <f t="shared" si="4"/>
        <v>0</v>
      </c>
      <c r="V51" s="22">
        <f t="shared" si="10"/>
        <v>0</v>
      </c>
      <c r="W51" s="22">
        <f t="shared" si="10"/>
        <v>0</v>
      </c>
      <c r="X51" s="22">
        <f t="shared" si="10"/>
        <v>0</v>
      </c>
      <c r="Y51" s="22">
        <f t="shared" si="10"/>
        <v>0</v>
      </c>
      <c r="Z51" s="22">
        <f t="shared" si="10"/>
        <v>0</v>
      </c>
      <c r="AA51" s="97">
        <f t="shared" si="5"/>
        <v>0</v>
      </c>
      <c r="AB51" s="97">
        <f t="shared" si="6"/>
        <v>0</v>
      </c>
      <c r="AD51" s="22">
        <f>[2]TRP_Simple!$AN84</f>
        <v>0</v>
      </c>
      <c r="AE51" s="22">
        <f t="shared" si="7"/>
        <v>0</v>
      </c>
      <c r="AF51" s="22">
        <f t="shared" si="8"/>
        <v>1.0771240579569332</v>
      </c>
      <c r="AG51" s="22">
        <f t="shared" si="9"/>
        <v>0</v>
      </c>
    </row>
    <row r="52" spans="1:33" x14ac:dyDescent="0.25">
      <c r="A52" s="22">
        <f t="shared" si="0"/>
        <v>18</v>
      </c>
      <c r="B52" s="22">
        <f t="shared" si="11"/>
        <v>0</v>
      </c>
      <c r="C52" s="22">
        <f t="shared" si="11"/>
        <v>0</v>
      </c>
      <c r="D52" s="22">
        <f t="shared" si="11"/>
        <v>0</v>
      </c>
      <c r="E52" s="22">
        <f t="shared" si="11"/>
        <v>0</v>
      </c>
      <c r="F52" s="22">
        <f t="shared" si="11"/>
        <v>0</v>
      </c>
      <c r="G52" s="22">
        <f t="shared" si="11"/>
        <v>0</v>
      </c>
      <c r="H52" s="22">
        <f t="shared" si="11"/>
        <v>0</v>
      </c>
      <c r="I52" s="22">
        <f t="shared" si="11"/>
        <v>0</v>
      </c>
      <c r="J52" s="22">
        <f t="shared" si="11"/>
        <v>0</v>
      </c>
      <c r="K52" s="22">
        <f t="shared" si="11"/>
        <v>0</v>
      </c>
      <c r="L52" s="22">
        <f t="shared" si="11"/>
        <v>0</v>
      </c>
      <c r="M52" s="22">
        <f t="shared" si="11"/>
        <v>0</v>
      </c>
      <c r="N52" s="22">
        <f t="shared" si="11"/>
        <v>0</v>
      </c>
      <c r="O52" s="22">
        <f t="shared" si="11"/>
        <v>0</v>
      </c>
      <c r="P52" s="22">
        <f t="shared" si="11"/>
        <v>0</v>
      </c>
      <c r="Q52" s="22">
        <f t="shared" si="10"/>
        <v>0</v>
      </c>
      <c r="R52" s="22">
        <f t="shared" si="10"/>
        <v>0</v>
      </c>
      <c r="S52" s="22">
        <f t="shared" si="10"/>
        <v>0</v>
      </c>
      <c r="T52" s="140">
        <f t="shared" si="3"/>
        <v>0</v>
      </c>
      <c r="U52" s="140">
        <f t="shared" si="4"/>
        <v>0</v>
      </c>
      <c r="V52" s="22">
        <f t="shared" si="10"/>
        <v>0</v>
      </c>
      <c r="W52" s="22">
        <f t="shared" si="10"/>
        <v>0</v>
      </c>
      <c r="X52" s="22">
        <f t="shared" si="10"/>
        <v>0</v>
      </c>
      <c r="Y52" s="22">
        <f t="shared" si="10"/>
        <v>0</v>
      </c>
      <c r="Z52" s="22">
        <f t="shared" si="10"/>
        <v>0</v>
      </c>
      <c r="AA52" s="97">
        <f t="shared" si="5"/>
        <v>0</v>
      </c>
      <c r="AB52" s="97">
        <f t="shared" si="6"/>
        <v>0</v>
      </c>
      <c r="AD52" s="22">
        <f>[2]TRP_Simple!$AN85</f>
        <v>0</v>
      </c>
      <c r="AE52" s="22">
        <f t="shared" si="7"/>
        <v>0</v>
      </c>
      <c r="AF52" s="22">
        <f t="shared" si="8"/>
        <v>1.0771240579569332</v>
      </c>
      <c r="AG52" s="22">
        <f t="shared" si="9"/>
        <v>0</v>
      </c>
    </row>
    <row r="53" spans="1:33" x14ac:dyDescent="0.25">
      <c r="A53" s="22">
        <f t="shared" si="0"/>
        <v>19</v>
      </c>
      <c r="B53" s="22">
        <f t="shared" si="11"/>
        <v>273.82</v>
      </c>
      <c r="C53" s="22">
        <f t="shared" si="11"/>
        <v>655.93999999999994</v>
      </c>
      <c r="D53" s="22">
        <f t="shared" si="11"/>
        <v>394.96</v>
      </c>
      <c r="E53" s="22">
        <f t="shared" si="11"/>
        <v>40.459305703374447</v>
      </c>
      <c r="F53" s="22">
        <f t="shared" si="11"/>
        <v>117.81361641520066</v>
      </c>
      <c r="G53" s="22">
        <f t="shared" si="11"/>
        <v>115.61161144151799</v>
      </c>
      <c r="H53" s="22">
        <f t="shared" si="11"/>
        <v>33.294962162442339</v>
      </c>
      <c r="I53" s="22">
        <f t="shared" si="11"/>
        <v>132.02427512569326</v>
      </c>
      <c r="J53" s="22">
        <f t="shared" si="11"/>
        <v>139.82995205514953</v>
      </c>
      <c r="K53" s="22">
        <f t="shared" si="11"/>
        <v>125.80712061902594</v>
      </c>
      <c r="L53" s="22">
        <f t="shared" si="11"/>
        <v>58.141478834774695</v>
      </c>
      <c r="M53" s="22">
        <f t="shared" si="11"/>
        <v>5285.9581616859323</v>
      </c>
      <c r="N53" s="22">
        <f t="shared" si="11"/>
        <v>483.13</v>
      </c>
      <c r="O53" s="22">
        <f t="shared" si="11"/>
        <v>213.46477994169152</v>
      </c>
      <c r="P53" s="22">
        <f t="shared" si="11"/>
        <v>335.90235322425411</v>
      </c>
      <c r="Q53" s="22">
        <f t="shared" si="10"/>
        <v>949.4302243501304</v>
      </c>
      <c r="R53" s="22">
        <f t="shared" si="10"/>
        <v>216.00665007118869</v>
      </c>
      <c r="S53" s="22">
        <f t="shared" si="10"/>
        <v>392.2870980431494</v>
      </c>
      <c r="T53" s="140">
        <f t="shared" si="3"/>
        <v>48625.532077510739</v>
      </c>
      <c r="U53" s="140">
        <f t="shared" si="4"/>
        <v>4149.6868168588453</v>
      </c>
      <c r="V53" s="22">
        <f t="shared" si="10"/>
        <v>0.12749648099738586</v>
      </c>
      <c r="W53" s="22">
        <f t="shared" si="10"/>
        <v>48.99534521395983</v>
      </c>
      <c r="X53" s="22">
        <f t="shared" si="10"/>
        <v>287.64575597120114</v>
      </c>
      <c r="Y53" s="22">
        <f t="shared" si="10"/>
        <v>149.15091829073</v>
      </c>
      <c r="Z53" s="22">
        <f t="shared" si="10"/>
        <v>63225.02</v>
      </c>
      <c r="AA53" s="97">
        <f t="shared" si="5"/>
        <v>63225.020000000004</v>
      </c>
      <c r="AB53" s="97">
        <f t="shared" si="6"/>
        <v>0</v>
      </c>
      <c r="AD53" s="22">
        <f>[2]TRP_Simple!$AN86</f>
        <v>6.0934130671587046E-2</v>
      </c>
      <c r="AE53" s="22">
        <f t="shared" si="7"/>
        <v>6.5633618097057866E-2</v>
      </c>
      <c r="AF53" s="22">
        <f t="shared" si="8"/>
        <v>1.0771240579569332</v>
      </c>
      <c r="AG53" s="22">
        <f t="shared" si="9"/>
        <v>4.6994874254708205E-3</v>
      </c>
    </row>
    <row r="54" spans="1:33" x14ac:dyDescent="0.25">
      <c r="A54" s="22">
        <f t="shared" si="0"/>
        <v>20</v>
      </c>
      <c r="B54" s="22">
        <f t="shared" si="11"/>
        <v>0</v>
      </c>
      <c r="C54" s="22">
        <f t="shared" si="11"/>
        <v>0</v>
      </c>
      <c r="D54" s="22">
        <f t="shared" si="11"/>
        <v>0</v>
      </c>
      <c r="E54" s="22">
        <f t="shared" si="11"/>
        <v>0</v>
      </c>
      <c r="F54" s="22">
        <f t="shared" si="11"/>
        <v>0</v>
      </c>
      <c r="G54" s="22">
        <f t="shared" si="11"/>
        <v>0</v>
      </c>
      <c r="H54" s="22">
        <f t="shared" si="11"/>
        <v>0</v>
      </c>
      <c r="I54" s="22">
        <f t="shared" si="11"/>
        <v>0</v>
      </c>
      <c r="J54" s="22">
        <f t="shared" si="11"/>
        <v>0</v>
      </c>
      <c r="K54" s="22">
        <f t="shared" si="11"/>
        <v>0</v>
      </c>
      <c r="L54" s="22">
        <f t="shared" si="11"/>
        <v>0</v>
      </c>
      <c r="M54" s="22">
        <f t="shared" si="11"/>
        <v>0</v>
      </c>
      <c r="N54" s="22">
        <f t="shared" si="11"/>
        <v>0</v>
      </c>
      <c r="O54" s="22">
        <f t="shared" si="11"/>
        <v>0</v>
      </c>
      <c r="P54" s="22">
        <f t="shared" si="11"/>
        <v>0</v>
      </c>
      <c r="Q54" s="22">
        <f t="shared" si="10"/>
        <v>0</v>
      </c>
      <c r="R54" s="22">
        <f t="shared" si="10"/>
        <v>0</v>
      </c>
      <c r="S54" s="22">
        <f t="shared" si="10"/>
        <v>0</v>
      </c>
      <c r="T54" s="140">
        <f t="shared" si="3"/>
        <v>0</v>
      </c>
      <c r="U54" s="140">
        <f t="shared" si="4"/>
        <v>0</v>
      </c>
      <c r="V54" s="22">
        <f t="shared" si="10"/>
        <v>0</v>
      </c>
      <c r="W54" s="22">
        <f t="shared" si="10"/>
        <v>0</v>
      </c>
      <c r="X54" s="22">
        <f t="shared" si="10"/>
        <v>0</v>
      </c>
      <c r="Y54" s="22">
        <f t="shared" si="10"/>
        <v>0</v>
      </c>
      <c r="Z54" s="22">
        <f t="shared" si="10"/>
        <v>0</v>
      </c>
      <c r="AA54" s="97">
        <f t="shared" si="5"/>
        <v>0</v>
      </c>
      <c r="AB54" s="97">
        <f t="shared" si="6"/>
        <v>0</v>
      </c>
      <c r="AD54" s="22">
        <f>[2]TRP_Simple!$AN87</f>
        <v>0</v>
      </c>
      <c r="AE54" s="22">
        <f t="shared" si="7"/>
        <v>0</v>
      </c>
      <c r="AF54" s="22">
        <f t="shared" si="8"/>
        <v>1.0771240579569332</v>
      </c>
      <c r="AG54" s="22">
        <f t="shared" si="9"/>
        <v>0</v>
      </c>
    </row>
    <row r="55" spans="1:33" x14ac:dyDescent="0.25">
      <c r="A55" s="22">
        <f t="shared" si="0"/>
        <v>21</v>
      </c>
      <c r="B55" s="22">
        <f t="shared" si="11"/>
        <v>0</v>
      </c>
      <c r="C55" s="22">
        <f t="shared" si="11"/>
        <v>0</v>
      </c>
      <c r="D55" s="22">
        <f t="shared" si="11"/>
        <v>0</v>
      </c>
      <c r="E55" s="22">
        <f t="shared" si="11"/>
        <v>0</v>
      </c>
      <c r="F55" s="22">
        <f t="shared" si="11"/>
        <v>0</v>
      </c>
      <c r="G55" s="22">
        <f t="shared" si="11"/>
        <v>0</v>
      </c>
      <c r="H55" s="22">
        <f t="shared" si="11"/>
        <v>0</v>
      </c>
      <c r="I55" s="22">
        <f t="shared" si="11"/>
        <v>0</v>
      </c>
      <c r="J55" s="22">
        <f t="shared" si="11"/>
        <v>0</v>
      </c>
      <c r="K55" s="22">
        <f t="shared" si="11"/>
        <v>0</v>
      </c>
      <c r="L55" s="22">
        <f t="shared" si="11"/>
        <v>0</v>
      </c>
      <c r="M55" s="22">
        <f t="shared" si="11"/>
        <v>0</v>
      </c>
      <c r="N55" s="22">
        <f t="shared" si="11"/>
        <v>0</v>
      </c>
      <c r="O55" s="22">
        <f t="shared" si="11"/>
        <v>0</v>
      </c>
      <c r="P55" s="22">
        <f t="shared" si="11"/>
        <v>0</v>
      </c>
      <c r="Q55" s="22">
        <f t="shared" si="10"/>
        <v>0</v>
      </c>
      <c r="R55" s="22">
        <f t="shared" si="10"/>
        <v>0</v>
      </c>
      <c r="S55" s="22">
        <f t="shared" si="10"/>
        <v>0</v>
      </c>
      <c r="T55" s="140">
        <f t="shared" si="3"/>
        <v>0</v>
      </c>
      <c r="U55" s="140">
        <f t="shared" si="4"/>
        <v>0</v>
      </c>
      <c r="V55" s="22">
        <f t="shared" si="10"/>
        <v>0</v>
      </c>
      <c r="W55" s="22">
        <f t="shared" si="10"/>
        <v>0</v>
      </c>
      <c r="X55" s="22">
        <f t="shared" si="10"/>
        <v>0</v>
      </c>
      <c r="Y55" s="22">
        <f t="shared" si="10"/>
        <v>0</v>
      </c>
      <c r="Z55" s="22">
        <f t="shared" si="10"/>
        <v>0</v>
      </c>
      <c r="AA55" s="97">
        <f t="shared" si="5"/>
        <v>0</v>
      </c>
      <c r="AB55" s="97">
        <f t="shared" si="6"/>
        <v>0</v>
      </c>
      <c r="AD55" s="22">
        <f>[2]TRP_Simple!$AN88</f>
        <v>0</v>
      </c>
      <c r="AE55" s="22">
        <f t="shared" si="7"/>
        <v>0</v>
      </c>
      <c r="AF55" s="22">
        <f t="shared" si="8"/>
        <v>1.0771240579569332</v>
      </c>
      <c r="AG55" s="22">
        <f t="shared" si="9"/>
        <v>0</v>
      </c>
    </row>
    <row r="56" spans="1:33" x14ac:dyDescent="0.25">
      <c r="A56" s="22">
        <f t="shared" si="0"/>
        <v>22</v>
      </c>
      <c r="B56" s="22">
        <f t="shared" si="11"/>
        <v>0</v>
      </c>
      <c r="C56" s="22">
        <f t="shared" si="11"/>
        <v>0</v>
      </c>
      <c r="D56" s="22">
        <f t="shared" si="11"/>
        <v>0</v>
      </c>
      <c r="E56" s="22">
        <f t="shared" si="11"/>
        <v>0</v>
      </c>
      <c r="F56" s="22">
        <f t="shared" si="11"/>
        <v>0</v>
      </c>
      <c r="G56" s="22">
        <f t="shared" si="11"/>
        <v>0</v>
      </c>
      <c r="H56" s="22">
        <f t="shared" si="11"/>
        <v>0</v>
      </c>
      <c r="I56" s="22">
        <f t="shared" si="11"/>
        <v>0</v>
      </c>
      <c r="J56" s="22">
        <f t="shared" si="11"/>
        <v>0</v>
      </c>
      <c r="K56" s="22">
        <f t="shared" si="11"/>
        <v>0</v>
      </c>
      <c r="L56" s="22">
        <f t="shared" si="11"/>
        <v>0</v>
      </c>
      <c r="M56" s="22">
        <f t="shared" si="11"/>
        <v>0</v>
      </c>
      <c r="N56" s="22">
        <f t="shared" si="11"/>
        <v>0</v>
      </c>
      <c r="O56" s="22">
        <f t="shared" si="11"/>
        <v>0</v>
      </c>
      <c r="P56" s="22">
        <f t="shared" si="11"/>
        <v>0</v>
      </c>
      <c r="Q56" s="22">
        <f t="shared" si="10"/>
        <v>0</v>
      </c>
      <c r="R56" s="22">
        <f t="shared" si="10"/>
        <v>0</v>
      </c>
      <c r="S56" s="22">
        <f t="shared" si="10"/>
        <v>0</v>
      </c>
      <c r="T56" s="140">
        <f t="shared" si="3"/>
        <v>0</v>
      </c>
      <c r="U56" s="140">
        <f t="shared" si="4"/>
        <v>0</v>
      </c>
      <c r="V56" s="22">
        <f t="shared" si="10"/>
        <v>0</v>
      </c>
      <c r="W56" s="22">
        <f t="shared" si="10"/>
        <v>0</v>
      </c>
      <c r="X56" s="22">
        <f t="shared" si="10"/>
        <v>0</v>
      </c>
      <c r="Y56" s="22">
        <f t="shared" si="10"/>
        <v>0</v>
      </c>
      <c r="Z56" s="22">
        <f t="shared" si="10"/>
        <v>0</v>
      </c>
      <c r="AA56" s="97">
        <f t="shared" si="5"/>
        <v>0</v>
      </c>
      <c r="AB56" s="97">
        <f t="shared" si="6"/>
        <v>0</v>
      </c>
      <c r="AD56" s="22">
        <f>[2]TRP_Simple!$AN89</f>
        <v>0</v>
      </c>
      <c r="AE56" s="22">
        <f t="shared" si="7"/>
        <v>0</v>
      </c>
      <c r="AF56" s="22">
        <f t="shared" si="8"/>
        <v>1.0771240579569332</v>
      </c>
      <c r="AG56" s="22">
        <f t="shared" si="9"/>
        <v>0</v>
      </c>
    </row>
    <row r="57" spans="1:33" x14ac:dyDescent="0.25">
      <c r="A57" s="22">
        <f t="shared" si="0"/>
        <v>23</v>
      </c>
      <c r="B57" s="22">
        <f t="shared" si="11"/>
        <v>0</v>
      </c>
      <c r="C57" s="22">
        <f t="shared" si="11"/>
        <v>0</v>
      </c>
      <c r="D57" s="22">
        <f t="shared" si="11"/>
        <v>0</v>
      </c>
      <c r="E57" s="22">
        <f t="shared" si="11"/>
        <v>0</v>
      </c>
      <c r="F57" s="22">
        <f t="shared" si="11"/>
        <v>0</v>
      </c>
      <c r="G57" s="22">
        <f t="shared" si="11"/>
        <v>0</v>
      </c>
      <c r="H57" s="22">
        <f t="shared" si="11"/>
        <v>0</v>
      </c>
      <c r="I57" s="22">
        <f t="shared" si="11"/>
        <v>0</v>
      </c>
      <c r="J57" s="22">
        <f t="shared" si="11"/>
        <v>0</v>
      </c>
      <c r="K57" s="22">
        <f t="shared" si="11"/>
        <v>0</v>
      </c>
      <c r="L57" s="22">
        <f t="shared" si="11"/>
        <v>0</v>
      </c>
      <c r="M57" s="22">
        <f t="shared" si="11"/>
        <v>0</v>
      </c>
      <c r="N57" s="22">
        <f t="shared" si="11"/>
        <v>0</v>
      </c>
      <c r="O57" s="22">
        <f t="shared" si="11"/>
        <v>0</v>
      </c>
      <c r="P57" s="22">
        <f t="shared" si="11"/>
        <v>0</v>
      </c>
      <c r="Q57" s="22">
        <f t="shared" si="10"/>
        <v>0</v>
      </c>
      <c r="R57" s="22">
        <f t="shared" si="10"/>
        <v>0</v>
      </c>
      <c r="S57" s="22">
        <f t="shared" si="10"/>
        <v>0</v>
      </c>
      <c r="T57" s="140">
        <f t="shared" si="3"/>
        <v>0</v>
      </c>
      <c r="U57" s="140">
        <f t="shared" si="4"/>
        <v>0</v>
      </c>
      <c r="V57" s="22">
        <f t="shared" si="10"/>
        <v>0</v>
      </c>
      <c r="W57" s="22">
        <f t="shared" si="10"/>
        <v>0</v>
      </c>
      <c r="X57" s="22">
        <f t="shared" si="10"/>
        <v>0</v>
      </c>
      <c r="Y57" s="22">
        <f t="shared" si="10"/>
        <v>0</v>
      </c>
      <c r="Z57" s="22">
        <f t="shared" si="10"/>
        <v>0</v>
      </c>
      <c r="AA57" s="97">
        <f t="shared" si="5"/>
        <v>0</v>
      </c>
      <c r="AB57" s="97">
        <f t="shared" si="6"/>
        <v>0</v>
      </c>
      <c r="AD57" s="22">
        <f>[2]TRP_Simple!$AN90</f>
        <v>0</v>
      </c>
      <c r="AE57" s="22">
        <f t="shared" si="7"/>
        <v>0</v>
      </c>
      <c r="AF57" s="22">
        <f t="shared" si="8"/>
        <v>1.0771240579569332</v>
      </c>
      <c r="AG57" s="22">
        <f t="shared" si="9"/>
        <v>0</v>
      </c>
    </row>
    <row r="58" spans="1:33" x14ac:dyDescent="0.25">
      <c r="A58" s="22">
        <f t="shared" si="0"/>
        <v>24</v>
      </c>
      <c r="B58" s="22">
        <f t="shared" si="11"/>
        <v>0</v>
      </c>
      <c r="C58" s="22">
        <f t="shared" si="11"/>
        <v>0</v>
      </c>
      <c r="D58" s="22">
        <f t="shared" si="11"/>
        <v>0</v>
      </c>
      <c r="E58" s="22">
        <f t="shared" si="11"/>
        <v>0</v>
      </c>
      <c r="F58" s="22">
        <f t="shared" si="11"/>
        <v>0</v>
      </c>
      <c r="G58" s="22">
        <f t="shared" si="11"/>
        <v>0</v>
      </c>
      <c r="H58" s="22">
        <f t="shared" si="11"/>
        <v>0</v>
      </c>
      <c r="I58" s="22">
        <f t="shared" si="11"/>
        <v>0</v>
      </c>
      <c r="J58" s="22">
        <f t="shared" si="11"/>
        <v>0</v>
      </c>
      <c r="K58" s="22">
        <f t="shared" si="11"/>
        <v>0</v>
      </c>
      <c r="L58" s="22">
        <f t="shared" si="11"/>
        <v>0</v>
      </c>
      <c r="M58" s="22">
        <f t="shared" si="11"/>
        <v>0</v>
      </c>
      <c r="N58" s="22">
        <f t="shared" si="11"/>
        <v>0</v>
      </c>
      <c r="O58" s="22">
        <f t="shared" si="11"/>
        <v>0</v>
      </c>
      <c r="P58" s="22">
        <f t="shared" si="11"/>
        <v>0</v>
      </c>
      <c r="Q58" s="22">
        <f t="shared" si="10"/>
        <v>0</v>
      </c>
      <c r="R58" s="22">
        <f t="shared" si="10"/>
        <v>0</v>
      </c>
      <c r="S58" s="22">
        <f t="shared" si="10"/>
        <v>0</v>
      </c>
      <c r="T58" s="140">
        <f t="shared" si="3"/>
        <v>0</v>
      </c>
      <c r="U58" s="140">
        <f t="shared" si="4"/>
        <v>0</v>
      </c>
      <c r="V58" s="22">
        <f t="shared" si="10"/>
        <v>0</v>
      </c>
      <c r="W58" s="22">
        <f t="shared" si="10"/>
        <v>0</v>
      </c>
      <c r="X58" s="22">
        <f t="shared" si="10"/>
        <v>0</v>
      </c>
      <c r="Y58" s="22">
        <f t="shared" si="10"/>
        <v>0</v>
      </c>
      <c r="Z58" s="22">
        <f t="shared" si="10"/>
        <v>0</v>
      </c>
      <c r="AA58" s="97">
        <f t="shared" si="5"/>
        <v>0</v>
      </c>
      <c r="AB58" s="97">
        <f t="shared" si="6"/>
        <v>0</v>
      </c>
      <c r="AD58" s="22">
        <f>[2]TRP_Simple!$AN91</f>
        <v>0</v>
      </c>
      <c r="AE58" s="22">
        <f t="shared" si="7"/>
        <v>0</v>
      </c>
      <c r="AF58" s="22">
        <f>AF$59</f>
        <v>1.0771240579569332</v>
      </c>
      <c r="AG58" s="22">
        <f t="shared" si="9"/>
        <v>0</v>
      </c>
    </row>
    <row r="59" spans="1:33" x14ac:dyDescent="0.25">
      <c r="A59" s="22">
        <f t="shared" si="0"/>
        <v>25</v>
      </c>
      <c r="B59" s="22">
        <f t="shared" si="11"/>
        <v>9966.6299999999974</v>
      </c>
      <c r="C59" s="22">
        <f t="shared" si="11"/>
        <v>4585.37</v>
      </c>
      <c r="D59" s="22">
        <f t="shared" si="11"/>
        <v>5046.2900000000018</v>
      </c>
      <c r="E59" s="22">
        <f t="shared" si="11"/>
        <v>407.05397733675574</v>
      </c>
      <c r="F59" s="22">
        <f t="shared" si="11"/>
        <v>1185.3021279659424</v>
      </c>
      <c r="G59" s="22">
        <f t="shared" si="11"/>
        <v>1094.8742225998299</v>
      </c>
      <c r="H59" s="22">
        <f t="shared" si="11"/>
        <v>291.47419737728706</v>
      </c>
      <c r="I59" s="22">
        <f t="shared" si="11"/>
        <v>1155.7805483854247</v>
      </c>
      <c r="J59" s="22">
        <f t="shared" si="11"/>
        <v>1224.1138117451924</v>
      </c>
      <c r="K59" s="22">
        <f t="shared" si="11"/>
        <v>1207.5345020482478</v>
      </c>
      <c r="L59" s="22">
        <f t="shared" si="11"/>
        <v>558.059363791534</v>
      </c>
      <c r="M59" s="22">
        <f t="shared" si="11"/>
        <v>19097.072579832722</v>
      </c>
      <c r="N59" s="22">
        <f t="shared" si="11"/>
        <v>4387.37</v>
      </c>
      <c r="O59" s="22">
        <f t="shared" si="11"/>
        <v>1064.7748621996579</v>
      </c>
      <c r="P59" s="22">
        <f t="shared" si="11"/>
        <v>1675.500670249171</v>
      </c>
      <c r="Q59" s="22">
        <f t="shared" si="10"/>
        <v>4735.8137327232071</v>
      </c>
      <c r="R59" s="22">
        <f t="shared" si="10"/>
        <v>1077.4538597261071</v>
      </c>
      <c r="S59" s="22">
        <f t="shared" si="10"/>
        <v>1956.7510896912045</v>
      </c>
      <c r="T59" s="140">
        <f>SUM(T35:T58)</f>
        <v>175822.96644271829</v>
      </c>
      <c r="U59" s="140">
        <f>SUM(U35:U58)</f>
        <v>48948.549342692357</v>
      </c>
      <c r="V59" s="22">
        <f t="shared" si="10"/>
        <v>0.61499570407473081</v>
      </c>
      <c r="W59" s="22">
        <f t="shared" si="10"/>
        <v>236.33536071369321</v>
      </c>
      <c r="X59" s="22">
        <f t="shared" si="10"/>
        <v>3893.1788560435789</v>
      </c>
      <c r="Y59" s="22">
        <f t="shared" si="10"/>
        <v>2017.1654564557166</v>
      </c>
      <c r="Z59" s="22">
        <f t="shared" si="10"/>
        <v>291636.02999999997</v>
      </c>
      <c r="AA59" s="97">
        <f>SUM(B59:Y59)</f>
        <v>291636.03000000003</v>
      </c>
      <c r="AB59" s="97">
        <f>AA59-Z59</f>
        <v>0</v>
      </c>
      <c r="AD59" s="141">
        <f>U59/Z59</f>
        <v>0.16784122778894076</v>
      </c>
      <c r="AE59" s="143">
        <f>SUM([3]TEF!$L$44:$M$44)/[3]TEF!$N$44</f>
        <v>0.16784222778894073</v>
      </c>
      <c r="AF59" s="141">
        <v>1.0771240579569332</v>
      </c>
      <c r="AG59" s="141">
        <f t="shared" si="9"/>
        <v>9.9999999997324451E-7</v>
      </c>
    </row>
    <row r="60" spans="1:33" x14ac:dyDescent="0.25">
      <c r="A60" s="97" t="s">
        <v>169</v>
      </c>
      <c r="B60" s="97">
        <f t="shared" ref="B60:Z60" si="12">SUM(B35:B58)</f>
        <v>9966.6299999999992</v>
      </c>
      <c r="C60" s="97">
        <f t="shared" si="12"/>
        <v>4585.369999999999</v>
      </c>
      <c r="D60" s="97">
        <f t="shared" si="12"/>
        <v>5046.29</v>
      </c>
      <c r="E60" s="97">
        <f t="shared" si="12"/>
        <v>407.05397733675574</v>
      </c>
      <c r="F60" s="97">
        <f t="shared" si="12"/>
        <v>1185.3021279659424</v>
      </c>
      <c r="G60" s="97">
        <f t="shared" si="12"/>
        <v>1094.8742225998299</v>
      </c>
      <c r="H60" s="97">
        <f t="shared" si="12"/>
        <v>291.47419737728711</v>
      </c>
      <c r="I60" s="97">
        <f t="shared" si="12"/>
        <v>1155.7805483854247</v>
      </c>
      <c r="J60" s="97">
        <f t="shared" si="12"/>
        <v>1224.1138117451924</v>
      </c>
      <c r="K60" s="97">
        <f t="shared" si="12"/>
        <v>1207.5345020482478</v>
      </c>
      <c r="L60" s="97">
        <f t="shared" si="12"/>
        <v>558.05936379153388</v>
      </c>
      <c r="M60" s="97">
        <f t="shared" si="12"/>
        <v>19097.072579832718</v>
      </c>
      <c r="N60" s="97">
        <f t="shared" si="12"/>
        <v>4387.37</v>
      </c>
      <c r="O60" s="97">
        <f t="shared" si="12"/>
        <v>1064.7748621996579</v>
      </c>
      <c r="P60" s="97">
        <f t="shared" si="12"/>
        <v>1675.5006702491712</v>
      </c>
      <c r="Q60" s="97">
        <f t="shared" si="12"/>
        <v>4735.813732723208</v>
      </c>
      <c r="R60" s="97">
        <f t="shared" si="12"/>
        <v>1077.4538597261073</v>
      </c>
      <c r="S60" s="97">
        <f t="shared" si="12"/>
        <v>1956.7510896912049</v>
      </c>
      <c r="T60" s="97">
        <f t="shared" si="12"/>
        <v>175822.96644271829</v>
      </c>
      <c r="U60" s="97">
        <f t="shared" si="12"/>
        <v>48948.549342692357</v>
      </c>
      <c r="V60" s="97">
        <f t="shared" si="12"/>
        <v>0.61499570407473081</v>
      </c>
      <c r="W60" s="97">
        <f t="shared" si="12"/>
        <v>236.33536071369315</v>
      </c>
      <c r="X60" s="97">
        <f t="shared" si="12"/>
        <v>3893.1788560435793</v>
      </c>
      <c r="Y60" s="97">
        <f t="shared" si="12"/>
        <v>2017.1654564557164</v>
      </c>
      <c r="Z60" s="97">
        <f t="shared" si="12"/>
        <v>291636.02999999997</v>
      </c>
    </row>
    <row r="61" spans="1:33" x14ac:dyDescent="0.25">
      <c r="A61" s="97" t="s">
        <v>169</v>
      </c>
      <c r="B61" s="97">
        <f>B60-B59</f>
        <v>0</v>
      </c>
      <c r="C61" s="97">
        <f t="shared" ref="C61:Z61" si="13">C60-C59</f>
        <v>0</v>
      </c>
      <c r="D61" s="97">
        <f t="shared" si="13"/>
        <v>0</v>
      </c>
      <c r="E61" s="97">
        <f t="shared" si="13"/>
        <v>0</v>
      </c>
      <c r="F61" s="97">
        <f t="shared" si="13"/>
        <v>0</v>
      </c>
      <c r="G61" s="97">
        <f t="shared" si="13"/>
        <v>0</v>
      </c>
      <c r="H61" s="97">
        <f t="shared" si="13"/>
        <v>0</v>
      </c>
      <c r="I61" s="97">
        <f t="shared" si="13"/>
        <v>0</v>
      </c>
      <c r="J61" s="97">
        <f t="shared" si="13"/>
        <v>0</v>
      </c>
      <c r="K61" s="97">
        <f t="shared" si="13"/>
        <v>0</v>
      </c>
      <c r="L61" s="97">
        <f t="shared" si="13"/>
        <v>0</v>
      </c>
      <c r="M61" s="97">
        <f t="shared" si="13"/>
        <v>0</v>
      </c>
      <c r="N61" s="97">
        <f t="shared" si="13"/>
        <v>0</v>
      </c>
      <c r="O61" s="97">
        <f t="shared" si="13"/>
        <v>0</v>
      </c>
      <c r="P61" s="97">
        <f t="shared" si="13"/>
        <v>0</v>
      </c>
      <c r="Q61" s="97">
        <f t="shared" si="13"/>
        <v>0</v>
      </c>
      <c r="R61" s="97">
        <f t="shared" si="13"/>
        <v>0</v>
      </c>
      <c r="S61" s="97">
        <f t="shared" si="13"/>
        <v>0</v>
      </c>
      <c r="T61" s="97">
        <f t="shared" si="13"/>
        <v>0</v>
      </c>
      <c r="U61" s="97">
        <f t="shared" si="13"/>
        <v>0</v>
      </c>
      <c r="V61" s="97">
        <f t="shared" si="13"/>
        <v>0</v>
      </c>
      <c r="W61" s="97">
        <f t="shared" si="13"/>
        <v>0</v>
      </c>
      <c r="X61" s="97">
        <f t="shared" si="13"/>
        <v>0</v>
      </c>
      <c r="Y61" s="97">
        <f t="shared" si="13"/>
        <v>0</v>
      </c>
      <c r="Z61" s="97">
        <f t="shared" si="13"/>
        <v>0</v>
      </c>
    </row>
    <row r="62" spans="1:33" ht="13" thickBot="1" x14ac:dyDescent="0.3"/>
    <row r="63" spans="1:33" s="103" customFormat="1" ht="13" x14ac:dyDescent="0.3">
      <c r="A63" s="102" t="s">
        <v>170</v>
      </c>
    </row>
    <row r="64" spans="1:33" s="105" customFormat="1" x14ac:dyDescent="0.25">
      <c r="A64" s="104">
        <f t="shared" ref="A64:A88" si="14">A35</f>
        <v>1</v>
      </c>
      <c r="B64" s="105">
        <f t="shared" ref="B64:Z74" si="15">IF($Z35=0,0,B35/$Z35)</f>
        <v>0.9528936742934051</v>
      </c>
      <c r="C64" s="105">
        <f t="shared" si="15"/>
        <v>0</v>
      </c>
      <c r="D64" s="105">
        <f t="shared" si="15"/>
        <v>0</v>
      </c>
      <c r="E64" s="105">
        <f t="shared" si="15"/>
        <v>0</v>
      </c>
      <c r="F64" s="105">
        <f t="shared" si="15"/>
        <v>0</v>
      </c>
      <c r="G64" s="105">
        <f t="shared" si="15"/>
        <v>0</v>
      </c>
      <c r="H64" s="105">
        <f t="shared" si="15"/>
        <v>0</v>
      </c>
      <c r="I64" s="105">
        <f t="shared" si="15"/>
        <v>0</v>
      </c>
      <c r="J64" s="105">
        <f t="shared" si="15"/>
        <v>0</v>
      </c>
      <c r="K64" s="105">
        <f t="shared" si="15"/>
        <v>0</v>
      </c>
      <c r="L64" s="105">
        <f t="shared" si="15"/>
        <v>0</v>
      </c>
      <c r="M64" s="105">
        <f t="shared" si="15"/>
        <v>0</v>
      </c>
      <c r="N64" s="105">
        <f t="shared" si="15"/>
        <v>0</v>
      </c>
      <c r="O64" s="105">
        <f t="shared" si="15"/>
        <v>0</v>
      </c>
      <c r="P64" s="105">
        <f t="shared" si="15"/>
        <v>0</v>
      </c>
      <c r="Q64" s="105">
        <f t="shared" si="15"/>
        <v>0</v>
      </c>
      <c r="R64" s="105">
        <f t="shared" si="15"/>
        <v>0</v>
      </c>
      <c r="S64" s="105">
        <f t="shared" si="15"/>
        <v>0</v>
      </c>
      <c r="T64" s="105">
        <f t="shared" si="15"/>
        <v>4.2642595963445808E-3</v>
      </c>
      <c r="U64" s="105">
        <f t="shared" si="15"/>
        <v>4.28420661102503E-2</v>
      </c>
      <c r="V64" s="105">
        <f t="shared" si="15"/>
        <v>0</v>
      </c>
      <c r="W64" s="105">
        <f t="shared" si="15"/>
        <v>0</v>
      </c>
      <c r="X64" s="105">
        <f t="shared" si="15"/>
        <v>0</v>
      </c>
      <c r="Y64" s="105">
        <f t="shared" si="15"/>
        <v>0</v>
      </c>
      <c r="Z64" s="105">
        <f t="shared" si="15"/>
        <v>1</v>
      </c>
      <c r="AA64" s="106">
        <f>SUM(B64:Y64)</f>
        <v>1</v>
      </c>
      <c r="AB64" s="106">
        <f>Z64-AA64</f>
        <v>0</v>
      </c>
    </row>
    <row r="65" spans="1:28" s="105" customFormat="1" x14ac:dyDescent="0.25">
      <c r="A65" s="104">
        <f t="shared" si="14"/>
        <v>2</v>
      </c>
      <c r="B65" s="105">
        <f t="shared" si="15"/>
        <v>0</v>
      </c>
      <c r="C65" s="105">
        <f t="shared" si="15"/>
        <v>0</v>
      </c>
      <c r="D65" s="105">
        <f t="shared" si="15"/>
        <v>0</v>
      </c>
      <c r="E65" s="105">
        <f t="shared" si="15"/>
        <v>0</v>
      </c>
      <c r="F65" s="105">
        <f t="shared" si="15"/>
        <v>0</v>
      </c>
      <c r="G65" s="105">
        <f t="shared" si="15"/>
        <v>0</v>
      </c>
      <c r="H65" s="105">
        <f t="shared" si="15"/>
        <v>0</v>
      </c>
      <c r="I65" s="105">
        <f t="shared" si="15"/>
        <v>0</v>
      </c>
      <c r="J65" s="105">
        <f t="shared" si="15"/>
        <v>0</v>
      </c>
      <c r="K65" s="105">
        <f t="shared" si="15"/>
        <v>0</v>
      </c>
      <c r="L65" s="105">
        <f t="shared" si="15"/>
        <v>0</v>
      </c>
      <c r="M65" s="105">
        <f t="shared" si="15"/>
        <v>0</v>
      </c>
      <c r="N65" s="105">
        <f t="shared" si="15"/>
        <v>0</v>
      </c>
      <c r="O65" s="105">
        <f t="shared" si="15"/>
        <v>0</v>
      </c>
      <c r="P65" s="105">
        <f t="shared" si="15"/>
        <v>0</v>
      </c>
      <c r="Q65" s="105">
        <f t="shared" si="15"/>
        <v>0</v>
      </c>
      <c r="R65" s="105">
        <f t="shared" si="15"/>
        <v>0</v>
      </c>
      <c r="S65" s="105">
        <f t="shared" si="15"/>
        <v>0</v>
      </c>
      <c r="T65" s="105">
        <f t="shared" si="15"/>
        <v>0</v>
      </c>
      <c r="U65" s="105">
        <f t="shared" si="15"/>
        <v>0</v>
      </c>
      <c r="V65" s="105">
        <f t="shared" si="15"/>
        <v>0</v>
      </c>
      <c r="W65" s="105">
        <f t="shared" si="15"/>
        <v>0</v>
      </c>
      <c r="X65" s="105">
        <f t="shared" si="15"/>
        <v>0</v>
      </c>
      <c r="Y65" s="105">
        <f t="shared" si="15"/>
        <v>0</v>
      </c>
      <c r="Z65" s="105">
        <f t="shared" si="15"/>
        <v>0</v>
      </c>
      <c r="AA65" s="106">
        <f t="shared" ref="AA65:AA87" si="16">SUM(B65:Y65)</f>
        <v>0</v>
      </c>
      <c r="AB65" s="106">
        <f t="shared" ref="AB65:AB87" si="17">Z65-AA65</f>
        <v>0</v>
      </c>
    </row>
    <row r="66" spans="1:28" s="105" customFormat="1" x14ac:dyDescent="0.25">
      <c r="A66" s="104">
        <f t="shared" si="14"/>
        <v>3</v>
      </c>
      <c r="B66" s="105">
        <f t="shared" si="15"/>
        <v>1.4120000000000001E-2</v>
      </c>
      <c r="C66" s="105">
        <f t="shared" si="15"/>
        <v>7.8263291139240507E-3</v>
      </c>
      <c r="D66" s="105">
        <f t="shared" si="15"/>
        <v>1.2051139240506329E-2</v>
      </c>
      <c r="E66" s="105">
        <f t="shared" si="15"/>
        <v>9.6546349179430163E-4</v>
      </c>
      <c r="F66" s="105">
        <f t="shared" si="15"/>
        <v>2.8113370585014109E-3</v>
      </c>
      <c r="G66" s="105">
        <f t="shared" si="15"/>
        <v>7.3689719626168215E-3</v>
      </c>
      <c r="H66" s="105">
        <f t="shared" si="15"/>
        <v>-1.0612563617551326E-4</v>
      </c>
      <c r="I66" s="105">
        <f t="shared" si="15"/>
        <v>-4.2081922544216527E-4</v>
      </c>
      <c r="J66" s="105">
        <f t="shared" si="15"/>
        <v>-4.4569933871207963E-4</v>
      </c>
      <c r="K66" s="105">
        <f t="shared" si="15"/>
        <v>2.5730264860598165E-3</v>
      </c>
      <c r="L66" s="105">
        <f t="shared" si="15"/>
        <v>1.1891184238576194E-3</v>
      </c>
      <c r="M66" s="105">
        <f t="shared" si="15"/>
        <v>2.0025821920115802E-2</v>
      </c>
      <c r="N66" s="105">
        <f t="shared" si="15"/>
        <v>5.4348860759493661E-2</v>
      </c>
      <c r="O66" s="105">
        <f t="shared" si="15"/>
        <v>1.3418019347970737E-2</v>
      </c>
      <c r="P66" s="105">
        <f t="shared" si="15"/>
        <v>2.1114229128679125E-2</v>
      </c>
      <c r="Q66" s="105">
        <f t="shared" si="15"/>
        <v>5.9679508363665736E-2</v>
      </c>
      <c r="R66" s="105">
        <f t="shared" si="15"/>
        <v>1.3577796818459957E-2</v>
      </c>
      <c r="S66" s="105">
        <f t="shared" si="15"/>
        <v>2.4658474681116344E-2</v>
      </c>
      <c r="T66" s="105">
        <f t="shared" si="15"/>
        <v>0.63557680268271677</v>
      </c>
      <c r="U66" s="105">
        <f t="shared" si="15"/>
        <v>0.11036808036979641</v>
      </c>
      <c r="V66" s="105">
        <f t="shared" si="15"/>
        <v>-9.9597342334451824E-6</v>
      </c>
      <c r="W66" s="105">
        <f t="shared" si="15"/>
        <v>-3.8274045933624303E-3</v>
      </c>
      <c r="X66" s="105">
        <f t="shared" si="15"/>
        <v>2.075757650863853E-3</v>
      </c>
      <c r="Y66" s="105">
        <f t="shared" si="15"/>
        <v>1.0612710277868923E-3</v>
      </c>
      <c r="Z66" s="105">
        <f t="shared" si="15"/>
        <v>1</v>
      </c>
      <c r="AA66" s="106">
        <f t="shared" si="16"/>
        <v>1.0000000000000002</v>
      </c>
      <c r="AB66" s="106">
        <f t="shared" si="17"/>
        <v>0</v>
      </c>
    </row>
    <row r="67" spans="1:28" s="105" customFormat="1" x14ac:dyDescent="0.25">
      <c r="A67" s="104">
        <f t="shared" si="14"/>
        <v>4</v>
      </c>
      <c r="B67" s="105">
        <f t="shared" si="15"/>
        <v>0</v>
      </c>
      <c r="C67" s="105">
        <f t="shared" si="15"/>
        <v>0</v>
      </c>
      <c r="D67" s="105">
        <f t="shared" si="15"/>
        <v>0</v>
      </c>
      <c r="E67" s="105">
        <f t="shared" si="15"/>
        <v>0</v>
      </c>
      <c r="F67" s="105">
        <f t="shared" si="15"/>
        <v>0</v>
      </c>
      <c r="G67" s="105">
        <f t="shared" si="15"/>
        <v>0</v>
      </c>
      <c r="H67" s="105">
        <f t="shared" si="15"/>
        <v>0</v>
      </c>
      <c r="I67" s="105">
        <f t="shared" si="15"/>
        <v>0</v>
      </c>
      <c r="J67" s="105">
        <f t="shared" si="15"/>
        <v>0</v>
      </c>
      <c r="K67" s="105">
        <f t="shared" si="15"/>
        <v>0</v>
      </c>
      <c r="L67" s="105">
        <f t="shared" si="15"/>
        <v>0</v>
      </c>
      <c r="M67" s="105">
        <f t="shared" si="15"/>
        <v>0</v>
      </c>
      <c r="N67" s="105">
        <f t="shared" si="15"/>
        <v>0</v>
      </c>
      <c r="O67" s="105">
        <f t="shared" si="15"/>
        <v>0</v>
      </c>
      <c r="P67" s="105">
        <f t="shared" si="15"/>
        <v>0</v>
      </c>
      <c r="Q67" s="105">
        <f t="shared" si="15"/>
        <v>0</v>
      </c>
      <c r="R67" s="105">
        <f t="shared" si="15"/>
        <v>0</v>
      </c>
      <c r="S67" s="105">
        <f t="shared" si="15"/>
        <v>0</v>
      </c>
      <c r="T67" s="105">
        <f t="shared" si="15"/>
        <v>0</v>
      </c>
      <c r="U67" s="105">
        <f t="shared" si="15"/>
        <v>0</v>
      </c>
      <c r="V67" s="105">
        <f t="shared" si="15"/>
        <v>0</v>
      </c>
      <c r="W67" s="105">
        <f t="shared" si="15"/>
        <v>0</v>
      </c>
      <c r="X67" s="105">
        <f t="shared" si="15"/>
        <v>0</v>
      </c>
      <c r="Y67" s="105">
        <f t="shared" si="15"/>
        <v>0</v>
      </c>
      <c r="Z67" s="105">
        <f t="shared" si="15"/>
        <v>0</v>
      </c>
      <c r="AA67" s="106">
        <f t="shared" si="16"/>
        <v>0</v>
      </c>
      <c r="AB67" s="106">
        <f t="shared" si="17"/>
        <v>0</v>
      </c>
    </row>
    <row r="68" spans="1:28" s="105" customFormat="1" x14ac:dyDescent="0.25">
      <c r="A68" s="104">
        <f t="shared" si="14"/>
        <v>5</v>
      </c>
      <c r="B68" s="105">
        <f t="shared" si="15"/>
        <v>0</v>
      </c>
      <c r="C68" s="105">
        <f t="shared" si="15"/>
        <v>0</v>
      </c>
      <c r="D68" s="105">
        <f t="shared" si="15"/>
        <v>0</v>
      </c>
      <c r="E68" s="105">
        <f t="shared" si="15"/>
        <v>0</v>
      </c>
      <c r="F68" s="105">
        <f t="shared" si="15"/>
        <v>0</v>
      </c>
      <c r="G68" s="105">
        <f t="shared" si="15"/>
        <v>0</v>
      </c>
      <c r="H68" s="105">
        <f t="shared" si="15"/>
        <v>0</v>
      </c>
      <c r="I68" s="105">
        <f t="shared" si="15"/>
        <v>0</v>
      </c>
      <c r="J68" s="105">
        <f t="shared" si="15"/>
        <v>0</v>
      </c>
      <c r="K68" s="105">
        <f t="shared" si="15"/>
        <v>0</v>
      </c>
      <c r="L68" s="105">
        <f t="shared" si="15"/>
        <v>0</v>
      </c>
      <c r="M68" s="105">
        <f t="shared" si="15"/>
        <v>0</v>
      </c>
      <c r="N68" s="105">
        <f t="shared" si="15"/>
        <v>0</v>
      </c>
      <c r="O68" s="105">
        <f t="shared" si="15"/>
        <v>0</v>
      </c>
      <c r="P68" s="105">
        <f t="shared" si="15"/>
        <v>0</v>
      </c>
      <c r="Q68" s="105">
        <f t="shared" si="15"/>
        <v>0</v>
      </c>
      <c r="R68" s="105">
        <f t="shared" si="15"/>
        <v>0</v>
      </c>
      <c r="S68" s="105">
        <f t="shared" si="15"/>
        <v>0</v>
      </c>
      <c r="T68" s="105">
        <f t="shared" si="15"/>
        <v>0</v>
      </c>
      <c r="U68" s="105">
        <f t="shared" si="15"/>
        <v>0</v>
      </c>
      <c r="V68" s="105">
        <f t="shared" si="15"/>
        <v>0</v>
      </c>
      <c r="W68" s="105">
        <f t="shared" si="15"/>
        <v>0</v>
      </c>
      <c r="X68" s="105">
        <f t="shared" si="15"/>
        <v>0</v>
      </c>
      <c r="Y68" s="105">
        <f t="shared" si="15"/>
        <v>0</v>
      </c>
      <c r="Z68" s="105">
        <f t="shared" si="15"/>
        <v>0</v>
      </c>
      <c r="AA68" s="106">
        <f t="shared" si="16"/>
        <v>0</v>
      </c>
      <c r="AB68" s="106">
        <f t="shared" si="17"/>
        <v>0</v>
      </c>
    </row>
    <row r="69" spans="1:28" s="105" customFormat="1" x14ac:dyDescent="0.25">
      <c r="A69" s="104">
        <f t="shared" si="14"/>
        <v>6</v>
      </c>
      <c r="B69" s="105">
        <f t="shared" si="15"/>
        <v>0</v>
      </c>
      <c r="C69" s="105">
        <f t="shared" si="15"/>
        <v>0</v>
      </c>
      <c r="D69" s="105">
        <f t="shared" si="15"/>
        <v>0</v>
      </c>
      <c r="E69" s="105">
        <f t="shared" si="15"/>
        <v>0</v>
      </c>
      <c r="F69" s="105">
        <f t="shared" si="15"/>
        <v>0</v>
      </c>
      <c r="G69" s="105">
        <f t="shared" si="15"/>
        <v>0</v>
      </c>
      <c r="H69" s="105">
        <f t="shared" si="15"/>
        <v>0</v>
      </c>
      <c r="I69" s="105">
        <f t="shared" si="15"/>
        <v>0</v>
      </c>
      <c r="J69" s="105">
        <f t="shared" si="15"/>
        <v>0</v>
      </c>
      <c r="K69" s="105">
        <f t="shared" si="15"/>
        <v>0</v>
      </c>
      <c r="L69" s="105">
        <f t="shared" si="15"/>
        <v>0</v>
      </c>
      <c r="M69" s="105">
        <f t="shared" si="15"/>
        <v>0</v>
      </c>
      <c r="N69" s="105">
        <f t="shared" si="15"/>
        <v>0</v>
      </c>
      <c r="O69" s="105">
        <f t="shared" si="15"/>
        <v>0</v>
      </c>
      <c r="P69" s="105">
        <f t="shared" si="15"/>
        <v>0</v>
      </c>
      <c r="Q69" s="105">
        <f t="shared" si="15"/>
        <v>0</v>
      </c>
      <c r="R69" s="105">
        <f t="shared" si="15"/>
        <v>0</v>
      </c>
      <c r="S69" s="105">
        <f t="shared" si="15"/>
        <v>0</v>
      </c>
      <c r="T69" s="105">
        <f t="shared" si="15"/>
        <v>0</v>
      </c>
      <c r="U69" s="105">
        <f t="shared" si="15"/>
        <v>0</v>
      </c>
      <c r="V69" s="105">
        <f t="shared" si="15"/>
        <v>0</v>
      </c>
      <c r="W69" s="105">
        <f t="shared" si="15"/>
        <v>0</v>
      </c>
      <c r="X69" s="105">
        <f t="shared" si="15"/>
        <v>0</v>
      </c>
      <c r="Y69" s="105">
        <f t="shared" si="15"/>
        <v>0</v>
      </c>
      <c r="Z69" s="105">
        <f t="shared" si="15"/>
        <v>0</v>
      </c>
      <c r="AA69" s="106">
        <f t="shared" si="16"/>
        <v>0</v>
      </c>
      <c r="AB69" s="106">
        <f t="shared" si="17"/>
        <v>0</v>
      </c>
    </row>
    <row r="70" spans="1:28" s="105" customFormat="1" x14ac:dyDescent="0.25">
      <c r="A70" s="104">
        <f t="shared" si="14"/>
        <v>7</v>
      </c>
      <c r="B70" s="105">
        <f t="shared" si="15"/>
        <v>0</v>
      </c>
      <c r="C70" s="105">
        <f t="shared" si="15"/>
        <v>0</v>
      </c>
      <c r="D70" s="105">
        <f t="shared" si="15"/>
        <v>0</v>
      </c>
      <c r="E70" s="105">
        <f t="shared" si="15"/>
        <v>0</v>
      </c>
      <c r="F70" s="105">
        <f t="shared" si="15"/>
        <v>0</v>
      </c>
      <c r="G70" s="105">
        <f t="shared" si="15"/>
        <v>0</v>
      </c>
      <c r="H70" s="105">
        <f t="shared" si="15"/>
        <v>0</v>
      </c>
      <c r="I70" s="105">
        <f t="shared" si="15"/>
        <v>0</v>
      </c>
      <c r="J70" s="105">
        <f t="shared" si="15"/>
        <v>0</v>
      </c>
      <c r="K70" s="105">
        <f t="shared" si="15"/>
        <v>0</v>
      </c>
      <c r="L70" s="105">
        <f t="shared" si="15"/>
        <v>0</v>
      </c>
      <c r="M70" s="105">
        <f t="shared" si="15"/>
        <v>0</v>
      </c>
      <c r="N70" s="105">
        <f t="shared" si="15"/>
        <v>0</v>
      </c>
      <c r="O70" s="105">
        <f t="shared" si="15"/>
        <v>0</v>
      </c>
      <c r="P70" s="105">
        <f t="shared" si="15"/>
        <v>0</v>
      </c>
      <c r="Q70" s="105">
        <f t="shared" si="15"/>
        <v>0</v>
      </c>
      <c r="R70" s="105">
        <f t="shared" si="15"/>
        <v>0</v>
      </c>
      <c r="S70" s="105">
        <f t="shared" si="15"/>
        <v>0</v>
      </c>
      <c r="T70" s="105">
        <f t="shared" si="15"/>
        <v>0</v>
      </c>
      <c r="U70" s="105">
        <f t="shared" si="15"/>
        <v>0</v>
      </c>
      <c r="V70" s="105">
        <f t="shared" si="15"/>
        <v>0</v>
      </c>
      <c r="W70" s="105">
        <f t="shared" si="15"/>
        <v>0</v>
      </c>
      <c r="X70" s="105">
        <f t="shared" si="15"/>
        <v>0</v>
      </c>
      <c r="Y70" s="105">
        <f t="shared" si="15"/>
        <v>0</v>
      </c>
      <c r="Z70" s="105">
        <f t="shared" si="15"/>
        <v>0</v>
      </c>
      <c r="AA70" s="106">
        <f t="shared" si="16"/>
        <v>0</v>
      </c>
      <c r="AB70" s="106">
        <f t="shared" si="17"/>
        <v>0</v>
      </c>
    </row>
    <row r="71" spans="1:28" s="105" customFormat="1" x14ac:dyDescent="0.25">
      <c r="A71" s="104">
        <f t="shared" si="14"/>
        <v>8</v>
      </c>
      <c r="B71" s="105">
        <f t="shared" si="15"/>
        <v>0</v>
      </c>
      <c r="C71" s="105">
        <f t="shared" si="15"/>
        <v>0</v>
      </c>
      <c r="D71" s="105">
        <f t="shared" si="15"/>
        <v>0</v>
      </c>
      <c r="E71" s="105">
        <f t="shared" si="15"/>
        <v>0</v>
      </c>
      <c r="F71" s="105">
        <f t="shared" si="15"/>
        <v>0</v>
      </c>
      <c r="G71" s="105">
        <f t="shared" si="15"/>
        <v>0</v>
      </c>
      <c r="H71" s="105">
        <f t="shared" si="15"/>
        <v>0</v>
      </c>
      <c r="I71" s="105">
        <f t="shared" si="15"/>
        <v>0</v>
      </c>
      <c r="J71" s="105">
        <f t="shared" si="15"/>
        <v>0</v>
      </c>
      <c r="K71" s="105">
        <f t="shared" si="15"/>
        <v>0</v>
      </c>
      <c r="L71" s="105">
        <f t="shared" si="15"/>
        <v>0</v>
      </c>
      <c r="M71" s="105">
        <f t="shared" si="15"/>
        <v>0</v>
      </c>
      <c r="N71" s="105">
        <f t="shared" si="15"/>
        <v>0</v>
      </c>
      <c r="O71" s="105">
        <f t="shared" si="15"/>
        <v>0</v>
      </c>
      <c r="P71" s="105">
        <f t="shared" si="15"/>
        <v>0</v>
      </c>
      <c r="Q71" s="105">
        <f t="shared" si="15"/>
        <v>0</v>
      </c>
      <c r="R71" s="105">
        <f t="shared" si="15"/>
        <v>0</v>
      </c>
      <c r="S71" s="105">
        <f t="shared" si="15"/>
        <v>0</v>
      </c>
      <c r="T71" s="105">
        <f t="shared" si="15"/>
        <v>0</v>
      </c>
      <c r="U71" s="105">
        <f t="shared" si="15"/>
        <v>0</v>
      </c>
      <c r="V71" s="105">
        <f t="shared" si="15"/>
        <v>0</v>
      </c>
      <c r="W71" s="105">
        <f t="shared" si="15"/>
        <v>0</v>
      </c>
      <c r="X71" s="105">
        <f t="shared" si="15"/>
        <v>0</v>
      </c>
      <c r="Y71" s="105">
        <f t="shared" si="15"/>
        <v>0</v>
      </c>
      <c r="Z71" s="105">
        <f t="shared" si="15"/>
        <v>0</v>
      </c>
      <c r="AA71" s="106">
        <f t="shared" si="16"/>
        <v>0</v>
      </c>
      <c r="AB71" s="106">
        <f t="shared" si="17"/>
        <v>0</v>
      </c>
    </row>
    <row r="72" spans="1:28" s="105" customFormat="1" x14ac:dyDescent="0.25">
      <c r="A72" s="104">
        <f t="shared" si="14"/>
        <v>9</v>
      </c>
      <c r="B72" s="105">
        <f t="shared" si="15"/>
        <v>0</v>
      </c>
      <c r="C72" s="105">
        <f t="shared" si="15"/>
        <v>0</v>
      </c>
      <c r="D72" s="105">
        <f t="shared" si="15"/>
        <v>0</v>
      </c>
      <c r="E72" s="105">
        <f t="shared" si="15"/>
        <v>0</v>
      </c>
      <c r="F72" s="105">
        <f t="shared" si="15"/>
        <v>0</v>
      </c>
      <c r="G72" s="105">
        <f t="shared" si="15"/>
        <v>0</v>
      </c>
      <c r="H72" s="105">
        <f t="shared" si="15"/>
        <v>0</v>
      </c>
      <c r="I72" s="105">
        <f t="shared" si="15"/>
        <v>0</v>
      </c>
      <c r="J72" s="105">
        <f t="shared" si="15"/>
        <v>0</v>
      </c>
      <c r="K72" s="105">
        <f t="shared" si="15"/>
        <v>0</v>
      </c>
      <c r="L72" s="105">
        <f t="shared" si="15"/>
        <v>0</v>
      </c>
      <c r="M72" s="105">
        <f t="shared" si="15"/>
        <v>0</v>
      </c>
      <c r="N72" s="105">
        <f t="shared" si="15"/>
        <v>0</v>
      </c>
      <c r="O72" s="105">
        <f t="shared" si="15"/>
        <v>0</v>
      </c>
      <c r="P72" s="105">
        <f t="shared" si="15"/>
        <v>0</v>
      </c>
      <c r="Q72" s="105">
        <f t="shared" si="15"/>
        <v>0</v>
      </c>
      <c r="R72" s="105">
        <f t="shared" si="15"/>
        <v>0</v>
      </c>
      <c r="S72" s="105">
        <f t="shared" si="15"/>
        <v>0</v>
      </c>
      <c r="T72" s="105">
        <f t="shared" si="15"/>
        <v>0</v>
      </c>
      <c r="U72" s="105">
        <f t="shared" si="15"/>
        <v>0</v>
      </c>
      <c r="V72" s="105">
        <f t="shared" si="15"/>
        <v>0</v>
      </c>
      <c r="W72" s="105">
        <f t="shared" si="15"/>
        <v>0</v>
      </c>
      <c r="X72" s="105">
        <f t="shared" si="15"/>
        <v>0</v>
      </c>
      <c r="Y72" s="105">
        <f t="shared" si="15"/>
        <v>0</v>
      </c>
      <c r="Z72" s="105">
        <f t="shared" si="15"/>
        <v>0</v>
      </c>
      <c r="AA72" s="106">
        <f t="shared" si="16"/>
        <v>0</v>
      </c>
      <c r="AB72" s="106">
        <f t="shared" si="17"/>
        <v>0</v>
      </c>
    </row>
    <row r="73" spans="1:28" s="105" customFormat="1" x14ac:dyDescent="0.25">
      <c r="A73" s="104">
        <f t="shared" si="14"/>
        <v>10</v>
      </c>
      <c r="B73" s="105">
        <f t="shared" si="15"/>
        <v>0</v>
      </c>
      <c r="C73" s="105">
        <f t="shared" si="15"/>
        <v>0</v>
      </c>
      <c r="D73" s="105">
        <f t="shared" si="15"/>
        <v>0</v>
      </c>
      <c r="E73" s="105">
        <f t="shared" si="15"/>
        <v>0</v>
      </c>
      <c r="F73" s="105">
        <f t="shared" si="15"/>
        <v>0</v>
      </c>
      <c r="G73" s="105">
        <f t="shared" si="15"/>
        <v>0</v>
      </c>
      <c r="H73" s="105">
        <f t="shared" si="15"/>
        <v>0</v>
      </c>
      <c r="I73" s="105">
        <f t="shared" si="15"/>
        <v>0</v>
      </c>
      <c r="J73" s="105">
        <f t="shared" si="15"/>
        <v>0</v>
      </c>
      <c r="K73" s="105">
        <f t="shared" si="15"/>
        <v>0</v>
      </c>
      <c r="L73" s="105">
        <f t="shared" si="15"/>
        <v>0</v>
      </c>
      <c r="M73" s="105">
        <f t="shared" si="15"/>
        <v>0</v>
      </c>
      <c r="N73" s="105">
        <f t="shared" si="15"/>
        <v>0</v>
      </c>
      <c r="O73" s="105">
        <f t="shared" si="15"/>
        <v>0</v>
      </c>
      <c r="P73" s="105">
        <f t="shared" si="15"/>
        <v>0</v>
      </c>
      <c r="Q73" s="105">
        <f t="shared" si="15"/>
        <v>0</v>
      </c>
      <c r="R73" s="105">
        <f t="shared" si="15"/>
        <v>0</v>
      </c>
      <c r="S73" s="105">
        <f t="shared" si="15"/>
        <v>0</v>
      </c>
      <c r="T73" s="105">
        <f t="shared" si="15"/>
        <v>0</v>
      </c>
      <c r="U73" s="105">
        <f t="shared" si="15"/>
        <v>0</v>
      </c>
      <c r="V73" s="105">
        <f t="shared" si="15"/>
        <v>0</v>
      </c>
      <c r="W73" s="105">
        <f t="shared" si="15"/>
        <v>0</v>
      </c>
      <c r="X73" s="105">
        <f t="shared" si="15"/>
        <v>0</v>
      </c>
      <c r="Y73" s="105">
        <f t="shared" si="15"/>
        <v>0</v>
      </c>
      <c r="Z73" s="105">
        <f t="shared" si="15"/>
        <v>0</v>
      </c>
      <c r="AA73" s="106">
        <f t="shared" si="16"/>
        <v>0</v>
      </c>
      <c r="AB73" s="106">
        <f t="shared" si="17"/>
        <v>0</v>
      </c>
    </row>
    <row r="74" spans="1:28" s="105" customFormat="1" x14ac:dyDescent="0.25">
      <c r="A74" s="104">
        <f t="shared" si="14"/>
        <v>11</v>
      </c>
      <c r="B74" s="105">
        <f t="shared" si="15"/>
        <v>0</v>
      </c>
      <c r="C74" s="105">
        <f t="shared" si="15"/>
        <v>0</v>
      </c>
      <c r="D74" s="105">
        <f t="shared" si="15"/>
        <v>0</v>
      </c>
      <c r="E74" s="105">
        <f t="shared" si="15"/>
        <v>0</v>
      </c>
      <c r="F74" s="105">
        <f t="shared" si="15"/>
        <v>0</v>
      </c>
      <c r="G74" s="105">
        <f t="shared" ref="C74:Z84" si="18">IF($Z45=0,0,G45/$Z45)</f>
        <v>0</v>
      </c>
      <c r="H74" s="105">
        <f t="shared" si="18"/>
        <v>0</v>
      </c>
      <c r="I74" s="105">
        <f t="shared" si="18"/>
        <v>0</v>
      </c>
      <c r="J74" s="105">
        <f t="shared" si="18"/>
        <v>0</v>
      </c>
      <c r="K74" s="105">
        <f t="shared" si="18"/>
        <v>0</v>
      </c>
      <c r="L74" s="105">
        <f t="shared" si="18"/>
        <v>0</v>
      </c>
      <c r="M74" s="105">
        <f t="shared" si="18"/>
        <v>0</v>
      </c>
      <c r="N74" s="105">
        <f t="shared" si="18"/>
        <v>0</v>
      </c>
      <c r="O74" s="105">
        <f t="shared" si="18"/>
        <v>0</v>
      </c>
      <c r="P74" s="105">
        <f t="shared" si="18"/>
        <v>0</v>
      </c>
      <c r="Q74" s="105">
        <f t="shared" si="18"/>
        <v>0</v>
      </c>
      <c r="R74" s="105">
        <f t="shared" si="18"/>
        <v>0</v>
      </c>
      <c r="S74" s="105">
        <f t="shared" si="18"/>
        <v>0</v>
      </c>
      <c r="T74" s="105">
        <f t="shared" si="18"/>
        <v>0</v>
      </c>
      <c r="U74" s="105">
        <f t="shared" si="18"/>
        <v>0</v>
      </c>
      <c r="V74" s="105">
        <f t="shared" si="18"/>
        <v>0</v>
      </c>
      <c r="W74" s="105">
        <f t="shared" si="18"/>
        <v>0</v>
      </c>
      <c r="X74" s="105">
        <f t="shared" si="18"/>
        <v>0</v>
      </c>
      <c r="Y74" s="105">
        <f t="shared" si="18"/>
        <v>0</v>
      </c>
      <c r="Z74" s="105">
        <f t="shared" si="18"/>
        <v>0</v>
      </c>
      <c r="AA74" s="106">
        <f t="shared" si="16"/>
        <v>0</v>
      </c>
      <c r="AB74" s="106">
        <f t="shared" si="17"/>
        <v>0</v>
      </c>
    </row>
    <row r="75" spans="1:28" s="105" customFormat="1" x14ac:dyDescent="0.25">
      <c r="A75" s="104">
        <f t="shared" si="14"/>
        <v>12</v>
      </c>
      <c r="B75" s="105">
        <f t="shared" ref="B75:B88" si="19">IF($Z46=0,0,B46/$Z46)</f>
        <v>6.8923139159795671E-2</v>
      </c>
      <c r="C75" s="105">
        <f t="shared" si="18"/>
        <v>3.8122973452423756E-2</v>
      </c>
      <c r="D75" s="105">
        <f t="shared" si="18"/>
        <v>5.2782978021298874E-2</v>
      </c>
      <c r="E75" s="105">
        <f t="shared" si="18"/>
        <v>3.791708999905042E-3</v>
      </c>
      <c r="F75" s="105">
        <f t="shared" si="18"/>
        <v>1.1041092819237855E-2</v>
      </c>
      <c r="G75" s="105">
        <f t="shared" si="18"/>
        <v>8.9588585952766753E-3</v>
      </c>
      <c r="H75" s="105">
        <f t="shared" si="18"/>
        <v>2.7673666338753305E-3</v>
      </c>
      <c r="I75" s="105">
        <f t="shared" si="18"/>
        <v>1.0973419103523001E-2</v>
      </c>
      <c r="J75" s="105">
        <f t="shared" si="18"/>
        <v>1.1622201035876554E-2</v>
      </c>
      <c r="K75" s="105">
        <f t="shared" si="18"/>
        <v>1.1255985115982584E-2</v>
      </c>
      <c r="L75" s="105">
        <f t="shared" si="18"/>
        <v>5.2019282944026678E-3</v>
      </c>
      <c r="M75" s="105">
        <f t="shared" si="18"/>
        <v>0.14367800184414778</v>
      </c>
      <c r="N75" s="105">
        <f t="shared" si="18"/>
        <v>3.0727124002751204E-2</v>
      </c>
      <c r="O75" s="105">
        <f t="shared" si="18"/>
        <v>4.0518213389244846E-3</v>
      </c>
      <c r="P75" s="105">
        <f t="shared" si="18"/>
        <v>6.3758355029843701E-3</v>
      </c>
      <c r="Q75" s="105">
        <f t="shared" si="18"/>
        <v>1.8021341243705476E-2</v>
      </c>
      <c r="R75" s="105">
        <f t="shared" si="18"/>
        <v>4.1000691277835403E-3</v>
      </c>
      <c r="S75" s="105">
        <f t="shared" si="18"/>
        <v>7.4460865875399414E-3</v>
      </c>
      <c r="T75" s="105">
        <f t="shared" si="18"/>
        <v>0.41475444455004945</v>
      </c>
      <c r="U75" s="105">
        <f t="shared" si="18"/>
        <v>9.2907784253657907E-2</v>
      </c>
      <c r="V75" s="105">
        <f t="shared" si="18"/>
        <v>1.0934093067478219E-5</v>
      </c>
      <c r="W75" s="105">
        <f t="shared" si="18"/>
        <v>4.2018388292116432E-3</v>
      </c>
      <c r="X75" s="105">
        <f t="shared" si="18"/>
        <v>3.1798954491341846E-2</v>
      </c>
      <c r="Y75" s="105">
        <f t="shared" si="18"/>
        <v>1.6484112903236953E-2</v>
      </c>
      <c r="Z75" s="105">
        <f t="shared" si="18"/>
        <v>1</v>
      </c>
      <c r="AA75" s="106">
        <f t="shared" si="16"/>
        <v>1.0000000000000002</v>
      </c>
      <c r="AB75" s="106">
        <f t="shared" si="17"/>
        <v>0</v>
      </c>
    </row>
    <row r="76" spans="1:28" s="105" customFormat="1" x14ac:dyDescent="0.25">
      <c r="A76" s="104">
        <f t="shared" si="14"/>
        <v>13</v>
      </c>
      <c r="B76" s="105">
        <f t="shared" si="19"/>
        <v>2.2119326691653687E-2</v>
      </c>
      <c r="C76" s="105">
        <f t="shared" si="18"/>
        <v>7.3988658971856072E-3</v>
      </c>
      <c r="D76" s="105">
        <f t="shared" si="18"/>
        <v>4.185003315872223E-3</v>
      </c>
      <c r="E76" s="105">
        <f t="shared" si="18"/>
        <v>5.2784319733749038E-4</v>
      </c>
      <c r="F76" s="105">
        <f t="shared" si="18"/>
        <v>1.5370287477104567E-3</v>
      </c>
      <c r="G76" s="105">
        <f t="shared" si="18"/>
        <v>1.3410989016155719E-3</v>
      </c>
      <c r="H76" s="105">
        <f t="shared" si="18"/>
        <v>4.3467665289519813E-4</v>
      </c>
      <c r="I76" s="105">
        <f t="shared" si="18"/>
        <v>1.723620220157098E-3</v>
      </c>
      <c r="J76" s="105">
        <f t="shared" si="18"/>
        <v>1.8255258929950346E-3</v>
      </c>
      <c r="K76" s="105">
        <f t="shared" si="18"/>
        <v>1.5613529495332329E-3</v>
      </c>
      <c r="L76" s="105">
        <f t="shared" si="18"/>
        <v>7.2157576631772023E-4</v>
      </c>
      <c r="M76" s="105">
        <f t="shared" si="18"/>
        <v>2.1841030736073973E-2</v>
      </c>
      <c r="N76" s="105">
        <f t="shared" si="18"/>
        <v>4.3861165547715028E-3</v>
      </c>
      <c r="O76" s="105">
        <f t="shared" si="18"/>
        <v>2.1656345452287476E-3</v>
      </c>
      <c r="P76" s="105">
        <f t="shared" si="18"/>
        <v>3.4077834299633706E-3</v>
      </c>
      <c r="Q76" s="105">
        <f t="shared" si="18"/>
        <v>9.6321224170964233E-3</v>
      </c>
      <c r="R76" s="105">
        <f t="shared" si="18"/>
        <v>2.1914222267536707E-3</v>
      </c>
      <c r="S76" s="105">
        <f t="shared" si="18"/>
        <v>3.9798157401040018E-3</v>
      </c>
      <c r="T76" s="105">
        <f t="shared" si="18"/>
        <v>0.62869675303244388</v>
      </c>
      <c r="U76" s="105">
        <f t="shared" si="18"/>
        <v>0.26657944954028179</v>
      </c>
      <c r="V76" s="105">
        <f t="shared" si="18"/>
        <v>-8.4706582172577087E-7</v>
      </c>
      <c r="W76" s="105">
        <f t="shared" si="18"/>
        <v>-3.2551708117537496E-4</v>
      </c>
      <c r="X76" s="105">
        <f t="shared" si="18"/>
        <v>9.2703088704133001E-3</v>
      </c>
      <c r="Y76" s="105">
        <f t="shared" si="18"/>
        <v>4.8000088205931322E-3</v>
      </c>
      <c r="Z76" s="105">
        <f t="shared" si="18"/>
        <v>1</v>
      </c>
      <c r="AA76" s="106">
        <f t="shared" si="16"/>
        <v>1</v>
      </c>
      <c r="AB76" s="106">
        <f t="shared" si="17"/>
        <v>0</v>
      </c>
    </row>
    <row r="77" spans="1:28" s="105" customFormat="1" x14ac:dyDescent="0.25">
      <c r="A77" s="104">
        <f t="shared" si="14"/>
        <v>14</v>
      </c>
      <c r="B77" s="105">
        <f t="shared" si="19"/>
        <v>0</v>
      </c>
      <c r="C77" s="105">
        <f t="shared" si="18"/>
        <v>0</v>
      </c>
      <c r="D77" s="105">
        <f t="shared" si="18"/>
        <v>0</v>
      </c>
      <c r="E77" s="105">
        <f t="shared" si="18"/>
        <v>0</v>
      </c>
      <c r="F77" s="105">
        <f t="shared" si="18"/>
        <v>0</v>
      </c>
      <c r="G77" s="105">
        <f t="shared" si="18"/>
        <v>0</v>
      </c>
      <c r="H77" s="105">
        <f t="shared" si="18"/>
        <v>0</v>
      </c>
      <c r="I77" s="105">
        <f t="shared" si="18"/>
        <v>0</v>
      </c>
      <c r="J77" s="105">
        <f t="shared" si="18"/>
        <v>0</v>
      </c>
      <c r="K77" s="105">
        <f t="shared" si="18"/>
        <v>0</v>
      </c>
      <c r="L77" s="105">
        <f t="shared" si="18"/>
        <v>0</v>
      </c>
      <c r="M77" s="105">
        <f t="shared" si="18"/>
        <v>0</v>
      </c>
      <c r="N77" s="105">
        <f t="shared" si="18"/>
        <v>0</v>
      </c>
      <c r="O77" s="105">
        <f t="shared" si="18"/>
        <v>0</v>
      </c>
      <c r="P77" s="105">
        <f t="shared" si="18"/>
        <v>0</v>
      </c>
      <c r="Q77" s="105">
        <f t="shared" si="18"/>
        <v>0</v>
      </c>
      <c r="R77" s="105">
        <f t="shared" si="18"/>
        <v>0</v>
      </c>
      <c r="S77" s="105">
        <f t="shared" si="18"/>
        <v>0</v>
      </c>
      <c r="T77" s="105">
        <f t="shared" si="18"/>
        <v>0</v>
      </c>
      <c r="U77" s="105">
        <f t="shared" si="18"/>
        <v>0</v>
      </c>
      <c r="V77" s="105">
        <f t="shared" si="18"/>
        <v>0</v>
      </c>
      <c r="W77" s="105">
        <f t="shared" si="18"/>
        <v>0</v>
      </c>
      <c r="X77" s="105">
        <f t="shared" si="18"/>
        <v>0</v>
      </c>
      <c r="Y77" s="105">
        <f t="shared" si="18"/>
        <v>0</v>
      </c>
      <c r="Z77" s="105">
        <f t="shared" si="18"/>
        <v>0</v>
      </c>
      <c r="AA77" s="106">
        <f t="shared" si="16"/>
        <v>0</v>
      </c>
      <c r="AB77" s="106">
        <f t="shared" si="17"/>
        <v>0</v>
      </c>
    </row>
    <row r="78" spans="1:28" s="105" customFormat="1" x14ac:dyDescent="0.25">
      <c r="A78" s="104">
        <f t="shared" si="14"/>
        <v>15</v>
      </c>
      <c r="B78" s="105">
        <f t="shared" si="19"/>
        <v>0</v>
      </c>
      <c r="C78" s="105">
        <f t="shared" si="18"/>
        <v>0</v>
      </c>
      <c r="D78" s="105">
        <f t="shared" si="18"/>
        <v>0</v>
      </c>
      <c r="E78" s="105">
        <f t="shared" si="18"/>
        <v>0</v>
      </c>
      <c r="F78" s="105">
        <f t="shared" si="18"/>
        <v>0</v>
      </c>
      <c r="G78" s="105">
        <f t="shared" si="18"/>
        <v>0</v>
      </c>
      <c r="H78" s="105">
        <f t="shared" si="18"/>
        <v>0</v>
      </c>
      <c r="I78" s="105">
        <f t="shared" si="18"/>
        <v>0</v>
      </c>
      <c r="J78" s="105">
        <f t="shared" si="18"/>
        <v>0</v>
      </c>
      <c r="K78" s="105">
        <f t="shared" si="18"/>
        <v>0</v>
      </c>
      <c r="L78" s="105">
        <f t="shared" si="18"/>
        <v>0</v>
      </c>
      <c r="M78" s="105">
        <f t="shared" si="18"/>
        <v>0</v>
      </c>
      <c r="N78" s="105">
        <f t="shared" si="18"/>
        <v>0</v>
      </c>
      <c r="O78" s="105">
        <f t="shared" si="18"/>
        <v>0</v>
      </c>
      <c r="P78" s="105">
        <f t="shared" si="18"/>
        <v>0</v>
      </c>
      <c r="Q78" s="105">
        <f t="shared" si="18"/>
        <v>0</v>
      </c>
      <c r="R78" s="105">
        <f t="shared" si="18"/>
        <v>0</v>
      </c>
      <c r="S78" s="105">
        <f t="shared" si="18"/>
        <v>0</v>
      </c>
      <c r="T78" s="105">
        <f t="shared" si="18"/>
        <v>0</v>
      </c>
      <c r="U78" s="105">
        <f t="shared" si="18"/>
        <v>0</v>
      </c>
      <c r="V78" s="105">
        <f t="shared" si="18"/>
        <v>0</v>
      </c>
      <c r="W78" s="105">
        <f t="shared" si="18"/>
        <v>0</v>
      </c>
      <c r="X78" s="105">
        <f t="shared" si="18"/>
        <v>0</v>
      </c>
      <c r="Y78" s="105">
        <f t="shared" si="18"/>
        <v>0</v>
      </c>
      <c r="Z78" s="105">
        <f t="shared" si="18"/>
        <v>0</v>
      </c>
      <c r="AA78" s="106">
        <f t="shared" si="16"/>
        <v>0</v>
      </c>
      <c r="AB78" s="106">
        <f t="shared" si="17"/>
        <v>0</v>
      </c>
    </row>
    <row r="79" spans="1:28" s="105" customFormat="1" x14ac:dyDescent="0.25">
      <c r="A79" s="104">
        <f t="shared" si="14"/>
        <v>16</v>
      </c>
      <c r="B79" s="105">
        <f t="shared" si="19"/>
        <v>0</v>
      </c>
      <c r="C79" s="105">
        <f t="shared" si="18"/>
        <v>0</v>
      </c>
      <c r="D79" s="105">
        <f t="shared" si="18"/>
        <v>0</v>
      </c>
      <c r="E79" s="105">
        <f t="shared" si="18"/>
        <v>0</v>
      </c>
      <c r="F79" s="105">
        <f t="shared" si="18"/>
        <v>0</v>
      </c>
      <c r="G79" s="105">
        <f t="shared" si="18"/>
        <v>0</v>
      </c>
      <c r="H79" s="105">
        <f t="shared" si="18"/>
        <v>0</v>
      </c>
      <c r="I79" s="105">
        <f t="shared" si="18"/>
        <v>0</v>
      </c>
      <c r="J79" s="105">
        <f t="shared" si="18"/>
        <v>0</v>
      </c>
      <c r="K79" s="105">
        <f t="shared" si="18"/>
        <v>0</v>
      </c>
      <c r="L79" s="105">
        <f t="shared" si="18"/>
        <v>0</v>
      </c>
      <c r="M79" s="105">
        <f t="shared" si="18"/>
        <v>0</v>
      </c>
      <c r="N79" s="105">
        <f t="shared" si="18"/>
        <v>0</v>
      </c>
      <c r="O79" s="105">
        <f t="shared" si="18"/>
        <v>0</v>
      </c>
      <c r="P79" s="105">
        <f t="shared" si="18"/>
        <v>0</v>
      </c>
      <c r="Q79" s="105">
        <f t="shared" si="18"/>
        <v>0</v>
      </c>
      <c r="R79" s="105">
        <f t="shared" si="18"/>
        <v>0</v>
      </c>
      <c r="S79" s="105">
        <f t="shared" si="18"/>
        <v>0</v>
      </c>
      <c r="T79" s="105">
        <f t="shared" si="18"/>
        <v>0</v>
      </c>
      <c r="U79" s="105">
        <f t="shared" si="18"/>
        <v>0</v>
      </c>
      <c r="V79" s="105">
        <f t="shared" si="18"/>
        <v>0</v>
      </c>
      <c r="W79" s="105">
        <f t="shared" si="18"/>
        <v>0</v>
      </c>
      <c r="X79" s="105">
        <f t="shared" si="18"/>
        <v>0</v>
      </c>
      <c r="Y79" s="105">
        <f t="shared" si="18"/>
        <v>0</v>
      </c>
      <c r="Z79" s="105">
        <f t="shared" si="18"/>
        <v>0</v>
      </c>
      <c r="AA79" s="106">
        <f t="shared" si="16"/>
        <v>0</v>
      </c>
      <c r="AB79" s="106">
        <f t="shared" si="17"/>
        <v>0</v>
      </c>
    </row>
    <row r="80" spans="1:28" s="105" customFormat="1" x14ac:dyDescent="0.25">
      <c r="A80" s="104">
        <f t="shared" si="14"/>
        <v>17</v>
      </c>
      <c r="B80" s="105">
        <f t="shared" si="19"/>
        <v>0</v>
      </c>
      <c r="C80" s="105">
        <f t="shared" si="18"/>
        <v>0</v>
      </c>
      <c r="D80" s="105">
        <f t="shared" si="18"/>
        <v>0</v>
      </c>
      <c r="E80" s="105">
        <f t="shared" si="18"/>
        <v>0</v>
      </c>
      <c r="F80" s="105">
        <f t="shared" si="18"/>
        <v>0</v>
      </c>
      <c r="G80" s="105">
        <f t="shared" si="18"/>
        <v>0</v>
      </c>
      <c r="H80" s="105">
        <f t="shared" si="18"/>
        <v>0</v>
      </c>
      <c r="I80" s="105">
        <f t="shared" si="18"/>
        <v>0</v>
      </c>
      <c r="J80" s="105">
        <f t="shared" si="18"/>
        <v>0</v>
      </c>
      <c r="K80" s="105">
        <f t="shared" si="18"/>
        <v>0</v>
      </c>
      <c r="L80" s="105">
        <f t="shared" si="18"/>
        <v>0</v>
      </c>
      <c r="M80" s="105">
        <f t="shared" si="18"/>
        <v>0</v>
      </c>
      <c r="N80" s="105">
        <f t="shared" si="18"/>
        <v>0</v>
      </c>
      <c r="O80" s="105">
        <f t="shared" si="18"/>
        <v>0</v>
      </c>
      <c r="P80" s="105">
        <f t="shared" si="18"/>
        <v>0</v>
      </c>
      <c r="Q80" s="105">
        <f t="shared" si="18"/>
        <v>0</v>
      </c>
      <c r="R80" s="105">
        <f t="shared" si="18"/>
        <v>0</v>
      </c>
      <c r="S80" s="105">
        <f t="shared" si="18"/>
        <v>0</v>
      </c>
      <c r="T80" s="105">
        <f t="shared" si="18"/>
        <v>0</v>
      </c>
      <c r="U80" s="105">
        <f t="shared" si="18"/>
        <v>0</v>
      </c>
      <c r="V80" s="105">
        <f t="shared" si="18"/>
        <v>0</v>
      </c>
      <c r="W80" s="105">
        <f t="shared" si="18"/>
        <v>0</v>
      </c>
      <c r="X80" s="105">
        <f t="shared" si="18"/>
        <v>0</v>
      </c>
      <c r="Y80" s="105">
        <f t="shared" si="18"/>
        <v>0</v>
      </c>
      <c r="Z80" s="105">
        <f t="shared" si="18"/>
        <v>0</v>
      </c>
      <c r="AA80" s="106">
        <f t="shared" si="16"/>
        <v>0</v>
      </c>
      <c r="AB80" s="106">
        <f t="shared" si="17"/>
        <v>0</v>
      </c>
    </row>
    <row r="81" spans="1:28" s="105" customFormat="1" x14ac:dyDescent="0.25">
      <c r="A81" s="104">
        <f t="shared" si="14"/>
        <v>18</v>
      </c>
      <c r="B81" s="105">
        <f t="shared" si="19"/>
        <v>0</v>
      </c>
      <c r="C81" s="105">
        <f t="shared" si="18"/>
        <v>0</v>
      </c>
      <c r="D81" s="105">
        <f t="shared" si="18"/>
        <v>0</v>
      </c>
      <c r="E81" s="105">
        <f t="shared" si="18"/>
        <v>0</v>
      </c>
      <c r="F81" s="105">
        <f t="shared" si="18"/>
        <v>0</v>
      </c>
      <c r="G81" s="105">
        <f t="shared" si="18"/>
        <v>0</v>
      </c>
      <c r="H81" s="105">
        <f t="shared" si="18"/>
        <v>0</v>
      </c>
      <c r="I81" s="105">
        <f t="shared" si="18"/>
        <v>0</v>
      </c>
      <c r="J81" s="105">
        <f t="shared" si="18"/>
        <v>0</v>
      </c>
      <c r="K81" s="105">
        <f t="shared" si="18"/>
        <v>0</v>
      </c>
      <c r="L81" s="105">
        <f t="shared" si="18"/>
        <v>0</v>
      </c>
      <c r="M81" s="105">
        <f t="shared" si="18"/>
        <v>0</v>
      </c>
      <c r="N81" s="105">
        <f t="shared" si="18"/>
        <v>0</v>
      </c>
      <c r="O81" s="105">
        <f t="shared" si="18"/>
        <v>0</v>
      </c>
      <c r="P81" s="105">
        <f t="shared" si="18"/>
        <v>0</v>
      </c>
      <c r="Q81" s="105">
        <f t="shared" si="18"/>
        <v>0</v>
      </c>
      <c r="R81" s="105">
        <f t="shared" si="18"/>
        <v>0</v>
      </c>
      <c r="S81" s="105">
        <f t="shared" si="18"/>
        <v>0</v>
      </c>
      <c r="T81" s="105">
        <f t="shared" si="18"/>
        <v>0</v>
      </c>
      <c r="U81" s="105">
        <f t="shared" si="18"/>
        <v>0</v>
      </c>
      <c r="V81" s="105">
        <f t="shared" si="18"/>
        <v>0</v>
      </c>
      <c r="W81" s="105">
        <f t="shared" si="18"/>
        <v>0</v>
      </c>
      <c r="X81" s="105">
        <f t="shared" si="18"/>
        <v>0</v>
      </c>
      <c r="Y81" s="105">
        <f t="shared" si="18"/>
        <v>0</v>
      </c>
      <c r="Z81" s="105">
        <f t="shared" si="18"/>
        <v>0</v>
      </c>
      <c r="AA81" s="106">
        <f t="shared" si="16"/>
        <v>0</v>
      </c>
      <c r="AB81" s="106">
        <f t="shared" si="17"/>
        <v>0</v>
      </c>
    </row>
    <row r="82" spans="1:28" s="105" customFormat="1" x14ac:dyDescent="0.25">
      <c r="A82" s="104">
        <f t="shared" si="14"/>
        <v>19</v>
      </c>
      <c r="B82" s="105">
        <f t="shared" si="19"/>
        <v>4.3308804014613204E-3</v>
      </c>
      <c r="C82" s="105">
        <f t="shared" si="18"/>
        <v>1.0374690272933088E-2</v>
      </c>
      <c r="D82" s="105">
        <f t="shared" si="18"/>
        <v>6.2468940302430904E-3</v>
      </c>
      <c r="E82" s="105">
        <f t="shared" si="18"/>
        <v>6.3992555009669352E-4</v>
      </c>
      <c r="F82" s="105">
        <f t="shared" si="18"/>
        <v>1.8634018054118553E-3</v>
      </c>
      <c r="G82" s="105">
        <f t="shared" si="18"/>
        <v>1.8285737425076023E-3</v>
      </c>
      <c r="H82" s="105">
        <f t="shared" si="18"/>
        <v>5.2661054377590294E-4</v>
      </c>
      <c r="I82" s="105">
        <f t="shared" si="18"/>
        <v>2.0881650195712594E-3</v>
      </c>
      <c r="J82" s="105">
        <f t="shared" si="18"/>
        <v>2.2116236903546973E-3</v>
      </c>
      <c r="K82" s="105">
        <f t="shared" si="18"/>
        <v>1.9898312506508647E-3</v>
      </c>
      <c r="L82" s="105">
        <f t="shared" si="18"/>
        <v>9.1959605287233917E-4</v>
      </c>
      <c r="M82" s="105">
        <f t="shared" si="18"/>
        <v>8.3605480262179954E-2</v>
      </c>
      <c r="N82" s="105">
        <f t="shared" si="18"/>
        <v>7.6414368868527056E-3</v>
      </c>
      <c r="O82" s="105">
        <f t="shared" si="18"/>
        <v>3.3762706590158694E-3</v>
      </c>
      <c r="P82" s="105">
        <f t="shared" si="18"/>
        <v>5.3128073858142574E-3</v>
      </c>
      <c r="Q82" s="105">
        <f t="shared" si="18"/>
        <v>1.5016685235530656E-2</v>
      </c>
      <c r="R82" s="105">
        <f t="shared" si="18"/>
        <v>3.4164742070653151E-3</v>
      </c>
      <c r="S82" s="105">
        <f t="shared" si="18"/>
        <v>6.2046180142473571E-3</v>
      </c>
      <c r="T82" s="105">
        <f t="shared" si="18"/>
        <v>0.76908685956146383</v>
      </c>
      <c r="U82" s="105">
        <f t="shared" si="18"/>
        <v>6.5633618097057866E-2</v>
      </c>
      <c r="V82" s="105">
        <f t="shared" si="18"/>
        <v>2.0165510583845741E-6</v>
      </c>
      <c r="W82" s="105">
        <f t="shared" si="18"/>
        <v>7.7493601763921674E-4</v>
      </c>
      <c r="X82" s="105">
        <f t="shared" si="18"/>
        <v>4.5495557924884987E-3</v>
      </c>
      <c r="Y82" s="105">
        <f t="shared" si="18"/>
        <v>2.3590489697074041E-3</v>
      </c>
      <c r="Z82" s="105">
        <f t="shared" si="18"/>
        <v>1</v>
      </c>
      <c r="AA82" s="106">
        <f t="shared" si="16"/>
        <v>0.99999999999999989</v>
      </c>
      <c r="AB82" s="106">
        <f t="shared" si="17"/>
        <v>0</v>
      </c>
    </row>
    <row r="83" spans="1:28" s="105" customFormat="1" x14ac:dyDescent="0.25">
      <c r="A83" s="104">
        <f t="shared" si="14"/>
        <v>20</v>
      </c>
      <c r="B83" s="105">
        <f t="shared" si="19"/>
        <v>0</v>
      </c>
      <c r="C83" s="105">
        <f t="shared" si="18"/>
        <v>0</v>
      </c>
      <c r="D83" s="105">
        <f t="shared" si="18"/>
        <v>0</v>
      </c>
      <c r="E83" s="105">
        <f t="shared" si="18"/>
        <v>0</v>
      </c>
      <c r="F83" s="105">
        <f t="shared" si="18"/>
        <v>0</v>
      </c>
      <c r="G83" s="105">
        <f t="shared" si="18"/>
        <v>0</v>
      </c>
      <c r="H83" s="105">
        <f t="shared" si="18"/>
        <v>0</v>
      </c>
      <c r="I83" s="105">
        <f t="shared" si="18"/>
        <v>0</v>
      </c>
      <c r="J83" s="105">
        <f t="shared" si="18"/>
        <v>0</v>
      </c>
      <c r="K83" s="105">
        <f t="shared" si="18"/>
        <v>0</v>
      </c>
      <c r="L83" s="105">
        <f t="shared" si="18"/>
        <v>0</v>
      </c>
      <c r="M83" s="105">
        <f t="shared" si="18"/>
        <v>0</v>
      </c>
      <c r="N83" s="105">
        <f t="shared" si="18"/>
        <v>0</v>
      </c>
      <c r="O83" s="105">
        <f t="shared" si="18"/>
        <v>0</v>
      </c>
      <c r="P83" s="105">
        <f t="shared" si="18"/>
        <v>0</v>
      </c>
      <c r="Q83" s="105">
        <f t="shared" si="18"/>
        <v>0</v>
      </c>
      <c r="R83" s="105">
        <f t="shared" si="18"/>
        <v>0</v>
      </c>
      <c r="S83" s="105">
        <f t="shared" si="18"/>
        <v>0</v>
      </c>
      <c r="T83" s="105">
        <f t="shared" si="18"/>
        <v>0</v>
      </c>
      <c r="U83" s="105">
        <f t="shared" si="18"/>
        <v>0</v>
      </c>
      <c r="V83" s="105">
        <f t="shared" si="18"/>
        <v>0</v>
      </c>
      <c r="W83" s="105">
        <f t="shared" si="18"/>
        <v>0</v>
      </c>
      <c r="X83" s="105">
        <f t="shared" si="18"/>
        <v>0</v>
      </c>
      <c r="Y83" s="105">
        <f t="shared" si="18"/>
        <v>0</v>
      </c>
      <c r="Z83" s="105">
        <f t="shared" si="18"/>
        <v>0</v>
      </c>
      <c r="AA83" s="106">
        <f t="shared" si="16"/>
        <v>0</v>
      </c>
      <c r="AB83" s="106">
        <f t="shared" si="17"/>
        <v>0</v>
      </c>
    </row>
    <row r="84" spans="1:28" s="105" customFormat="1" x14ac:dyDescent="0.25">
      <c r="A84" s="104">
        <f t="shared" si="14"/>
        <v>21</v>
      </c>
      <c r="B84" s="105">
        <f t="shared" si="19"/>
        <v>0</v>
      </c>
      <c r="C84" s="105">
        <f t="shared" si="18"/>
        <v>0</v>
      </c>
      <c r="D84" s="105">
        <f t="shared" si="18"/>
        <v>0</v>
      </c>
      <c r="E84" s="105">
        <f t="shared" si="18"/>
        <v>0</v>
      </c>
      <c r="F84" s="105">
        <f t="shared" si="18"/>
        <v>0</v>
      </c>
      <c r="G84" s="105">
        <f t="shared" si="18"/>
        <v>0</v>
      </c>
      <c r="H84" s="105">
        <f t="shared" si="18"/>
        <v>0</v>
      </c>
      <c r="I84" s="105">
        <f t="shared" si="18"/>
        <v>0</v>
      </c>
      <c r="J84" s="105">
        <f t="shared" si="18"/>
        <v>0</v>
      </c>
      <c r="K84" s="105">
        <f t="shared" si="18"/>
        <v>0</v>
      </c>
      <c r="L84" s="105">
        <f t="shared" si="18"/>
        <v>0</v>
      </c>
      <c r="M84" s="105">
        <f t="shared" si="18"/>
        <v>0</v>
      </c>
      <c r="N84" s="105">
        <f t="shared" si="18"/>
        <v>0</v>
      </c>
      <c r="O84" s="105">
        <f t="shared" si="18"/>
        <v>0</v>
      </c>
      <c r="P84" s="105">
        <f t="shared" si="18"/>
        <v>0</v>
      </c>
      <c r="Q84" s="105">
        <f t="shared" si="18"/>
        <v>0</v>
      </c>
      <c r="R84" s="105">
        <f t="shared" si="18"/>
        <v>0</v>
      </c>
      <c r="S84" s="105">
        <f t="shared" si="18"/>
        <v>0</v>
      </c>
      <c r="T84" s="105">
        <f t="shared" si="18"/>
        <v>0</v>
      </c>
      <c r="U84" s="105">
        <f t="shared" si="18"/>
        <v>0</v>
      </c>
      <c r="V84" s="105">
        <f t="shared" ref="V84:Z88" si="20">IF($Z55=0,0,V55/$Z55)</f>
        <v>0</v>
      </c>
      <c r="W84" s="105">
        <f t="shared" si="20"/>
        <v>0</v>
      </c>
      <c r="X84" s="105">
        <f t="shared" si="20"/>
        <v>0</v>
      </c>
      <c r="Y84" s="105">
        <f t="shared" si="20"/>
        <v>0</v>
      </c>
      <c r="Z84" s="105">
        <f t="shared" si="20"/>
        <v>0</v>
      </c>
      <c r="AA84" s="106">
        <f t="shared" si="16"/>
        <v>0</v>
      </c>
      <c r="AB84" s="106">
        <f t="shared" si="17"/>
        <v>0</v>
      </c>
    </row>
    <row r="85" spans="1:28" s="105" customFormat="1" x14ac:dyDescent="0.25">
      <c r="A85" s="104">
        <f t="shared" si="14"/>
        <v>22</v>
      </c>
      <c r="B85" s="105">
        <f t="shared" si="19"/>
        <v>0</v>
      </c>
      <c r="C85" s="105">
        <f t="shared" ref="C85:U85" si="21">IF($Z56=0,0,C56/$Z56)</f>
        <v>0</v>
      </c>
      <c r="D85" s="105">
        <f t="shared" si="21"/>
        <v>0</v>
      </c>
      <c r="E85" s="105">
        <f t="shared" si="21"/>
        <v>0</v>
      </c>
      <c r="F85" s="105">
        <f t="shared" si="21"/>
        <v>0</v>
      </c>
      <c r="G85" s="105">
        <f t="shared" si="21"/>
        <v>0</v>
      </c>
      <c r="H85" s="105">
        <f t="shared" si="21"/>
        <v>0</v>
      </c>
      <c r="I85" s="105">
        <f t="shared" si="21"/>
        <v>0</v>
      </c>
      <c r="J85" s="105">
        <f t="shared" si="21"/>
        <v>0</v>
      </c>
      <c r="K85" s="105">
        <f t="shared" si="21"/>
        <v>0</v>
      </c>
      <c r="L85" s="105">
        <f t="shared" si="21"/>
        <v>0</v>
      </c>
      <c r="M85" s="105">
        <f t="shared" si="21"/>
        <v>0</v>
      </c>
      <c r="N85" s="105">
        <f t="shared" si="21"/>
        <v>0</v>
      </c>
      <c r="O85" s="105">
        <f t="shared" si="21"/>
        <v>0</v>
      </c>
      <c r="P85" s="105">
        <f t="shared" si="21"/>
        <v>0</v>
      </c>
      <c r="Q85" s="105">
        <f t="shared" si="21"/>
        <v>0</v>
      </c>
      <c r="R85" s="105">
        <f t="shared" si="21"/>
        <v>0</v>
      </c>
      <c r="S85" s="105">
        <f t="shared" si="21"/>
        <v>0</v>
      </c>
      <c r="T85" s="105">
        <f t="shared" si="21"/>
        <v>0</v>
      </c>
      <c r="U85" s="105">
        <f t="shared" si="21"/>
        <v>0</v>
      </c>
      <c r="V85" s="105">
        <f t="shared" si="20"/>
        <v>0</v>
      </c>
      <c r="W85" s="105">
        <f t="shared" si="20"/>
        <v>0</v>
      </c>
      <c r="X85" s="105">
        <f t="shared" si="20"/>
        <v>0</v>
      </c>
      <c r="Y85" s="105">
        <f t="shared" si="20"/>
        <v>0</v>
      </c>
      <c r="Z85" s="105">
        <f t="shared" si="20"/>
        <v>0</v>
      </c>
      <c r="AA85" s="106">
        <f t="shared" si="16"/>
        <v>0</v>
      </c>
      <c r="AB85" s="106">
        <f t="shared" si="17"/>
        <v>0</v>
      </c>
    </row>
    <row r="86" spans="1:28" s="105" customFormat="1" x14ac:dyDescent="0.25">
      <c r="A86" s="104">
        <f t="shared" si="14"/>
        <v>23</v>
      </c>
      <c r="B86" s="105">
        <f t="shared" si="19"/>
        <v>0</v>
      </c>
      <c r="C86" s="105">
        <f t="shared" ref="C86:U86" si="22">IF($Z57=0,0,C57/$Z57)</f>
        <v>0</v>
      </c>
      <c r="D86" s="105">
        <f t="shared" si="22"/>
        <v>0</v>
      </c>
      <c r="E86" s="105">
        <f t="shared" si="22"/>
        <v>0</v>
      </c>
      <c r="F86" s="105">
        <f t="shared" si="22"/>
        <v>0</v>
      </c>
      <c r="G86" s="105">
        <f t="shared" si="22"/>
        <v>0</v>
      </c>
      <c r="H86" s="105">
        <f t="shared" si="22"/>
        <v>0</v>
      </c>
      <c r="I86" s="105">
        <f t="shared" si="22"/>
        <v>0</v>
      </c>
      <c r="J86" s="105">
        <f t="shared" si="22"/>
        <v>0</v>
      </c>
      <c r="K86" s="105">
        <f t="shared" si="22"/>
        <v>0</v>
      </c>
      <c r="L86" s="105">
        <f t="shared" si="22"/>
        <v>0</v>
      </c>
      <c r="M86" s="105">
        <f t="shared" si="22"/>
        <v>0</v>
      </c>
      <c r="N86" s="105">
        <f t="shared" si="22"/>
        <v>0</v>
      </c>
      <c r="O86" s="105">
        <f t="shared" si="22"/>
        <v>0</v>
      </c>
      <c r="P86" s="105">
        <f t="shared" si="22"/>
        <v>0</v>
      </c>
      <c r="Q86" s="105">
        <f t="shared" si="22"/>
        <v>0</v>
      </c>
      <c r="R86" s="105">
        <f t="shared" si="22"/>
        <v>0</v>
      </c>
      <c r="S86" s="105">
        <f t="shared" si="22"/>
        <v>0</v>
      </c>
      <c r="T86" s="105">
        <f t="shared" si="22"/>
        <v>0</v>
      </c>
      <c r="U86" s="105">
        <f t="shared" si="22"/>
        <v>0</v>
      </c>
      <c r="V86" s="105">
        <f t="shared" si="20"/>
        <v>0</v>
      </c>
      <c r="W86" s="105">
        <f t="shared" si="20"/>
        <v>0</v>
      </c>
      <c r="X86" s="105">
        <f t="shared" si="20"/>
        <v>0</v>
      </c>
      <c r="Y86" s="105">
        <f t="shared" si="20"/>
        <v>0</v>
      </c>
      <c r="Z86" s="105">
        <f t="shared" si="20"/>
        <v>0</v>
      </c>
      <c r="AA86" s="106">
        <f t="shared" si="16"/>
        <v>0</v>
      </c>
      <c r="AB86" s="106">
        <f t="shared" si="17"/>
        <v>0</v>
      </c>
    </row>
    <row r="87" spans="1:28" s="105" customFormat="1" x14ac:dyDescent="0.25">
      <c r="A87" s="104">
        <f t="shared" si="14"/>
        <v>24</v>
      </c>
      <c r="B87" s="105">
        <f t="shared" si="19"/>
        <v>0</v>
      </c>
      <c r="C87" s="105">
        <f t="shared" ref="C87:U87" si="23">IF($Z58=0,0,C58/$Z58)</f>
        <v>0</v>
      </c>
      <c r="D87" s="105">
        <f t="shared" si="23"/>
        <v>0</v>
      </c>
      <c r="E87" s="105">
        <f t="shared" si="23"/>
        <v>0</v>
      </c>
      <c r="F87" s="105">
        <f t="shared" si="23"/>
        <v>0</v>
      </c>
      <c r="G87" s="105">
        <f t="shared" si="23"/>
        <v>0</v>
      </c>
      <c r="H87" s="105">
        <f t="shared" si="23"/>
        <v>0</v>
      </c>
      <c r="I87" s="105">
        <f t="shared" si="23"/>
        <v>0</v>
      </c>
      <c r="J87" s="105">
        <f t="shared" si="23"/>
        <v>0</v>
      </c>
      <c r="K87" s="105">
        <f t="shared" si="23"/>
        <v>0</v>
      </c>
      <c r="L87" s="105">
        <f t="shared" si="23"/>
        <v>0</v>
      </c>
      <c r="M87" s="105">
        <f t="shared" si="23"/>
        <v>0</v>
      </c>
      <c r="N87" s="105">
        <f t="shared" si="23"/>
        <v>0</v>
      </c>
      <c r="O87" s="105">
        <f t="shared" si="23"/>
        <v>0</v>
      </c>
      <c r="P87" s="105">
        <f t="shared" si="23"/>
        <v>0</v>
      </c>
      <c r="Q87" s="105">
        <f t="shared" si="23"/>
        <v>0</v>
      </c>
      <c r="R87" s="105">
        <f t="shared" si="23"/>
        <v>0</v>
      </c>
      <c r="S87" s="105">
        <f t="shared" si="23"/>
        <v>0</v>
      </c>
      <c r="T87" s="105">
        <f t="shared" si="23"/>
        <v>0</v>
      </c>
      <c r="U87" s="105">
        <f t="shared" si="23"/>
        <v>0</v>
      </c>
      <c r="V87" s="105">
        <f t="shared" si="20"/>
        <v>0</v>
      </c>
      <c r="W87" s="105">
        <f t="shared" si="20"/>
        <v>0</v>
      </c>
      <c r="X87" s="105">
        <f t="shared" si="20"/>
        <v>0</v>
      </c>
      <c r="Y87" s="105">
        <f t="shared" si="20"/>
        <v>0</v>
      </c>
      <c r="Z87" s="105">
        <f t="shared" si="20"/>
        <v>0</v>
      </c>
      <c r="AA87" s="106">
        <f t="shared" si="16"/>
        <v>0</v>
      </c>
      <c r="AB87" s="106">
        <f t="shared" si="17"/>
        <v>0</v>
      </c>
    </row>
    <row r="88" spans="1:28" s="108" customFormat="1" ht="13" thickBot="1" x14ac:dyDescent="0.3">
      <c r="A88" s="107">
        <f t="shared" si="14"/>
        <v>25</v>
      </c>
      <c r="B88" s="108">
        <f t="shared" si="19"/>
        <v>3.417489258786028E-2</v>
      </c>
      <c r="C88" s="108">
        <f t="shared" ref="C88:U88" si="24">IF($Z59=0,0,C59/$Z59)</f>
        <v>1.5722920106956608E-2</v>
      </c>
      <c r="D88" s="108">
        <f t="shared" si="24"/>
        <v>1.7303383261663526E-2</v>
      </c>
      <c r="E88" s="108">
        <f t="shared" si="24"/>
        <v>1.3957602472395327E-3</v>
      </c>
      <c r="F88" s="108">
        <f t="shared" si="24"/>
        <v>4.064319926334008E-3</v>
      </c>
      <c r="G88" s="108">
        <f t="shared" si="24"/>
        <v>3.7542488237815815E-3</v>
      </c>
      <c r="H88" s="108">
        <f t="shared" si="24"/>
        <v>9.9944508700549467E-4</v>
      </c>
      <c r="I88" s="108">
        <f t="shared" si="24"/>
        <v>3.9630924491237413E-3</v>
      </c>
      <c r="J88" s="108">
        <f t="shared" si="24"/>
        <v>4.1974025354315535E-3</v>
      </c>
      <c r="K88" s="108">
        <f t="shared" si="24"/>
        <v>4.1405532164467051E-3</v>
      </c>
      <c r="L88" s="108">
        <f t="shared" si="24"/>
        <v>1.9135473891601599E-3</v>
      </c>
      <c r="M88" s="108">
        <f t="shared" si="24"/>
        <v>6.5482555704220513E-2</v>
      </c>
      <c r="N88" s="108">
        <f t="shared" si="24"/>
        <v>1.5043991649454289E-2</v>
      </c>
      <c r="O88" s="108">
        <f t="shared" si="24"/>
        <v>3.6510401756588789E-3</v>
      </c>
      <c r="P88" s="108">
        <f t="shared" si="24"/>
        <v>5.7451771999816725E-3</v>
      </c>
      <c r="Q88" s="108">
        <f t="shared" si="24"/>
        <v>1.6238781376646801E-2</v>
      </c>
      <c r="R88" s="108">
        <f t="shared" si="24"/>
        <v>3.6945155909786156E-3</v>
      </c>
      <c r="S88" s="108">
        <f t="shared" si="24"/>
        <v>6.7095656517173292E-3</v>
      </c>
      <c r="T88" s="108">
        <f t="shared" si="24"/>
        <v>0.60288492626483192</v>
      </c>
      <c r="U88" s="108">
        <f t="shared" si="24"/>
        <v>0.16784122778894076</v>
      </c>
      <c r="V88" s="108">
        <f t="shared" si="20"/>
        <v>2.1087782057475232E-6</v>
      </c>
      <c r="W88" s="108">
        <f t="shared" si="20"/>
        <v>8.1037778738687817E-4</v>
      </c>
      <c r="X88" s="108">
        <f t="shared" si="20"/>
        <v>1.3349444017749039E-2</v>
      </c>
      <c r="Y88" s="108">
        <f t="shared" si="20"/>
        <v>6.9167223832244489E-3</v>
      </c>
      <c r="Z88" s="108">
        <f t="shared" si="20"/>
        <v>1</v>
      </c>
      <c r="AA88" s="109">
        <f>SUM(B88:Y88)</f>
        <v>1</v>
      </c>
      <c r="AB88" s="109">
        <f>Z88-AA88</f>
        <v>0</v>
      </c>
    </row>
  </sheetData>
  <pageMargins left="0.7" right="0.7" top="0.75" bottom="0.75" header="0.3" footer="0.3"/>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4"/>
  <dimension ref="A1:EF185"/>
  <sheetViews>
    <sheetView showZeros="0" workbookViewId="0">
      <pane xSplit="3" ySplit="4" topLeftCell="D33" activePane="bottomRight" state="frozen"/>
      <selection activeCell="AM44" sqref="AM44"/>
      <selection pane="topRight" activeCell="AM44" sqref="AM44"/>
      <selection pane="bottomLeft" activeCell="AM44" sqref="AM44"/>
      <selection pane="bottomRight" activeCell="C63" sqref="C63:C65"/>
    </sheetView>
  </sheetViews>
  <sheetFormatPr baseColWidth="10" defaultColWidth="11.453125" defaultRowHeight="12.5" outlineLevelRow="1" x14ac:dyDescent="0.25"/>
  <cols>
    <col min="1" max="1" width="37.08984375" style="22" bestFit="1" customWidth="1"/>
    <col min="2" max="2" width="6.6328125" style="22" customWidth="1"/>
    <col min="3" max="3" width="11.08984375" style="22" customWidth="1"/>
    <col min="4" max="4" width="8.6328125" style="22" bestFit="1" customWidth="1"/>
    <col min="5" max="5" width="5.6328125" style="22" customWidth="1"/>
    <col min="6" max="6" width="5.90625" style="22" customWidth="1"/>
    <col min="7" max="8" width="5.453125" style="22" customWidth="1"/>
    <col min="9" max="9" width="5.6328125" style="22" customWidth="1"/>
    <col min="10" max="10" width="5.453125" style="22" customWidth="1"/>
    <col min="11" max="11" width="5.6328125" style="22" customWidth="1"/>
    <col min="12" max="12" width="5.453125" style="22" customWidth="1"/>
    <col min="13" max="13" width="5.6328125" style="22" customWidth="1"/>
    <col min="14" max="15" width="7.90625" style="22" bestFit="1" customWidth="1"/>
    <col min="16" max="16" width="5.453125" style="22" customWidth="1"/>
    <col min="17" max="17" width="5.90625" style="22" customWidth="1"/>
    <col min="18" max="20" width="5.6328125" style="22" customWidth="1"/>
    <col min="21" max="21" width="5.453125" style="22" customWidth="1"/>
    <col min="22" max="23" width="5.6328125" style="22" customWidth="1"/>
    <col min="24" max="24" width="7.90625" style="22" bestFit="1" customWidth="1"/>
    <col min="25" max="25" width="5.453125" style="22" customWidth="1"/>
    <col min="26" max="26" width="5.6328125" style="22" customWidth="1"/>
    <col min="27" max="27" width="7.90625" style="22" bestFit="1" customWidth="1"/>
    <col min="28" max="28" width="7.36328125" style="22" customWidth="1"/>
    <col min="29" max="30" width="7.90625" style="22" bestFit="1" customWidth="1"/>
    <col min="31" max="31" width="5.453125" style="22" customWidth="1"/>
    <col min="32" max="32" width="7.08984375" style="22" customWidth="1"/>
    <col min="33" max="33" width="5.6328125" style="22" customWidth="1"/>
    <col min="34" max="34" width="8.6328125" style="22" bestFit="1" customWidth="1"/>
    <col min="35" max="35" width="5.6328125" style="22" customWidth="1"/>
    <col min="36" max="37" width="7.90625" style="22" bestFit="1" customWidth="1"/>
    <col min="38" max="38" width="5.90625" style="22" customWidth="1"/>
    <col min="39" max="40" width="5.453125" style="22" customWidth="1"/>
    <col min="41" max="41" width="7.90625" style="22" bestFit="1" customWidth="1"/>
    <col min="42" max="42" width="5.453125" style="22" customWidth="1"/>
    <col min="43" max="43" width="8.6328125" style="22" bestFit="1" customWidth="1"/>
    <col min="44" max="44" width="5.453125" style="22" customWidth="1"/>
    <col min="45" max="45" width="7.453125" style="22" customWidth="1"/>
    <col min="46" max="16384" width="11.453125" style="22"/>
  </cols>
  <sheetData>
    <row r="1" spans="2:85" ht="13" x14ac:dyDescent="0.3">
      <c r="B1" s="23" t="s">
        <v>0</v>
      </c>
      <c r="C1" s="24"/>
      <c r="D1" s="24"/>
      <c r="E1" s="24"/>
      <c r="F1" s="24"/>
      <c r="G1" s="24"/>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5"/>
    </row>
    <row r="2" spans="2:85" ht="13.25" x14ac:dyDescent="0.25">
      <c r="B2" s="26">
        <v>2005</v>
      </c>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8"/>
    </row>
    <row r="3" spans="2:85" ht="13.25" x14ac:dyDescent="0.25">
      <c r="B3" s="146" t="s">
        <v>1</v>
      </c>
      <c r="C3" s="147"/>
      <c r="D3" s="29" t="s">
        <v>2</v>
      </c>
      <c r="E3" s="30" t="s">
        <v>3</v>
      </c>
      <c r="F3" s="30" t="s">
        <v>4</v>
      </c>
      <c r="G3" s="30" t="s">
        <v>5</v>
      </c>
      <c r="H3" s="30" t="s">
        <v>6</v>
      </c>
      <c r="I3" s="30" t="s">
        <v>7</v>
      </c>
      <c r="J3" s="30" t="s">
        <v>8</v>
      </c>
      <c r="K3" s="30" t="s">
        <v>9</v>
      </c>
      <c r="L3" s="30" t="s">
        <v>10</v>
      </c>
      <c r="M3" s="30" t="s">
        <v>11</v>
      </c>
      <c r="N3" s="30" t="s">
        <v>12</v>
      </c>
      <c r="O3" s="31" t="s">
        <v>13</v>
      </c>
      <c r="P3" s="30" t="s">
        <v>14</v>
      </c>
      <c r="Q3" s="32" t="s">
        <v>15</v>
      </c>
      <c r="R3" s="31" t="s">
        <v>16</v>
      </c>
      <c r="S3" s="32" t="s">
        <v>17</v>
      </c>
      <c r="T3" s="30" t="s">
        <v>18</v>
      </c>
      <c r="U3" s="31" t="s">
        <v>19</v>
      </c>
      <c r="V3" s="32" t="s">
        <v>20</v>
      </c>
      <c r="W3" s="30" t="s">
        <v>21</v>
      </c>
      <c r="X3" s="30" t="s">
        <v>22</v>
      </c>
      <c r="Y3" s="30" t="s">
        <v>23</v>
      </c>
      <c r="Z3" s="30" t="s">
        <v>24</v>
      </c>
      <c r="AA3" s="30" t="s">
        <v>25</v>
      </c>
      <c r="AB3" s="31" t="s">
        <v>26</v>
      </c>
      <c r="AC3" s="30" t="s">
        <v>27</v>
      </c>
      <c r="AD3" s="30" t="s">
        <v>28</v>
      </c>
      <c r="AE3" s="30" t="s">
        <v>29</v>
      </c>
      <c r="AF3" s="30" t="s">
        <v>30</v>
      </c>
      <c r="AG3" s="30" t="s">
        <v>31</v>
      </c>
      <c r="AH3" s="30" t="s">
        <v>32</v>
      </c>
      <c r="AI3" s="30" t="s">
        <v>33</v>
      </c>
      <c r="AJ3" s="32" t="s">
        <v>34</v>
      </c>
      <c r="AK3" s="30" t="s">
        <v>35</v>
      </c>
      <c r="AL3" s="30" t="s">
        <v>36</v>
      </c>
      <c r="AM3" s="33" t="s">
        <v>37</v>
      </c>
      <c r="AN3" s="31" t="s">
        <v>38</v>
      </c>
      <c r="AO3" s="32" t="s">
        <v>39</v>
      </c>
      <c r="AP3" s="31" t="s">
        <v>40</v>
      </c>
      <c r="AQ3" s="30" t="s">
        <v>41</v>
      </c>
      <c r="AR3" s="30" t="s">
        <v>42</v>
      </c>
      <c r="AS3" s="34" t="s">
        <v>43</v>
      </c>
      <c r="AT3" s="35" t="s">
        <v>13</v>
      </c>
      <c r="AU3" s="35" t="s">
        <v>13</v>
      </c>
      <c r="AV3" s="35" t="s">
        <v>13</v>
      </c>
      <c r="AW3" s="36" t="s">
        <v>15</v>
      </c>
      <c r="AX3" s="36" t="s">
        <v>15</v>
      </c>
      <c r="AY3" s="35" t="s">
        <v>16</v>
      </c>
      <c r="AZ3" s="35" t="s">
        <v>16</v>
      </c>
      <c r="BA3" s="35" t="s">
        <v>16</v>
      </c>
      <c r="BB3" s="35" t="s">
        <v>16</v>
      </c>
      <c r="BC3" s="36" t="s">
        <v>17</v>
      </c>
      <c r="BD3" s="36" t="s">
        <v>17</v>
      </c>
      <c r="BE3" s="36" t="s">
        <v>17</v>
      </c>
      <c r="BF3" s="35" t="s">
        <v>19</v>
      </c>
      <c r="BG3" s="37" t="s">
        <v>19</v>
      </c>
      <c r="BH3" s="37" t="s">
        <v>19</v>
      </c>
      <c r="BI3" s="35" t="s">
        <v>19</v>
      </c>
      <c r="BJ3" s="35" t="s">
        <v>19</v>
      </c>
      <c r="BK3" s="36" t="s">
        <v>20</v>
      </c>
      <c r="BL3" s="36" t="s">
        <v>20</v>
      </c>
      <c r="BM3" s="36" t="s">
        <v>20</v>
      </c>
      <c r="BN3" s="35" t="s">
        <v>26</v>
      </c>
      <c r="BO3" s="35" t="s">
        <v>26</v>
      </c>
      <c r="BP3" s="35" t="s">
        <v>26</v>
      </c>
      <c r="BQ3" s="35" t="s">
        <v>26</v>
      </c>
      <c r="BR3" s="35" t="s">
        <v>26</v>
      </c>
      <c r="BS3" s="35" t="s">
        <v>26</v>
      </c>
      <c r="BT3" s="37" t="s">
        <v>26</v>
      </c>
      <c r="BU3" s="37" t="s">
        <v>26</v>
      </c>
      <c r="BV3" s="37" t="s">
        <v>26</v>
      </c>
      <c r="BW3" s="37" t="s">
        <v>26</v>
      </c>
      <c r="BX3" s="36" t="s">
        <v>34</v>
      </c>
      <c r="BY3" s="36" t="s">
        <v>34</v>
      </c>
      <c r="BZ3" s="35" t="s">
        <v>38</v>
      </c>
      <c r="CA3" s="35" t="s">
        <v>38</v>
      </c>
      <c r="CB3" s="36" t="s">
        <v>39</v>
      </c>
      <c r="CC3" s="36" t="s">
        <v>39</v>
      </c>
      <c r="CD3" s="35" t="s">
        <v>40</v>
      </c>
      <c r="CE3" s="35" t="s">
        <v>40</v>
      </c>
      <c r="CF3" s="38"/>
      <c r="CG3" s="38"/>
    </row>
    <row r="4" spans="2:85" ht="13.25" x14ac:dyDescent="0.25">
      <c r="B4" s="148" t="s">
        <v>44</v>
      </c>
      <c r="C4" s="149"/>
      <c r="D4" s="39"/>
      <c r="E4" s="40"/>
      <c r="F4" s="40"/>
      <c r="G4" s="40"/>
      <c r="H4" s="40"/>
      <c r="I4" s="40"/>
      <c r="J4" s="40"/>
      <c r="K4" s="40"/>
      <c r="L4" s="40"/>
      <c r="M4" s="40"/>
      <c r="N4" s="40"/>
      <c r="O4" s="41"/>
      <c r="P4" s="40"/>
      <c r="Q4" s="42"/>
      <c r="R4" s="41"/>
      <c r="S4" s="42"/>
      <c r="T4" s="40"/>
      <c r="U4" s="41"/>
      <c r="V4" s="42"/>
      <c r="W4" s="40"/>
      <c r="X4" s="40"/>
      <c r="Y4" s="40"/>
      <c r="Z4" s="40"/>
      <c r="AA4" s="40"/>
      <c r="AB4" s="41"/>
      <c r="AC4" s="40"/>
      <c r="AD4" s="40"/>
      <c r="AE4" s="40"/>
      <c r="AF4" s="40"/>
      <c r="AG4" s="40"/>
      <c r="AH4" s="40"/>
      <c r="AI4" s="40"/>
      <c r="AJ4" s="42"/>
      <c r="AK4" s="40"/>
      <c r="AL4" s="40"/>
      <c r="AM4" s="43"/>
      <c r="AN4" s="41"/>
      <c r="AO4" s="42"/>
      <c r="AP4" s="41"/>
      <c r="AQ4" s="40"/>
      <c r="AR4" s="40"/>
      <c r="AS4" s="44"/>
      <c r="AT4" s="45">
        <v>12</v>
      </c>
      <c r="AU4" s="45">
        <v>4</v>
      </c>
      <c r="AV4" s="45">
        <v>5</v>
      </c>
      <c r="AW4" s="46">
        <v>12</v>
      </c>
      <c r="AX4" s="46">
        <v>6</v>
      </c>
      <c r="AY4" s="45">
        <v>7</v>
      </c>
      <c r="AZ4" s="45">
        <v>8</v>
      </c>
      <c r="BA4" s="45">
        <v>12</v>
      </c>
      <c r="BB4" s="45">
        <v>9</v>
      </c>
      <c r="BC4" s="46">
        <v>10</v>
      </c>
      <c r="BD4" s="46">
        <v>11</v>
      </c>
      <c r="BE4" s="46">
        <v>12</v>
      </c>
      <c r="BF4" s="45">
        <v>21</v>
      </c>
      <c r="BG4" s="45">
        <v>122</v>
      </c>
      <c r="BH4" s="45">
        <v>24</v>
      </c>
      <c r="BI4" s="45">
        <v>12</v>
      </c>
      <c r="BJ4" s="45">
        <v>122</v>
      </c>
      <c r="BK4" s="46">
        <v>23</v>
      </c>
      <c r="BL4" s="46">
        <v>124</v>
      </c>
      <c r="BM4" s="46">
        <v>12</v>
      </c>
      <c r="BN4" s="45">
        <v>14</v>
      </c>
      <c r="BO4" s="45">
        <v>15</v>
      </c>
      <c r="BP4" s="45">
        <v>16</v>
      </c>
      <c r="BQ4" s="45">
        <v>17</v>
      </c>
      <c r="BR4" s="45">
        <v>18</v>
      </c>
      <c r="BS4" s="45">
        <v>19</v>
      </c>
      <c r="BT4" s="45">
        <v>114</v>
      </c>
      <c r="BU4" s="45">
        <v>16</v>
      </c>
      <c r="BV4" s="45">
        <v>17</v>
      </c>
      <c r="BW4" s="45">
        <v>18</v>
      </c>
      <c r="BX4" s="46">
        <v>19</v>
      </c>
      <c r="BY4" s="46">
        <v>20</v>
      </c>
      <c r="BZ4" s="45">
        <v>19</v>
      </c>
      <c r="CA4" s="45">
        <v>20</v>
      </c>
      <c r="CB4" s="46">
        <v>19</v>
      </c>
      <c r="CC4" s="46">
        <v>20</v>
      </c>
      <c r="CD4" s="45">
        <v>19</v>
      </c>
      <c r="CE4" s="45">
        <v>20</v>
      </c>
      <c r="CF4" s="47"/>
      <c r="CG4" s="47"/>
    </row>
    <row r="5" spans="2:85" ht="13.25" outlineLevel="1" x14ac:dyDescent="0.25">
      <c r="B5" s="48" t="s">
        <v>45</v>
      </c>
      <c r="C5" s="49" t="s">
        <v>46</v>
      </c>
      <c r="D5" s="50">
        <f>TEIK_2001!C5</f>
        <v>1416</v>
      </c>
      <c r="E5" s="50">
        <f>TEIK_2001!D5</f>
        <v>0</v>
      </c>
      <c r="F5" s="50">
        <f>TEIK_2001!E5</f>
        <v>0</v>
      </c>
      <c r="G5" s="50">
        <f>TEIK_2001!F5</f>
        <v>0</v>
      </c>
      <c r="H5" s="50">
        <f>TEIK_2001!G5</f>
        <v>0</v>
      </c>
      <c r="I5" s="50">
        <f>TEIK_2001!H5</f>
        <v>0</v>
      </c>
      <c r="J5" s="50">
        <f>TEIK_2001!I5</f>
        <v>0</v>
      </c>
      <c r="K5" s="50">
        <f>TEIK_2001!J5</f>
        <v>0</v>
      </c>
      <c r="L5" s="50">
        <f>TEIK_2001!K5</f>
        <v>0</v>
      </c>
      <c r="M5" s="50">
        <f>TEIK_2001!L5</f>
        <v>0</v>
      </c>
      <c r="N5" s="50">
        <f>TEIK_2001!M5</f>
        <v>0</v>
      </c>
      <c r="O5" s="51">
        <f>TEIK_2001!N5</f>
        <v>0</v>
      </c>
      <c r="P5" s="50">
        <f>TEIK_2001!O5</f>
        <v>0</v>
      </c>
      <c r="Q5" s="52">
        <f>TEIK_2001!P5</f>
        <v>0</v>
      </c>
      <c r="R5" s="51">
        <f>TEIK_2001!Q5</f>
        <v>0</v>
      </c>
      <c r="S5" s="52">
        <f>TEIK_2001!R5</f>
        <v>0</v>
      </c>
      <c r="T5" s="50">
        <f>TEIK_2001!S5</f>
        <v>0</v>
      </c>
      <c r="U5" s="51">
        <f>TEIK_2001!T5</f>
        <v>0</v>
      </c>
      <c r="V5" s="52">
        <f>TEIK_2001!U5</f>
        <v>0</v>
      </c>
      <c r="W5" s="50">
        <f>TEIK_2001!V5</f>
        <v>0</v>
      </c>
      <c r="X5" s="50">
        <f>TEIK_2001!W5</f>
        <v>0</v>
      </c>
      <c r="Y5" s="50">
        <f>TEIK_2001!X5</f>
        <v>0</v>
      </c>
      <c r="Z5" s="50">
        <f>TEIK_2001!Y5</f>
        <v>0</v>
      </c>
      <c r="AA5" s="50">
        <f>TEIK_2001!Z5</f>
        <v>0</v>
      </c>
      <c r="AB5" s="51">
        <f>TEIK_2001!AA5</f>
        <v>0</v>
      </c>
      <c r="AC5" s="50">
        <f>TEIK_2001!AB5</f>
        <v>0</v>
      </c>
      <c r="AD5" s="50">
        <f>TEIK_2001!AC5</f>
        <v>0</v>
      </c>
      <c r="AE5" s="50">
        <f>TEIK_2001!AD5</f>
        <v>0</v>
      </c>
      <c r="AF5" s="50">
        <f>TEIK_2001!AE5</f>
        <v>0</v>
      </c>
      <c r="AG5" s="50">
        <f>TEIK_2001!AF5</f>
        <v>0</v>
      </c>
      <c r="AH5" s="50">
        <f>TEIK_2001!AG5</f>
        <v>0</v>
      </c>
      <c r="AI5" s="50">
        <f>TEIK_2001!AH5</f>
        <v>0</v>
      </c>
      <c r="AJ5" s="52">
        <f>TEIK_2001!AI5</f>
        <v>0</v>
      </c>
      <c r="AK5" s="50">
        <f>TEIK_2001!AJ5</f>
        <v>0</v>
      </c>
      <c r="AL5" s="50">
        <f>TEIK_2001!AK5</f>
        <v>6</v>
      </c>
      <c r="AM5" s="53">
        <f>TEIK_2001!AL5</f>
        <v>0</v>
      </c>
      <c r="AN5" s="51">
        <f>TEIK_2001!AM5</f>
        <v>2</v>
      </c>
      <c r="AO5" s="52">
        <f>TEIK_2001!AN5</f>
        <v>0</v>
      </c>
      <c r="AP5" s="51">
        <f>TEIK_2001!AO5</f>
        <v>0</v>
      </c>
      <c r="AQ5" s="50">
        <f>TEIK_2001!AP5</f>
        <v>62</v>
      </c>
      <c r="AR5" s="50">
        <f>TEIK_2001!AQ5</f>
        <v>0</v>
      </c>
      <c r="AS5" s="54">
        <f>TEIK_2001!AR5</f>
        <v>1486</v>
      </c>
      <c r="AT5" s="68"/>
      <c r="AU5" s="45"/>
      <c r="AV5" s="45"/>
      <c r="AW5" s="46"/>
      <c r="AX5" s="46"/>
      <c r="AY5" s="45"/>
      <c r="AZ5" s="45"/>
      <c r="BA5" s="45"/>
      <c r="BB5" s="45"/>
      <c r="BC5" s="46"/>
      <c r="BD5" s="46"/>
      <c r="BE5" s="46"/>
      <c r="BF5" s="45"/>
      <c r="BG5" s="45"/>
      <c r="BH5" s="45"/>
      <c r="BI5" s="45"/>
      <c r="BJ5" s="45"/>
      <c r="BK5" s="46"/>
      <c r="BL5" s="46"/>
      <c r="BM5" s="46"/>
      <c r="BN5" s="45"/>
      <c r="BO5" s="45"/>
      <c r="BP5" s="45"/>
      <c r="BQ5" s="45"/>
      <c r="BR5" s="45"/>
      <c r="BS5" s="45"/>
      <c r="BT5" s="45"/>
      <c r="BU5" s="45"/>
      <c r="BV5" s="45"/>
      <c r="BW5" s="45"/>
      <c r="BX5" s="46"/>
      <c r="BY5" s="46"/>
      <c r="BZ5" s="45"/>
      <c r="CA5" s="45"/>
      <c r="CB5" s="46"/>
      <c r="CC5" s="46"/>
      <c r="CD5" s="45"/>
      <c r="CE5" s="45"/>
      <c r="CF5" s="47"/>
      <c r="CG5" s="47"/>
    </row>
    <row r="6" spans="2:85" ht="13.25" outlineLevel="1" x14ac:dyDescent="0.25">
      <c r="B6" s="48" t="s">
        <v>47</v>
      </c>
      <c r="C6" s="49" t="s">
        <v>48</v>
      </c>
      <c r="D6" s="50">
        <f>TEIK_2001!C6</f>
        <v>0</v>
      </c>
      <c r="E6" s="50">
        <f>TEIK_2001!D6</f>
        <v>0</v>
      </c>
      <c r="F6" s="50">
        <f>TEIK_2001!E6</f>
        <v>0</v>
      </c>
      <c r="G6" s="50">
        <f>TEIK_2001!F6</f>
        <v>0</v>
      </c>
      <c r="H6" s="50">
        <f>TEIK_2001!G6</f>
        <v>0</v>
      </c>
      <c r="I6" s="50">
        <f>TEIK_2001!H6</f>
        <v>0</v>
      </c>
      <c r="J6" s="50">
        <f>TEIK_2001!I6</f>
        <v>0</v>
      </c>
      <c r="K6" s="50">
        <f>TEIK_2001!J6</f>
        <v>0</v>
      </c>
      <c r="L6" s="50">
        <f>TEIK_2001!K6</f>
        <v>0</v>
      </c>
      <c r="M6" s="50">
        <f>TEIK_2001!L6</f>
        <v>0</v>
      </c>
      <c r="N6" s="50">
        <f>TEIK_2001!M6</f>
        <v>0</v>
      </c>
      <c r="O6" s="51">
        <f>TEIK_2001!N6</f>
        <v>0</v>
      </c>
      <c r="P6" s="50">
        <f>TEIK_2001!O6</f>
        <v>0</v>
      </c>
      <c r="Q6" s="52">
        <f>TEIK_2001!P6</f>
        <v>0</v>
      </c>
      <c r="R6" s="51">
        <f>TEIK_2001!Q6</f>
        <v>0</v>
      </c>
      <c r="S6" s="52">
        <f>TEIK_2001!R6</f>
        <v>0</v>
      </c>
      <c r="T6" s="50">
        <f>TEIK_2001!S6</f>
        <v>0</v>
      </c>
      <c r="U6" s="51">
        <f>TEIK_2001!T6</f>
        <v>0</v>
      </c>
      <c r="V6" s="52">
        <f>TEIK_2001!U6</f>
        <v>0</v>
      </c>
      <c r="W6" s="50">
        <f>TEIK_2001!V6</f>
        <v>0</v>
      </c>
      <c r="X6" s="50">
        <f>TEIK_2001!W6</f>
        <v>0</v>
      </c>
      <c r="Y6" s="50">
        <f>TEIK_2001!X6</f>
        <v>0</v>
      </c>
      <c r="Z6" s="50">
        <f>TEIK_2001!Y6</f>
        <v>0</v>
      </c>
      <c r="AA6" s="50">
        <f>TEIK_2001!Z6</f>
        <v>0</v>
      </c>
      <c r="AB6" s="51">
        <f>TEIK_2001!AA6</f>
        <v>0</v>
      </c>
      <c r="AC6" s="50">
        <f>TEIK_2001!AB6</f>
        <v>0</v>
      </c>
      <c r="AD6" s="50">
        <f>TEIK_2001!AC6</f>
        <v>0</v>
      </c>
      <c r="AE6" s="50">
        <f>TEIK_2001!AD6</f>
        <v>0</v>
      </c>
      <c r="AF6" s="50">
        <f>TEIK_2001!AE6</f>
        <v>0</v>
      </c>
      <c r="AG6" s="50">
        <f>TEIK_2001!AF6</f>
        <v>0</v>
      </c>
      <c r="AH6" s="50">
        <f>TEIK_2001!AG6</f>
        <v>0</v>
      </c>
      <c r="AI6" s="50">
        <f>TEIK_2001!AH6</f>
        <v>0</v>
      </c>
      <c r="AJ6" s="52">
        <f>TEIK_2001!AI6</f>
        <v>0</v>
      </c>
      <c r="AK6" s="50">
        <f>TEIK_2001!AJ6</f>
        <v>0</v>
      </c>
      <c r="AL6" s="50">
        <f>TEIK_2001!AK6</f>
        <v>0</v>
      </c>
      <c r="AM6" s="53">
        <f>TEIK_2001!AL6</f>
        <v>0</v>
      </c>
      <c r="AN6" s="51">
        <f>TEIK_2001!AM6</f>
        <v>0</v>
      </c>
      <c r="AO6" s="52">
        <f>TEIK_2001!AN6</f>
        <v>0</v>
      </c>
      <c r="AP6" s="51">
        <f>TEIK_2001!AO6</f>
        <v>0</v>
      </c>
      <c r="AQ6" s="50">
        <f>TEIK_2001!AP6</f>
        <v>0</v>
      </c>
      <c r="AR6" s="50">
        <f>TEIK_2001!AQ6</f>
        <v>0</v>
      </c>
      <c r="AS6" s="54">
        <f>TEIK_2001!AR6</f>
        <v>0</v>
      </c>
      <c r="AT6" s="45"/>
      <c r="AU6" s="45"/>
      <c r="AV6" s="45"/>
      <c r="AW6" s="46"/>
      <c r="AX6" s="46"/>
      <c r="AY6" s="45"/>
      <c r="AZ6" s="45"/>
      <c r="BA6" s="45"/>
      <c r="BB6" s="45"/>
      <c r="BC6" s="46"/>
      <c r="BD6" s="46"/>
      <c r="BE6" s="46"/>
      <c r="BF6" s="45"/>
      <c r="BG6" s="45"/>
      <c r="BH6" s="45"/>
      <c r="BI6" s="45"/>
      <c r="BJ6" s="45"/>
      <c r="BK6" s="46"/>
      <c r="BL6" s="46"/>
      <c r="BM6" s="46"/>
      <c r="BN6" s="45"/>
      <c r="BO6" s="45"/>
      <c r="BP6" s="45"/>
      <c r="BQ6" s="45"/>
      <c r="BR6" s="45"/>
      <c r="BS6" s="45"/>
      <c r="BT6" s="45"/>
      <c r="BU6" s="45"/>
      <c r="BV6" s="45"/>
      <c r="BW6" s="45"/>
      <c r="BX6" s="46"/>
      <c r="BY6" s="46"/>
      <c r="BZ6" s="45"/>
      <c r="CA6" s="45"/>
      <c r="CB6" s="46"/>
      <c r="CC6" s="46"/>
      <c r="CD6" s="45"/>
      <c r="CE6" s="45"/>
      <c r="CF6" s="47"/>
      <c r="CG6" s="47"/>
    </row>
    <row r="7" spans="2:85" ht="13.25" outlineLevel="1" x14ac:dyDescent="0.25">
      <c r="B7" s="48" t="s">
        <v>49</v>
      </c>
      <c r="C7" s="49" t="s">
        <v>50</v>
      </c>
      <c r="D7" s="50">
        <f>TEIK_2001!C7</f>
        <v>0</v>
      </c>
      <c r="E7" s="50">
        <f>TEIK_2001!D7</f>
        <v>0</v>
      </c>
      <c r="F7" s="50">
        <f>TEIK_2001!E7</f>
        <v>0</v>
      </c>
      <c r="G7" s="50">
        <f>TEIK_2001!F7</f>
        <v>0</v>
      </c>
      <c r="H7" s="50">
        <f>TEIK_2001!G7</f>
        <v>0</v>
      </c>
      <c r="I7" s="50">
        <f>TEIK_2001!H7</f>
        <v>0</v>
      </c>
      <c r="J7" s="50">
        <f>TEIK_2001!I7</f>
        <v>0</v>
      </c>
      <c r="K7" s="50">
        <f>TEIK_2001!J7</f>
        <v>0</v>
      </c>
      <c r="L7" s="50">
        <f>TEIK_2001!K7</f>
        <v>0</v>
      </c>
      <c r="M7" s="50">
        <f>TEIK_2001!L7</f>
        <v>0</v>
      </c>
      <c r="N7" s="50">
        <f>TEIK_2001!M7</f>
        <v>0</v>
      </c>
      <c r="O7" s="51">
        <f>TEIK_2001!N7</f>
        <v>0</v>
      </c>
      <c r="P7" s="50">
        <f>TEIK_2001!O7</f>
        <v>0</v>
      </c>
      <c r="Q7" s="52">
        <f>TEIK_2001!P7</f>
        <v>0</v>
      </c>
      <c r="R7" s="51">
        <f>TEIK_2001!Q7</f>
        <v>0</v>
      </c>
      <c r="S7" s="52">
        <f>TEIK_2001!R7</f>
        <v>0</v>
      </c>
      <c r="T7" s="50">
        <f>TEIK_2001!S7</f>
        <v>0</v>
      </c>
      <c r="U7" s="51">
        <f>TEIK_2001!T7</f>
        <v>0</v>
      </c>
      <c r="V7" s="52">
        <f>TEIK_2001!U7</f>
        <v>0</v>
      </c>
      <c r="W7" s="50">
        <f>TEIK_2001!V7</f>
        <v>0</v>
      </c>
      <c r="X7" s="50">
        <f>TEIK_2001!W7</f>
        <v>0</v>
      </c>
      <c r="Y7" s="50">
        <f>TEIK_2001!X7</f>
        <v>0</v>
      </c>
      <c r="Z7" s="50">
        <f>TEIK_2001!Y7</f>
        <v>0</v>
      </c>
      <c r="AA7" s="50">
        <f>TEIK_2001!Z7</f>
        <v>0</v>
      </c>
      <c r="AB7" s="51">
        <f>TEIK_2001!AA7</f>
        <v>0</v>
      </c>
      <c r="AC7" s="50">
        <f>TEIK_2001!AB7</f>
        <v>0</v>
      </c>
      <c r="AD7" s="50">
        <f>TEIK_2001!AC7</f>
        <v>0</v>
      </c>
      <c r="AE7" s="50">
        <f>TEIK_2001!AD7</f>
        <v>0</v>
      </c>
      <c r="AF7" s="50">
        <f>TEIK_2001!AE7</f>
        <v>0</v>
      </c>
      <c r="AG7" s="50">
        <f>TEIK_2001!AF7</f>
        <v>0</v>
      </c>
      <c r="AH7" s="50">
        <f>TEIK_2001!AG7</f>
        <v>0</v>
      </c>
      <c r="AI7" s="50">
        <f>TEIK_2001!AH7</f>
        <v>0</v>
      </c>
      <c r="AJ7" s="52">
        <f>TEIK_2001!AI7</f>
        <v>0</v>
      </c>
      <c r="AK7" s="50">
        <f>TEIK_2001!AJ7</f>
        <v>0</v>
      </c>
      <c r="AL7" s="50">
        <f>TEIK_2001!AK7</f>
        <v>0</v>
      </c>
      <c r="AM7" s="53">
        <f>TEIK_2001!AL7</f>
        <v>0</v>
      </c>
      <c r="AN7" s="51">
        <f>TEIK_2001!AM7</f>
        <v>0</v>
      </c>
      <c r="AO7" s="52">
        <f>TEIK_2001!AN7</f>
        <v>0</v>
      </c>
      <c r="AP7" s="51">
        <f>TEIK_2001!AO7</f>
        <v>0</v>
      </c>
      <c r="AQ7" s="50">
        <f>TEIK_2001!AP7</f>
        <v>0</v>
      </c>
      <c r="AR7" s="50">
        <f>TEIK_2001!AQ7</f>
        <v>0</v>
      </c>
      <c r="AS7" s="54">
        <f>TEIK_2001!AR7</f>
        <v>0</v>
      </c>
      <c r="AT7" s="45"/>
      <c r="AU7" s="45"/>
      <c r="AV7" s="45"/>
      <c r="AW7" s="46"/>
      <c r="AX7" s="46"/>
      <c r="AY7" s="45"/>
      <c r="AZ7" s="45"/>
      <c r="BA7" s="45"/>
      <c r="BB7" s="45"/>
      <c r="BC7" s="46"/>
      <c r="BD7" s="46"/>
      <c r="BE7" s="46"/>
      <c r="BF7" s="45"/>
      <c r="BG7" s="45"/>
      <c r="BH7" s="45"/>
      <c r="BI7" s="45"/>
      <c r="BJ7" s="45"/>
      <c r="BK7" s="46"/>
      <c r="BL7" s="46"/>
      <c r="BM7" s="46"/>
      <c r="BN7" s="45"/>
      <c r="BO7" s="45"/>
      <c r="BP7" s="45"/>
      <c r="BQ7" s="45"/>
      <c r="BR7" s="45"/>
      <c r="BS7" s="45"/>
      <c r="BT7" s="45"/>
      <c r="BU7" s="45"/>
      <c r="BV7" s="45"/>
      <c r="BW7" s="45"/>
      <c r="BX7" s="46"/>
      <c r="BY7" s="46"/>
      <c r="BZ7" s="45"/>
      <c r="CA7" s="45"/>
      <c r="CB7" s="46"/>
      <c r="CC7" s="46"/>
      <c r="CD7" s="45"/>
      <c r="CE7" s="45"/>
      <c r="CF7" s="47"/>
      <c r="CG7" s="47"/>
    </row>
    <row r="8" spans="2:85" ht="13.25" outlineLevel="1" x14ac:dyDescent="0.25">
      <c r="B8" s="48" t="s">
        <v>51</v>
      </c>
      <c r="C8" s="49" t="s">
        <v>52</v>
      </c>
      <c r="D8" s="50">
        <f>TEIK_2001!C8</f>
        <v>0</v>
      </c>
      <c r="E8" s="50">
        <f>TEIK_2001!D8</f>
        <v>0</v>
      </c>
      <c r="F8" s="50">
        <f>TEIK_2001!E8</f>
        <v>0</v>
      </c>
      <c r="G8" s="50">
        <f>TEIK_2001!F8</f>
        <v>0</v>
      </c>
      <c r="H8" s="50">
        <f>TEIK_2001!G8</f>
        <v>0</v>
      </c>
      <c r="I8" s="50">
        <f>TEIK_2001!H8</f>
        <v>0</v>
      </c>
      <c r="J8" s="50">
        <f>TEIK_2001!I8</f>
        <v>0</v>
      </c>
      <c r="K8" s="50">
        <f>TEIK_2001!J8</f>
        <v>0</v>
      </c>
      <c r="L8" s="50">
        <f>TEIK_2001!K8</f>
        <v>0</v>
      </c>
      <c r="M8" s="50">
        <f>TEIK_2001!L8</f>
        <v>0</v>
      </c>
      <c r="N8" s="50">
        <f>TEIK_2001!M8</f>
        <v>0</v>
      </c>
      <c r="O8" s="51">
        <f>TEIK_2001!N8</f>
        <v>0</v>
      </c>
      <c r="P8" s="50">
        <f>TEIK_2001!O8</f>
        <v>0</v>
      </c>
      <c r="Q8" s="52">
        <f>TEIK_2001!P8</f>
        <v>0</v>
      </c>
      <c r="R8" s="51">
        <f>TEIK_2001!Q8</f>
        <v>0</v>
      </c>
      <c r="S8" s="52">
        <f>TEIK_2001!R8</f>
        <v>0</v>
      </c>
      <c r="T8" s="50">
        <f>TEIK_2001!S8</f>
        <v>0</v>
      </c>
      <c r="U8" s="51">
        <f>TEIK_2001!T8</f>
        <v>0</v>
      </c>
      <c r="V8" s="52">
        <f>TEIK_2001!U8</f>
        <v>0</v>
      </c>
      <c r="W8" s="50">
        <f>TEIK_2001!V8</f>
        <v>0</v>
      </c>
      <c r="X8" s="50">
        <f>TEIK_2001!W8</f>
        <v>0</v>
      </c>
      <c r="Y8" s="50">
        <f>TEIK_2001!X8</f>
        <v>0</v>
      </c>
      <c r="Z8" s="50">
        <f>TEIK_2001!Y8</f>
        <v>0</v>
      </c>
      <c r="AA8" s="50">
        <f>TEIK_2001!Z8</f>
        <v>0</v>
      </c>
      <c r="AB8" s="51">
        <f>TEIK_2001!AA8</f>
        <v>0</v>
      </c>
      <c r="AC8" s="50">
        <f>TEIK_2001!AB8</f>
        <v>0</v>
      </c>
      <c r="AD8" s="50">
        <f>TEIK_2001!AC8</f>
        <v>0</v>
      </c>
      <c r="AE8" s="50">
        <f>TEIK_2001!AD8</f>
        <v>0</v>
      </c>
      <c r="AF8" s="50">
        <f>TEIK_2001!AE8</f>
        <v>0</v>
      </c>
      <c r="AG8" s="50">
        <f>TEIK_2001!AF8</f>
        <v>0</v>
      </c>
      <c r="AH8" s="50">
        <f>TEIK_2001!AG8</f>
        <v>0</v>
      </c>
      <c r="AI8" s="50">
        <f>TEIK_2001!AH8</f>
        <v>0</v>
      </c>
      <c r="AJ8" s="52">
        <f>TEIK_2001!AI8</f>
        <v>0</v>
      </c>
      <c r="AK8" s="50">
        <f>TEIK_2001!AJ8</f>
        <v>0</v>
      </c>
      <c r="AL8" s="50">
        <f>TEIK_2001!AK8</f>
        <v>0</v>
      </c>
      <c r="AM8" s="53">
        <f>TEIK_2001!AL8</f>
        <v>0</v>
      </c>
      <c r="AN8" s="51">
        <f>TEIK_2001!AM8</f>
        <v>0</v>
      </c>
      <c r="AO8" s="52">
        <f>TEIK_2001!AN8</f>
        <v>0</v>
      </c>
      <c r="AP8" s="51">
        <f>TEIK_2001!AO8</f>
        <v>0</v>
      </c>
      <c r="AQ8" s="50">
        <f>TEIK_2001!AP8</f>
        <v>0</v>
      </c>
      <c r="AR8" s="50">
        <f>TEIK_2001!AQ8</f>
        <v>0</v>
      </c>
      <c r="AS8" s="54">
        <f>TEIK_2001!AR8</f>
        <v>0</v>
      </c>
      <c r="AT8" s="45"/>
      <c r="AU8" s="45"/>
      <c r="AV8" s="45"/>
      <c r="AW8" s="46"/>
      <c r="AX8" s="46"/>
      <c r="AY8" s="45"/>
      <c r="AZ8" s="45"/>
      <c r="BA8" s="45"/>
      <c r="BB8" s="45"/>
      <c r="BC8" s="46"/>
      <c r="BD8" s="46"/>
      <c r="BE8" s="46"/>
      <c r="BF8" s="45"/>
      <c r="BG8" s="45"/>
      <c r="BH8" s="45"/>
      <c r="BI8" s="45"/>
      <c r="BJ8" s="45"/>
      <c r="BK8" s="46"/>
      <c r="BL8" s="46"/>
      <c r="BM8" s="46"/>
      <c r="BN8" s="45"/>
      <c r="BO8" s="45"/>
      <c r="BP8" s="45"/>
      <c r="BQ8" s="45"/>
      <c r="BR8" s="45"/>
      <c r="BS8" s="45"/>
      <c r="BT8" s="45"/>
      <c r="BU8" s="45"/>
      <c r="BV8" s="45"/>
      <c r="BW8" s="45"/>
      <c r="BX8" s="46"/>
      <c r="BY8" s="46"/>
      <c r="BZ8" s="45"/>
      <c r="CA8" s="45"/>
      <c r="CB8" s="46"/>
      <c r="CC8" s="46"/>
      <c r="CD8" s="45"/>
      <c r="CE8" s="45"/>
      <c r="CF8" s="47"/>
      <c r="CG8" s="47"/>
    </row>
    <row r="9" spans="2:85" ht="13.25" outlineLevel="1" x14ac:dyDescent="0.25">
      <c r="B9" s="48" t="s">
        <v>53</v>
      </c>
      <c r="C9" s="49" t="s">
        <v>54</v>
      </c>
      <c r="D9" s="50">
        <f>TEIK_2001!C9</f>
        <v>0</v>
      </c>
      <c r="E9" s="50">
        <f>TEIK_2001!D9</f>
        <v>0</v>
      </c>
      <c r="F9" s="50">
        <f>TEIK_2001!E9</f>
        <v>0</v>
      </c>
      <c r="G9" s="50">
        <f>TEIK_2001!F9</f>
        <v>0</v>
      </c>
      <c r="H9" s="50">
        <f>TEIK_2001!G9</f>
        <v>0</v>
      </c>
      <c r="I9" s="50">
        <f>TEIK_2001!H9</f>
        <v>0</v>
      </c>
      <c r="J9" s="50">
        <f>TEIK_2001!I9</f>
        <v>0</v>
      </c>
      <c r="K9" s="50">
        <f>TEIK_2001!J9</f>
        <v>0</v>
      </c>
      <c r="L9" s="50">
        <f>TEIK_2001!K9</f>
        <v>0</v>
      </c>
      <c r="M9" s="50">
        <f>TEIK_2001!L9</f>
        <v>0</v>
      </c>
      <c r="N9" s="50">
        <f>TEIK_2001!M9</f>
        <v>0</v>
      </c>
      <c r="O9" s="51">
        <f>TEIK_2001!N9</f>
        <v>0</v>
      </c>
      <c r="P9" s="50">
        <f>TEIK_2001!O9</f>
        <v>0</v>
      </c>
      <c r="Q9" s="52">
        <f>TEIK_2001!P9</f>
        <v>0</v>
      </c>
      <c r="R9" s="51">
        <f>TEIK_2001!Q9</f>
        <v>0</v>
      </c>
      <c r="S9" s="52">
        <f>TEIK_2001!R9</f>
        <v>0</v>
      </c>
      <c r="T9" s="50">
        <f>TEIK_2001!S9</f>
        <v>0</v>
      </c>
      <c r="U9" s="51">
        <f>TEIK_2001!T9</f>
        <v>0</v>
      </c>
      <c r="V9" s="52">
        <f>TEIK_2001!U9</f>
        <v>0</v>
      </c>
      <c r="W9" s="50">
        <f>TEIK_2001!V9</f>
        <v>0</v>
      </c>
      <c r="X9" s="50">
        <f>TEIK_2001!W9</f>
        <v>0</v>
      </c>
      <c r="Y9" s="50">
        <f>TEIK_2001!X9</f>
        <v>0</v>
      </c>
      <c r="Z9" s="50">
        <f>TEIK_2001!Y9</f>
        <v>0</v>
      </c>
      <c r="AA9" s="50">
        <f>TEIK_2001!Z9</f>
        <v>0</v>
      </c>
      <c r="AB9" s="51">
        <f>TEIK_2001!AA9</f>
        <v>0</v>
      </c>
      <c r="AC9" s="50">
        <f>TEIK_2001!AB9</f>
        <v>0</v>
      </c>
      <c r="AD9" s="50">
        <f>TEIK_2001!AC9</f>
        <v>0</v>
      </c>
      <c r="AE9" s="50">
        <f>TEIK_2001!AD9</f>
        <v>0</v>
      </c>
      <c r="AF9" s="50">
        <f>TEIK_2001!AE9</f>
        <v>0</v>
      </c>
      <c r="AG9" s="50">
        <f>TEIK_2001!AF9</f>
        <v>0</v>
      </c>
      <c r="AH9" s="50">
        <f>TEIK_2001!AG9</f>
        <v>0</v>
      </c>
      <c r="AI9" s="50">
        <f>TEIK_2001!AH9</f>
        <v>0</v>
      </c>
      <c r="AJ9" s="52">
        <f>TEIK_2001!AI9</f>
        <v>0</v>
      </c>
      <c r="AK9" s="50">
        <f>TEIK_2001!AJ9</f>
        <v>0</v>
      </c>
      <c r="AL9" s="50">
        <f>TEIK_2001!AK9</f>
        <v>0</v>
      </c>
      <c r="AM9" s="53">
        <f>TEIK_2001!AL9</f>
        <v>0</v>
      </c>
      <c r="AN9" s="51">
        <f>TEIK_2001!AM9</f>
        <v>0</v>
      </c>
      <c r="AO9" s="52">
        <f>TEIK_2001!AN9</f>
        <v>0</v>
      </c>
      <c r="AP9" s="51">
        <f>TEIK_2001!AO9</f>
        <v>0</v>
      </c>
      <c r="AQ9" s="50">
        <f>TEIK_2001!AP9</f>
        <v>0</v>
      </c>
      <c r="AR9" s="50">
        <f>TEIK_2001!AQ9</f>
        <v>0</v>
      </c>
      <c r="AS9" s="54">
        <f>TEIK_2001!AR9</f>
        <v>0</v>
      </c>
      <c r="AT9" s="45"/>
      <c r="AU9" s="45"/>
      <c r="AV9" s="45"/>
      <c r="AW9" s="46"/>
      <c r="AX9" s="46"/>
      <c r="AY9" s="45"/>
      <c r="AZ9" s="45"/>
      <c r="BA9" s="45"/>
      <c r="BB9" s="45"/>
      <c r="BC9" s="46"/>
      <c r="BD9" s="46"/>
      <c r="BE9" s="46"/>
      <c r="BF9" s="45"/>
      <c r="BG9" s="45"/>
      <c r="BH9" s="45"/>
      <c r="BI9" s="45"/>
      <c r="BJ9" s="45"/>
      <c r="BK9" s="46"/>
      <c r="BL9" s="46"/>
      <c r="BM9" s="46"/>
      <c r="BN9" s="45"/>
      <c r="BO9" s="45"/>
      <c r="BP9" s="45"/>
      <c r="BQ9" s="45"/>
      <c r="BR9" s="45"/>
      <c r="BS9" s="45"/>
      <c r="BT9" s="45"/>
      <c r="BU9" s="45"/>
      <c r="BV9" s="45"/>
      <c r="BW9" s="45"/>
      <c r="BX9" s="46"/>
      <c r="BY9" s="46"/>
      <c r="BZ9" s="45"/>
      <c r="CA9" s="45"/>
      <c r="CB9" s="46"/>
      <c r="CC9" s="46"/>
      <c r="CD9" s="45"/>
      <c r="CE9" s="45"/>
      <c r="CF9" s="47"/>
      <c r="CG9" s="47"/>
    </row>
    <row r="10" spans="2:85" ht="13.25" outlineLevel="1" x14ac:dyDescent="0.25">
      <c r="B10" s="48" t="s">
        <v>55</v>
      </c>
      <c r="C10" s="49" t="s">
        <v>56</v>
      </c>
      <c r="D10" s="50">
        <f>TEIK_2001!C10</f>
        <v>0</v>
      </c>
      <c r="E10" s="50">
        <f>TEIK_2001!D10</f>
        <v>0</v>
      </c>
      <c r="F10" s="50">
        <f>TEIK_2001!E10</f>
        <v>0</v>
      </c>
      <c r="G10" s="50">
        <f>TEIK_2001!F10</f>
        <v>0</v>
      </c>
      <c r="H10" s="50">
        <f>TEIK_2001!G10</f>
        <v>0</v>
      </c>
      <c r="I10" s="50">
        <f>TEIK_2001!H10</f>
        <v>0</v>
      </c>
      <c r="J10" s="50">
        <f>TEIK_2001!I10</f>
        <v>0</v>
      </c>
      <c r="K10" s="50">
        <f>TEIK_2001!J10</f>
        <v>0</v>
      </c>
      <c r="L10" s="50">
        <f>TEIK_2001!K10</f>
        <v>0</v>
      </c>
      <c r="M10" s="50">
        <f>TEIK_2001!L10</f>
        <v>0</v>
      </c>
      <c r="N10" s="50">
        <f>TEIK_2001!M10</f>
        <v>0</v>
      </c>
      <c r="O10" s="51">
        <f>TEIK_2001!N10</f>
        <v>0</v>
      </c>
      <c r="P10" s="50">
        <f>TEIK_2001!O10</f>
        <v>0</v>
      </c>
      <c r="Q10" s="52">
        <f>TEIK_2001!P10</f>
        <v>0</v>
      </c>
      <c r="R10" s="51">
        <f>TEIK_2001!Q10</f>
        <v>0</v>
      </c>
      <c r="S10" s="52">
        <f>TEIK_2001!R10</f>
        <v>0</v>
      </c>
      <c r="T10" s="50">
        <f>TEIK_2001!S10</f>
        <v>0</v>
      </c>
      <c r="U10" s="51">
        <f>TEIK_2001!T10</f>
        <v>0</v>
      </c>
      <c r="V10" s="52">
        <f>TEIK_2001!U10</f>
        <v>0</v>
      </c>
      <c r="W10" s="50">
        <f>TEIK_2001!V10</f>
        <v>0</v>
      </c>
      <c r="X10" s="50">
        <f>TEIK_2001!W10</f>
        <v>0</v>
      </c>
      <c r="Y10" s="50">
        <f>TEIK_2001!X10</f>
        <v>0</v>
      </c>
      <c r="Z10" s="50">
        <f>TEIK_2001!Y10</f>
        <v>0</v>
      </c>
      <c r="AA10" s="50">
        <f>TEIK_2001!Z10</f>
        <v>0</v>
      </c>
      <c r="AB10" s="51">
        <f>TEIK_2001!AA10</f>
        <v>0</v>
      </c>
      <c r="AC10" s="50">
        <f>TEIK_2001!AB10</f>
        <v>0</v>
      </c>
      <c r="AD10" s="50">
        <f>TEIK_2001!AC10</f>
        <v>0</v>
      </c>
      <c r="AE10" s="50">
        <f>TEIK_2001!AD10</f>
        <v>0</v>
      </c>
      <c r="AF10" s="50">
        <f>TEIK_2001!AE10</f>
        <v>0</v>
      </c>
      <c r="AG10" s="50">
        <f>TEIK_2001!AF10</f>
        <v>0</v>
      </c>
      <c r="AH10" s="50">
        <f>TEIK_2001!AG10</f>
        <v>0</v>
      </c>
      <c r="AI10" s="50">
        <f>TEIK_2001!AH10</f>
        <v>0</v>
      </c>
      <c r="AJ10" s="52">
        <f>TEIK_2001!AI10</f>
        <v>0</v>
      </c>
      <c r="AK10" s="50">
        <f>TEIK_2001!AJ10</f>
        <v>0</v>
      </c>
      <c r="AL10" s="50">
        <f>TEIK_2001!AK10</f>
        <v>0</v>
      </c>
      <c r="AM10" s="53">
        <f>TEIK_2001!AL10</f>
        <v>0</v>
      </c>
      <c r="AN10" s="51">
        <f>TEIK_2001!AM10</f>
        <v>0</v>
      </c>
      <c r="AO10" s="52">
        <f>TEIK_2001!AN10</f>
        <v>0</v>
      </c>
      <c r="AP10" s="51">
        <f>TEIK_2001!AO10</f>
        <v>0</v>
      </c>
      <c r="AQ10" s="50">
        <f>TEIK_2001!AP10</f>
        <v>0</v>
      </c>
      <c r="AR10" s="50">
        <f>TEIK_2001!AQ10</f>
        <v>0</v>
      </c>
      <c r="AS10" s="54">
        <f>TEIK_2001!AR10</f>
        <v>0</v>
      </c>
      <c r="AT10" s="45"/>
      <c r="AU10" s="45"/>
      <c r="AV10" s="45"/>
      <c r="AW10" s="46"/>
      <c r="AX10" s="46"/>
      <c r="AY10" s="45"/>
      <c r="AZ10" s="45"/>
      <c r="BA10" s="45"/>
      <c r="BB10" s="45"/>
      <c r="BC10" s="46"/>
      <c r="BD10" s="46"/>
      <c r="BE10" s="46"/>
      <c r="BF10" s="45"/>
      <c r="BG10" s="45"/>
      <c r="BH10" s="45"/>
      <c r="BI10" s="45"/>
      <c r="BJ10" s="45"/>
      <c r="BK10" s="46"/>
      <c r="BL10" s="46"/>
      <c r="BM10" s="46"/>
      <c r="BN10" s="45"/>
      <c r="BO10" s="45"/>
      <c r="BP10" s="45"/>
      <c r="BQ10" s="45"/>
      <c r="BR10" s="45"/>
      <c r="BS10" s="45"/>
      <c r="BT10" s="45"/>
      <c r="BU10" s="45"/>
      <c r="BV10" s="45"/>
      <c r="BW10" s="45"/>
      <c r="BX10" s="46"/>
      <c r="BY10" s="46"/>
      <c r="BZ10" s="45"/>
      <c r="CA10" s="45"/>
      <c r="CB10" s="46"/>
      <c r="CC10" s="46"/>
      <c r="CD10" s="45"/>
      <c r="CE10" s="45"/>
      <c r="CF10" s="47"/>
      <c r="CG10" s="47"/>
    </row>
    <row r="11" spans="2:85" ht="13.25" outlineLevel="1" x14ac:dyDescent="0.25">
      <c r="B11" s="48" t="s">
        <v>57</v>
      </c>
      <c r="C11" s="49" t="s">
        <v>58</v>
      </c>
      <c r="D11" s="50">
        <f>TEIK_2001!C11</f>
        <v>2.62</v>
      </c>
      <c r="E11" s="50">
        <f>TEIK_2001!D11</f>
        <v>26.74</v>
      </c>
      <c r="F11" s="50">
        <f>TEIK_2001!E11</f>
        <v>73.16</v>
      </c>
      <c r="G11" s="50">
        <f>TEIK_2001!F11</f>
        <v>8.23</v>
      </c>
      <c r="H11" s="50">
        <f>TEIK_2001!G11</f>
        <v>45.81</v>
      </c>
      <c r="I11" s="50">
        <f>TEIK_2001!H11</f>
        <v>24.42</v>
      </c>
      <c r="J11" s="50">
        <f>TEIK_2001!I11</f>
        <v>29.62</v>
      </c>
      <c r="K11" s="50">
        <f>TEIK_2001!J11</f>
        <v>154.68</v>
      </c>
      <c r="L11" s="50">
        <f>TEIK_2001!K11</f>
        <v>31.24</v>
      </c>
      <c r="M11" s="50">
        <f>TEIK_2001!L11</f>
        <v>65.92</v>
      </c>
      <c r="N11" s="50">
        <f>TEIK_2001!M11</f>
        <v>93.32</v>
      </c>
      <c r="O11" s="51">
        <f>TEIK_2001!N11</f>
        <v>46.87</v>
      </c>
      <c r="P11" s="50">
        <f>TEIK_2001!O11</f>
        <v>14.38</v>
      </c>
      <c r="Q11" s="52">
        <f>TEIK_2001!P11</f>
        <v>38.74</v>
      </c>
      <c r="R11" s="51">
        <f>TEIK_2001!Q11</f>
        <v>89.71</v>
      </c>
      <c r="S11" s="52">
        <f>TEIK_2001!R11</f>
        <v>98.44</v>
      </c>
      <c r="T11" s="50">
        <f>TEIK_2001!S11</f>
        <v>65.44</v>
      </c>
      <c r="U11" s="51">
        <f>TEIK_2001!T11</f>
        <v>16.5</v>
      </c>
      <c r="V11" s="52">
        <f>TEIK_2001!U11</f>
        <v>139.41999999999999</v>
      </c>
      <c r="W11" s="50">
        <f>TEIK_2001!V11</f>
        <v>52.02</v>
      </c>
      <c r="X11" s="50">
        <f>TEIK_2001!W11</f>
        <v>77.77</v>
      </c>
      <c r="Y11" s="50">
        <f>TEIK_2001!X11</f>
        <v>25.07</v>
      </c>
      <c r="Z11" s="50">
        <f>TEIK_2001!Y11</f>
        <v>190.35</v>
      </c>
      <c r="AA11" s="50">
        <f>TEIK_2001!Z11</f>
        <v>97.66</v>
      </c>
      <c r="AB11" s="51">
        <f>TEIK_2001!AA11</f>
        <v>99.28</v>
      </c>
      <c r="AC11" s="50">
        <f>TEIK_2001!AB11</f>
        <v>301</v>
      </c>
      <c r="AD11" s="50">
        <f>TEIK_2001!AC11</f>
        <v>72.650000000000006</v>
      </c>
      <c r="AE11" s="50">
        <f>TEIK_2001!AD11</f>
        <v>9</v>
      </c>
      <c r="AF11" s="50">
        <f>TEIK_2001!AE11</f>
        <v>31.05</v>
      </c>
      <c r="AG11" s="50">
        <f>TEIK_2001!AF11</f>
        <v>261.57</v>
      </c>
      <c r="AH11" s="50">
        <f>TEIK_2001!AG11</f>
        <v>449.45</v>
      </c>
      <c r="AI11" s="50">
        <f>TEIK_2001!AH11</f>
        <v>357.81</v>
      </c>
      <c r="AJ11" s="52">
        <f>TEIK_2001!AI11</f>
        <v>66.260000000000005</v>
      </c>
      <c r="AK11" s="50">
        <f>TEIK_2001!AJ11</f>
        <v>92.61</v>
      </c>
      <c r="AL11" s="50">
        <f>TEIK_2001!AK11</f>
        <v>377.68</v>
      </c>
      <c r="AM11" s="53">
        <f>TEIK_2001!AL11</f>
        <v>15.42</v>
      </c>
      <c r="AN11" s="51">
        <f>TEIK_2001!AM11</f>
        <v>395.78</v>
      </c>
      <c r="AO11" s="52">
        <f>TEIK_2001!AN11</f>
        <v>254.47</v>
      </c>
      <c r="AP11" s="51">
        <f>TEIK_2001!AO11</f>
        <v>196.44</v>
      </c>
      <c r="AQ11" s="50">
        <f>TEIK_2001!AP11</f>
        <v>1109</v>
      </c>
      <c r="AR11" s="50">
        <f>TEIK_2001!AQ11</f>
        <v>29.41</v>
      </c>
      <c r="AS11" s="54">
        <f>TEIK_2001!AR11</f>
        <v>5627.01</v>
      </c>
      <c r="AT11" s="45"/>
      <c r="AU11" s="45"/>
      <c r="AV11" s="45"/>
      <c r="AW11" s="46"/>
      <c r="AX11" s="46"/>
      <c r="AY11" s="45"/>
      <c r="AZ11" s="45"/>
      <c r="BA11" s="45"/>
      <c r="BB11" s="45"/>
      <c r="BC11" s="46"/>
      <c r="BD11" s="46"/>
      <c r="BE11" s="46"/>
      <c r="BF11" s="45"/>
      <c r="BG11" s="45"/>
      <c r="BH11" s="45"/>
      <c r="BI11" s="45"/>
      <c r="BJ11" s="45"/>
      <c r="BK11" s="46"/>
      <c r="BL11" s="46"/>
      <c r="BM11" s="46"/>
      <c r="BN11" s="45"/>
      <c r="BO11" s="45"/>
      <c r="BP11" s="45"/>
      <c r="BQ11" s="45"/>
      <c r="BR11" s="45"/>
      <c r="BS11" s="45"/>
      <c r="BT11" s="45"/>
      <c r="BU11" s="45"/>
      <c r="BV11" s="45"/>
      <c r="BW11" s="45"/>
      <c r="BX11" s="46"/>
      <c r="BY11" s="46"/>
      <c r="BZ11" s="45"/>
      <c r="CA11" s="45"/>
      <c r="CB11" s="46"/>
      <c r="CC11" s="46"/>
      <c r="CD11" s="45"/>
      <c r="CE11" s="45"/>
      <c r="CF11" s="47"/>
      <c r="CG11" s="47"/>
    </row>
    <row r="12" spans="2:85" ht="13.25" outlineLevel="1" x14ac:dyDescent="0.25">
      <c r="B12" s="48" t="s">
        <v>59</v>
      </c>
      <c r="C12" s="49" t="s">
        <v>60</v>
      </c>
      <c r="D12" s="50">
        <f>TEIK_2001!C12</f>
        <v>278.87</v>
      </c>
      <c r="E12" s="50">
        <f>TEIK_2001!D12</f>
        <v>66.02</v>
      </c>
      <c r="F12" s="50">
        <f>TEIK_2001!E12</f>
        <v>88.55</v>
      </c>
      <c r="G12" s="50">
        <f>TEIK_2001!F12</f>
        <v>13.63</v>
      </c>
      <c r="H12" s="50">
        <f>TEIK_2001!G12</f>
        <v>42.97</v>
      </c>
      <c r="I12" s="50">
        <f>TEIK_2001!H12</f>
        <v>-0.88</v>
      </c>
      <c r="J12" s="50">
        <f>TEIK_2001!I12</f>
        <v>39.020000000000003</v>
      </c>
      <c r="K12" s="50">
        <f>TEIK_2001!J12</f>
        <v>238.01</v>
      </c>
      <c r="L12" s="50">
        <f>TEIK_2001!K12</f>
        <v>45</v>
      </c>
      <c r="M12" s="50">
        <f>TEIK_2001!L12</f>
        <v>64.23</v>
      </c>
      <c r="N12" s="50">
        <f>TEIK_2001!M12</f>
        <v>-54.92</v>
      </c>
      <c r="O12" s="51">
        <f>TEIK_2001!N12</f>
        <v>90.19</v>
      </c>
      <c r="P12" s="50">
        <f>TEIK_2001!O12</f>
        <v>19.61</v>
      </c>
      <c r="Q12" s="52">
        <f>TEIK_2001!P12</f>
        <v>232.32</v>
      </c>
      <c r="R12" s="51">
        <f>TEIK_2001!Q12</f>
        <v>-26.99</v>
      </c>
      <c r="S12" s="52">
        <f>TEIK_2001!R12</f>
        <v>163.01</v>
      </c>
      <c r="T12" s="50">
        <f>TEIK_2001!S12</f>
        <v>41.72</v>
      </c>
      <c r="U12" s="51">
        <f>TEIK_2001!T12</f>
        <v>-82.14</v>
      </c>
      <c r="V12" s="52">
        <f>TEIK_2001!U12</f>
        <v>70.13</v>
      </c>
      <c r="W12" s="50">
        <f>TEIK_2001!V12</f>
        <v>478.39</v>
      </c>
      <c r="X12" s="50">
        <f>TEIK_2001!W12</f>
        <v>595</v>
      </c>
      <c r="Y12" s="50">
        <f>TEIK_2001!X12</f>
        <v>580.95000000000005</v>
      </c>
      <c r="Z12" s="50">
        <f>TEIK_2001!Y12</f>
        <v>-44.32</v>
      </c>
      <c r="AA12" s="50">
        <f>TEIK_2001!Z12</f>
        <v>-244.34</v>
      </c>
      <c r="AB12" s="51">
        <f>TEIK_2001!AA12</f>
        <v>3523.31</v>
      </c>
      <c r="AC12" s="50">
        <f>TEIK_2001!AB12</f>
        <v>143</v>
      </c>
      <c r="AD12" s="50">
        <f>TEIK_2001!AC12</f>
        <v>75.849999999999994</v>
      </c>
      <c r="AE12" s="50">
        <f>TEIK_2001!AD12</f>
        <v>446.3</v>
      </c>
      <c r="AF12" s="50">
        <f>TEIK_2001!AE12</f>
        <v>808.27</v>
      </c>
      <c r="AG12" s="50">
        <f>TEIK_2001!AF12</f>
        <v>12.14</v>
      </c>
      <c r="AH12" s="50">
        <f>TEIK_2001!AG12</f>
        <v>194.26</v>
      </c>
      <c r="AI12" s="50">
        <f>TEIK_2001!AH12</f>
        <v>9959.07</v>
      </c>
      <c r="AJ12" s="52">
        <f>TEIK_2001!AI12</f>
        <v>26.13</v>
      </c>
      <c r="AK12" s="50">
        <f>TEIK_2001!AJ12</f>
        <v>147.52000000000001</v>
      </c>
      <c r="AL12" s="50">
        <f>TEIK_2001!AK12</f>
        <v>117.44</v>
      </c>
      <c r="AM12" s="53">
        <f>TEIK_2001!AL12</f>
        <v>23.3</v>
      </c>
      <c r="AN12" s="51">
        <f>TEIK_2001!AM12</f>
        <v>58.47</v>
      </c>
      <c r="AO12" s="52">
        <f>TEIK_2001!AN12</f>
        <v>192.29</v>
      </c>
      <c r="AP12" s="51">
        <f>TEIK_2001!AO12</f>
        <v>211.67</v>
      </c>
      <c r="AQ12" s="50">
        <f>TEIK_2001!AP12</f>
        <v>1076</v>
      </c>
      <c r="AR12" s="50">
        <f>TEIK_2001!AQ12</f>
        <v>40.950000000000003</v>
      </c>
      <c r="AS12" s="54">
        <f>TEIK_2001!AR12</f>
        <v>19750</v>
      </c>
      <c r="AT12" s="45"/>
      <c r="AU12" s="45"/>
      <c r="AV12" s="45"/>
      <c r="AW12" s="46"/>
      <c r="AX12" s="46"/>
      <c r="AY12" s="45"/>
      <c r="AZ12" s="45"/>
      <c r="BA12" s="45"/>
      <c r="BB12" s="45"/>
      <c r="BC12" s="46"/>
      <c r="BD12" s="46"/>
      <c r="BE12" s="46"/>
      <c r="BF12" s="45"/>
      <c r="BG12" s="45"/>
      <c r="BH12" s="45"/>
      <c r="BI12" s="45"/>
      <c r="BJ12" s="45"/>
      <c r="BK12" s="46"/>
      <c r="BL12" s="46"/>
      <c r="BM12" s="46"/>
      <c r="BN12" s="45"/>
      <c r="BO12" s="45"/>
      <c r="BP12" s="45"/>
      <c r="BQ12" s="45"/>
      <c r="BR12" s="45"/>
      <c r="BS12" s="45"/>
      <c r="BT12" s="45"/>
      <c r="BU12" s="45"/>
      <c r="BV12" s="45"/>
      <c r="BW12" s="45"/>
      <c r="BX12" s="46"/>
      <c r="BY12" s="46"/>
      <c r="BZ12" s="45"/>
      <c r="CA12" s="45"/>
      <c r="CB12" s="46"/>
      <c r="CC12" s="46"/>
      <c r="CD12" s="45"/>
      <c r="CE12" s="45"/>
      <c r="CF12" s="47"/>
      <c r="CG12" s="47"/>
    </row>
    <row r="13" spans="2:85" ht="13.25" outlineLevel="1" x14ac:dyDescent="0.25">
      <c r="B13" s="48" t="s">
        <v>61</v>
      </c>
      <c r="C13" s="49" t="s">
        <v>62</v>
      </c>
      <c r="D13" s="50">
        <f>TEIK_2001!C13</f>
        <v>0.76</v>
      </c>
      <c r="E13" s="50">
        <f>TEIK_2001!D13</f>
        <v>7.76</v>
      </c>
      <c r="F13" s="50">
        <f>TEIK_2001!E13</f>
        <v>13.21</v>
      </c>
      <c r="G13" s="50">
        <f>TEIK_2001!F13</f>
        <v>1.43</v>
      </c>
      <c r="H13" s="50">
        <f>TEIK_2001!G13</f>
        <v>5.45</v>
      </c>
      <c r="I13" s="50">
        <f>TEIK_2001!H13</f>
        <v>1.53</v>
      </c>
      <c r="J13" s="50">
        <f>TEIK_2001!I13</f>
        <v>5.12</v>
      </c>
      <c r="K13" s="50">
        <f>TEIK_2001!J13</f>
        <v>30.82</v>
      </c>
      <c r="L13" s="50">
        <f>TEIK_2001!K13</f>
        <v>6.66</v>
      </c>
      <c r="M13" s="50">
        <f>TEIK_2001!L13</f>
        <v>8.74</v>
      </c>
      <c r="N13" s="50">
        <f>TEIK_2001!M13</f>
        <v>-3.22</v>
      </c>
      <c r="O13" s="51">
        <f>TEIK_2001!N13</f>
        <v>11.39</v>
      </c>
      <c r="P13" s="50">
        <f>TEIK_2001!O13</f>
        <v>2.66</v>
      </c>
      <c r="Q13" s="52">
        <f>TEIK_2001!P13</f>
        <v>22.95</v>
      </c>
      <c r="R13" s="51">
        <f>TEIK_2001!Q13</f>
        <v>4.8</v>
      </c>
      <c r="S13" s="52">
        <f>TEIK_2001!R13</f>
        <v>21.22</v>
      </c>
      <c r="T13" s="50">
        <f>TEIK_2001!S13</f>
        <v>7.98</v>
      </c>
      <c r="U13" s="51">
        <f>TEIK_2001!T13</f>
        <v>-6.3</v>
      </c>
      <c r="V13" s="52">
        <f>TEIK_2001!U13</f>
        <v>15.74</v>
      </c>
      <c r="W13" s="50">
        <f>TEIK_2001!V13</f>
        <v>43.05</v>
      </c>
      <c r="X13" s="50">
        <f>TEIK_2001!W13</f>
        <v>55.05</v>
      </c>
      <c r="Y13" s="50">
        <f>TEIK_2001!X13</f>
        <v>51.06</v>
      </c>
      <c r="Z13" s="50">
        <f>TEIK_2001!Y13</f>
        <v>0.11</v>
      </c>
      <c r="AA13" s="50">
        <f>TEIK_2001!Z13</f>
        <v>-18.23</v>
      </c>
      <c r="AB13" s="51">
        <f>TEIK_2001!AA13</f>
        <v>2014.78</v>
      </c>
      <c r="AC13" s="50">
        <f>TEIK_2001!AB13</f>
        <v>0</v>
      </c>
      <c r="AD13" s="50">
        <f>TEIK_2001!AC13</f>
        <v>0.18</v>
      </c>
      <c r="AE13" s="50">
        <f>TEIK_2001!AD13</f>
        <v>38.909999999999997</v>
      </c>
      <c r="AF13" s="50">
        <f>TEIK_2001!AE13</f>
        <v>72.180000000000007</v>
      </c>
      <c r="AG13" s="50">
        <f>TEIK_2001!AF13</f>
        <v>14.47</v>
      </c>
      <c r="AH13" s="50">
        <f>TEIK_2001!AG13</f>
        <v>21.25</v>
      </c>
      <c r="AI13" s="50">
        <f>TEIK_2001!AH13</f>
        <v>875.11</v>
      </c>
      <c r="AJ13" s="52">
        <f>TEIK_2001!AI13</f>
        <v>304.58</v>
      </c>
      <c r="AK13" s="50">
        <f>TEIK_2001!AJ13</f>
        <v>15.34</v>
      </c>
      <c r="AL13" s="50">
        <f>TEIK_2001!AK13</f>
        <v>6.04</v>
      </c>
      <c r="AM13" s="53">
        <f>TEIK_2001!AL13</f>
        <v>2.39</v>
      </c>
      <c r="AN13" s="51">
        <f>TEIK_2001!AM13</f>
        <v>1.81</v>
      </c>
      <c r="AO13" s="52">
        <f>TEIK_2001!AN13</f>
        <v>15.39</v>
      </c>
      <c r="AP13" s="51">
        <f>TEIK_2001!AO13</f>
        <v>4.4000000000000004</v>
      </c>
      <c r="AQ13" s="50">
        <f>TEIK_2001!AP13</f>
        <v>86</v>
      </c>
      <c r="AR13" s="50">
        <f>TEIK_2001!AQ13</f>
        <v>3.44</v>
      </c>
      <c r="AS13" s="54">
        <f>TEIK_2001!AR13</f>
        <v>3766.0099999999993</v>
      </c>
      <c r="AT13" s="45"/>
      <c r="AU13" s="45"/>
      <c r="AV13" s="45"/>
      <c r="AW13" s="46"/>
      <c r="AX13" s="46"/>
      <c r="AY13" s="45"/>
      <c r="AZ13" s="45"/>
      <c r="BA13" s="45"/>
      <c r="BB13" s="45"/>
      <c r="BC13" s="46"/>
      <c r="BD13" s="46"/>
      <c r="BE13" s="46"/>
      <c r="BF13" s="45"/>
      <c r="BG13" s="45"/>
      <c r="BH13" s="45"/>
      <c r="BI13" s="45"/>
      <c r="BJ13" s="45"/>
      <c r="BK13" s="46"/>
      <c r="BL13" s="46"/>
      <c r="BM13" s="46"/>
      <c r="BN13" s="45"/>
      <c r="BO13" s="45"/>
      <c r="BP13" s="45"/>
      <c r="BQ13" s="45"/>
      <c r="BR13" s="45"/>
      <c r="BS13" s="45"/>
      <c r="BT13" s="45"/>
      <c r="BU13" s="45"/>
      <c r="BV13" s="45"/>
      <c r="BW13" s="45"/>
      <c r="BX13" s="46"/>
      <c r="BY13" s="46"/>
      <c r="BZ13" s="45"/>
      <c r="CA13" s="45"/>
      <c r="CB13" s="46"/>
      <c r="CC13" s="46"/>
      <c r="CD13" s="45"/>
      <c r="CE13" s="45"/>
      <c r="CF13" s="47"/>
      <c r="CG13" s="47"/>
    </row>
    <row r="14" spans="2:85" ht="13.25" outlineLevel="1" x14ac:dyDescent="0.25">
      <c r="B14" s="48" t="s">
        <v>63</v>
      </c>
      <c r="C14" s="49" t="s">
        <v>64</v>
      </c>
      <c r="D14" s="50">
        <f>TEIK_2001!C14</f>
        <v>4934.91</v>
      </c>
      <c r="E14" s="50">
        <f>TEIK_2001!D14</f>
        <v>415.29</v>
      </c>
      <c r="F14" s="50">
        <f>TEIK_2001!E14</f>
        <v>1145.76</v>
      </c>
      <c r="G14" s="50">
        <f>TEIK_2001!F14</f>
        <v>60.08</v>
      </c>
      <c r="H14" s="50">
        <f>TEIK_2001!G14</f>
        <v>375.95</v>
      </c>
      <c r="I14" s="50">
        <f>TEIK_2001!H14</f>
        <v>337.85</v>
      </c>
      <c r="J14" s="50">
        <f>TEIK_2001!I14</f>
        <v>362.89</v>
      </c>
      <c r="K14" s="50">
        <f>TEIK_2001!J14</f>
        <v>2102.27</v>
      </c>
      <c r="L14" s="50">
        <f>TEIK_2001!K14</f>
        <v>371.11</v>
      </c>
      <c r="M14" s="50">
        <f>TEIK_2001!L14</f>
        <v>672.37</v>
      </c>
      <c r="N14" s="50">
        <f>TEIK_2001!M14</f>
        <v>376.92</v>
      </c>
      <c r="O14" s="51">
        <f>TEIK_2001!N14</f>
        <v>732.96</v>
      </c>
      <c r="P14" s="50">
        <f>TEIK_2001!O14</f>
        <v>199.07</v>
      </c>
      <c r="Q14" s="52">
        <f>TEIK_2001!P14</f>
        <v>570.86</v>
      </c>
      <c r="R14" s="51">
        <f>TEIK_2001!Q14</f>
        <v>1481.92</v>
      </c>
      <c r="S14" s="52">
        <f>TEIK_2001!R14</f>
        <v>1465.02</v>
      </c>
      <c r="T14" s="50">
        <f>TEIK_2001!S14</f>
        <v>906.15</v>
      </c>
      <c r="U14" s="51">
        <f>TEIK_2001!T14</f>
        <v>177.35</v>
      </c>
      <c r="V14" s="52">
        <f>TEIK_2001!U14</f>
        <v>2242.44</v>
      </c>
      <c r="W14" s="50">
        <f>TEIK_2001!V14</f>
        <v>330.35</v>
      </c>
      <c r="X14" s="50">
        <f>TEIK_2001!W14</f>
        <v>737.97</v>
      </c>
      <c r="Y14" s="50">
        <f>TEIK_2001!X14</f>
        <v>137.13999999999999</v>
      </c>
      <c r="Z14" s="50">
        <f>TEIK_2001!Y14</f>
        <v>972.92</v>
      </c>
      <c r="AA14" s="50">
        <f>TEIK_2001!Z14</f>
        <v>812.1</v>
      </c>
      <c r="AB14" s="51">
        <f>TEIK_2001!AA14</f>
        <v>866.75</v>
      </c>
      <c r="AC14" s="50">
        <f>TEIK_2001!AB14</f>
        <v>574</v>
      </c>
      <c r="AD14" s="50">
        <f>TEIK_2001!AC14</f>
        <v>85.12</v>
      </c>
      <c r="AE14" s="50">
        <f>TEIK_2001!AD14</f>
        <v>28.36</v>
      </c>
      <c r="AF14" s="50">
        <f>TEIK_2001!AE14</f>
        <v>410.64</v>
      </c>
      <c r="AG14" s="50">
        <f>TEIK_2001!AF14</f>
        <v>2843.22</v>
      </c>
      <c r="AH14" s="50">
        <f>TEIK_2001!AG14</f>
        <v>1267.52</v>
      </c>
      <c r="AI14" s="50">
        <f>TEIK_2001!AH14</f>
        <v>2176.4699999999998</v>
      </c>
      <c r="AJ14" s="52">
        <f>TEIK_2001!AI14</f>
        <v>553.79999999999995</v>
      </c>
      <c r="AK14" s="50">
        <f>TEIK_2001!AJ14</f>
        <v>626.41999999999996</v>
      </c>
      <c r="AL14" s="50">
        <f>TEIK_2001!AK14</f>
        <v>572.39</v>
      </c>
      <c r="AM14" s="53">
        <f>TEIK_2001!AL14</f>
        <v>107.22</v>
      </c>
      <c r="AN14" s="51">
        <f>TEIK_2001!AM14</f>
        <v>79.77</v>
      </c>
      <c r="AO14" s="52">
        <f>TEIK_2001!AN14</f>
        <v>612.26</v>
      </c>
      <c r="AP14" s="51">
        <f>TEIK_2001!AO14</f>
        <v>349.4</v>
      </c>
      <c r="AQ14" s="50">
        <f>TEIK_2001!AP14</f>
        <v>502</v>
      </c>
      <c r="AR14" s="50">
        <f>TEIK_2001!AQ14</f>
        <v>18.02</v>
      </c>
      <c r="AS14" s="54">
        <f>TEIK_2001!AR14</f>
        <v>33595.009999999987</v>
      </c>
      <c r="AT14" s="45"/>
      <c r="AU14" s="45"/>
      <c r="AV14" s="45"/>
      <c r="AW14" s="46"/>
      <c r="AX14" s="46"/>
      <c r="AY14" s="45"/>
      <c r="AZ14" s="45"/>
      <c r="BA14" s="45"/>
      <c r="BB14" s="45"/>
      <c r="BC14" s="46"/>
      <c r="BD14" s="46"/>
      <c r="BE14" s="46"/>
      <c r="BF14" s="45"/>
      <c r="BG14" s="45"/>
      <c r="BH14" s="45"/>
      <c r="BI14" s="45"/>
      <c r="BJ14" s="45"/>
      <c r="BK14" s="46"/>
      <c r="BL14" s="46"/>
      <c r="BM14" s="46"/>
      <c r="BN14" s="45"/>
      <c r="BO14" s="45"/>
      <c r="BP14" s="45"/>
      <c r="BQ14" s="45"/>
      <c r="BR14" s="45"/>
      <c r="BS14" s="45"/>
      <c r="BT14" s="45"/>
      <c r="BU14" s="45"/>
      <c r="BV14" s="45"/>
      <c r="BW14" s="45"/>
      <c r="BX14" s="46"/>
      <c r="BY14" s="46"/>
      <c r="BZ14" s="45"/>
      <c r="CA14" s="45"/>
      <c r="CB14" s="46"/>
      <c r="CC14" s="46"/>
      <c r="CD14" s="45"/>
      <c r="CE14" s="45"/>
      <c r="CF14" s="47"/>
      <c r="CG14" s="47"/>
    </row>
    <row r="15" spans="2:85" ht="13.25" outlineLevel="1" x14ac:dyDescent="0.25">
      <c r="B15" s="48" t="s">
        <v>65</v>
      </c>
      <c r="C15" s="49" t="s">
        <v>66</v>
      </c>
      <c r="D15" s="50">
        <f>TEIK_2001!C15</f>
        <v>81.319999999999993</v>
      </c>
      <c r="E15" s="50">
        <f>TEIK_2001!D15</f>
        <v>212.2</v>
      </c>
      <c r="F15" s="50">
        <f>TEIK_2001!E15</f>
        <v>580.57000000000005</v>
      </c>
      <c r="G15" s="50">
        <f>TEIK_2001!F15</f>
        <v>45.19</v>
      </c>
      <c r="H15" s="50">
        <f>TEIK_2001!G15</f>
        <v>270.56</v>
      </c>
      <c r="I15" s="50">
        <f>TEIK_2001!H15</f>
        <v>181.42</v>
      </c>
      <c r="J15" s="50">
        <f>TEIK_2001!I15</f>
        <v>208.01</v>
      </c>
      <c r="K15" s="50">
        <f>TEIK_2001!J15</f>
        <v>1145.68</v>
      </c>
      <c r="L15" s="50">
        <f>TEIK_2001!K15</f>
        <v>225.25</v>
      </c>
      <c r="M15" s="50">
        <f>TEIK_2001!L15</f>
        <v>425.79</v>
      </c>
      <c r="N15" s="50">
        <f>TEIK_2001!M15</f>
        <v>447.26</v>
      </c>
      <c r="O15" s="51">
        <f>TEIK_2001!N15</f>
        <v>372.78</v>
      </c>
      <c r="P15" s="50">
        <f>TEIK_2001!O15</f>
        <v>107.09</v>
      </c>
      <c r="Q15" s="52">
        <f>TEIK_2001!P15</f>
        <v>298.29000000000002</v>
      </c>
      <c r="R15" s="51">
        <f>TEIK_2001!Q15</f>
        <v>733.14</v>
      </c>
      <c r="S15" s="52">
        <f>TEIK_2001!R15</f>
        <v>761.32</v>
      </c>
      <c r="T15" s="50">
        <f>TEIK_2001!S15</f>
        <v>488.63</v>
      </c>
      <c r="U15" s="51">
        <f>TEIK_2001!T15</f>
        <v>109.76</v>
      </c>
      <c r="V15" s="52">
        <f>TEIK_2001!U15</f>
        <v>1129.5899999999999</v>
      </c>
      <c r="W15" s="50">
        <f>TEIK_2001!V15</f>
        <v>280.41000000000003</v>
      </c>
      <c r="X15" s="50">
        <f>TEIK_2001!W15</f>
        <v>451.54</v>
      </c>
      <c r="Y15" s="50">
        <f>TEIK_2001!X15</f>
        <v>126.35</v>
      </c>
      <c r="Z15" s="50">
        <f>TEIK_2001!Y15</f>
        <v>954.49</v>
      </c>
      <c r="AA15" s="50">
        <f>TEIK_2001!Z15</f>
        <v>542.6</v>
      </c>
      <c r="AB15" s="51">
        <f>TEIK_2001!AA15</f>
        <v>783.91</v>
      </c>
      <c r="AC15" s="50">
        <f>TEIK_2001!AB15</f>
        <v>1943</v>
      </c>
      <c r="AD15" s="50">
        <f>TEIK_2001!AC15</f>
        <v>211.52</v>
      </c>
      <c r="AE15" s="50">
        <f>TEIK_2001!AD15</f>
        <v>40.07</v>
      </c>
      <c r="AF15" s="50">
        <f>TEIK_2001!AE15</f>
        <v>222.24</v>
      </c>
      <c r="AG15" s="50">
        <f>TEIK_2001!AF15</f>
        <v>1738.82</v>
      </c>
      <c r="AH15" s="50">
        <f>TEIK_2001!AG15</f>
        <v>1987.13</v>
      </c>
      <c r="AI15" s="50">
        <f>TEIK_2001!AH15</f>
        <v>1904.21</v>
      </c>
      <c r="AJ15" s="52">
        <f>TEIK_2001!AI15</f>
        <v>560.28</v>
      </c>
      <c r="AK15" s="50">
        <f>TEIK_2001!AJ15</f>
        <v>495.68</v>
      </c>
      <c r="AL15" s="50">
        <f>TEIK_2001!AK15</f>
        <v>549.12</v>
      </c>
      <c r="AM15" s="53">
        <f>TEIK_2001!AL15</f>
        <v>84.28</v>
      </c>
      <c r="AN15" s="51">
        <f>TEIK_2001!AM15</f>
        <v>602.89</v>
      </c>
      <c r="AO15" s="52">
        <f>TEIK_2001!AN15</f>
        <v>1128.0999999999999</v>
      </c>
      <c r="AP15" s="51">
        <f>TEIK_2001!AO15</f>
        <v>293.31</v>
      </c>
      <c r="AQ15" s="50">
        <f>TEIK_2001!AP15</f>
        <v>1753</v>
      </c>
      <c r="AR15" s="50">
        <f>TEIK_2001!AQ15</f>
        <v>74.19</v>
      </c>
      <c r="AS15" s="54">
        <f>TEIK_2001!AR15</f>
        <v>24550.989999999994</v>
      </c>
      <c r="AT15" s="45"/>
      <c r="AU15" s="45"/>
      <c r="AV15" s="45"/>
      <c r="AW15" s="46"/>
      <c r="AX15" s="46"/>
      <c r="AY15" s="45"/>
      <c r="AZ15" s="45"/>
      <c r="BA15" s="45"/>
      <c r="BB15" s="45"/>
      <c r="BC15" s="46"/>
      <c r="BD15" s="46"/>
      <c r="BE15" s="46"/>
      <c r="BF15" s="45"/>
      <c r="BG15" s="45"/>
      <c r="BH15" s="45"/>
      <c r="BI15" s="45"/>
      <c r="BJ15" s="45"/>
      <c r="BK15" s="46"/>
      <c r="BL15" s="46"/>
      <c r="BM15" s="46"/>
      <c r="BN15" s="45"/>
      <c r="BO15" s="45"/>
      <c r="BP15" s="45"/>
      <c r="BQ15" s="45"/>
      <c r="BR15" s="45"/>
      <c r="BS15" s="45"/>
      <c r="BT15" s="45"/>
      <c r="BU15" s="45"/>
      <c r="BV15" s="45"/>
      <c r="BW15" s="45"/>
      <c r="BX15" s="46"/>
      <c r="BY15" s="46"/>
      <c r="BZ15" s="45"/>
      <c r="CA15" s="45"/>
      <c r="CB15" s="46"/>
      <c r="CC15" s="46"/>
      <c r="CD15" s="45"/>
      <c r="CE15" s="45"/>
      <c r="CF15" s="47"/>
      <c r="CG15" s="47"/>
    </row>
    <row r="16" spans="2:85" ht="13.25" outlineLevel="1" x14ac:dyDescent="0.25">
      <c r="B16" s="48" t="s">
        <v>67</v>
      </c>
      <c r="C16" s="49" t="s">
        <v>68</v>
      </c>
      <c r="D16" s="50">
        <f>TEIK_2001!C16</f>
        <v>0</v>
      </c>
      <c r="E16" s="50">
        <f>TEIK_2001!D16</f>
        <v>0</v>
      </c>
      <c r="F16" s="50">
        <f>TEIK_2001!E16</f>
        <v>0</v>
      </c>
      <c r="G16" s="50">
        <f>TEIK_2001!F16</f>
        <v>0</v>
      </c>
      <c r="H16" s="50">
        <f>TEIK_2001!G16</f>
        <v>0</v>
      </c>
      <c r="I16" s="50">
        <f>TEIK_2001!H16</f>
        <v>0</v>
      </c>
      <c r="J16" s="50">
        <f>TEIK_2001!I16</f>
        <v>0</v>
      </c>
      <c r="K16" s="50">
        <f>TEIK_2001!J16</f>
        <v>0</v>
      </c>
      <c r="L16" s="50">
        <f>TEIK_2001!K16</f>
        <v>0</v>
      </c>
      <c r="M16" s="50">
        <f>TEIK_2001!L16</f>
        <v>0</v>
      </c>
      <c r="N16" s="50">
        <f>TEIK_2001!M16</f>
        <v>0</v>
      </c>
      <c r="O16" s="51">
        <f>TEIK_2001!N16</f>
        <v>0</v>
      </c>
      <c r="P16" s="50">
        <f>TEIK_2001!O16</f>
        <v>0</v>
      </c>
      <c r="Q16" s="52">
        <f>TEIK_2001!P16</f>
        <v>0</v>
      </c>
      <c r="R16" s="51">
        <f>TEIK_2001!Q16</f>
        <v>0</v>
      </c>
      <c r="S16" s="52">
        <f>TEIK_2001!R16</f>
        <v>0</v>
      </c>
      <c r="T16" s="50">
        <f>TEIK_2001!S16</f>
        <v>0</v>
      </c>
      <c r="U16" s="51">
        <f>TEIK_2001!T16</f>
        <v>0</v>
      </c>
      <c r="V16" s="52">
        <f>TEIK_2001!U16</f>
        <v>0</v>
      </c>
      <c r="W16" s="50">
        <f>TEIK_2001!V16</f>
        <v>0</v>
      </c>
      <c r="X16" s="50">
        <f>TEIK_2001!W16</f>
        <v>0</v>
      </c>
      <c r="Y16" s="50">
        <f>TEIK_2001!X16</f>
        <v>0</v>
      </c>
      <c r="Z16" s="50">
        <f>TEIK_2001!Y16</f>
        <v>0</v>
      </c>
      <c r="AA16" s="50">
        <f>TEIK_2001!Z16</f>
        <v>0</v>
      </c>
      <c r="AB16" s="51">
        <f>TEIK_2001!AA16</f>
        <v>0</v>
      </c>
      <c r="AC16" s="50">
        <f>TEIK_2001!AB16</f>
        <v>0</v>
      </c>
      <c r="AD16" s="50">
        <f>TEIK_2001!AC16</f>
        <v>0</v>
      </c>
      <c r="AE16" s="50">
        <f>TEIK_2001!AD16</f>
        <v>0</v>
      </c>
      <c r="AF16" s="50">
        <f>TEIK_2001!AE16</f>
        <v>0</v>
      </c>
      <c r="AG16" s="50">
        <f>TEIK_2001!AF16</f>
        <v>0</v>
      </c>
      <c r="AH16" s="50">
        <f>TEIK_2001!AG16</f>
        <v>0</v>
      </c>
      <c r="AI16" s="50">
        <f>TEIK_2001!AH16</f>
        <v>0</v>
      </c>
      <c r="AJ16" s="52">
        <f>TEIK_2001!AI16</f>
        <v>0</v>
      </c>
      <c r="AK16" s="50">
        <f>TEIK_2001!AJ16</f>
        <v>0</v>
      </c>
      <c r="AL16" s="50">
        <f>TEIK_2001!AK16</f>
        <v>0</v>
      </c>
      <c r="AM16" s="53">
        <f>TEIK_2001!AL16</f>
        <v>0</v>
      </c>
      <c r="AN16" s="51">
        <f>TEIK_2001!AM16</f>
        <v>0</v>
      </c>
      <c r="AO16" s="52">
        <f>TEIK_2001!AN16</f>
        <v>0</v>
      </c>
      <c r="AP16" s="51">
        <f>TEIK_2001!AO16</f>
        <v>0</v>
      </c>
      <c r="AQ16" s="50">
        <f>TEIK_2001!AP16</f>
        <v>0</v>
      </c>
      <c r="AR16" s="50">
        <f>TEIK_2001!AQ16</f>
        <v>0</v>
      </c>
      <c r="AS16" s="54">
        <f>TEIK_2001!AR16</f>
        <v>0</v>
      </c>
      <c r="AT16" s="45"/>
      <c r="AU16" s="45"/>
      <c r="AV16" s="45"/>
      <c r="AW16" s="46"/>
      <c r="AX16" s="46"/>
      <c r="AY16" s="45"/>
      <c r="AZ16" s="45"/>
      <c r="BA16" s="45"/>
      <c r="BB16" s="45"/>
      <c r="BC16" s="46"/>
      <c r="BD16" s="46"/>
      <c r="BE16" s="46"/>
      <c r="BF16" s="45"/>
      <c r="BG16" s="45"/>
      <c r="BH16" s="45"/>
      <c r="BI16" s="45"/>
      <c r="BJ16" s="45"/>
      <c r="BK16" s="46"/>
      <c r="BL16" s="46"/>
      <c r="BM16" s="46"/>
      <c r="BN16" s="45"/>
      <c r="BO16" s="45"/>
      <c r="BP16" s="45"/>
      <c r="BQ16" s="45"/>
      <c r="BR16" s="45"/>
      <c r="BS16" s="45"/>
      <c r="BT16" s="45"/>
      <c r="BU16" s="45"/>
      <c r="BV16" s="45"/>
      <c r="BW16" s="45"/>
      <c r="BX16" s="46"/>
      <c r="BY16" s="46"/>
      <c r="BZ16" s="45"/>
      <c r="CA16" s="45"/>
      <c r="CB16" s="46"/>
      <c r="CC16" s="46"/>
      <c r="CD16" s="45"/>
      <c r="CE16" s="45"/>
      <c r="CF16" s="47"/>
      <c r="CG16" s="47"/>
    </row>
    <row r="17" spans="2:85" ht="13.25" outlineLevel="1" x14ac:dyDescent="0.25">
      <c r="B17" s="48" t="s">
        <v>69</v>
      </c>
      <c r="C17" s="49" t="s">
        <v>70</v>
      </c>
      <c r="D17" s="50">
        <f>TEIK_2001!C17</f>
        <v>0</v>
      </c>
      <c r="E17" s="50">
        <f>TEIK_2001!D17</f>
        <v>0</v>
      </c>
      <c r="F17" s="50">
        <f>TEIK_2001!E17</f>
        <v>0</v>
      </c>
      <c r="G17" s="50">
        <f>TEIK_2001!F17</f>
        <v>0</v>
      </c>
      <c r="H17" s="50">
        <f>TEIK_2001!G17</f>
        <v>0</v>
      </c>
      <c r="I17" s="50">
        <f>TEIK_2001!H17</f>
        <v>0</v>
      </c>
      <c r="J17" s="50">
        <f>TEIK_2001!I17</f>
        <v>0</v>
      </c>
      <c r="K17" s="50">
        <f>TEIK_2001!J17</f>
        <v>0</v>
      </c>
      <c r="L17" s="50">
        <f>TEIK_2001!K17</f>
        <v>1</v>
      </c>
      <c r="M17" s="50">
        <f>TEIK_2001!L17</f>
        <v>0</v>
      </c>
      <c r="N17" s="50">
        <f>TEIK_2001!M17</f>
        <v>0</v>
      </c>
      <c r="O17" s="51">
        <f>TEIK_2001!N17</f>
        <v>0</v>
      </c>
      <c r="P17" s="50">
        <f>TEIK_2001!O17</f>
        <v>0</v>
      </c>
      <c r="Q17" s="52">
        <f>TEIK_2001!P17</f>
        <v>0</v>
      </c>
      <c r="R17" s="51">
        <f>TEIK_2001!Q17</f>
        <v>0</v>
      </c>
      <c r="S17" s="52">
        <f>TEIK_2001!R17</f>
        <v>0</v>
      </c>
      <c r="T17" s="50">
        <f>TEIK_2001!S17</f>
        <v>0</v>
      </c>
      <c r="U17" s="51">
        <f>TEIK_2001!T17</f>
        <v>0</v>
      </c>
      <c r="V17" s="52">
        <f>TEIK_2001!U17</f>
        <v>0</v>
      </c>
      <c r="W17" s="50">
        <f>TEIK_2001!V17</f>
        <v>0</v>
      </c>
      <c r="X17" s="50">
        <f>TEIK_2001!W17</f>
        <v>0</v>
      </c>
      <c r="Y17" s="50">
        <f>TEIK_2001!X17</f>
        <v>0</v>
      </c>
      <c r="Z17" s="50">
        <f>TEIK_2001!Y17</f>
        <v>0</v>
      </c>
      <c r="AA17" s="50">
        <f>TEIK_2001!Z17</f>
        <v>0</v>
      </c>
      <c r="AB17" s="51">
        <f>TEIK_2001!AA17</f>
        <v>0</v>
      </c>
      <c r="AC17" s="50">
        <f>TEIK_2001!AB17</f>
        <v>0</v>
      </c>
      <c r="AD17" s="50">
        <f>TEIK_2001!AC17</f>
        <v>0</v>
      </c>
      <c r="AE17" s="50">
        <f>TEIK_2001!AD17</f>
        <v>0</v>
      </c>
      <c r="AF17" s="50">
        <f>TEIK_2001!AE17</f>
        <v>0</v>
      </c>
      <c r="AG17" s="50">
        <f>TEIK_2001!AF17</f>
        <v>0</v>
      </c>
      <c r="AH17" s="50">
        <f>TEIK_2001!AG17</f>
        <v>0</v>
      </c>
      <c r="AI17" s="50">
        <f>TEIK_2001!AH17</f>
        <v>0</v>
      </c>
      <c r="AJ17" s="52">
        <f>TEIK_2001!AI17</f>
        <v>0</v>
      </c>
      <c r="AK17" s="50">
        <f>TEIK_2001!AJ17</f>
        <v>0</v>
      </c>
      <c r="AL17" s="50">
        <f>TEIK_2001!AK17</f>
        <v>0</v>
      </c>
      <c r="AM17" s="53">
        <f>TEIK_2001!AL17</f>
        <v>0</v>
      </c>
      <c r="AN17" s="51">
        <f>TEIK_2001!AM17</f>
        <v>0</v>
      </c>
      <c r="AO17" s="52">
        <f>TEIK_2001!AN17</f>
        <v>0</v>
      </c>
      <c r="AP17" s="51">
        <f>TEIK_2001!AO17</f>
        <v>0</v>
      </c>
      <c r="AQ17" s="50">
        <f>TEIK_2001!AP17</f>
        <v>0</v>
      </c>
      <c r="AR17" s="50">
        <f>TEIK_2001!AQ17</f>
        <v>0</v>
      </c>
      <c r="AS17" s="54">
        <f>TEIK_2001!AR17</f>
        <v>1</v>
      </c>
      <c r="AT17" s="45"/>
      <c r="AU17" s="45"/>
      <c r="AV17" s="45"/>
      <c r="AW17" s="46"/>
      <c r="AX17" s="46"/>
      <c r="AY17" s="45"/>
      <c r="AZ17" s="45"/>
      <c r="BA17" s="45"/>
      <c r="BB17" s="45"/>
      <c r="BC17" s="46"/>
      <c r="BD17" s="46"/>
      <c r="BE17" s="46"/>
      <c r="BF17" s="45"/>
      <c r="BG17" s="45"/>
      <c r="BH17" s="45"/>
      <c r="BI17" s="45"/>
      <c r="BJ17" s="45"/>
      <c r="BK17" s="46"/>
      <c r="BL17" s="46"/>
      <c r="BM17" s="46"/>
      <c r="BN17" s="45"/>
      <c r="BO17" s="45"/>
      <c r="BP17" s="45"/>
      <c r="BQ17" s="45"/>
      <c r="BR17" s="45"/>
      <c r="BS17" s="45"/>
      <c r="BT17" s="45"/>
      <c r="BU17" s="45"/>
      <c r="BV17" s="45"/>
      <c r="BW17" s="45"/>
      <c r="BX17" s="46"/>
      <c r="BY17" s="46"/>
      <c r="BZ17" s="45"/>
      <c r="CA17" s="45"/>
      <c r="CB17" s="46"/>
      <c r="CC17" s="46"/>
      <c r="CD17" s="45"/>
      <c r="CE17" s="45"/>
      <c r="CF17" s="47"/>
      <c r="CG17" s="47"/>
    </row>
    <row r="18" spans="2:85" ht="13.25" outlineLevel="1" x14ac:dyDescent="0.25">
      <c r="B18" s="48" t="s">
        <v>71</v>
      </c>
      <c r="C18" s="49" t="s">
        <v>72</v>
      </c>
      <c r="D18" s="50">
        <f>TEIK_2001!C18</f>
        <v>0</v>
      </c>
      <c r="E18" s="50">
        <f>TEIK_2001!D18</f>
        <v>0</v>
      </c>
      <c r="F18" s="50">
        <f>TEIK_2001!E18</f>
        <v>0</v>
      </c>
      <c r="G18" s="50">
        <f>TEIK_2001!F18</f>
        <v>0</v>
      </c>
      <c r="H18" s="50">
        <f>TEIK_2001!G18</f>
        <v>0</v>
      </c>
      <c r="I18" s="50">
        <f>TEIK_2001!H18</f>
        <v>0</v>
      </c>
      <c r="J18" s="50">
        <f>TEIK_2001!I18</f>
        <v>0</v>
      </c>
      <c r="K18" s="50">
        <f>TEIK_2001!J18</f>
        <v>0</v>
      </c>
      <c r="L18" s="50">
        <f>TEIK_2001!K18</f>
        <v>0</v>
      </c>
      <c r="M18" s="50">
        <f>TEIK_2001!L18</f>
        <v>0</v>
      </c>
      <c r="N18" s="50">
        <f>TEIK_2001!M18</f>
        <v>0</v>
      </c>
      <c r="O18" s="51">
        <f>TEIK_2001!N18</f>
        <v>0</v>
      </c>
      <c r="P18" s="50">
        <f>TEIK_2001!O18</f>
        <v>0</v>
      </c>
      <c r="Q18" s="52">
        <f>TEIK_2001!P18</f>
        <v>0</v>
      </c>
      <c r="R18" s="51">
        <f>TEIK_2001!Q18</f>
        <v>0</v>
      </c>
      <c r="S18" s="52">
        <f>TEIK_2001!R18</f>
        <v>0</v>
      </c>
      <c r="T18" s="50">
        <f>TEIK_2001!S18</f>
        <v>0</v>
      </c>
      <c r="U18" s="51">
        <f>TEIK_2001!T18</f>
        <v>0</v>
      </c>
      <c r="V18" s="52">
        <f>TEIK_2001!U18</f>
        <v>0</v>
      </c>
      <c r="W18" s="50">
        <f>TEIK_2001!V18</f>
        <v>0</v>
      </c>
      <c r="X18" s="50">
        <f>TEIK_2001!W18</f>
        <v>0</v>
      </c>
      <c r="Y18" s="50">
        <f>TEIK_2001!X18</f>
        <v>0</v>
      </c>
      <c r="Z18" s="50">
        <f>TEIK_2001!Y18</f>
        <v>0</v>
      </c>
      <c r="AA18" s="50">
        <f>TEIK_2001!Z18</f>
        <v>0</v>
      </c>
      <c r="AB18" s="51">
        <f>TEIK_2001!AA18</f>
        <v>0</v>
      </c>
      <c r="AC18" s="50">
        <f>TEIK_2001!AB18</f>
        <v>0</v>
      </c>
      <c r="AD18" s="50">
        <f>TEIK_2001!AC18</f>
        <v>0</v>
      </c>
      <c r="AE18" s="50">
        <f>TEIK_2001!AD18</f>
        <v>0</v>
      </c>
      <c r="AF18" s="50">
        <f>TEIK_2001!AE18</f>
        <v>0</v>
      </c>
      <c r="AG18" s="50">
        <f>TEIK_2001!AF18</f>
        <v>0</v>
      </c>
      <c r="AH18" s="50">
        <f>TEIK_2001!AG18</f>
        <v>0</v>
      </c>
      <c r="AI18" s="50">
        <f>TEIK_2001!AH18</f>
        <v>0</v>
      </c>
      <c r="AJ18" s="52">
        <f>TEIK_2001!AI18</f>
        <v>0</v>
      </c>
      <c r="AK18" s="50">
        <f>TEIK_2001!AJ18</f>
        <v>0</v>
      </c>
      <c r="AL18" s="50">
        <f>TEIK_2001!AK18</f>
        <v>0</v>
      </c>
      <c r="AM18" s="53">
        <f>TEIK_2001!AL18</f>
        <v>0</v>
      </c>
      <c r="AN18" s="51">
        <f>TEIK_2001!AM18</f>
        <v>0</v>
      </c>
      <c r="AO18" s="52">
        <f>TEIK_2001!AN18</f>
        <v>0</v>
      </c>
      <c r="AP18" s="51">
        <f>TEIK_2001!AO18</f>
        <v>0</v>
      </c>
      <c r="AQ18" s="50">
        <f>TEIK_2001!AP18</f>
        <v>0</v>
      </c>
      <c r="AR18" s="50">
        <f>TEIK_2001!AQ18</f>
        <v>0</v>
      </c>
      <c r="AS18" s="54">
        <f>TEIK_2001!AR18</f>
        <v>0</v>
      </c>
      <c r="AT18" s="45"/>
      <c r="AU18" s="45"/>
      <c r="AV18" s="45"/>
      <c r="AW18" s="46"/>
      <c r="AX18" s="46"/>
      <c r="AY18" s="45"/>
      <c r="AZ18" s="45"/>
      <c r="BA18" s="45"/>
      <c r="BB18" s="45"/>
      <c r="BC18" s="46"/>
      <c r="BD18" s="46"/>
      <c r="BE18" s="46"/>
      <c r="BF18" s="45"/>
      <c r="BG18" s="45"/>
      <c r="BH18" s="45"/>
      <c r="BI18" s="45"/>
      <c r="BJ18" s="45"/>
      <c r="BK18" s="46"/>
      <c r="BL18" s="46"/>
      <c r="BM18" s="46"/>
      <c r="BN18" s="45"/>
      <c r="BO18" s="45"/>
      <c r="BP18" s="45"/>
      <c r="BQ18" s="45"/>
      <c r="BR18" s="45"/>
      <c r="BS18" s="45"/>
      <c r="BT18" s="45"/>
      <c r="BU18" s="45"/>
      <c r="BV18" s="45"/>
      <c r="BW18" s="45"/>
      <c r="BX18" s="46"/>
      <c r="BY18" s="46"/>
      <c r="BZ18" s="45"/>
      <c r="CA18" s="45"/>
      <c r="CB18" s="46"/>
      <c r="CC18" s="46"/>
      <c r="CD18" s="45"/>
      <c r="CE18" s="45"/>
      <c r="CF18" s="47"/>
      <c r="CG18" s="47"/>
    </row>
    <row r="19" spans="2:85" ht="13.25" outlineLevel="1" x14ac:dyDescent="0.25">
      <c r="B19" s="48" t="s">
        <v>73</v>
      </c>
      <c r="C19" s="49" t="s">
        <v>74</v>
      </c>
      <c r="D19" s="50">
        <f>TEIK_2001!C19</f>
        <v>0</v>
      </c>
      <c r="E19" s="50">
        <f>TEIK_2001!D19</f>
        <v>0</v>
      </c>
      <c r="F19" s="50">
        <f>TEIK_2001!E19</f>
        <v>0</v>
      </c>
      <c r="G19" s="50">
        <f>TEIK_2001!F19</f>
        <v>0</v>
      </c>
      <c r="H19" s="50">
        <f>TEIK_2001!G19</f>
        <v>0</v>
      </c>
      <c r="I19" s="50">
        <f>TEIK_2001!H19</f>
        <v>0</v>
      </c>
      <c r="J19" s="50">
        <f>TEIK_2001!I19</f>
        <v>0</v>
      </c>
      <c r="K19" s="50">
        <f>TEIK_2001!J19</f>
        <v>0</v>
      </c>
      <c r="L19" s="50">
        <f>TEIK_2001!K19</f>
        <v>0</v>
      </c>
      <c r="M19" s="50">
        <f>TEIK_2001!L19</f>
        <v>0</v>
      </c>
      <c r="N19" s="50">
        <f>TEIK_2001!M19</f>
        <v>0</v>
      </c>
      <c r="O19" s="51">
        <f>TEIK_2001!N19</f>
        <v>0</v>
      </c>
      <c r="P19" s="50">
        <f>TEIK_2001!O19</f>
        <v>0</v>
      </c>
      <c r="Q19" s="52">
        <f>TEIK_2001!P19</f>
        <v>0</v>
      </c>
      <c r="R19" s="51">
        <f>TEIK_2001!Q19</f>
        <v>0</v>
      </c>
      <c r="S19" s="52">
        <f>TEIK_2001!R19</f>
        <v>0</v>
      </c>
      <c r="T19" s="50">
        <f>TEIK_2001!S19</f>
        <v>0</v>
      </c>
      <c r="U19" s="51">
        <f>TEIK_2001!T19</f>
        <v>0</v>
      </c>
      <c r="V19" s="52">
        <f>TEIK_2001!U19</f>
        <v>0</v>
      </c>
      <c r="W19" s="50">
        <f>TEIK_2001!V19</f>
        <v>0</v>
      </c>
      <c r="X19" s="50">
        <f>TEIK_2001!W19</f>
        <v>0</v>
      </c>
      <c r="Y19" s="50">
        <f>TEIK_2001!X19</f>
        <v>0</v>
      </c>
      <c r="Z19" s="50">
        <f>TEIK_2001!Y19</f>
        <v>0</v>
      </c>
      <c r="AA19" s="50">
        <f>TEIK_2001!Z19</f>
        <v>0</v>
      </c>
      <c r="AB19" s="51">
        <f>TEIK_2001!AA19</f>
        <v>0</v>
      </c>
      <c r="AC19" s="50">
        <f>TEIK_2001!AB19</f>
        <v>0</v>
      </c>
      <c r="AD19" s="50">
        <f>TEIK_2001!AC19</f>
        <v>0</v>
      </c>
      <c r="AE19" s="50">
        <f>TEIK_2001!AD19</f>
        <v>0</v>
      </c>
      <c r="AF19" s="50">
        <f>TEIK_2001!AE19</f>
        <v>0</v>
      </c>
      <c r="AG19" s="50">
        <f>TEIK_2001!AF19</f>
        <v>0</v>
      </c>
      <c r="AH19" s="50">
        <f>TEIK_2001!AG19</f>
        <v>0</v>
      </c>
      <c r="AI19" s="50">
        <f>TEIK_2001!AH19</f>
        <v>0</v>
      </c>
      <c r="AJ19" s="52">
        <f>TEIK_2001!AI19</f>
        <v>0</v>
      </c>
      <c r="AK19" s="50">
        <f>TEIK_2001!AJ19</f>
        <v>0</v>
      </c>
      <c r="AL19" s="50">
        <f>TEIK_2001!AK19</f>
        <v>0</v>
      </c>
      <c r="AM19" s="53">
        <f>TEIK_2001!AL19</f>
        <v>0</v>
      </c>
      <c r="AN19" s="51">
        <f>TEIK_2001!AM19</f>
        <v>0</v>
      </c>
      <c r="AO19" s="52">
        <f>TEIK_2001!AN19</f>
        <v>0</v>
      </c>
      <c r="AP19" s="51">
        <f>TEIK_2001!AO19</f>
        <v>0</v>
      </c>
      <c r="AQ19" s="50">
        <f>TEIK_2001!AP19</f>
        <v>0</v>
      </c>
      <c r="AR19" s="50">
        <f>TEIK_2001!AQ19</f>
        <v>0</v>
      </c>
      <c r="AS19" s="54">
        <f>TEIK_2001!AR19</f>
        <v>0</v>
      </c>
      <c r="AT19" s="45"/>
      <c r="AU19" s="45"/>
      <c r="AV19" s="45"/>
      <c r="AW19" s="46"/>
      <c r="AX19" s="46"/>
      <c r="AY19" s="45"/>
      <c r="AZ19" s="45"/>
      <c r="BA19" s="45"/>
      <c r="BB19" s="45"/>
      <c r="BC19" s="46"/>
      <c r="BD19" s="46"/>
      <c r="BE19" s="46"/>
      <c r="BF19" s="45"/>
      <c r="BG19" s="45"/>
      <c r="BH19" s="45"/>
      <c r="BI19" s="45"/>
      <c r="BJ19" s="45"/>
      <c r="BK19" s="46"/>
      <c r="BL19" s="46"/>
      <c r="BM19" s="46"/>
      <c r="BN19" s="45"/>
      <c r="BO19" s="45"/>
      <c r="BP19" s="45"/>
      <c r="BQ19" s="45"/>
      <c r="BR19" s="45"/>
      <c r="BS19" s="45"/>
      <c r="BT19" s="45"/>
      <c r="BU19" s="45"/>
      <c r="BV19" s="45"/>
      <c r="BW19" s="45"/>
      <c r="BX19" s="46"/>
      <c r="BY19" s="46"/>
      <c r="BZ19" s="45"/>
      <c r="CA19" s="45"/>
      <c r="CB19" s="46"/>
      <c r="CC19" s="46"/>
      <c r="CD19" s="45"/>
      <c r="CE19" s="45"/>
      <c r="CF19" s="47"/>
      <c r="CG19" s="47"/>
    </row>
    <row r="20" spans="2:85" ht="13.25" outlineLevel="1" x14ac:dyDescent="0.25">
      <c r="B20" s="48" t="s">
        <v>75</v>
      </c>
      <c r="C20" s="49" t="s">
        <v>76</v>
      </c>
      <c r="D20" s="50">
        <f>TEIK_2001!C20</f>
        <v>6.45</v>
      </c>
      <c r="E20" s="50">
        <f>TEIK_2001!D20</f>
        <v>53.04</v>
      </c>
      <c r="F20" s="50">
        <f>TEIK_2001!E20</f>
        <v>145.12</v>
      </c>
      <c r="G20" s="50">
        <f>TEIK_2001!F20</f>
        <v>6.44</v>
      </c>
      <c r="H20" s="50">
        <f>TEIK_2001!G20</f>
        <v>45.19</v>
      </c>
      <c r="I20" s="50">
        <f>TEIK_2001!H20</f>
        <v>42.37</v>
      </c>
      <c r="J20" s="50">
        <f>TEIK_2001!I20</f>
        <v>45.47</v>
      </c>
      <c r="K20" s="50">
        <f>TEIK_2001!J20</f>
        <v>266.64</v>
      </c>
      <c r="L20" s="50">
        <f>TEIK_2001!K20</f>
        <v>47.93</v>
      </c>
      <c r="M20" s="50">
        <f>TEIK_2001!L20</f>
        <v>82.94</v>
      </c>
      <c r="N20" s="50">
        <f>TEIK_2001!M20</f>
        <v>41.01</v>
      </c>
      <c r="O20" s="51">
        <f>TEIK_2001!N20</f>
        <v>93.38</v>
      </c>
      <c r="P20" s="50">
        <f>TEIK_2001!O20</f>
        <v>25.08</v>
      </c>
      <c r="Q20" s="52">
        <f>TEIK_2001!P20</f>
        <v>72.36</v>
      </c>
      <c r="R20" s="51">
        <f>TEIK_2001!Q20</f>
        <v>188.39</v>
      </c>
      <c r="S20" s="52">
        <f>TEIK_2001!R20</f>
        <v>185.5</v>
      </c>
      <c r="T20" s="50">
        <f>TEIK_2001!S20</f>
        <v>114.74</v>
      </c>
      <c r="U20" s="51">
        <f>TEIK_2001!T20</f>
        <v>22.33</v>
      </c>
      <c r="V20" s="52">
        <f>TEIK_2001!U20</f>
        <v>285.99</v>
      </c>
      <c r="W20" s="50">
        <f>TEIK_2001!V20</f>
        <v>38.14</v>
      </c>
      <c r="X20" s="50">
        <f>TEIK_2001!W20</f>
        <v>91.55</v>
      </c>
      <c r="Y20" s="50">
        <f>TEIK_2001!X20</f>
        <v>14.07</v>
      </c>
      <c r="Z20" s="50">
        <f>TEIK_2001!Y20</f>
        <v>104.39</v>
      </c>
      <c r="AA20" s="50">
        <f>TEIK_2001!Z20</f>
        <v>79.55</v>
      </c>
      <c r="AB20" s="51">
        <f>TEIK_2001!AA20</f>
        <v>99.69</v>
      </c>
      <c r="AC20" s="50">
        <f>TEIK_2001!AB20</f>
        <v>14</v>
      </c>
      <c r="AD20" s="50">
        <f>TEIK_2001!AC20</f>
        <v>0.63</v>
      </c>
      <c r="AE20" s="50">
        <f>TEIK_2001!AD20</f>
        <v>2.4500000000000002</v>
      </c>
      <c r="AF20" s="50">
        <f>TEIK_2001!AE20</f>
        <v>49.71</v>
      </c>
      <c r="AG20" s="50">
        <f>TEIK_2001!AF20</f>
        <v>353.33</v>
      </c>
      <c r="AH20" s="50">
        <f>TEIK_2001!AG20</f>
        <v>116.93</v>
      </c>
      <c r="AI20" s="50">
        <f>TEIK_2001!AH20</f>
        <v>251.64</v>
      </c>
      <c r="AJ20" s="52">
        <f>TEIK_2001!AI20</f>
        <v>65.33</v>
      </c>
      <c r="AK20" s="50">
        <f>TEIK_2001!AJ20</f>
        <v>66.16</v>
      </c>
      <c r="AL20" s="50">
        <f>TEIK_2001!AK20</f>
        <v>59.55</v>
      </c>
      <c r="AM20" s="53">
        <f>TEIK_2001!AL20</f>
        <v>11.88</v>
      </c>
      <c r="AN20" s="51">
        <f>TEIK_2001!AM20</f>
        <v>5.24</v>
      </c>
      <c r="AO20" s="52">
        <f>TEIK_2001!AN20</f>
        <v>67.86</v>
      </c>
      <c r="AP20" s="51">
        <f>TEIK_2001!AO20</f>
        <v>11.23</v>
      </c>
      <c r="AQ20" s="50">
        <f>TEIK_2001!AP20</f>
        <v>2</v>
      </c>
      <c r="AR20" s="50">
        <f>TEIK_2001!AQ20</f>
        <v>1.28</v>
      </c>
      <c r="AS20" s="54">
        <f>TEIK_2001!AR20</f>
        <v>3276.98</v>
      </c>
      <c r="AT20" s="45"/>
      <c r="AU20" s="45"/>
      <c r="AV20" s="45"/>
      <c r="AW20" s="46"/>
      <c r="AX20" s="46"/>
      <c r="AY20" s="45"/>
      <c r="AZ20" s="45"/>
      <c r="BA20" s="45"/>
      <c r="BB20" s="45"/>
      <c r="BC20" s="46"/>
      <c r="BD20" s="46"/>
      <c r="BE20" s="46"/>
      <c r="BF20" s="45"/>
      <c r="BG20" s="45"/>
      <c r="BH20" s="45"/>
      <c r="BI20" s="45"/>
      <c r="BJ20" s="45"/>
      <c r="BK20" s="46"/>
      <c r="BL20" s="46"/>
      <c r="BM20" s="46"/>
      <c r="BN20" s="45"/>
      <c r="BO20" s="45"/>
      <c r="BP20" s="45"/>
      <c r="BQ20" s="45"/>
      <c r="BR20" s="45"/>
      <c r="BS20" s="45"/>
      <c r="BT20" s="45"/>
      <c r="BU20" s="45"/>
      <c r="BV20" s="45"/>
      <c r="BW20" s="45"/>
      <c r="BX20" s="46"/>
      <c r="BY20" s="46"/>
      <c r="BZ20" s="45"/>
      <c r="CA20" s="45"/>
      <c r="CB20" s="46"/>
      <c r="CC20" s="46"/>
      <c r="CD20" s="45"/>
      <c r="CE20" s="45"/>
      <c r="CF20" s="47"/>
      <c r="CG20" s="47"/>
    </row>
    <row r="21" spans="2:85" ht="13.25" outlineLevel="1" x14ac:dyDescent="0.25">
      <c r="B21" s="48" t="s">
        <v>77</v>
      </c>
      <c r="C21" s="49" t="s">
        <v>78</v>
      </c>
      <c r="D21" s="50">
        <f>TEIK_2001!C21</f>
        <v>3.4</v>
      </c>
      <c r="E21" s="50">
        <f>TEIK_2001!D21</f>
        <v>29.19</v>
      </c>
      <c r="F21" s="50">
        <f>TEIK_2001!E21</f>
        <v>79.87</v>
      </c>
      <c r="G21" s="50">
        <f>TEIK_2001!F21</f>
        <v>4.74</v>
      </c>
      <c r="H21" s="50">
        <f>TEIK_2001!G21</f>
        <v>30.37</v>
      </c>
      <c r="I21" s="50">
        <f>TEIK_2001!H21</f>
        <v>24.05</v>
      </c>
      <c r="J21" s="50">
        <f>TEIK_2001!I21</f>
        <v>26.63</v>
      </c>
      <c r="K21" s="50">
        <f>TEIK_2001!J21</f>
        <v>151.59</v>
      </c>
      <c r="L21" s="50">
        <f>TEIK_2001!K21</f>
        <v>28.21</v>
      </c>
      <c r="M21" s="50">
        <f>TEIK_2001!L21</f>
        <v>51.41</v>
      </c>
      <c r="N21" s="50">
        <f>TEIK_2001!M21</f>
        <v>39.92</v>
      </c>
      <c r="O21" s="51">
        <f>TEIK_2001!N21</f>
        <v>51.34</v>
      </c>
      <c r="P21" s="50">
        <f>TEIK_2001!O21</f>
        <v>14.22</v>
      </c>
      <c r="Q21" s="52">
        <f>TEIK_2001!P21</f>
        <v>40.369999999999997</v>
      </c>
      <c r="R21" s="51">
        <f>TEIK_2001!Q21</f>
        <v>102.43</v>
      </c>
      <c r="S21" s="52">
        <f>TEIK_2001!R21</f>
        <v>103.27</v>
      </c>
      <c r="T21" s="50">
        <f>TEIK_2001!S21</f>
        <v>64.97</v>
      </c>
      <c r="U21" s="51">
        <f>TEIK_2001!T21</f>
        <v>13.54</v>
      </c>
      <c r="V21" s="52">
        <f>TEIK_2001!U21</f>
        <v>156.26</v>
      </c>
      <c r="W21" s="50">
        <f>TEIK_2001!V21</f>
        <v>28.82</v>
      </c>
      <c r="X21" s="50">
        <f>TEIK_2001!W21</f>
        <v>55.55</v>
      </c>
      <c r="Y21" s="50">
        <f>TEIK_2001!X21</f>
        <v>12.04</v>
      </c>
      <c r="Z21" s="50">
        <f>TEIK_2001!Y21</f>
        <v>90.35</v>
      </c>
      <c r="AA21" s="50">
        <f>TEIK_2001!Z21</f>
        <v>57.53</v>
      </c>
      <c r="AB21" s="51">
        <f>TEIK_2001!AA21</f>
        <v>66.58</v>
      </c>
      <c r="AC21" s="50">
        <f>TEIK_2001!AB21</f>
        <v>0</v>
      </c>
      <c r="AD21" s="50">
        <f>TEIK_2001!AC21</f>
        <v>1.1399999999999999</v>
      </c>
      <c r="AE21" s="50">
        <f>TEIK_2001!AD21</f>
        <v>3.2</v>
      </c>
      <c r="AF21" s="50">
        <f>TEIK_2001!AE21</f>
        <v>28.79</v>
      </c>
      <c r="AG21" s="50">
        <f>TEIK_2001!AF21</f>
        <v>214.4</v>
      </c>
      <c r="AH21" s="50">
        <f>TEIK_2001!AG21</f>
        <v>157.4</v>
      </c>
      <c r="AI21" s="50">
        <f>TEIK_2001!AH21</f>
        <v>193.19</v>
      </c>
      <c r="AJ21" s="52">
        <f>TEIK_2001!AI21</f>
        <v>43.92</v>
      </c>
      <c r="AK21" s="50">
        <f>TEIK_2001!AJ21</f>
        <v>50.57</v>
      </c>
      <c r="AL21" s="50">
        <f>TEIK_2001!AK21</f>
        <v>43.92</v>
      </c>
      <c r="AM21" s="53">
        <f>TEIK_2001!AL21</f>
        <v>8.7899999999999991</v>
      </c>
      <c r="AN21" s="51">
        <f>TEIK_2001!AM21</f>
        <v>6.74</v>
      </c>
      <c r="AO21" s="52">
        <f>TEIK_2001!AN21</f>
        <v>47.68</v>
      </c>
      <c r="AP21" s="51">
        <f>TEIK_2001!AO21</f>
        <v>12.58</v>
      </c>
      <c r="AQ21" s="50">
        <f>TEIK_2001!AP21</f>
        <v>13</v>
      </c>
      <c r="AR21" s="50">
        <f>TEIK_2001!AQ21</f>
        <v>3.04</v>
      </c>
      <c r="AS21" s="54">
        <f>TEIK_2001!AR21</f>
        <v>2155.0099999999993</v>
      </c>
      <c r="AT21" s="45"/>
      <c r="AU21" s="45"/>
      <c r="AV21" s="45"/>
      <c r="AW21" s="46"/>
      <c r="AX21" s="46"/>
      <c r="AY21" s="45"/>
      <c r="AZ21" s="45"/>
      <c r="BA21" s="45"/>
      <c r="BB21" s="45"/>
      <c r="BC21" s="46"/>
      <c r="BD21" s="46"/>
      <c r="BE21" s="46"/>
      <c r="BF21" s="45"/>
      <c r="BG21" s="45"/>
      <c r="BH21" s="45"/>
      <c r="BI21" s="45"/>
      <c r="BJ21" s="45"/>
      <c r="BK21" s="46"/>
      <c r="BL21" s="46"/>
      <c r="BM21" s="46"/>
      <c r="BN21" s="45"/>
      <c r="BO21" s="45"/>
      <c r="BP21" s="45"/>
      <c r="BQ21" s="45"/>
      <c r="BR21" s="45"/>
      <c r="BS21" s="45"/>
      <c r="BT21" s="45"/>
      <c r="BU21" s="45"/>
      <c r="BV21" s="45"/>
      <c r="BW21" s="45"/>
      <c r="BX21" s="46"/>
      <c r="BY21" s="46"/>
      <c r="BZ21" s="45"/>
      <c r="CA21" s="45"/>
      <c r="CB21" s="46"/>
      <c r="CC21" s="46"/>
      <c r="CD21" s="45"/>
      <c r="CE21" s="45"/>
      <c r="CF21" s="47"/>
      <c r="CG21" s="47"/>
    </row>
    <row r="22" spans="2:85" ht="13.25" outlineLevel="1" x14ac:dyDescent="0.25">
      <c r="B22" s="48" t="s">
        <v>79</v>
      </c>
      <c r="C22" s="49" t="s">
        <v>80</v>
      </c>
      <c r="D22" s="50">
        <f>TEIK_2001!C22</f>
        <v>0</v>
      </c>
      <c r="E22" s="50">
        <f>TEIK_2001!D22</f>
        <v>0</v>
      </c>
      <c r="F22" s="50">
        <f>TEIK_2001!E22</f>
        <v>0</v>
      </c>
      <c r="G22" s="50">
        <f>TEIK_2001!F22</f>
        <v>0</v>
      </c>
      <c r="H22" s="50">
        <f>TEIK_2001!G22</f>
        <v>0</v>
      </c>
      <c r="I22" s="50">
        <f>TEIK_2001!H22</f>
        <v>0</v>
      </c>
      <c r="J22" s="50">
        <f>TEIK_2001!I22</f>
        <v>0</v>
      </c>
      <c r="K22" s="50">
        <f>TEIK_2001!J22</f>
        <v>0</v>
      </c>
      <c r="L22" s="50">
        <f>TEIK_2001!K22</f>
        <v>0</v>
      </c>
      <c r="M22" s="50">
        <f>TEIK_2001!L22</f>
        <v>0</v>
      </c>
      <c r="N22" s="50">
        <f>TEIK_2001!M22</f>
        <v>0</v>
      </c>
      <c r="O22" s="51">
        <f>TEIK_2001!N22</f>
        <v>0</v>
      </c>
      <c r="P22" s="50">
        <f>TEIK_2001!O22</f>
        <v>0</v>
      </c>
      <c r="Q22" s="52">
        <f>TEIK_2001!P22</f>
        <v>0</v>
      </c>
      <c r="R22" s="51">
        <f>TEIK_2001!Q22</f>
        <v>0</v>
      </c>
      <c r="S22" s="52">
        <f>TEIK_2001!R22</f>
        <v>0</v>
      </c>
      <c r="T22" s="50">
        <f>TEIK_2001!S22</f>
        <v>0</v>
      </c>
      <c r="U22" s="51">
        <f>TEIK_2001!T22</f>
        <v>0</v>
      </c>
      <c r="V22" s="52">
        <f>TEIK_2001!U22</f>
        <v>0</v>
      </c>
      <c r="W22" s="50">
        <f>TEIK_2001!V22</f>
        <v>0</v>
      </c>
      <c r="X22" s="50">
        <f>TEIK_2001!W22</f>
        <v>0</v>
      </c>
      <c r="Y22" s="50">
        <f>TEIK_2001!X22</f>
        <v>0</v>
      </c>
      <c r="Z22" s="50">
        <f>TEIK_2001!Y22</f>
        <v>0</v>
      </c>
      <c r="AA22" s="50">
        <f>TEIK_2001!Z22</f>
        <v>0</v>
      </c>
      <c r="AB22" s="51">
        <f>TEIK_2001!AA22</f>
        <v>0</v>
      </c>
      <c r="AC22" s="50">
        <f>TEIK_2001!AB22</f>
        <v>0</v>
      </c>
      <c r="AD22" s="50">
        <f>TEIK_2001!AC22</f>
        <v>0</v>
      </c>
      <c r="AE22" s="50">
        <f>TEIK_2001!AD22</f>
        <v>0</v>
      </c>
      <c r="AF22" s="50">
        <f>TEIK_2001!AE22</f>
        <v>0</v>
      </c>
      <c r="AG22" s="50">
        <f>TEIK_2001!AF22</f>
        <v>0</v>
      </c>
      <c r="AH22" s="50">
        <f>TEIK_2001!AG22</f>
        <v>0</v>
      </c>
      <c r="AI22" s="50">
        <f>TEIK_2001!AH22</f>
        <v>0</v>
      </c>
      <c r="AJ22" s="52">
        <f>TEIK_2001!AI22</f>
        <v>0</v>
      </c>
      <c r="AK22" s="50">
        <f>TEIK_2001!AJ22</f>
        <v>0</v>
      </c>
      <c r="AL22" s="50">
        <f>TEIK_2001!AK22</f>
        <v>0</v>
      </c>
      <c r="AM22" s="53">
        <f>TEIK_2001!AL22</f>
        <v>0</v>
      </c>
      <c r="AN22" s="51">
        <f>TEIK_2001!AM22</f>
        <v>0</v>
      </c>
      <c r="AO22" s="52">
        <f>TEIK_2001!AN22</f>
        <v>0</v>
      </c>
      <c r="AP22" s="51">
        <f>TEIK_2001!AO22</f>
        <v>0</v>
      </c>
      <c r="AQ22" s="50">
        <f>TEIK_2001!AP22</f>
        <v>0</v>
      </c>
      <c r="AR22" s="50">
        <f>TEIK_2001!AQ22</f>
        <v>0</v>
      </c>
      <c r="AS22" s="54">
        <f>TEIK_2001!AR22</f>
        <v>0</v>
      </c>
      <c r="AT22" s="45"/>
      <c r="AU22" s="45"/>
      <c r="AV22" s="45"/>
      <c r="AW22" s="46"/>
      <c r="AX22" s="46"/>
      <c r="AY22" s="45"/>
      <c r="AZ22" s="45"/>
      <c r="BA22" s="45"/>
      <c r="BB22" s="45"/>
      <c r="BC22" s="46"/>
      <c r="BD22" s="46"/>
      <c r="BE22" s="46"/>
      <c r="BF22" s="45"/>
      <c r="BG22" s="45"/>
      <c r="BH22" s="45"/>
      <c r="BI22" s="45"/>
      <c r="BJ22" s="45"/>
      <c r="BK22" s="46"/>
      <c r="BL22" s="46"/>
      <c r="BM22" s="46"/>
      <c r="BN22" s="45"/>
      <c r="BO22" s="45"/>
      <c r="BP22" s="45"/>
      <c r="BQ22" s="45"/>
      <c r="BR22" s="45"/>
      <c r="BS22" s="45"/>
      <c r="BT22" s="45"/>
      <c r="BU22" s="45"/>
      <c r="BV22" s="45"/>
      <c r="BW22" s="45"/>
      <c r="BX22" s="46"/>
      <c r="BY22" s="46"/>
      <c r="BZ22" s="45"/>
      <c r="CA22" s="45"/>
      <c r="CB22" s="46"/>
      <c r="CC22" s="46"/>
      <c r="CD22" s="45"/>
      <c r="CE22" s="45"/>
      <c r="CF22" s="47"/>
      <c r="CG22" s="47"/>
    </row>
    <row r="23" spans="2:85" ht="13.25" outlineLevel="1" x14ac:dyDescent="0.25">
      <c r="B23" s="48" t="s">
        <v>81</v>
      </c>
      <c r="C23" s="49" t="s">
        <v>82</v>
      </c>
      <c r="D23" s="50">
        <f>TEIK_2001!C23</f>
        <v>0</v>
      </c>
      <c r="E23" s="50">
        <f>TEIK_2001!D23</f>
        <v>0</v>
      </c>
      <c r="F23" s="50">
        <f>TEIK_2001!E23</f>
        <v>0</v>
      </c>
      <c r="G23" s="50">
        <f>TEIK_2001!F23</f>
        <v>0</v>
      </c>
      <c r="H23" s="50">
        <f>TEIK_2001!G23</f>
        <v>0</v>
      </c>
      <c r="I23" s="50">
        <f>TEIK_2001!H23</f>
        <v>0</v>
      </c>
      <c r="J23" s="50">
        <f>TEIK_2001!I23</f>
        <v>0</v>
      </c>
      <c r="K23" s="50">
        <f>TEIK_2001!J23</f>
        <v>0</v>
      </c>
      <c r="L23" s="50">
        <f>TEIK_2001!K23</f>
        <v>0</v>
      </c>
      <c r="M23" s="50">
        <f>TEIK_2001!L23</f>
        <v>0</v>
      </c>
      <c r="N23" s="50">
        <f>TEIK_2001!M23</f>
        <v>0</v>
      </c>
      <c r="O23" s="51">
        <f>TEIK_2001!N23</f>
        <v>0</v>
      </c>
      <c r="P23" s="50">
        <f>TEIK_2001!O23</f>
        <v>0</v>
      </c>
      <c r="Q23" s="52">
        <f>TEIK_2001!P23</f>
        <v>0</v>
      </c>
      <c r="R23" s="51">
        <f>TEIK_2001!Q23</f>
        <v>0</v>
      </c>
      <c r="S23" s="52">
        <f>TEIK_2001!R23</f>
        <v>0</v>
      </c>
      <c r="T23" s="50">
        <f>TEIK_2001!S23</f>
        <v>0</v>
      </c>
      <c r="U23" s="51">
        <f>TEIK_2001!T23</f>
        <v>0</v>
      </c>
      <c r="V23" s="52">
        <f>TEIK_2001!U23</f>
        <v>0</v>
      </c>
      <c r="W23" s="50">
        <f>TEIK_2001!V23</f>
        <v>0</v>
      </c>
      <c r="X23" s="50">
        <f>TEIK_2001!W23</f>
        <v>0</v>
      </c>
      <c r="Y23" s="50">
        <f>TEIK_2001!X23</f>
        <v>0</v>
      </c>
      <c r="Z23" s="50">
        <f>TEIK_2001!Y23</f>
        <v>0</v>
      </c>
      <c r="AA23" s="50">
        <f>TEIK_2001!Z23</f>
        <v>0</v>
      </c>
      <c r="AB23" s="51">
        <f>TEIK_2001!AA23</f>
        <v>0</v>
      </c>
      <c r="AC23" s="50">
        <f>TEIK_2001!AB23</f>
        <v>0</v>
      </c>
      <c r="AD23" s="50">
        <f>TEIK_2001!AC23</f>
        <v>0</v>
      </c>
      <c r="AE23" s="50">
        <f>TEIK_2001!AD23</f>
        <v>0</v>
      </c>
      <c r="AF23" s="50">
        <f>TEIK_2001!AE23</f>
        <v>0</v>
      </c>
      <c r="AG23" s="50">
        <f>TEIK_2001!AF23</f>
        <v>0</v>
      </c>
      <c r="AH23" s="50">
        <f>TEIK_2001!AG23</f>
        <v>0</v>
      </c>
      <c r="AI23" s="50">
        <f>TEIK_2001!AH23</f>
        <v>0</v>
      </c>
      <c r="AJ23" s="52">
        <f>TEIK_2001!AI23</f>
        <v>0</v>
      </c>
      <c r="AK23" s="50">
        <f>TEIK_2001!AJ23</f>
        <v>0</v>
      </c>
      <c r="AL23" s="50">
        <f>TEIK_2001!AK23</f>
        <v>0</v>
      </c>
      <c r="AM23" s="53">
        <f>TEIK_2001!AL23</f>
        <v>0</v>
      </c>
      <c r="AN23" s="51">
        <f>TEIK_2001!AM23</f>
        <v>0</v>
      </c>
      <c r="AO23" s="52">
        <f>TEIK_2001!AN23</f>
        <v>0</v>
      </c>
      <c r="AP23" s="51">
        <f>TEIK_2001!AO23</f>
        <v>0</v>
      </c>
      <c r="AQ23" s="50">
        <f>TEIK_2001!AP23</f>
        <v>0</v>
      </c>
      <c r="AR23" s="50">
        <f>TEIK_2001!AQ23</f>
        <v>0</v>
      </c>
      <c r="AS23" s="54">
        <f>TEIK_2001!AR23</f>
        <v>0</v>
      </c>
      <c r="AT23" s="45"/>
      <c r="AU23" s="45"/>
      <c r="AV23" s="45"/>
      <c r="AW23" s="46"/>
      <c r="AX23" s="46"/>
      <c r="AY23" s="45"/>
      <c r="AZ23" s="45"/>
      <c r="BA23" s="45"/>
      <c r="BB23" s="45"/>
      <c r="BC23" s="46"/>
      <c r="BD23" s="46"/>
      <c r="BE23" s="46"/>
      <c r="BF23" s="45"/>
      <c r="BG23" s="45"/>
      <c r="BH23" s="45"/>
      <c r="BI23" s="45"/>
      <c r="BJ23" s="45"/>
      <c r="BK23" s="46"/>
      <c r="BL23" s="46"/>
      <c r="BM23" s="46"/>
      <c r="BN23" s="45"/>
      <c r="BO23" s="45"/>
      <c r="BP23" s="45"/>
      <c r="BQ23" s="45"/>
      <c r="BR23" s="45"/>
      <c r="BS23" s="45"/>
      <c r="BT23" s="45"/>
      <c r="BU23" s="45"/>
      <c r="BV23" s="45"/>
      <c r="BW23" s="45"/>
      <c r="BX23" s="46"/>
      <c r="BY23" s="46"/>
      <c r="BZ23" s="45"/>
      <c r="CA23" s="45"/>
      <c r="CB23" s="46"/>
      <c r="CC23" s="46"/>
      <c r="CD23" s="45"/>
      <c r="CE23" s="45"/>
      <c r="CF23" s="47"/>
      <c r="CG23" s="47"/>
    </row>
    <row r="24" spans="2:85" ht="13.25" outlineLevel="1" x14ac:dyDescent="0.25">
      <c r="B24" s="48" t="s">
        <v>83</v>
      </c>
      <c r="C24" s="49" t="s">
        <v>84</v>
      </c>
      <c r="D24" s="50">
        <f>TEIK_2001!C24</f>
        <v>2956.66</v>
      </c>
      <c r="E24" s="50">
        <f>TEIK_2001!D24</f>
        <v>200.33</v>
      </c>
      <c r="F24" s="50">
        <f>TEIK_2001!E24</f>
        <v>478.76</v>
      </c>
      <c r="G24" s="50">
        <f>TEIK_2001!F24</f>
        <v>46.99</v>
      </c>
      <c r="H24" s="50">
        <f>TEIK_2001!G24</f>
        <v>130.66</v>
      </c>
      <c r="I24" s="50">
        <f>TEIK_2001!H24</f>
        <v>139.15</v>
      </c>
      <c r="J24" s="50">
        <f>TEIK_2001!I24</f>
        <v>140.38999999999999</v>
      </c>
      <c r="K24" s="50">
        <f>TEIK_2001!J24</f>
        <v>484.58</v>
      </c>
      <c r="L24" s="50">
        <f>TEIK_2001!K24</f>
        <v>174.74</v>
      </c>
      <c r="M24" s="50">
        <f>TEIK_2001!L24</f>
        <v>281.08999999999997</v>
      </c>
      <c r="N24" s="50">
        <f>TEIK_2001!M24</f>
        <v>90.43</v>
      </c>
      <c r="O24" s="51">
        <f>TEIK_2001!N24</f>
        <v>245.97</v>
      </c>
      <c r="P24" s="50">
        <f>TEIK_2001!O24</f>
        <v>79.92</v>
      </c>
      <c r="Q24" s="52">
        <f>TEIK_2001!P24</f>
        <v>204.26</v>
      </c>
      <c r="R24" s="51">
        <f>TEIK_2001!Q24</f>
        <v>524.21</v>
      </c>
      <c r="S24" s="52">
        <f>TEIK_2001!R24</f>
        <v>480.37</v>
      </c>
      <c r="T24" s="50">
        <f>TEIK_2001!S24</f>
        <v>264.98</v>
      </c>
      <c r="U24" s="51">
        <f>TEIK_2001!T24</f>
        <v>-11.77</v>
      </c>
      <c r="V24" s="52">
        <f>TEIK_2001!U24</f>
        <v>738.61</v>
      </c>
      <c r="W24" s="50">
        <f>TEIK_2001!V24</f>
        <v>217.92</v>
      </c>
      <c r="X24" s="50">
        <f>TEIK_2001!W24</f>
        <v>180.17</v>
      </c>
      <c r="Y24" s="50">
        <f>TEIK_2001!X24</f>
        <v>204.87</v>
      </c>
      <c r="Z24" s="50">
        <f>TEIK_2001!Y24</f>
        <v>916.25</v>
      </c>
      <c r="AA24" s="50">
        <f>TEIK_2001!Z24</f>
        <v>1469.92</v>
      </c>
      <c r="AB24" s="51">
        <f>TEIK_2001!AA24</f>
        <v>2256.8200000000002</v>
      </c>
      <c r="AC24" s="50">
        <f>TEIK_2001!AB24</f>
        <v>4076</v>
      </c>
      <c r="AD24" s="50">
        <f>TEIK_2001!AC24</f>
        <v>925.06</v>
      </c>
      <c r="AE24" s="50">
        <f>TEIK_2001!AD24</f>
        <v>1673.86</v>
      </c>
      <c r="AF24" s="50">
        <f>TEIK_2001!AE24</f>
        <v>59094.99</v>
      </c>
      <c r="AG24" s="50">
        <f>TEIK_2001!AF24</f>
        <v>836.43</v>
      </c>
      <c r="AH24" s="50">
        <f>TEIK_2001!AG24</f>
        <v>656.49</v>
      </c>
      <c r="AI24" s="50">
        <f>TEIK_2001!AH24</f>
        <v>945.13</v>
      </c>
      <c r="AJ24" s="52">
        <f>TEIK_2001!AI24</f>
        <v>564.94000000000005</v>
      </c>
      <c r="AK24" s="50">
        <f>TEIK_2001!AJ24</f>
        <v>1026.52</v>
      </c>
      <c r="AL24" s="50">
        <f>TEIK_2001!AK24</f>
        <v>4297.7299999999996</v>
      </c>
      <c r="AM24" s="53">
        <f>TEIK_2001!AL24</f>
        <v>100.24</v>
      </c>
      <c r="AN24" s="51">
        <f>TEIK_2001!AM24</f>
        <v>5785.75</v>
      </c>
      <c r="AO24" s="52">
        <f>TEIK_2001!AN24</f>
        <v>2387.9</v>
      </c>
      <c r="AP24" s="51">
        <f>TEIK_2001!AO24</f>
        <v>1252.05</v>
      </c>
      <c r="AQ24" s="50">
        <f>TEIK_2001!AP24</f>
        <v>6898</v>
      </c>
      <c r="AR24" s="50">
        <f>TEIK_2001!AQ24</f>
        <v>275.64</v>
      </c>
      <c r="AS24" s="54">
        <f>TEIK_2001!AR24</f>
        <v>103693.01000000001</v>
      </c>
      <c r="AT24" s="45"/>
      <c r="AU24" s="45"/>
      <c r="AV24" s="45"/>
      <c r="AW24" s="46"/>
      <c r="AX24" s="46"/>
      <c r="AY24" s="45"/>
      <c r="AZ24" s="45"/>
      <c r="BA24" s="45"/>
      <c r="BB24" s="45"/>
      <c r="BC24" s="46"/>
      <c r="BD24" s="46"/>
      <c r="BE24" s="46"/>
      <c r="BF24" s="45"/>
      <c r="BG24" s="45"/>
      <c r="BH24" s="45"/>
      <c r="BI24" s="45"/>
      <c r="BJ24" s="45"/>
      <c r="BK24" s="46"/>
      <c r="BL24" s="46"/>
      <c r="BM24" s="46"/>
      <c r="BN24" s="45"/>
      <c r="BO24" s="45"/>
      <c r="BP24" s="45"/>
      <c r="BQ24" s="45"/>
      <c r="BR24" s="45"/>
      <c r="BS24" s="45"/>
      <c r="BT24" s="45"/>
      <c r="BU24" s="45"/>
      <c r="BV24" s="45"/>
      <c r="BW24" s="45"/>
      <c r="BX24" s="46"/>
      <c r="BY24" s="46"/>
      <c r="BZ24" s="45"/>
      <c r="CA24" s="45"/>
      <c r="CB24" s="46"/>
      <c r="CC24" s="46"/>
      <c r="CD24" s="45"/>
      <c r="CE24" s="45"/>
      <c r="CF24" s="47"/>
      <c r="CG24" s="47"/>
    </row>
    <row r="25" spans="2:85" ht="13.25" outlineLevel="1" x14ac:dyDescent="0.25">
      <c r="B25" s="48" t="s">
        <v>85</v>
      </c>
      <c r="C25" s="49" t="s">
        <v>86</v>
      </c>
      <c r="D25" s="50">
        <f>TEIK_2001!C25</f>
        <v>11.82</v>
      </c>
      <c r="E25" s="50">
        <f>TEIK_2001!D25</f>
        <v>81.430000000000007</v>
      </c>
      <c r="F25" s="50">
        <f>TEIK_2001!E25</f>
        <v>232.43</v>
      </c>
      <c r="G25" s="50">
        <f>TEIK_2001!F25</f>
        <v>51.02</v>
      </c>
      <c r="H25" s="50">
        <f>TEIK_2001!G25</f>
        <v>68.14</v>
      </c>
      <c r="I25" s="50">
        <f>TEIK_2001!H25</f>
        <v>71.91</v>
      </c>
      <c r="J25" s="50">
        <f>TEIK_2001!I25</f>
        <v>61.59</v>
      </c>
      <c r="K25" s="50">
        <f>TEIK_2001!J25</f>
        <v>77.06</v>
      </c>
      <c r="L25" s="50">
        <f>TEIK_2001!K25</f>
        <v>57.18</v>
      </c>
      <c r="M25" s="50">
        <f>TEIK_2001!L25</f>
        <v>137.05000000000001</v>
      </c>
      <c r="N25" s="50">
        <f>TEIK_2001!M25</f>
        <v>32.67</v>
      </c>
      <c r="O25" s="51">
        <f>TEIK_2001!N25</f>
        <v>89.09</v>
      </c>
      <c r="P25" s="50">
        <f>TEIK_2001!O25</f>
        <v>37.18</v>
      </c>
      <c r="Q25" s="52">
        <f>TEIK_2001!P25</f>
        <v>83.04</v>
      </c>
      <c r="R25" s="51">
        <f>TEIK_2001!Q25</f>
        <v>226.97</v>
      </c>
      <c r="S25" s="52">
        <f>TEIK_2001!R25</f>
        <v>191.78</v>
      </c>
      <c r="T25" s="50">
        <f>TEIK_2001!S25</f>
        <v>82.19</v>
      </c>
      <c r="U25" s="51">
        <f>TEIK_2001!T25</f>
        <v>-35.700000000000003</v>
      </c>
      <c r="V25" s="52">
        <f>TEIK_2001!U25</f>
        <v>1389.61</v>
      </c>
      <c r="W25" s="50">
        <f>TEIK_2001!V25</f>
        <v>146.31</v>
      </c>
      <c r="X25" s="50">
        <f>TEIK_2001!W25</f>
        <v>44.23</v>
      </c>
      <c r="Y25" s="50">
        <f>TEIK_2001!X25</f>
        <v>185.89</v>
      </c>
      <c r="Z25" s="50">
        <f>TEIK_2001!Y25</f>
        <v>761.41</v>
      </c>
      <c r="AA25" s="50">
        <f>TEIK_2001!Z25</f>
        <v>1552.49</v>
      </c>
      <c r="AB25" s="51">
        <f>TEIK_2001!AA25</f>
        <v>1607.23</v>
      </c>
      <c r="AC25" s="50">
        <f>TEIK_2001!AB25</f>
        <v>0</v>
      </c>
      <c r="AD25" s="50">
        <f>TEIK_2001!AC25</f>
        <v>25.68</v>
      </c>
      <c r="AE25" s="50">
        <f>TEIK_2001!AD25</f>
        <v>1186.1400000000001</v>
      </c>
      <c r="AF25" s="50">
        <f>TEIK_2001!AE25</f>
        <v>5536.19</v>
      </c>
      <c r="AG25" s="50">
        <f>TEIK_2001!AF25</f>
        <v>302.73</v>
      </c>
      <c r="AH25" s="50">
        <f>TEIK_2001!AG25</f>
        <v>604.66999999999996</v>
      </c>
      <c r="AI25" s="50">
        <f>TEIK_2001!AH25</f>
        <v>1369.55</v>
      </c>
      <c r="AJ25" s="52">
        <f>TEIK_2001!AI25</f>
        <v>466.11</v>
      </c>
      <c r="AK25" s="50">
        <f>TEIK_2001!AJ25</f>
        <v>919.51</v>
      </c>
      <c r="AL25" s="50">
        <f>TEIK_2001!AK25</f>
        <v>1302.5899999999999</v>
      </c>
      <c r="AM25" s="53">
        <f>TEIK_2001!AL25</f>
        <v>83.8</v>
      </c>
      <c r="AN25" s="51">
        <f>TEIK_2001!AM25</f>
        <v>345.38</v>
      </c>
      <c r="AO25" s="52">
        <f>TEIK_2001!AN25</f>
        <v>591.23</v>
      </c>
      <c r="AP25" s="51">
        <f>TEIK_2001!AO25</f>
        <v>250.85</v>
      </c>
      <c r="AQ25" s="50">
        <f>TEIK_2001!AP25</f>
        <v>10244</v>
      </c>
      <c r="AR25" s="50">
        <f>TEIK_2001!AQ25</f>
        <v>37.54</v>
      </c>
      <c r="AS25" s="54">
        <f>TEIK_2001!AR25</f>
        <v>30509.989999999994</v>
      </c>
      <c r="AT25" s="45"/>
      <c r="AU25" s="45"/>
      <c r="AV25" s="45"/>
      <c r="AW25" s="46"/>
      <c r="AX25" s="46"/>
      <c r="AY25" s="45"/>
      <c r="AZ25" s="45"/>
      <c r="BA25" s="45"/>
      <c r="BB25" s="45"/>
      <c r="BC25" s="46"/>
      <c r="BD25" s="46"/>
      <c r="BE25" s="46"/>
      <c r="BF25" s="45"/>
      <c r="BG25" s="45"/>
      <c r="BH25" s="45"/>
      <c r="BI25" s="45"/>
      <c r="BJ25" s="45"/>
      <c r="BK25" s="46"/>
      <c r="BL25" s="46"/>
      <c r="BM25" s="46"/>
      <c r="BN25" s="45"/>
      <c r="BO25" s="45"/>
      <c r="BP25" s="45"/>
      <c r="BQ25" s="45"/>
      <c r="BR25" s="45"/>
      <c r="BS25" s="45"/>
      <c r="BT25" s="45"/>
      <c r="BU25" s="45"/>
      <c r="BV25" s="45"/>
      <c r="BW25" s="45"/>
      <c r="BX25" s="46"/>
      <c r="BY25" s="46"/>
      <c r="BZ25" s="45"/>
      <c r="CA25" s="45"/>
      <c r="CB25" s="46"/>
      <c r="CC25" s="46"/>
      <c r="CD25" s="45"/>
      <c r="CE25" s="45"/>
      <c r="CF25" s="47"/>
      <c r="CG25" s="47"/>
    </row>
    <row r="26" spans="2:85" ht="13.25" outlineLevel="1" x14ac:dyDescent="0.25">
      <c r="B26" s="48" t="s">
        <v>87</v>
      </c>
      <c r="C26" s="49" t="s">
        <v>88</v>
      </c>
      <c r="D26" s="50">
        <f>TEIK_2001!C26</f>
        <v>0</v>
      </c>
      <c r="E26" s="50">
        <f>TEIK_2001!D26</f>
        <v>0</v>
      </c>
      <c r="F26" s="50">
        <f>TEIK_2001!E26</f>
        <v>0</v>
      </c>
      <c r="G26" s="50">
        <f>TEIK_2001!F26</f>
        <v>0</v>
      </c>
      <c r="H26" s="50">
        <f>TEIK_2001!G26</f>
        <v>0</v>
      </c>
      <c r="I26" s="50">
        <f>TEIK_2001!H26</f>
        <v>0</v>
      </c>
      <c r="J26" s="50">
        <f>TEIK_2001!I26</f>
        <v>0</v>
      </c>
      <c r="K26" s="50">
        <f>TEIK_2001!J26</f>
        <v>0</v>
      </c>
      <c r="L26" s="50">
        <f>TEIK_2001!K26</f>
        <v>0</v>
      </c>
      <c r="M26" s="50">
        <f>TEIK_2001!L26</f>
        <v>0</v>
      </c>
      <c r="N26" s="50">
        <f>TEIK_2001!M26</f>
        <v>0</v>
      </c>
      <c r="O26" s="51">
        <f>TEIK_2001!N26</f>
        <v>0</v>
      </c>
      <c r="P26" s="50">
        <f>TEIK_2001!O26</f>
        <v>0</v>
      </c>
      <c r="Q26" s="52">
        <f>TEIK_2001!P26</f>
        <v>0</v>
      </c>
      <c r="R26" s="51">
        <f>TEIK_2001!Q26</f>
        <v>0</v>
      </c>
      <c r="S26" s="52">
        <f>TEIK_2001!R26</f>
        <v>0</v>
      </c>
      <c r="T26" s="50">
        <f>TEIK_2001!S26</f>
        <v>0</v>
      </c>
      <c r="U26" s="51">
        <f>TEIK_2001!T26</f>
        <v>0</v>
      </c>
      <c r="V26" s="52">
        <f>TEIK_2001!U26</f>
        <v>0</v>
      </c>
      <c r="W26" s="50">
        <f>TEIK_2001!V26</f>
        <v>0</v>
      </c>
      <c r="X26" s="50">
        <f>TEIK_2001!W26</f>
        <v>0</v>
      </c>
      <c r="Y26" s="50">
        <f>TEIK_2001!X26</f>
        <v>0</v>
      </c>
      <c r="Z26" s="50">
        <f>TEIK_2001!Y26</f>
        <v>0</v>
      </c>
      <c r="AA26" s="50">
        <f>TEIK_2001!Z26</f>
        <v>0</v>
      </c>
      <c r="AB26" s="51">
        <f>TEIK_2001!AA26</f>
        <v>0</v>
      </c>
      <c r="AC26" s="50">
        <f>TEIK_2001!AB26</f>
        <v>0</v>
      </c>
      <c r="AD26" s="50">
        <f>TEIK_2001!AC26</f>
        <v>0</v>
      </c>
      <c r="AE26" s="50">
        <f>TEIK_2001!AD26</f>
        <v>0</v>
      </c>
      <c r="AF26" s="50">
        <f>TEIK_2001!AE26</f>
        <v>0</v>
      </c>
      <c r="AG26" s="50">
        <f>TEIK_2001!AF26</f>
        <v>0</v>
      </c>
      <c r="AH26" s="50">
        <f>TEIK_2001!AG26</f>
        <v>0</v>
      </c>
      <c r="AI26" s="50">
        <f>TEIK_2001!AH26</f>
        <v>0</v>
      </c>
      <c r="AJ26" s="52">
        <f>TEIK_2001!AI26</f>
        <v>0</v>
      </c>
      <c r="AK26" s="50">
        <f>TEIK_2001!AJ26</f>
        <v>0</v>
      </c>
      <c r="AL26" s="50">
        <f>TEIK_2001!AK26</f>
        <v>0</v>
      </c>
      <c r="AM26" s="53">
        <f>TEIK_2001!AL26</f>
        <v>0</v>
      </c>
      <c r="AN26" s="51">
        <f>TEIK_2001!AM26</f>
        <v>0</v>
      </c>
      <c r="AO26" s="52">
        <f>TEIK_2001!AN26</f>
        <v>0</v>
      </c>
      <c r="AP26" s="51">
        <f>TEIK_2001!AO26</f>
        <v>0</v>
      </c>
      <c r="AQ26" s="50">
        <f>TEIK_2001!AP26</f>
        <v>0</v>
      </c>
      <c r="AR26" s="50">
        <f>TEIK_2001!AQ26</f>
        <v>0</v>
      </c>
      <c r="AS26" s="54">
        <f>TEIK_2001!AR26</f>
        <v>0</v>
      </c>
      <c r="AT26" s="45"/>
      <c r="AU26" s="45"/>
      <c r="AV26" s="45"/>
      <c r="AW26" s="46"/>
      <c r="AX26" s="46"/>
      <c r="AY26" s="45"/>
      <c r="AZ26" s="45"/>
      <c r="BA26" s="45"/>
      <c r="BB26" s="45"/>
      <c r="BC26" s="46"/>
      <c r="BD26" s="46"/>
      <c r="BE26" s="46"/>
      <c r="BF26" s="45"/>
      <c r="BG26" s="45"/>
      <c r="BH26" s="45"/>
      <c r="BI26" s="45"/>
      <c r="BJ26" s="45"/>
      <c r="BK26" s="46"/>
      <c r="BL26" s="46"/>
      <c r="BM26" s="46"/>
      <c r="BN26" s="45"/>
      <c r="BO26" s="45"/>
      <c r="BP26" s="45"/>
      <c r="BQ26" s="45"/>
      <c r="BR26" s="45"/>
      <c r="BS26" s="45"/>
      <c r="BT26" s="45"/>
      <c r="BU26" s="45"/>
      <c r="BV26" s="45"/>
      <c r="BW26" s="45"/>
      <c r="BX26" s="46"/>
      <c r="BY26" s="46"/>
      <c r="BZ26" s="45"/>
      <c r="CA26" s="45"/>
      <c r="CB26" s="46"/>
      <c r="CC26" s="46"/>
      <c r="CD26" s="45"/>
      <c r="CE26" s="45"/>
      <c r="CF26" s="47"/>
      <c r="CG26" s="47"/>
    </row>
    <row r="27" spans="2:85" ht="13.25" outlineLevel="1" x14ac:dyDescent="0.25">
      <c r="B27" s="48" t="s">
        <v>89</v>
      </c>
      <c r="C27" s="49" t="s">
        <v>90</v>
      </c>
      <c r="D27" s="50">
        <f>TEIK_2001!C27</f>
        <v>0</v>
      </c>
      <c r="E27" s="50">
        <f>TEIK_2001!D27</f>
        <v>0</v>
      </c>
      <c r="F27" s="50">
        <f>TEIK_2001!E27</f>
        <v>0</v>
      </c>
      <c r="G27" s="50">
        <f>TEIK_2001!F27</f>
        <v>0</v>
      </c>
      <c r="H27" s="50">
        <f>TEIK_2001!G27</f>
        <v>0</v>
      </c>
      <c r="I27" s="50">
        <f>TEIK_2001!H27</f>
        <v>0</v>
      </c>
      <c r="J27" s="50">
        <f>TEIK_2001!I27</f>
        <v>0</v>
      </c>
      <c r="K27" s="50">
        <f>TEIK_2001!J27</f>
        <v>0</v>
      </c>
      <c r="L27" s="50">
        <f>TEIK_2001!K27</f>
        <v>0</v>
      </c>
      <c r="M27" s="50">
        <f>TEIK_2001!L27</f>
        <v>0</v>
      </c>
      <c r="N27" s="50">
        <f>TEIK_2001!M27</f>
        <v>0</v>
      </c>
      <c r="O27" s="51">
        <f>TEIK_2001!N27</f>
        <v>0</v>
      </c>
      <c r="P27" s="50">
        <f>TEIK_2001!O27</f>
        <v>0</v>
      </c>
      <c r="Q27" s="52">
        <f>TEIK_2001!P27</f>
        <v>0</v>
      </c>
      <c r="R27" s="51">
        <f>TEIK_2001!Q27</f>
        <v>0</v>
      </c>
      <c r="S27" s="52">
        <f>TEIK_2001!R27</f>
        <v>0</v>
      </c>
      <c r="T27" s="50">
        <f>TEIK_2001!S27</f>
        <v>0</v>
      </c>
      <c r="U27" s="51">
        <f>TEIK_2001!T27</f>
        <v>0</v>
      </c>
      <c r="V27" s="52">
        <f>TEIK_2001!U27</f>
        <v>0</v>
      </c>
      <c r="W27" s="50">
        <f>TEIK_2001!V27</f>
        <v>0</v>
      </c>
      <c r="X27" s="50">
        <f>TEIK_2001!W27</f>
        <v>0</v>
      </c>
      <c r="Y27" s="50">
        <f>TEIK_2001!X27</f>
        <v>0</v>
      </c>
      <c r="Z27" s="50">
        <f>TEIK_2001!Y27</f>
        <v>0</v>
      </c>
      <c r="AA27" s="50">
        <f>TEIK_2001!Z27</f>
        <v>0</v>
      </c>
      <c r="AB27" s="51">
        <f>TEIK_2001!AA27</f>
        <v>0</v>
      </c>
      <c r="AC27" s="50">
        <f>TEIK_2001!AB27</f>
        <v>0</v>
      </c>
      <c r="AD27" s="50">
        <f>TEIK_2001!AC27</f>
        <v>0</v>
      </c>
      <c r="AE27" s="50">
        <f>TEIK_2001!AD27</f>
        <v>0</v>
      </c>
      <c r="AF27" s="50">
        <f>TEIK_2001!AE27</f>
        <v>0</v>
      </c>
      <c r="AG27" s="50">
        <f>TEIK_2001!AF27</f>
        <v>0</v>
      </c>
      <c r="AH27" s="50">
        <f>TEIK_2001!AG27</f>
        <v>0</v>
      </c>
      <c r="AI27" s="50">
        <f>TEIK_2001!AH27</f>
        <v>0</v>
      </c>
      <c r="AJ27" s="52">
        <f>TEIK_2001!AI27</f>
        <v>0</v>
      </c>
      <c r="AK27" s="50">
        <f>TEIK_2001!AJ27</f>
        <v>0</v>
      </c>
      <c r="AL27" s="50">
        <f>TEIK_2001!AK27</f>
        <v>0</v>
      </c>
      <c r="AM27" s="53">
        <f>TEIK_2001!AL27</f>
        <v>0</v>
      </c>
      <c r="AN27" s="51">
        <f>TEIK_2001!AM27</f>
        <v>0</v>
      </c>
      <c r="AO27" s="52">
        <f>TEIK_2001!AN27</f>
        <v>0</v>
      </c>
      <c r="AP27" s="51">
        <f>TEIK_2001!AO27</f>
        <v>0</v>
      </c>
      <c r="AQ27" s="50">
        <f>TEIK_2001!AP27</f>
        <v>0</v>
      </c>
      <c r="AR27" s="50">
        <f>TEIK_2001!AQ27</f>
        <v>0</v>
      </c>
      <c r="AS27" s="54">
        <f>TEIK_2001!AR27</f>
        <v>0</v>
      </c>
      <c r="AT27" s="45"/>
      <c r="AU27" s="45"/>
      <c r="AV27" s="45"/>
      <c r="AW27" s="46"/>
      <c r="AX27" s="46"/>
      <c r="AY27" s="45"/>
      <c r="AZ27" s="45"/>
      <c r="BA27" s="45"/>
      <c r="BB27" s="45"/>
      <c r="BC27" s="46"/>
      <c r="BD27" s="46"/>
      <c r="BE27" s="46"/>
      <c r="BF27" s="45"/>
      <c r="BG27" s="45"/>
      <c r="BH27" s="45"/>
      <c r="BI27" s="45"/>
      <c r="BJ27" s="45"/>
      <c r="BK27" s="46"/>
      <c r="BL27" s="46"/>
      <c r="BM27" s="46"/>
      <c r="BN27" s="45"/>
      <c r="BO27" s="45"/>
      <c r="BP27" s="45"/>
      <c r="BQ27" s="45"/>
      <c r="BR27" s="45"/>
      <c r="BS27" s="45"/>
      <c r="BT27" s="45"/>
      <c r="BU27" s="45"/>
      <c r="BV27" s="45"/>
      <c r="BW27" s="45"/>
      <c r="BX27" s="46"/>
      <c r="BY27" s="46"/>
      <c r="BZ27" s="45"/>
      <c r="CA27" s="45"/>
      <c r="CB27" s="46"/>
      <c r="CC27" s="46"/>
      <c r="CD27" s="45"/>
      <c r="CE27" s="45"/>
      <c r="CF27" s="47"/>
      <c r="CG27" s="47"/>
    </row>
    <row r="28" spans="2:85" ht="13.25" outlineLevel="1" x14ac:dyDescent="0.25">
      <c r="B28" s="48" t="s">
        <v>91</v>
      </c>
      <c r="C28" s="49" t="s">
        <v>92</v>
      </c>
      <c r="D28" s="50">
        <f>TEIK_2001!C28</f>
        <v>0</v>
      </c>
      <c r="E28" s="50">
        <f>TEIK_2001!D28</f>
        <v>0</v>
      </c>
      <c r="F28" s="50">
        <f>TEIK_2001!E28</f>
        <v>0</v>
      </c>
      <c r="G28" s="50">
        <f>TEIK_2001!F28</f>
        <v>0</v>
      </c>
      <c r="H28" s="50">
        <f>TEIK_2001!G28</f>
        <v>0</v>
      </c>
      <c r="I28" s="50">
        <f>TEIK_2001!H28</f>
        <v>0</v>
      </c>
      <c r="J28" s="50">
        <f>TEIK_2001!I28</f>
        <v>0</v>
      </c>
      <c r="K28" s="50">
        <f>TEIK_2001!J28</f>
        <v>0</v>
      </c>
      <c r="L28" s="50">
        <f>TEIK_2001!K28</f>
        <v>0</v>
      </c>
      <c r="M28" s="50">
        <f>TEIK_2001!L28</f>
        <v>0</v>
      </c>
      <c r="N28" s="50">
        <f>TEIK_2001!M28</f>
        <v>0</v>
      </c>
      <c r="O28" s="51">
        <f>TEIK_2001!N28</f>
        <v>0</v>
      </c>
      <c r="P28" s="50">
        <f>TEIK_2001!O28</f>
        <v>0</v>
      </c>
      <c r="Q28" s="52">
        <f>TEIK_2001!P28</f>
        <v>0</v>
      </c>
      <c r="R28" s="51">
        <f>TEIK_2001!Q28</f>
        <v>0</v>
      </c>
      <c r="S28" s="52">
        <f>TEIK_2001!R28</f>
        <v>0</v>
      </c>
      <c r="T28" s="50">
        <f>TEIK_2001!S28</f>
        <v>0</v>
      </c>
      <c r="U28" s="51">
        <f>TEIK_2001!T28</f>
        <v>0</v>
      </c>
      <c r="V28" s="52">
        <f>TEIK_2001!U28</f>
        <v>0</v>
      </c>
      <c r="W28" s="50">
        <f>TEIK_2001!V28</f>
        <v>0</v>
      </c>
      <c r="X28" s="50">
        <f>TEIK_2001!W28</f>
        <v>0</v>
      </c>
      <c r="Y28" s="50">
        <f>TEIK_2001!X28</f>
        <v>0</v>
      </c>
      <c r="Z28" s="50">
        <f>TEIK_2001!Y28</f>
        <v>0</v>
      </c>
      <c r="AA28" s="50">
        <f>TEIK_2001!Z28</f>
        <v>0</v>
      </c>
      <c r="AB28" s="51">
        <f>TEIK_2001!AA28</f>
        <v>0</v>
      </c>
      <c r="AC28" s="50">
        <f>TEIK_2001!AB28</f>
        <v>0</v>
      </c>
      <c r="AD28" s="50">
        <f>TEIK_2001!AC28</f>
        <v>0</v>
      </c>
      <c r="AE28" s="50">
        <f>TEIK_2001!AD28</f>
        <v>0</v>
      </c>
      <c r="AF28" s="50">
        <f>TEIK_2001!AE28</f>
        <v>0</v>
      </c>
      <c r="AG28" s="50">
        <f>TEIK_2001!AF28</f>
        <v>0</v>
      </c>
      <c r="AH28" s="50">
        <f>TEIK_2001!AG28</f>
        <v>0</v>
      </c>
      <c r="AI28" s="50">
        <f>TEIK_2001!AH28</f>
        <v>0</v>
      </c>
      <c r="AJ28" s="52">
        <f>TEIK_2001!AI28</f>
        <v>0</v>
      </c>
      <c r="AK28" s="50">
        <f>TEIK_2001!AJ28</f>
        <v>0</v>
      </c>
      <c r="AL28" s="50">
        <f>TEIK_2001!AK28</f>
        <v>0</v>
      </c>
      <c r="AM28" s="53">
        <f>TEIK_2001!AL28</f>
        <v>0</v>
      </c>
      <c r="AN28" s="51">
        <f>TEIK_2001!AM28</f>
        <v>0</v>
      </c>
      <c r="AO28" s="52">
        <f>TEIK_2001!AN28</f>
        <v>0</v>
      </c>
      <c r="AP28" s="51">
        <f>TEIK_2001!AO28</f>
        <v>0</v>
      </c>
      <c r="AQ28" s="50">
        <f>TEIK_2001!AP28</f>
        <v>0</v>
      </c>
      <c r="AR28" s="50">
        <f>TEIK_2001!AQ28</f>
        <v>0</v>
      </c>
      <c r="AS28" s="54">
        <f>TEIK_2001!AR28</f>
        <v>0</v>
      </c>
      <c r="AT28" s="45"/>
      <c r="AU28" s="45"/>
      <c r="AV28" s="45"/>
      <c r="AW28" s="46"/>
      <c r="AX28" s="46"/>
      <c r="AY28" s="45"/>
      <c r="AZ28" s="45"/>
      <c r="BA28" s="45"/>
      <c r="BB28" s="45"/>
      <c r="BC28" s="46"/>
      <c r="BD28" s="46"/>
      <c r="BE28" s="46"/>
      <c r="BF28" s="45"/>
      <c r="BG28" s="45"/>
      <c r="BH28" s="45"/>
      <c r="BI28" s="45"/>
      <c r="BJ28" s="45"/>
      <c r="BK28" s="46"/>
      <c r="BL28" s="46"/>
      <c r="BM28" s="46"/>
      <c r="BN28" s="45"/>
      <c r="BO28" s="45"/>
      <c r="BP28" s="45"/>
      <c r="BQ28" s="45"/>
      <c r="BR28" s="45"/>
      <c r="BS28" s="45"/>
      <c r="BT28" s="45"/>
      <c r="BU28" s="45"/>
      <c r="BV28" s="45"/>
      <c r="BW28" s="45"/>
      <c r="BX28" s="46"/>
      <c r="BY28" s="46"/>
      <c r="BZ28" s="45"/>
      <c r="CA28" s="45"/>
      <c r="CB28" s="46"/>
      <c r="CC28" s="46"/>
      <c r="CD28" s="45"/>
      <c r="CE28" s="45"/>
      <c r="CF28" s="47"/>
      <c r="CG28" s="47"/>
    </row>
    <row r="29" spans="2:85" ht="13.25" outlineLevel="1" x14ac:dyDescent="0.25">
      <c r="B29" s="48" t="s">
        <v>93</v>
      </c>
      <c r="C29" s="49" t="s">
        <v>94</v>
      </c>
      <c r="D29" s="50">
        <f>TEIK_2001!C29</f>
        <v>0</v>
      </c>
      <c r="E29" s="50">
        <f>TEIK_2001!D29</f>
        <v>0</v>
      </c>
      <c r="F29" s="50">
        <f>TEIK_2001!E29</f>
        <v>0</v>
      </c>
      <c r="G29" s="50">
        <f>TEIK_2001!F29</f>
        <v>0</v>
      </c>
      <c r="H29" s="50">
        <f>TEIK_2001!G29</f>
        <v>0</v>
      </c>
      <c r="I29" s="50">
        <f>TEIK_2001!H29</f>
        <v>0</v>
      </c>
      <c r="J29" s="50">
        <f>TEIK_2001!I29</f>
        <v>0</v>
      </c>
      <c r="K29" s="50">
        <f>TEIK_2001!J29</f>
        <v>0</v>
      </c>
      <c r="L29" s="50">
        <f>TEIK_2001!K29</f>
        <v>0</v>
      </c>
      <c r="M29" s="50">
        <f>TEIK_2001!L29</f>
        <v>0</v>
      </c>
      <c r="N29" s="50">
        <f>TEIK_2001!M29</f>
        <v>0</v>
      </c>
      <c r="O29" s="51">
        <f>TEIK_2001!N29</f>
        <v>0</v>
      </c>
      <c r="P29" s="50">
        <f>TEIK_2001!O29</f>
        <v>0</v>
      </c>
      <c r="Q29" s="52">
        <f>TEIK_2001!P29</f>
        <v>0</v>
      </c>
      <c r="R29" s="51">
        <f>TEIK_2001!Q29</f>
        <v>0</v>
      </c>
      <c r="S29" s="52">
        <f>TEIK_2001!R29</f>
        <v>0</v>
      </c>
      <c r="T29" s="50">
        <f>TEIK_2001!S29</f>
        <v>0</v>
      </c>
      <c r="U29" s="51">
        <f>TEIK_2001!T29</f>
        <v>0</v>
      </c>
      <c r="V29" s="52">
        <f>TEIK_2001!U29</f>
        <v>0</v>
      </c>
      <c r="W29" s="50">
        <f>TEIK_2001!V29</f>
        <v>0</v>
      </c>
      <c r="X29" s="50">
        <f>TEIK_2001!W29</f>
        <v>0</v>
      </c>
      <c r="Y29" s="50">
        <f>TEIK_2001!X29</f>
        <v>0</v>
      </c>
      <c r="Z29" s="50">
        <f>TEIK_2001!Y29</f>
        <v>0</v>
      </c>
      <c r="AA29" s="50">
        <f>TEIK_2001!Z29</f>
        <v>0</v>
      </c>
      <c r="AB29" s="51">
        <f>TEIK_2001!AA29</f>
        <v>0</v>
      </c>
      <c r="AC29" s="50">
        <f>TEIK_2001!AB29</f>
        <v>0</v>
      </c>
      <c r="AD29" s="50">
        <f>TEIK_2001!AC29</f>
        <v>0</v>
      </c>
      <c r="AE29" s="50">
        <f>TEIK_2001!AD29</f>
        <v>0</v>
      </c>
      <c r="AF29" s="50">
        <f>TEIK_2001!AE29</f>
        <v>0</v>
      </c>
      <c r="AG29" s="50">
        <f>TEIK_2001!AF29</f>
        <v>0</v>
      </c>
      <c r="AH29" s="50">
        <f>TEIK_2001!AG29</f>
        <v>0</v>
      </c>
      <c r="AI29" s="50">
        <f>TEIK_2001!AH29</f>
        <v>0</v>
      </c>
      <c r="AJ29" s="52">
        <f>TEIK_2001!AI29</f>
        <v>0</v>
      </c>
      <c r="AK29" s="50">
        <f>TEIK_2001!AJ29</f>
        <v>0</v>
      </c>
      <c r="AL29" s="50">
        <f>TEIK_2001!AK29</f>
        <v>0</v>
      </c>
      <c r="AM29" s="53">
        <f>TEIK_2001!AL29</f>
        <v>0</v>
      </c>
      <c r="AN29" s="51">
        <f>TEIK_2001!AM29</f>
        <v>0</v>
      </c>
      <c r="AO29" s="52">
        <f>TEIK_2001!AN29</f>
        <v>0</v>
      </c>
      <c r="AP29" s="51">
        <f>TEIK_2001!AO29</f>
        <v>0</v>
      </c>
      <c r="AQ29" s="50">
        <f>TEIK_2001!AP29</f>
        <v>0</v>
      </c>
      <c r="AR29" s="50">
        <f>TEIK_2001!AQ29</f>
        <v>0</v>
      </c>
      <c r="AS29" s="54">
        <f>TEIK_2001!AR29</f>
        <v>0</v>
      </c>
      <c r="AT29" s="45"/>
      <c r="AU29" s="45"/>
      <c r="AV29" s="45"/>
      <c r="AW29" s="46"/>
      <c r="AX29" s="46"/>
      <c r="AY29" s="45"/>
      <c r="AZ29" s="45"/>
      <c r="BA29" s="45"/>
      <c r="BB29" s="45"/>
      <c r="BC29" s="46"/>
      <c r="BD29" s="46"/>
      <c r="BE29" s="46"/>
      <c r="BF29" s="45"/>
      <c r="BG29" s="45"/>
      <c r="BH29" s="45"/>
      <c r="BI29" s="45"/>
      <c r="BJ29" s="45"/>
      <c r="BK29" s="46"/>
      <c r="BL29" s="46"/>
      <c r="BM29" s="46"/>
      <c r="BN29" s="45"/>
      <c r="BO29" s="45"/>
      <c r="BP29" s="45"/>
      <c r="BQ29" s="45"/>
      <c r="BR29" s="45"/>
      <c r="BS29" s="45"/>
      <c r="BT29" s="45"/>
      <c r="BU29" s="45"/>
      <c r="BV29" s="45"/>
      <c r="BW29" s="45"/>
      <c r="BX29" s="46"/>
      <c r="BY29" s="46"/>
      <c r="BZ29" s="45"/>
      <c r="CA29" s="45"/>
      <c r="CB29" s="46"/>
      <c r="CC29" s="46"/>
      <c r="CD29" s="45"/>
      <c r="CE29" s="45"/>
      <c r="CF29" s="47"/>
      <c r="CG29" s="47"/>
    </row>
    <row r="30" spans="2:85" ht="13.25" outlineLevel="1" x14ac:dyDescent="0.25">
      <c r="B30" s="48" t="s">
        <v>95</v>
      </c>
      <c r="C30" s="49" t="s">
        <v>96</v>
      </c>
      <c r="D30" s="50">
        <f>TEIK_2001!C30</f>
        <v>0</v>
      </c>
      <c r="E30" s="50">
        <f>TEIK_2001!D30</f>
        <v>0</v>
      </c>
      <c r="F30" s="50">
        <f>TEIK_2001!E30</f>
        <v>0</v>
      </c>
      <c r="G30" s="50">
        <f>TEIK_2001!F30</f>
        <v>0</v>
      </c>
      <c r="H30" s="50">
        <f>TEIK_2001!G30</f>
        <v>0</v>
      </c>
      <c r="I30" s="50">
        <f>TEIK_2001!H30</f>
        <v>0</v>
      </c>
      <c r="J30" s="50">
        <f>TEIK_2001!I30</f>
        <v>0</v>
      </c>
      <c r="K30" s="50">
        <f>TEIK_2001!J30</f>
        <v>0</v>
      </c>
      <c r="L30" s="50">
        <f>TEIK_2001!K30</f>
        <v>0</v>
      </c>
      <c r="M30" s="50">
        <f>TEIK_2001!L30</f>
        <v>0</v>
      </c>
      <c r="N30" s="50">
        <f>TEIK_2001!M30</f>
        <v>0</v>
      </c>
      <c r="O30" s="51">
        <f>TEIK_2001!N30</f>
        <v>0</v>
      </c>
      <c r="P30" s="50">
        <f>TEIK_2001!O30</f>
        <v>0</v>
      </c>
      <c r="Q30" s="52">
        <f>TEIK_2001!P30</f>
        <v>0</v>
      </c>
      <c r="R30" s="51">
        <f>TEIK_2001!Q30</f>
        <v>0</v>
      </c>
      <c r="S30" s="52">
        <f>TEIK_2001!R30</f>
        <v>0</v>
      </c>
      <c r="T30" s="50">
        <f>TEIK_2001!S30</f>
        <v>0</v>
      </c>
      <c r="U30" s="51">
        <f>TEIK_2001!T30</f>
        <v>0</v>
      </c>
      <c r="V30" s="52">
        <f>TEIK_2001!U30</f>
        <v>0</v>
      </c>
      <c r="W30" s="50">
        <f>TEIK_2001!V30</f>
        <v>0</v>
      </c>
      <c r="X30" s="50">
        <f>TEIK_2001!W30</f>
        <v>0</v>
      </c>
      <c r="Y30" s="50">
        <f>TEIK_2001!X30</f>
        <v>0</v>
      </c>
      <c r="Z30" s="50">
        <f>TEIK_2001!Y30</f>
        <v>0</v>
      </c>
      <c r="AA30" s="50">
        <f>TEIK_2001!Z30</f>
        <v>0</v>
      </c>
      <c r="AB30" s="51">
        <f>TEIK_2001!AA30</f>
        <v>0</v>
      </c>
      <c r="AC30" s="50">
        <f>TEIK_2001!AB30</f>
        <v>0</v>
      </c>
      <c r="AD30" s="50">
        <f>TEIK_2001!AC30</f>
        <v>0</v>
      </c>
      <c r="AE30" s="50">
        <f>TEIK_2001!AD30</f>
        <v>0</v>
      </c>
      <c r="AF30" s="50">
        <f>TEIK_2001!AE30</f>
        <v>0</v>
      </c>
      <c r="AG30" s="50">
        <f>TEIK_2001!AF30</f>
        <v>0</v>
      </c>
      <c r="AH30" s="50">
        <f>TEIK_2001!AG30</f>
        <v>0</v>
      </c>
      <c r="AI30" s="50">
        <f>TEIK_2001!AH30</f>
        <v>0</v>
      </c>
      <c r="AJ30" s="52">
        <f>TEIK_2001!AI30</f>
        <v>0</v>
      </c>
      <c r="AK30" s="50">
        <f>TEIK_2001!AJ30</f>
        <v>0</v>
      </c>
      <c r="AL30" s="50">
        <f>TEIK_2001!AK30</f>
        <v>0</v>
      </c>
      <c r="AM30" s="53">
        <f>TEIK_2001!AL30</f>
        <v>0</v>
      </c>
      <c r="AN30" s="51">
        <f>TEIK_2001!AM30</f>
        <v>0</v>
      </c>
      <c r="AO30" s="52">
        <f>TEIK_2001!AN30</f>
        <v>0</v>
      </c>
      <c r="AP30" s="51">
        <f>TEIK_2001!AO30</f>
        <v>0</v>
      </c>
      <c r="AQ30" s="50">
        <f>TEIK_2001!AP30</f>
        <v>0</v>
      </c>
      <c r="AR30" s="50">
        <f>TEIK_2001!AQ30</f>
        <v>0</v>
      </c>
      <c r="AS30" s="54">
        <f>TEIK_2001!AR30</f>
        <v>0</v>
      </c>
      <c r="AT30" s="45"/>
      <c r="AU30" s="45"/>
      <c r="AV30" s="45"/>
      <c r="AW30" s="46"/>
      <c r="AX30" s="46"/>
      <c r="AY30" s="45"/>
      <c r="AZ30" s="45"/>
      <c r="BA30" s="45"/>
      <c r="BB30" s="45"/>
      <c r="BC30" s="46"/>
      <c r="BD30" s="46"/>
      <c r="BE30" s="46"/>
      <c r="BF30" s="45"/>
      <c r="BG30" s="45"/>
      <c r="BH30" s="45"/>
      <c r="BI30" s="45"/>
      <c r="BJ30" s="45"/>
      <c r="BK30" s="46"/>
      <c r="BL30" s="46"/>
      <c r="BM30" s="46"/>
      <c r="BN30" s="45"/>
      <c r="BO30" s="45"/>
      <c r="BP30" s="45"/>
      <c r="BQ30" s="45"/>
      <c r="BR30" s="45"/>
      <c r="BS30" s="45"/>
      <c r="BT30" s="45"/>
      <c r="BU30" s="45"/>
      <c r="BV30" s="45"/>
      <c r="BW30" s="45"/>
      <c r="BX30" s="46"/>
      <c r="BY30" s="46"/>
      <c r="BZ30" s="45"/>
      <c r="CA30" s="45"/>
      <c r="CB30" s="46"/>
      <c r="CC30" s="46"/>
      <c r="CD30" s="45"/>
      <c r="CE30" s="45"/>
      <c r="CF30" s="47"/>
      <c r="CG30" s="47"/>
    </row>
    <row r="31" spans="2:85" ht="13.25" outlineLevel="1" x14ac:dyDescent="0.25">
      <c r="B31" s="48" t="s">
        <v>97</v>
      </c>
      <c r="C31" s="49" t="s">
        <v>98</v>
      </c>
      <c r="D31" s="50">
        <f>TEIK_2001!C31</f>
        <v>0</v>
      </c>
      <c r="E31" s="50">
        <f>TEIK_2001!D31</f>
        <v>0</v>
      </c>
      <c r="F31" s="50">
        <f>TEIK_2001!E31</f>
        <v>0</v>
      </c>
      <c r="G31" s="50">
        <f>TEIK_2001!F31</f>
        <v>0</v>
      </c>
      <c r="H31" s="50">
        <f>TEIK_2001!G31</f>
        <v>0</v>
      </c>
      <c r="I31" s="50">
        <f>TEIK_2001!H31</f>
        <v>0</v>
      </c>
      <c r="J31" s="50">
        <f>TEIK_2001!I31</f>
        <v>0</v>
      </c>
      <c r="K31" s="50">
        <f>TEIK_2001!J31</f>
        <v>0</v>
      </c>
      <c r="L31" s="50">
        <f>TEIK_2001!K31</f>
        <v>0</v>
      </c>
      <c r="M31" s="50">
        <f>TEIK_2001!L31</f>
        <v>0</v>
      </c>
      <c r="N31" s="50">
        <f>TEIK_2001!M31</f>
        <v>0</v>
      </c>
      <c r="O31" s="51">
        <f>TEIK_2001!N31</f>
        <v>0</v>
      </c>
      <c r="P31" s="50">
        <f>TEIK_2001!O31</f>
        <v>0</v>
      </c>
      <c r="Q31" s="52">
        <f>TEIK_2001!P31</f>
        <v>0</v>
      </c>
      <c r="R31" s="51">
        <f>TEIK_2001!Q31</f>
        <v>0</v>
      </c>
      <c r="S31" s="52">
        <f>TEIK_2001!R31</f>
        <v>0</v>
      </c>
      <c r="T31" s="50">
        <f>TEIK_2001!S31</f>
        <v>0</v>
      </c>
      <c r="U31" s="51">
        <f>TEIK_2001!T31</f>
        <v>0</v>
      </c>
      <c r="V31" s="52">
        <f>TEIK_2001!U31</f>
        <v>0</v>
      </c>
      <c r="W31" s="50">
        <f>TEIK_2001!V31</f>
        <v>0</v>
      </c>
      <c r="X31" s="50">
        <f>TEIK_2001!W31</f>
        <v>0</v>
      </c>
      <c r="Y31" s="50">
        <f>TEIK_2001!X31</f>
        <v>0</v>
      </c>
      <c r="Z31" s="50">
        <f>TEIK_2001!Y31</f>
        <v>0</v>
      </c>
      <c r="AA31" s="50">
        <f>TEIK_2001!Z31</f>
        <v>0</v>
      </c>
      <c r="AB31" s="51">
        <f>TEIK_2001!AA31</f>
        <v>0</v>
      </c>
      <c r="AC31" s="50">
        <f>TEIK_2001!AB31</f>
        <v>0</v>
      </c>
      <c r="AD31" s="50">
        <f>TEIK_2001!AC31</f>
        <v>0</v>
      </c>
      <c r="AE31" s="50">
        <f>TEIK_2001!AD31</f>
        <v>0</v>
      </c>
      <c r="AF31" s="50">
        <f>TEIK_2001!AE31</f>
        <v>0</v>
      </c>
      <c r="AG31" s="50">
        <f>TEIK_2001!AF31</f>
        <v>0</v>
      </c>
      <c r="AH31" s="50">
        <f>TEIK_2001!AG31</f>
        <v>0</v>
      </c>
      <c r="AI31" s="50">
        <f>TEIK_2001!AH31</f>
        <v>0</v>
      </c>
      <c r="AJ31" s="52">
        <f>TEIK_2001!AI31</f>
        <v>0</v>
      </c>
      <c r="AK31" s="50">
        <f>TEIK_2001!AJ31</f>
        <v>0</v>
      </c>
      <c r="AL31" s="50">
        <f>TEIK_2001!AK31</f>
        <v>0</v>
      </c>
      <c r="AM31" s="53">
        <f>TEIK_2001!AL31</f>
        <v>0</v>
      </c>
      <c r="AN31" s="51">
        <f>TEIK_2001!AM31</f>
        <v>0</v>
      </c>
      <c r="AO31" s="52">
        <f>TEIK_2001!AN31</f>
        <v>0</v>
      </c>
      <c r="AP31" s="51">
        <f>TEIK_2001!AO31</f>
        <v>0</v>
      </c>
      <c r="AQ31" s="50">
        <f>TEIK_2001!AP31</f>
        <v>0</v>
      </c>
      <c r="AR31" s="50">
        <f>TEIK_2001!AQ31</f>
        <v>0</v>
      </c>
      <c r="AS31" s="54">
        <f>TEIK_2001!AR31</f>
        <v>0</v>
      </c>
      <c r="AT31" s="45"/>
      <c r="AU31" s="45"/>
      <c r="AV31" s="45"/>
      <c r="AW31" s="46"/>
      <c r="AX31" s="46"/>
      <c r="AY31" s="45"/>
      <c r="AZ31" s="45"/>
      <c r="BA31" s="45"/>
      <c r="BB31" s="45"/>
      <c r="BC31" s="46"/>
      <c r="BD31" s="46"/>
      <c r="BE31" s="46"/>
      <c r="BF31" s="45"/>
      <c r="BG31" s="45"/>
      <c r="BH31" s="45"/>
      <c r="BI31" s="45"/>
      <c r="BJ31" s="45"/>
      <c r="BK31" s="46"/>
      <c r="BL31" s="46"/>
      <c r="BM31" s="46"/>
      <c r="BN31" s="45"/>
      <c r="BO31" s="45"/>
      <c r="BP31" s="45"/>
      <c r="BQ31" s="45"/>
      <c r="BR31" s="45"/>
      <c r="BS31" s="45"/>
      <c r="BT31" s="45"/>
      <c r="BU31" s="45"/>
      <c r="BV31" s="45"/>
      <c r="BW31" s="45"/>
      <c r="BX31" s="46"/>
      <c r="BY31" s="46"/>
      <c r="BZ31" s="45"/>
      <c r="CA31" s="45"/>
      <c r="CB31" s="46"/>
      <c r="CC31" s="46"/>
      <c r="CD31" s="45"/>
      <c r="CE31" s="45"/>
      <c r="CF31" s="47"/>
      <c r="CG31" s="47"/>
    </row>
    <row r="32" spans="2:85" ht="13.25" outlineLevel="1" x14ac:dyDescent="0.25">
      <c r="B32" s="48" t="s">
        <v>99</v>
      </c>
      <c r="C32" s="49" t="s">
        <v>100</v>
      </c>
      <c r="D32" s="50">
        <f>TEIK_2001!C32</f>
        <v>0.56999999999999995</v>
      </c>
      <c r="E32" s="50">
        <f>TEIK_2001!D32</f>
        <v>46.41</v>
      </c>
      <c r="F32" s="50">
        <f>TEIK_2001!E32</f>
        <v>86.63</v>
      </c>
      <c r="G32" s="50">
        <f>TEIK_2001!F32</f>
        <v>1.31</v>
      </c>
      <c r="H32" s="50">
        <f>TEIK_2001!G32</f>
        <v>8.4</v>
      </c>
      <c r="I32" s="50">
        <f>TEIK_2001!H32</f>
        <v>20.98</v>
      </c>
      <c r="J32" s="50">
        <f>TEIK_2001!I32</f>
        <v>20.5</v>
      </c>
      <c r="K32" s="50">
        <f>TEIK_2001!J32</f>
        <v>35.520000000000003</v>
      </c>
      <c r="L32" s="50">
        <f>TEIK_2001!K32</f>
        <v>35.299999999999997</v>
      </c>
      <c r="M32" s="50">
        <f>TEIK_2001!L32</f>
        <v>52.93</v>
      </c>
      <c r="N32" s="50">
        <f>TEIK_2001!M32</f>
        <v>5.43</v>
      </c>
      <c r="O32" s="51">
        <f>TEIK_2001!N32</f>
        <v>39.299999999999997</v>
      </c>
      <c r="P32" s="50">
        <f>TEIK_2001!O32</f>
        <v>14.35</v>
      </c>
      <c r="Q32" s="52">
        <f>TEIK_2001!P32</f>
        <v>33.74</v>
      </c>
      <c r="R32" s="51">
        <f>TEIK_2001!Q32</f>
        <v>75.44</v>
      </c>
      <c r="S32" s="52">
        <f>TEIK_2001!R32</f>
        <v>62.58</v>
      </c>
      <c r="T32" s="50">
        <f>TEIK_2001!S32</f>
        <v>32.85</v>
      </c>
      <c r="U32" s="51">
        <f>TEIK_2001!T32</f>
        <v>-17.57</v>
      </c>
      <c r="V32" s="52">
        <f>TEIK_2001!U32</f>
        <v>36.35</v>
      </c>
      <c r="W32" s="50">
        <f>TEIK_2001!V32</f>
        <v>48.88</v>
      </c>
      <c r="X32" s="50">
        <f>TEIK_2001!W32</f>
        <v>11.14</v>
      </c>
      <c r="Y32" s="50">
        <f>TEIK_2001!X32</f>
        <v>44.14</v>
      </c>
      <c r="Z32" s="50">
        <f>TEIK_2001!Y32</f>
        <v>186.08</v>
      </c>
      <c r="AA32" s="50">
        <f>TEIK_2001!Z32</f>
        <v>211.02</v>
      </c>
      <c r="AB32" s="51">
        <f>TEIK_2001!AA32</f>
        <v>714.26</v>
      </c>
      <c r="AC32" s="50">
        <f>TEIK_2001!AB32</f>
        <v>0</v>
      </c>
      <c r="AD32" s="50">
        <f>TEIK_2001!AC32</f>
        <v>257.72000000000003</v>
      </c>
      <c r="AE32" s="50">
        <f>TEIK_2001!AD32</f>
        <v>702.36</v>
      </c>
      <c r="AF32" s="50">
        <f>TEIK_2001!AE32</f>
        <v>10313.92</v>
      </c>
      <c r="AG32" s="50">
        <f>TEIK_2001!AF32</f>
        <v>91.56</v>
      </c>
      <c r="AH32" s="50">
        <f>TEIK_2001!AG32</f>
        <v>39.39</v>
      </c>
      <c r="AI32" s="50">
        <f>TEIK_2001!AH32</f>
        <v>64.34</v>
      </c>
      <c r="AJ32" s="52">
        <f>TEIK_2001!AI32</f>
        <v>35.33</v>
      </c>
      <c r="AK32" s="50">
        <f>TEIK_2001!AJ32</f>
        <v>234.72</v>
      </c>
      <c r="AL32" s="50">
        <f>TEIK_2001!AK32</f>
        <v>155.28</v>
      </c>
      <c r="AM32" s="53">
        <f>TEIK_2001!AL32</f>
        <v>13.84</v>
      </c>
      <c r="AN32" s="51">
        <f>TEIK_2001!AM32</f>
        <v>7.4</v>
      </c>
      <c r="AO32" s="52">
        <f>TEIK_2001!AN32</f>
        <v>121.95</v>
      </c>
      <c r="AP32" s="51">
        <f>TEIK_2001!AO32</f>
        <v>-0.9</v>
      </c>
      <c r="AQ32" s="50">
        <f>TEIK_2001!AP32</f>
        <v>0</v>
      </c>
      <c r="AR32" s="50">
        <f>TEIK_2001!AQ32</f>
        <v>18.559999999999999</v>
      </c>
      <c r="AS32" s="54">
        <f>TEIK_2001!AR32</f>
        <v>13862.01</v>
      </c>
      <c r="AT32" s="45"/>
      <c r="AU32" s="45"/>
      <c r="AV32" s="45"/>
      <c r="AW32" s="46"/>
      <c r="AX32" s="46"/>
      <c r="AY32" s="45"/>
      <c r="AZ32" s="45"/>
      <c r="BA32" s="45"/>
      <c r="BB32" s="45"/>
      <c r="BC32" s="46"/>
      <c r="BD32" s="46"/>
      <c r="BE32" s="46"/>
      <c r="BF32" s="45"/>
      <c r="BG32" s="45"/>
      <c r="BH32" s="45"/>
      <c r="BI32" s="45"/>
      <c r="BJ32" s="45"/>
      <c r="BK32" s="46"/>
      <c r="BL32" s="46"/>
      <c r="BM32" s="46"/>
      <c r="BN32" s="45"/>
      <c r="BO32" s="45"/>
      <c r="BP32" s="45"/>
      <c r="BQ32" s="45"/>
      <c r="BR32" s="45"/>
      <c r="BS32" s="45"/>
      <c r="BT32" s="45"/>
      <c r="BU32" s="45"/>
      <c r="BV32" s="45"/>
      <c r="BW32" s="45"/>
      <c r="BX32" s="46"/>
      <c r="BY32" s="46"/>
      <c r="BZ32" s="45"/>
      <c r="CA32" s="45"/>
      <c r="CB32" s="46"/>
      <c r="CC32" s="46"/>
      <c r="CD32" s="45"/>
      <c r="CE32" s="45"/>
      <c r="CF32" s="47"/>
      <c r="CG32" s="47"/>
    </row>
    <row r="33" spans="2:85" ht="13.25" outlineLevel="1" x14ac:dyDescent="0.25">
      <c r="B33" s="48" t="s">
        <v>101</v>
      </c>
      <c r="C33" s="49" t="s">
        <v>102</v>
      </c>
      <c r="D33" s="50">
        <f>TEIK_2001!C33</f>
        <v>0</v>
      </c>
      <c r="E33" s="50">
        <f>TEIK_2001!D33</f>
        <v>0</v>
      </c>
      <c r="F33" s="50">
        <f>TEIK_2001!E33</f>
        <v>0</v>
      </c>
      <c r="G33" s="50">
        <f>TEIK_2001!F33</f>
        <v>0</v>
      </c>
      <c r="H33" s="50">
        <f>TEIK_2001!G33</f>
        <v>0</v>
      </c>
      <c r="I33" s="50">
        <f>TEIK_2001!H33</f>
        <v>0</v>
      </c>
      <c r="J33" s="50">
        <f>TEIK_2001!I33</f>
        <v>0</v>
      </c>
      <c r="K33" s="50">
        <f>TEIK_2001!J33</f>
        <v>0</v>
      </c>
      <c r="L33" s="50">
        <f>TEIK_2001!K33</f>
        <v>0</v>
      </c>
      <c r="M33" s="50">
        <f>TEIK_2001!L33</f>
        <v>0</v>
      </c>
      <c r="N33" s="50">
        <f>TEIK_2001!M33</f>
        <v>0</v>
      </c>
      <c r="O33" s="51">
        <f>TEIK_2001!N33</f>
        <v>0</v>
      </c>
      <c r="P33" s="50">
        <f>TEIK_2001!O33</f>
        <v>0</v>
      </c>
      <c r="Q33" s="52">
        <f>TEIK_2001!P33</f>
        <v>0</v>
      </c>
      <c r="R33" s="51">
        <f>TEIK_2001!Q33</f>
        <v>0</v>
      </c>
      <c r="S33" s="52">
        <f>TEIK_2001!R33</f>
        <v>0</v>
      </c>
      <c r="T33" s="50">
        <f>TEIK_2001!S33</f>
        <v>0</v>
      </c>
      <c r="U33" s="51">
        <f>TEIK_2001!T33</f>
        <v>0</v>
      </c>
      <c r="V33" s="52">
        <f>TEIK_2001!U33</f>
        <v>0</v>
      </c>
      <c r="W33" s="50">
        <f>TEIK_2001!V33</f>
        <v>0</v>
      </c>
      <c r="X33" s="50">
        <f>TEIK_2001!W33</f>
        <v>0</v>
      </c>
      <c r="Y33" s="50">
        <f>TEIK_2001!X33</f>
        <v>0</v>
      </c>
      <c r="Z33" s="50">
        <f>TEIK_2001!Y33</f>
        <v>0</v>
      </c>
      <c r="AA33" s="50">
        <f>TEIK_2001!Z33</f>
        <v>0</v>
      </c>
      <c r="AB33" s="51">
        <f>TEIK_2001!AA33</f>
        <v>0</v>
      </c>
      <c r="AC33" s="50">
        <f>TEIK_2001!AB33</f>
        <v>0</v>
      </c>
      <c r="AD33" s="50">
        <f>TEIK_2001!AC33</f>
        <v>0</v>
      </c>
      <c r="AE33" s="50">
        <f>TEIK_2001!AD33</f>
        <v>0</v>
      </c>
      <c r="AF33" s="50">
        <f>TEIK_2001!AE33</f>
        <v>0</v>
      </c>
      <c r="AG33" s="50">
        <f>TEIK_2001!AF33</f>
        <v>0</v>
      </c>
      <c r="AH33" s="50">
        <f>TEIK_2001!AG33</f>
        <v>0</v>
      </c>
      <c r="AI33" s="50">
        <f>TEIK_2001!AH33</f>
        <v>0</v>
      </c>
      <c r="AJ33" s="52">
        <f>TEIK_2001!AI33</f>
        <v>0</v>
      </c>
      <c r="AK33" s="50">
        <f>TEIK_2001!AJ33</f>
        <v>0</v>
      </c>
      <c r="AL33" s="50">
        <f>TEIK_2001!AK33</f>
        <v>0</v>
      </c>
      <c r="AM33" s="53">
        <f>TEIK_2001!AL33</f>
        <v>0</v>
      </c>
      <c r="AN33" s="51">
        <f>TEIK_2001!AM33</f>
        <v>0</v>
      </c>
      <c r="AO33" s="52">
        <f>TEIK_2001!AN33</f>
        <v>0</v>
      </c>
      <c r="AP33" s="51">
        <f>TEIK_2001!AO33</f>
        <v>0</v>
      </c>
      <c r="AQ33" s="50">
        <f>TEIK_2001!AP33</f>
        <v>0</v>
      </c>
      <c r="AR33" s="50">
        <f>TEIK_2001!AQ33</f>
        <v>0</v>
      </c>
      <c r="AS33" s="54">
        <f>TEIK_2001!AR33</f>
        <v>0</v>
      </c>
      <c r="AT33" s="45"/>
      <c r="AU33" s="45"/>
      <c r="AV33" s="45"/>
      <c r="AW33" s="46"/>
      <c r="AX33" s="46"/>
      <c r="AY33" s="45"/>
      <c r="AZ33" s="45"/>
      <c r="BA33" s="45"/>
      <c r="BB33" s="45"/>
      <c r="BC33" s="46"/>
      <c r="BD33" s="46"/>
      <c r="BE33" s="46"/>
      <c r="BF33" s="45"/>
      <c r="BG33" s="45"/>
      <c r="BH33" s="45"/>
      <c r="BI33" s="45"/>
      <c r="BJ33" s="45"/>
      <c r="BK33" s="46"/>
      <c r="BL33" s="46"/>
      <c r="BM33" s="46"/>
      <c r="BN33" s="45"/>
      <c r="BO33" s="45"/>
      <c r="BP33" s="45"/>
      <c r="BQ33" s="45"/>
      <c r="BR33" s="45"/>
      <c r="BS33" s="45"/>
      <c r="BT33" s="45"/>
      <c r="BU33" s="45"/>
      <c r="BV33" s="45"/>
      <c r="BW33" s="45"/>
      <c r="BX33" s="46"/>
      <c r="BY33" s="46"/>
      <c r="BZ33" s="45"/>
      <c r="CA33" s="45"/>
      <c r="CB33" s="46"/>
      <c r="CC33" s="46"/>
      <c r="CD33" s="45"/>
      <c r="CE33" s="45"/>
      <c r="CF33" s="47"/>
      <c r="CG33" s="47"/>
    </row>
    <row r="34" spans="2:85" ht="13.25" outlineLevel="1" x14ac:dyDescent="0.25">
      <c r="B34" s="48" t="s">
        <v>103</v>
      </c>
      <c r="C34" s="49" t="s">
        <v>104</v>
      </c>
      <c r="D34" s="50">
        <f>TEIK_2001!C34</f>
        <v>0</v>
      </c>
      <c r="E34" s="50">
        <f>TEIK_2001!D34</f>
        <v>0</v>
      </c>
      <c r="F34" s="50">
        <f>TEIK_2001!E34</f>
        <v>0</v>
      </c>
      <c r="G34" s="50">
        <f>TEIK_2001!F34</f>
        <v>0</v>
      </c>
      <c r="H34" s="50">
        <f>TEIK_2001!G34</f>
        <v>0</v>
      </c>
      <c r="I34" s="50">
        <f>TEIK_2001!H34</f>
        <v>0</v>
      </c>
      <c r="J34" s="50">
        <f>TEIK_2001!I34</f>
        <v>0</v>
      </c>
      <c r="K34" s="50">
        <f>TEIK_2001!J34</f>
        <v>0</v>
      </c>
      <c r="L34" s="50">
        <f>TEIK_2001!K34</f>
        <v>0</v>
      </c>
      <c r="M34" s="50">
        <f>TEIK_2001!L34</f>
        <v>0</v>
      </c>
      <c r="N34" s="50">
        <f>TEIK_2001!M34</f>
        <v>0</v>
      </c>
      <c r="O34" s="51">
        <f>TEIK_2001!N34</f>
        <v>0</v>
      </c>
      <c r="P34" s="50">
        <f>TEIK_2001!O34</f>
        <v>0</v>
      </c>
      <c r="Q34" s="52">
        <f>TEIK_2001!P34</f>
        <v>0</v>
      </c>
      <c r="R34" s="51">
        <f>TEIK_2001!Q34</f>
        <v>0</v>
      </c>
      <c r="S34" s="52">
        <f>TEIK_2001!R34</f>
        <v>0</v>
      </c>
      <c r="T34" s="50">
        <f>TEIK_2001!S34</f>
        <v>0</v>
      </c>
      <c r="U34" s="51">
        <f>TEIK_2001!T34</f>
        <v>0</v>
      </c>
      <c r="V34" s="52">
        <f>TEIK_2001!U34</f>
        <v>0</v>
      </c>
      <c r="W34" s="50">
        <f>TEIK_2001!V34</f>
        <v>0</v>
      </c>
      <c r="X34" s="50">
        <f>TEIK_2001!W34</f>
        <v>0</v>
      </c>
      <c r="Y34" s="50">
        <f>TEIK_2001!X34</f>
        <v>0</v>
      </c>
      <c r="Z34" s="50">
        <f>TEIK_2001!Y34</f>
        <v>0</v>
      </c>
      <c r="AA34" s="50">
        <f>TEIK_2001!Z34</f>
        <v>0</v>
      </c>
      <c r="AB34" s="51">
        <f>TEIK_2001!AA34</f>
        <v>0</v>
      </c>
      <c r="AC34" s="50">
        <f>TEIK_2001!AB34</f>
        <v>0</v>
      </c>
      <c r="AD34" s="50">
        <f>TEIK_2001!AC34</f>
        <v>0</v>
      </c>
      <c r="AE34" s="50">
        <f>TEIK_2001!AD34</f>
        <v>0</v>
      </c>
      <c r="AF34" s="50">
        <f>TEIK_2001!AE34</f>
        <v>0</v>
      </c>
      <c r="AG34" s="50">
        <f>TEIK_2001!AF34</f>
        <v>0</v>
      </c>
      <c r="AH34" s="50">
        <f>TEIK_2001!AG34</f>
        <v>0</v>
      </c>
      <c r="AI34" s="50">
        <f>TEIK_2001!AH34</f>
        <v>0</v>
      </c>
      <c r="AJ34" s="52">
        <f>TEIK_2001!AI34</f>
        <v>0</v>
      </c>
      <c r="AK34" s="50">
        <f>TEIK_2001!AJ34</f>
        <v>0</v>
      </c>
      <c r="AL34" s="50">
        <f>TEIK_2001!AK34</f>
        <v>0</v>
      </c>
      <c r="AM34" s="53">
        <f>TEIK_2001!AL34</f>
        <v>0</v>
      </c>
      <c r="AN34" s="51">
        <f>TEIK_2001!AM34</f>
        <v>0</v>
      </c>
      <c r="AO34" s="52">
        <f>TEIK_2001!AN34</f>
        <v>0</v>
      </c>
      <c r="AP34" s="51">
        <f>TEIK_2001!AO34</f>
        <v>0</v>
      </c>
      <c r="AQ34" s="50">
        <f>TEIK_2001!AP34</f>
        <v>0</v>
      </c>
      <c r="AR34" s="50">
        <f>TEIK_2001!AQ34</f>
        <v>0</v>
      </c>
      <c r="AS34" s="54">
        <f>TEIK_2001!AR34</f>
        <v>0</v>
      </c>
      <c r="AT34" s="45"/>
      <c r="AU34" s="45"/>
      <c r="AV34" s="45"/>
      <c r="AW34" s="46"/>
      <c r="AX34" s="46"/>
      <c r="AY34" s="45"/>
      <c r="AZ34" s="45"/>
      <c r="BA34" s="45"/>
      <c r="BB34" s="45"/>
      <c r="BC34" s="46"/>
      <c r="BD34" s="46"/>
      <c r="BE34" s="46"/>
      <c r="BF34" s="45"/>
      <c r="BG34" s="45"/>
      <c r="BH34" s="45"/>
      <c r="BI34" s="45"/>
      <c r="BJ34" s="45"/>
      <c r="BK34" s="46"/>
      <c r="BL34" s="46"/>
      <c r="BM34" s="46"/>
      <c r="BN34" s="45"/>
      <c r="BO34" s="45"/>
      <c r="BP34" s="45"/>
      <c r="BQ34" s="45"/>
      <c r="BR34" s="45"/>
      <c r="BS34" s="45"/>
      <c r="BT34" s="45"/>
      <c r="BU34" s="45"/>
      <c r="BV34" s="45"/>
      <c r="BW34" s="45"/>
      <c r="BX34" s="46"/>
      <c r="BY34" s="46"/>
      <c r="BZ34" s="45"/>
      <c r="CA34" s="45"/>
      <c r="CB34" s="46"/>
      <c r="CC34" s="46"/>
      <c r="CD34" s="45"/>
      <c r="CE34" s="45"/>
      <c r="CF34" s="47"/>
      <c r="CG34" s="47"/>
    </row>
    <row r="35" spans="2:85" ht="13.25" outlineLevel="1" x14ac:dyDescent="0.25">
      <c r="B35" s="48" t="s">
        <v>105</v>
      </c>
      <c r="C35" s="49" t="s">
        <v>106</v>
      </c>
      <c r="D35" s="50">
        <f>TEIK_2001!C35</f>
        <v>273.25</v>
      </c>
      <c r="E35" s="50">
        <f>TEIK_2001!D35</f>
        <v>175.14</v>
      </c>
      <c r="F35" s="50">
        <f>TEIK_2001!E35</f>
        <v>347.66</v>
      </c>
      <c r="G35" s="50">
        <f>TEIK_2001!F35</f>
        <v>54.08</v>
      </c>
      <c r="H35" s="50">
        <f>TEIK_2001!G35</f>
        <v>257.99</v>
      </c>
      <c r="I35" s="50">
        <f>TEIK_2001!H35</f>
        <v>180.54</v>
      </c>
      <c r="J35" s="50">
        <f>TEIK_2001!I35</f>
        <v>193.31</v>
      </c>
      <c r="K35" s="50">
        <f>TEIK_2001!J35</f>
        <v>359.42</v>
      </c>
      <c r="L35" s="50">
        <f>TEIK_2001!K35</f>
        <v>417.72</v>
      </c>
      <c r="M35" s="50">
        <f>TEIK_2001!L35</f>
        <v>448.92</v>
      </c>
      <c r="N35" s="50">
        <f>TEIK_2001!M35</f>
        <v>2615.7199999999998</v>
      </c>
      <c r="O35" s="51">
        <f>TEIK_2001!N35</f>
        <v>152.05000000000001</v>
      </c>
      <c r="P35" s="50">
        <f>TEIK_2001!O35</f>
        <v>75.8</v>
      </c>
      <c r="Q35" s="52">
        <f>TEIK_2001!P35</f>
        <v>150.80000000000001</v>
      </c>
      <c r="R35" s="51">
        <f>TEIK_2001!Q35</f>
        <v>353.23</v>
      </c>
      <c r="S35" s="52">
        <f>TEIK_2001!R35</f>
        <v>340.96</v>
      </c>
      <c r="T35" s="50">
        <f>TEIK_2001!S35</f>
        <v>346.68</v>
      </c>
      <c r="U35" s="51">
        <f>TEIK_2001!T35</f>
        <v>70.77</v>
      </c>
      <c r="V35" s="52">
        <f>TEIK_2001!U35</f>
        <v>455.8</v>
      </c>
      <c r="W35" s="50">
        <f>TEIK_2001!V35</f>
        <v>354.99</v>
      </c>
      <c r="X35" s="50">
        <f>TEIK_2001!W35</f>
        <v>68.099999999999994</v>
      </c>
      <c r="Y35" s="50">
        <f>TEIK_2001!X35</f>
        <v>174.86</v>
      </c>
      <c r="Z35" s="50">
        <f>TEIK_2001!Y35</f>
        <v>1954.75</v>
      </c>
      <c r="AA35" s="50">
        <f>TEIK_2001!Z35</f>
        <v>758.3</v>
      </c>
      <c r="AB35" s="51">
        <f>TEIK_2001!AA35</f>
        <v>2123.88</v>
      </c>
      <c r="AC35" s="50">
        <f>TEIK_2001!AB35</f>
        <v>2296</v>
      </c>
      <c r="AD35" s="50">
        <f>TEIK_2001!AC35</f>
        <v>584</v>
      </c>
      <c r="AE35" s="50">
        <f>TEIK_2001!AD35</f>
        <v>1399.49</v>
      </c>
      <c r="AF35" s="50">
        <f>TEIK_2001!AE35</f>
        <v>12931.82</v>
      </c>
      <c r="AG35" s="50">
        <f>TEIK_2001!AF35</f>
        <v>631.9</v>
      </c>
      <c r="AH35" s="50">
        <f>TEIK_2001!AG35</f>
        <v>8501.2900000000009</v>
      </c>
      <c r="AI35" s="50">
        <f>TEIK_2001!AH35</f>
        <v>1248.06</v>
      </c>
      <c r="AJ35" s="52">
        <f>TEIK_2001!AI35</f>
        <v>1143.43</v>
      </c>
      <c r="AK35" s="50">
        <f>TEIK_2001!AJ35</f>
        <v>545.26</v>
      </c>
      <c r="AL35" s="50">
        <f>TEIK_2001!AK35</f>
        <v>604.87</v>
      </c>
      <c r="AM35" s="53">
        <f>TEIK_2001!AL35</f>
        <v>43.59</v>
      </c>
      <c r="AN35" s="51">
        <f>TEIK_2001!AM35</f>
        <v>403.88</v>
      </c>
      <c r="AO35" s="52">
        <f>TEIK_2001!AN35</f>
        <v>470.28</v>
      </c>
      <c r="AP35" s="51">
        <f>TEIK_2001!AO35</f>
        <v>139.5</v>
      </c>
      <c r="AQ35" s="50">
        <f>TEIK_2001!AP35</f>
        <v>3370</v>
      </c>
      <c r="AR35" s="50">
        <f>TEIK_2001!AQ35</f>
        <v>175.93</v>
      </c>
      <c r="AS35" s="54">
        <f>TEIK_2001!AR35</f>
        <v>47194.02</v>
      </c>
      <c r="AT35" s="45"/>
      <c r="AU35" s="45"/>
      <c r="AV35" s="45"/>
      <c r="AW35" s="46"/>
      <c r="AX35" s="46"/>
      <c r="AY35" s="45"/>
      <c r="AZ35" s="45"/>
      <c r="BA35" s="45"/>
      <c r="BB35" s="45"/>
      <c r="BC35" s="46"/>
      <c r="BD35" s="46"/>
      <c r="BE35" s="46"/>
      <c r="BF35" s="45"/>
      <c r="BG35" s="45"/>
      <c r="BH35" s="45"/>
      <c r="BI35" s="45"/>
      <c r="BJ35" s="45"/>
      <c r="BK35" s="46"/>
      <c r="BL35" s="46"/>
      <c r="BM35" s="46"/>
      <c r="BN35" s="45"/>
      <c r="BO35" s="45"/>
      <c r="BP35" s="45"/>
      <c r="BQ35" s="45"/>
      <c r="BR35" s="45"/>
      <c r="BS35" s="45"/>
      <c r="BT35" s="45"/>
      <c r="BU35" s="45"/>
      <c r="BV35" s="45"/>
      <c r="BW35" s="45"/>
      <c r="BX35" s="46"/>
      <c r="BY35" s="46"/>
      <c r="BZ35" s="45"/>
      <c r="CA35" s="45"/>
      <c r="CB35" s="46"/>
      <c r="CC35" s="46"/>
      <c r="CD35" s="45"/>
      <c r="CE35" s="45"/>
      <c r="CF35" s="47"/>
      <c r="CG35" s="47"/>
    </row>
    <row r="36" spans="2:85" ht="13.25" outlineLevel="1" x14ac:dyDescent="0.25">
      <c r="B36" s="48" t="s">
        <v>107</v>
      </c>
      <c r="C36" s="49" t="s">
        <v>108</v>
      </c>
      <c r="D36" s="50">
        <f>TEIK_2001!C36</f>
        <v>0</v>
      </c>
      <c r="E36" s="50">
        <f>TEIK_2001!D36</f>
        <v>0</v>
      </c>
      <c r="F36" s="50">
        <f>TEIK_2001!E36</f>
        <v>0</v>
      </c>
      <c r="G36" s="50">
        <f>TEIK_2001!F36</f>
        <v>0</v>
      </c>
      <c r="H36" s="50">
        <f>TEIK_2001!G36</f>
        <v>0</v>
      </c>
      <c r="I36" s="50">
        <f>TEIK_2001!H36</f>
        <v>0</v>
      </c>
      <c r="J36" s="50">
        <f>TEIK_2001!I36</f>
        <v>0</v>
      </c>
      <c r="K36" s="50">
        <f>TEIK_2001!J36</f>
        <v>0</v>
      </c>
      <c r="L36" s="50">
        <f>TEIK_2001!K36</f>
        <v>0</v>
      </c>
      <c r="M36" s="50">
        <f>TEIK_2001!L36</f>
        <v>0</v>
      </c>
      <c r="N36" s="50">
        <f>TEIK_2001!M36</f>
        <v>0</v>
      </c>
      <c r="O36" s="51">
        <f>TEIK_2001!N36</f>
        <v>0</v>
      </c>
      <c r="P36" s="50">
        <f>TEIK_2001!O36</f>
        <v>0</v>
      </c>
      <c r="Q36" s="52">
        <f>TEIK_2001!P36</f>
        <v>0</v>
      </c>
      <c r="R36" s="51">
        <f>TEIK_2001!Q36</f>
        <v>0</v>
      </c>
      <c r="S36" s="52">
        <f>TEIK_2001!R36</f>
        <v>0</v>
      </c>
      <c r="T36" s="50">
        <f>TEIK_2001!S36</f>
        <v>0</v>
      </c>
      <c r="U36" s="51">
        <f>TEIK_2001!T36</f>
        <v>0</v>
      </c>
      <c r="V36" s="52">
        <f>TEIK_2001!U36</f>
        <v>0</v>
      </c>
      <c r="W36" s="50">
        <f>TEIK_2001!V36</f>
        <v>0</v>
      </c>
      <c r="X36" s="50">
        <f>TEIK_2001!W36</f>
        <v>0</v>
      </c>
      <c r="Y36" s="50">
        <f>TEIK_2001!X36</f>
        <v>0</v>
      </c>
      <c r="Z36" s="50">
        <f>TEIK_2001!Y36</f>
        <v>0</v>
      </c>
      <c r="AA36" s="50">
        <f>TEIK_2001!Z36</f>
        <v>0</v>
      </c>
      <c r="AB36" s="51">
        <f>TEIK_2001!AA36</f>
        <v>0</v>
      </c>
      <c r="AC36" s="50">
        <f>TEIK_2001!AB36</f>
        <v>0</v>
      </c>
      <c r="AD36" s="50">
        <f>TEIK_2001!AC36</f>
        <v>0</v>
      </c>
      <c r="AE36" s="50">
        <f>TEIK_2001!AD36</f>
        <v>0</v>
      </c>
      <c r="AF36" s="50">
        <f>TEIK_2001!AE36</f>
        <v>0</v>
      </c>
      <c r="AG36" s="50">
        <f>TEIK_2001!AF36</f>
        <v>0</v>
      </c>
      <c r="AH36" s="50">
        <f>TEIK_2001!AG36</f>
        <v>0</v>
      </c>
      <c r="AI36" s="50">
        <f>TEIK_2001!AH36</f>
        <v>0</v>
      </c>
      <c r="AJ36" s="52">
        <f>TEIK_2001!AI36</f>
        <v>0</v>
      </c>
      <c r="AK36" s="50">
        <f>TEIK_2001!AJ36</f>
        <v>0</v>
      </c>
      <c r="AL36" s="50">
        <f>TEIK_2001!AK36</f>
        <v>0</v>
      </c>
      <c r="AM36" s="53">
        <f>TEIK_2001!AL36</f>
        <v>0</v>
      </c>
      <c r="AN36" s="51">
        <f>TEIK_2001!AM36</f>
        <v>0</v>
      </c>
      <c r="AO36" s="52">
        <f>TEIK_2001!AN36</f>
        <v>0</v>
      </c>
      <c r="AP36" s="51">
        <f>TEIK_2001!AO36</f>
        <v>0</v>
      </c>
      <c r="AQ36" s="50">
        <f>TEIK_2001!AP36</f>
        <v>0</v>
      </c>
      <c r="AR36" s="50">
        <f>TEIK_2001!AQ36</f>
        <v>0</v>
      </c>
      <c r="AS36" s="54">
        <f>TEIK_2001!AR36</f>
        <v>0</v>
      </c>
      <c r="AT36" s="45"/>
      <c r="AU36" s="45"/>
      <c r="AV36" s="45"/>
      <c r="AW36" s="46"/>
      <c r="AX36" s="46"/>
      <c r="AY36" s="45"/>
      <c r="AZ36" s="45"/>
      <c r="BA36" s="45"/>
      <c r="BB36" s="45"/>
      <c r="BC36" s="46"/>
      <c r="BD36" s="46"/>
      <c r="BE36" s="46"/>
      <c r="BF36" s="45"/>
      <c r="BG36" s="45"/>
      <c r="BH36" s="45"/>
      <c r="BI36" s="45"/>
      <c r="BJ36" s="45"/>
      <c r="BK36" s="46"/>
      <c r="BL36" s="46"/>
      <c r="BM36" s="46"/>
      <c r="BN36" s="45"/>
      <c r="BO36" s="45"/>
      <c r="BP36" s="45"/>
      <c r="BQ36" s="45"/>
      <c r="BR36" s="45"/>
      <c r="BS36" s="45"/>
      <c r="BT36" s="45"/>
      <c r="BU36" s="45"/>
      <c r="BV36" s="45"/>
      <c r="BW36" s="45"/>
      <c r="BX36" s="46"/>
      <c r="BY36" s="46"/>
      <c r="BZ36" s="45"/>
      <c r="CA36" s="45"/>
      <c r="CB36" s="46"/>
      <c r="CC36" s="46"/>
      <c r="CD36" s="45"/>
      <c r="CE36" s="45"/>
      <c r="CF36" s="47"/>
      <c r="CG36" s="47"/>
    </row>
    <row r="37" spans="2:85" ht="13.25" outlineLevel="1" x14ac:dyDescent="0.25">
      <c r="B37" s="48" t="s">
        <v>109</v>
      </c>
      <c r="C37" s="49" t="s">
        <v>110</v>
      </c>
      <c r="D37" s="50">
        <f>TEIK_2001!C37</f>
        <v>0</v>
      </c>
      <c r="E37" s="50">
        <f>TEIK_2001!D37</f>
        <v>0</v>
      </c>
      <c r="F37" s="50">
        <f>TEIK_2001!E37</f>
        <v>0</v>
      </c>
      <c r="G37" s="50">
        <f>TEIK_2001!F37</f>
        <v>0</v>
      </c>
      <c r="H37" s="50">
        <f>TEIK_2001!G37</f>
        <v>0</v>
      </c>
      <c r="I37" s="50">
        <f>TEIK_2001!H37</f>
        <v>0</v>
      </c>
      <c r="J37" s="50">
        <f>TEIK_2001!I37</f>
        <v>0</v>
      </c>
      <c r="K37" s="50">
        <f>TEIK_2001!J37</f>
        <v>0</v>
      </c>
      <c r="L37" s="50">
        <f>TEIK_2001!K37</f>
        <v>0</v>
      </c>
      <c r="M37" s="50">
        <f>TEIK_2001!L37</f>
        <v>0</v>
      </c>
      <c r="N37" s="50">
        <f>TEIK_2001!M37</f>
        <v>0</v>
      </c>
      <c r="O37" s="51">
        <f>TEIK_2001!N37</f>
        <v>0</v>
      </c>
      <c r="P37" s="50">
        <f>TEIK_2001!O37</f>
        <v>0</v>
      </c>
      <c r="Q37" s="52">
        <f>TEIK_2001!P37</f>
        <v>0</v>
      </c>
      <c r="R37" s="51">
        <f>TEIK_2001!Q37</f>
        <v>0</v>
      </c>
      <c r="S37" s="52">
        <f>TEIK_2001!R37</f>
        <v>0</v>
      </c>
      <c r="T37" s="50">
        <f>TEIK_2001!S37</f>
        <v>0</v>
      </c>
      <c r="U37" s="51">
        <f>TEIK_2001!T37</f>
        <v>0</v>
      </c>
      <c r="V37" s="52">
        <f>TEIK_2001!U37</f>
        <v>0</v>
      </c>
      <c r="W37" s="50">
        <f>TEIK_2001!V37</f>
        <v>0</v>
      </c>
      <c r="X37" s="50">
        <f>TEIK_2001!W37</f>
        <v>0</v>
      </c>
      <c r="Y37" s="50">
        <f>TEIK_2001!X37</f>
        <v>0</v>
      </c>
      <c r="Z37" s="50">
        <f>TEIK_2001!Y37</f>
        <v>0</v>
      </c>
      <c r="AA37" s="50">
        <f>TEIK_2001!Z37</f>
        <v>0</v>
      </c>
      <c r="AB37" s="51">
        <f>TEIK_2001!AA37</f>
        <v>0</v>
      </c>
      <c r="AC37" s="50">
        <f>TEIK_2001!AB37</f>
        <v>0</v>
      </c>
      <c r="AD37" s="50">
        <f>TEIK_2001!AC37</f>
        <v>0</v>
      </c>
      <c r="AE37" s="50">
        <f>TEIK_2001!AD37</f>
        <v>0</v>
      </c>
      <c r="AF37" s="50">
        <f>TEIK_2001!AE37</f>
        <v>0</v>
      </c>
      <c r="AG37" s="50">
        <f>TEIK_2001!AF37</f>
        <v>0</v>
      </c>
      <c r="AH37" s="50">
        <f>TEIK_2001!AG37</f>
        <v>0</v>
      </c>
      <c r="AI37" s="50">
        <f>TEIK_2001!AH37</f>
        <v>0</v>
      </c>
      <c r="AJ37" s="52">
        <f>TEIK_2001!AI37</f>
        <v>0</v>
      </c>
      <c r="AK37" s="50">
        <f>TEIK_2001!AJ37</f>
        <v>0</v>
      </c>
      <c r="AL37" s="50">
        <f>TEIK_2001!AK37</f>
        <v>0</v>
      </c>
      <c r="AM37" s="53">
        <f>TEIK_2001!AL37</f>
        <v>0</v>
      </c>
      <c r="AN37" s="51">
        <f>TEIK_2001!AM37</f>
        <v>0</v>
      </c>
      <c r="AO37" s="52">
        <f>TEIK_2001!AN37</f>
        <v>0</v>
      </c>
      <c r="AP37" s="51">
        <f>TEIK_2001!AO37</f>
        <v>0</v>
      </c>
      <c r="AQ37" s="50">
        <f>TEIK_2001!AP37</f>
        <v>0</v>
      </c>
      <c r="AR37" s="50">
        <f>TEIK_2001!AQ37</f>
        <v>0</v>
      </c>
      <c r="AS37" s="54">
        <f>TEIK_2001!AR37</f>
        <v>0</v>
      </c>
      <c r="AT37" s="45"/>
      <c r="AU37" s="45"/>
      <c r="AV37" s="45"/>
      <c r="AW37" s="46"/>
      <c r="AX37" s="46"/>
      <c r="AY37" s="45"/>
      <c r="AZ37" s="45"/>
      <c r="BA37" s="45"/>
      <c r="BB37" s="45"/>
      <c r="BC37" s="46"/>
      <c r="BD37" s="46"/>
      <c r="BE37" s="46"/>
      <c r="BF37" s="45"/>
      <c r="BG37" s="45"/>
      <c r="BH37" s="45"/>
      <c r="BI37" s="45"/>
      <c r="BJ37" s="45"/>
      <c r="BK37" s="46"/>
      <c r="BL37" s="46"/>
      <c r="BM37" s="46"/>
      <c r="BN37" s="45"/>
      <c r="BO37" s="45"/>
      <c r="BP37" s="45"/>
      <c r="BQ37" s="45"/>
      <c r="BR37" s="45"/>
      <c r="BS37" s="45"/>
      <c r="BT37" s="45"/>
      <c r="BU37" s="45"/>
      <c r="BV37" s="45"/>
      <c r="BW37" s="45"/>
      <c r="BX37" s="46"/>
      <c r="BY37" s="46"/>
      <c r="BZ37" s="45"/>
      <c r="CA37" s="45"/>
      <c r="CB37" s="46"/>
      <c r="CC37" s="46"/>
      <c r="CD37" s="45"/>
      <c r="CE37" s="45"/>
      <c r="CF37" s="47"/>
      <c r="CG37" s="47"/>
    </row>
    <row r="38" spans="2:85" ht="13.25" outlineLevel="1" x14ac:dyDescent="0.25">
      <c r="B38" s="48" t="s">
        <v>111</v>
      </c>
      <c r="C38" s="49" t="s">
        <v>112</v>
      </c>
      <c r="D38" s="50">
        <f>TEIK_2001!C38</f>
        <v>0</v>
      </c>
      <c r="E38" s="50">
        <f>TEIK_2001!D38</f>
        <v>0</v>
      </c>
      <c r="F38" s="50">
        <f>TEIK_2001!E38</f>
        <v>0</v>
      </c>
      <c r="G38" s="50">
        <f>TEIK_2001!F38</f>
        <v>0</v>
      </c>
      <c r="H38" s="50">
        <f>TEIK_2001!G38</f>
        <v>0</v>
      </c>
      <c r="I38" s="50">
        <f>TEIK_2001!H38</f>
        <v>0</v>
      </c>
      <c r="J38" s="50">
        <f>TEIK_2001!I38</f>
        <v>0</v>
      </c>
      <c r="K38" s="50">
        <f>TEIK_2001!J38</f>
        <v>0</v>
      </c>
      <c r="L38" s="50">
        <f>TEIK_2001!K38</f>
        <v>0</v>
      </c>
      <c r="M38" s="50">
        <f>TEIK_2001!L38</f>
        <v>0</v>
      </c>
      <c r="N38" s="50">
        <f>TEIK_2001!M38</f>
        <v>0</v>
      </c>
      <c r="O38" s="51">
        <f>TEIK_2001!N38</f>
        <v>0</v>
      </c>
      <c r="P38" s="50">
        <f>TEIK_2001!O38</f>
        <v>0</v>
      </c>
      <c r="Q38" s="52">
        <f>TEIK_2001!P38</f>
        <v>0</v>
      </c>
      <c r="R38" s="51">
        <f>TEIK_2001!Q38</f>
        <v>0</v>
      </c>
      <c r="S38" s="52">
        <f>TEIK_2001!R38</f>
        <v>0</v>
      </c>
      <c r="T38" s="50">
        <f>TEIK_2001!S38</f>
        <v>0</v>
      </c>
      <c r="U38" s="51">
        <f>TEIK_2001!T38</f>
        <v>0</v>
      </c>
      <c r="V38" s="52">
        <f>TEIK_2001!U38</f>
        <v>0</v>
      </c>
      <c r="W38" s="50">
        <f>TEIK_2001!V38</f>
        <v>0</v>
      </c>
      <c r="X38" s="50">
        <f>TEIK_2001!W38</f>
        <v>0</v>
      </c>
      <c r="Y38" s="50">
        <f>TEIK_2001!X38</f>
        <v>0</v>
      </c>
      <c r="Z38" s="50">
        <f>TEIK_2001!Y38</f>
        <v>0</v>
      </c>
      <c r="AA38" s="50">
        <f>TEIK_2001!Z38</f>
        <v>0</v>
      </c>
      <c r="AB38" s="51">
        <f>TEIK_2001!AA38</f>
        <v>0</v>
      </c>
      <c r="AC38" s="50">
        <f>TEIK_2001!AB38</f>
        <v>0</v>
      </c>
      <c r="AD38" s="50">
        <f>TEIK_2001!AC38</f>
        <v>0</v>
      </c>
      <c r="AE38" s="50">
        <f>TEIK_2001!AD38</f>
        <v>0</v>
      </c>
      <c r="AF38" s="50">
        <f>TEIK_2001!AE38</f>
        <v>0</v>
      </c>
      <c r="AG38" s="50">
        <f>TEIK_2001!AF38</f>
        <v>0</v>
      </c>
      <c r="AH38" s="50">
        <f>TEIK_2001!AG38</f>
        <v>0</v>
      </c>
      <c r="AI38" s="50">
        <f>TEIK_2001!AH38</f>
        <v>0</v>
      </c>
      <c r="AJ38" s="52">
        <f>TEIK_2001!AI38</f>
        <v>0</v>
      </c>
      <c r="AK38" s="50">
        <f>TEIK_2001!AJ38</f>
        <v>0</v>
      </c>
      <c r="AL38" s="50">
        <f>TEIK_2001!AK38</f>
        <v>0</v>
      </c>
      <c r="AM38" s="53">
        <f>TEIK_2001!AL38</f>
        <v>0</v>
      </c>
      <c r="AN38" s="51">
        <f>TEIK_2001!AM38</f>
        <v>0</v>
      </c>
      <c r="AO38" s="52">
        <f>TEIK_2001!AN38</f>
        <v>0</v>
      </c>
      <c r="AP38" s="51">
        <f>TEIK_2001!AO38</f>
        <v>0</v>
      </c>
      <c r="AQ38" s="50">
        <f>TEIK_2001!AP38</f>
        <v>0</v>
      </c>
      <c r="AR38" s="50">
        <f>TEIK_2001!AQ38</f>
        <v>0</v>
      </c>
      <c r="AS38" s="54">
        <f>TEIK_2001!AR38</f>
        <v>0</v>
      </c>
      <c r="AT38" s="45"/>
      <c r="AU38" s="45"/>
      <c r="AV38" s="45"/>
      <c r="AW38" s="46"/>
      <c r="AX38" s="46"/>
      <c r="AY38" s="45"/>
      <c r="AZ38" s="45"/>
      <c r="BA38" s="45"/>
      <c r="BB38" s="45"/>
      <c r="BC38" s="46"/>
      <c r="BD38" s="46"/>
      <c r="BE38" s="46"/>
      <c r="BF38" s="45"/>
      <c r="BG38" s="45"/>
      <c r="BH38" s="45"/>
      <c r="BI38" s="45"/>
      <c r="BJ38" s="45"/>
      <c r="BK38" s="46"/>
      <c r="BL38" s="46"/>
      <c r="BM38" s="46"/>
      <c r="BN38" s="45"/>
      <c r="BO38" s="45"/>
      <c r="BP38" s="45"/>
      <c r="BQ38" s="45"/>
      <c r="BR38" s="45"/>
      <c r="BS38" s="45"/>
      <c r="BT38" s="45"/>
      <c r="BU38" s="45"/>
      <c r="BV38" s="45"/>
      <c r="BW38" s="45"/>
      <c r="BX38" s="46"/>
      <c r="BY38" s="46"/>
      <c r="BZ38" s="45"/>
      <c r="CA38" s="45"/>
      <c r="CB38" s="46"/>
      <c r="CC38" s="46"/>
      <c r="CD38" s="45"/>
      <c r="CE38" s="45"/>
      <c r="CF38" s="47"/>
      <c r="CG38" s="47"/>
    </row>
    <row r="39" spans="2:85" ht="13.25" outlineLevel="1" x14ac:dyDescent="0.25">
      <c r="B39" s="48" t="s">
        <v>113</v>
      </c>
      <c r="C39" s="49" t="s">
        <v>114</v>
      </c>
      <c r="D39" s="50">
        <f>TEIK_2001!C39</f>
        <v>0</v>
      </c>
      <c r="E39" s="50">
        <f>TEIK_2001!D39</f>
        <v>0.03</v>
      </c>
      <c r="F39" s="50">
        <f>TEIK_2001!E39</f>
        <v>7.0000000000000007E-2</v>
      </c>
      <c r="G39" s="50">
        <f>TEIK_2001!F39</f>
        <v>0.02</v>
      </c>
      <c r="H39" s="50">
        <f>TEIK_2001!G39</f>
        <v>-1.7</v>
      </c>
      <c r="I39" s="50">
        <f>TEIK_2001!H39</f>
        <v>0.09</v>
      </c>
      <c r="J39" s="50">
        <f>TEIK_2001!I39</f>
        <v>0.02</v>
      </c>
      <c r="K39" s="50">
        <f>TEIK_2001!J39</f>
        <v>0.02</v>
      </c>
      <c r="L39" s="50">
        <f>TEIK_2001!K39</f>
        <v>0</v>
      </c>
      <c r="M39" s="50">
        <f>TEIK_2001!L39</f>
        <v>0.03</v>
      </c>
      <c r="N39" s="50">
        <f>TEIK_2001!M39</f>
        <v>0.03</v>
      </c>
      <c r="O39" s="51">
        <f>TEIK_2001!N39</f>
        <v>0.02</v>
      </c>
      <c r="P39" s="50">
        <f>TEIK_2001!O39</f>
        <v>0.01</v>
      </c>
      <c r="Q39" s="52">
        <f>TEIK_2001!P39</f>
        <v>0.01</v>
      </c>
      <c r="R39" s="51">
        <f>TEIK_2001!Q39</f>
        <v>7.0000000000000007E-2</v>
      </c>
      <c r="S39" s="52">
        <f>TEIK_2001!R39</f>
        <v>0.02</v>
      </c>
      <c r="T39" s="50">
        <f>TEIK_2001!S39</f>
        <v>0.03</v>
      </c>
      <c r="U39" s="51">
        <f>TEIK_2001!T39</f>
        <v>0.04</v>
      </c>
      <c r="V39" s="52">
        <f>TEIK_2001!U39</f>
        <v>-0.09</v>
      </c>
      <c r="W39" s="50">
        <f>TEIK_2001!V39</f>
        <v>0.01</v>
      </c>
      <c r="X39" s="50">
        <f>TEIK_2001!W39</f>
        <v>0.01</v>
      </c>
      <c r="Y39" s="50">
        <f>TEIK_2001!X39</f>
        <v>-0.06</v>
      </c>
      <c r="Z39" s="50">
        <f>TEIK_2001!Y39</f>
        <v>-1.24</v>
      </c>
      <c r="AA39" s="50">
        <f>TEIK_2001!Z39</f>
        <v>-1.64</v>
      </c>
      <c r="AB39" s="51">
        <f>TEIK_2001!AA39</f>
        <v>-0.08</v>
      </c>
      <c r="AC39" s="50">
        <f>TEIK_2001!AB39</f>
        <v>0</v>
      </c>
      <c r="AD39" s="50">
        <f>TEIK_2001!AC39</f>
        <v>0</v>
      </c>
      <c r="AE39" s="50">
        <f>TEIK_2001!AD39</f>
        <v>0.01</v>
      </c>
      <c r="AF39" s="50">
        <f>TEIK_2001!AE39</f>
        <v>-0.01</v>
      </c>
      <c r="AG39" s="50">
        <f>TEIK_2001!AF39</f>
        <v>-3.99</v>
      </c>
      <c r="AH39" s="50">
        <f>TEIK_2001!AG39</f>
        <v>-1.32</v>
      </c>
      <c r="AI39" s="50">
        <f>TEIK_2001!AH39</f>
        <v>-0.54</v>
      </c>
      <c r="AJ39" s="52">
        <f>TEIK_2001!AI39</f>
        <v>0.01</v>
      </c>
      <c r="AK39" s="50">
        <f>TEIK_2001!AJ39</f>
        <v>-1.26</v>
      </c>
      <c r="AL39" s="50">
        <f>TEIK_2001!AK39</f>
        <v>2154.37</v>
      </c>
      <c r="AM39" s="53">
        <f>TEIK_2001!AL39</f>
        <v>0</v>
      </c>
      <c r="AN39" s="51">
        <f>TEIK_2001!AM39</f>
        <v>3</v>
      </c>
      <c r="AO39" s="52">
        <f>TEIK_2001!AN39</f>
        <v>0</v>
      </c>
      <c r="AP39" s="51">
        <f>TEIK_2001!AO39</f>
        <v>2</v>
      </c>
      <c r="AQ39" s="50">
        <f>TEIK_2001!AP39</f>
        <v>21</v>
      </c>
      <c r="AR39" s="50">
        <f>TEIK_2001!AQ39</f>
        <v>0</v>
      </c>
      <c r="AS39" s="54">
        <f>TEIK_2001!AR39</f>
        <v>2168.9899999999998</v>
      </c>
      <c r="AT39" s="45"/>
      <c r="AU39" s="45"/>
      <c r="AV39" s="45"/>
      <c r="AW39" s="46"/>
      <c r="AX39" s="46"/>
      <c r="AY39" s="45"/>
      <c r="AZ39" s="45"/>
      <c r="BA39" s="45"/>
      <c r="BB39" s="45"/>
      <c r="BC39" s="46"/>
      <c r="BD39" s="46"/>
      <c r="BE39" s="46"/>
      <c r="BF39" s="45"/>
      <c r="BG39" s="45"/>
      <c r="BH39" s="45"/>
      <c r="BI39" s="45"/>
      <c r="BJ39" s="45"/>
      <c r="BK39" s="46"/>
      <c r="BL39" s="46"/>
      <c r="BM39" s="46"/>
      <c r="BN39" s="45"/>
      <c r="BO39" s="45"/>
      <c r="BP39" s="45"/>
      <c r="BQ39" s="45"/>
      <c r="BR39" s="45"/>
      <c r="BS39" s="45"/>
      <c r="BT39" s="45"/>
      <c r="BU39" s="45"/>
      <c r="BV39" s="45"/>
      <c r="BW39" s="45"/>
      <c r="BX39" s="46"/>
      <c r="BY39" s="46"/>
      <c r="BZ39" s="45"/>
      <c r="CA39" s="45"/>
      <c r="CB39" s="46"/>
      <c r="CC39" s="46"/>
      <c r="CD39" s="45"/>
      <c r="CE39" s="45"/>
      <c r="CF39" s="47"/>
      <c r="CG39" s="47"/>
    </row>
    <row r="40" spans="2:85" ht="13.25" outlineLevel="1" x14ac:dyDescent="0.25">
      <c r="B40" s="48" t="s">
        <v>115</v>
      </c>
      <c r="C40" s="49" t="s">
        <v>116</v>
      </c>
      <c r="D40" s="50">
        <f>TEIK_2001!C40</f>
        <v>0</v>
      </c>
      <c r="E40" s="50">
        <f>TEIK_2001!D40</f>
        <v>0</v>
      </c>
      <c r="F40" s="50">
        <f>TEIK_2001!E40</f>
        <v>0</v>
      </c>
      <c r="G40" s="50">
        <f>TEIK_2001!F40</f>
        <v>0</v>
      </c>
      <c r="H40" s="50">
        <f>TEIK_2001!G40</f>
        <v>0</v>
      </c>
      <c r="I40" s="50">
        <f>TEIK_2001!H40</f>
        <v>0</v>
      </c>
      <c r="J40" s="50">
        <f>TEIK_2001!I40</f>
        <v>0</v>
      </c>
      <c r="K40" s="50">
        <f>TEIK_2001!J40</f>
        <v>0</v>
      </c>
      <c r="L40" s="50">
        <f>TEIK_2001!K40</f>
        <v>0</v>
      </c>
      <c r="M40" s="50">
        <f>TEIK_2001!L40</f>
        <v>0</v>
      </c>
      <c r="N40" s="50">
        <f>TEIK_2001!M40</f>
        <v>0</v>
      </c>
      <c r="O40" s="51">
        <f>TEIK_2001!N40</f>
        <v>0</v>
      </c>
      <c r="P40" s="50">
        <f>TEIK_2001!O40</f>
        <v>0</v>
      </c>
      <c r="Q40" s="52">
        <f>TEIK_2001!P40</f>
        <v>0</v>
      </c>
      <c r="R40" s="51">
        <f>TEIK_2001!Q40</f>
        <v>0</v>
      </c>
      <c r="S40" s="52">
        <f>TEIK_2001!R40</f>
        <v>0</v>
      </c>
      <c r="T40" s="50">
        <f>TEIK_2001!S40</f>
        <v>0</v>
      </c>
      <c r="U40" s="51">
        <f>TEIK_2001!T40</f>
        <v>0</v>
      </c>
      <c r="V40" s="52">
        <f>TEIK_2001!U40</f>
        <v>0</v>
      </c>
      <c r="W40" s="50">
        <f>TEIK_2001!V40</f>
        <v>0</v>
      </c>
      <c r="X40" s="50">
        <f>TEIK_2001!W40</f>
        <v>0</v>
      </c>
      <c r="Y40" s="50">
        <f>TEIK_2001!X40</f>
        <v>0</v>
      </c>
      <c r="Z40" s="50">
        <f>TEIK_2001!Y40</f>
        <v>0</v>
      </c>
      <c r="AA40" s="50">
        <f>TEIK_2001!Z40</f>
        <v>0</v>
      </c>
      <c r="AB40" s="51">
        <f>TEIK_2001!AA40</f>
        <v>0</v>
      </c>
      <c r="AC40" s="50">
        <f>TEIK_2001!AB40</f>
        <v>0</v>
      </c>
      <c r="AD40" s="50">
        <f>TEIK_2001!AC40</f>
        <v>0</v>
      </c>
      <c r="AE40" s="50">
        <f>TEIK_2001!AD40</f>
        <v>0</v>
      </c>
      <c r="AF40" s="50">
        <f>TEIK_2001!AE40</f>
        <v>0</v>
      </c>
      <c r="AG40" s="50">
        <f>TEIK_2001!AF40</f>
        <v>0</v>
      </c>
      <c r="AH40" s="50">
        <f>TEIK_2001!AG40</f>
        <v>0</v>
      </c>
      <c r="AI40" s="50">
        <f>TEIK_2001!AH40</f>
        <v>0</v>
      </c>
      <c r="AJ40" s="52">
        <f>TEIK_2001!AI40</f>
        <v>0</v>
      </c>
      <c r="AK40" s="50">
        <f>TEIK_2001!AJ40</f>
        <v>0</v>
      </c>
      <c r="AL40" s="50">
        <f>TEIK_2001!AK40</f>
        <v>0</v>
      </c>
      <c r="AM40" s="53">
        <f>TEIK_2001!AL40</f>
        <v>0</v>
      </c>
      <c r="AN40" s="51">
        <f>TEIK_2001!AM40</f>
        <v>0</v>
      </c>
      <c r="AO40" s="52">
        <f>TEIK_2001!AN40</f>
        <v>0</v>
      </c>
      <c r="AP40" s="51">
        <f>TEIK_2001!AO40</f>
        <v>0</v>
      </c>
      <c r="AQ40" s="50">
        <f>TEIK_2001!AP40</f>
        <v>0</v>
      </c>
      <c r="AR40" s="50">
        <f>TEIK_2001!AQ40</f>
        <v>0</v>
      </c>
      <c r="AS40" s="54">
        <f>TEIK_2001!AR40</f>
        <v>0</v>
      </c>
      <c r="AT40" s="45"/>
      <c r="AU40" s="45"/>
      <c r="AV40" s="45"/>
      <c r="AW40" s="46"/>
      <c r="AX40" s="46"/>
      <c r="AY40" s="45"/>
      <c r="AZ40" s="45"/>
      <c r="BA40" s="45"/>
      <c r="BB40" s="45"/>
      <c r="BC40" s="46"/>
      <c r="BD40" s="46"/>
      <c r="BE40" s="46"/>
      <c r="BF40" s="45"/>
      <c r="BG40" s="45"/>
      <c r="BH40" s="45"/>
      <c r="BI40" s="45"/>
      <c r="BJ40" s="45"/>
      <c r="BK40" s="46"/>
      <c r="BL40" s="46"/>
      <c r="BM40" s="46"/>
      <c r="BN40" s="45"/>
      <c r="BO40" s="45"/>
      <c r="BP40" s="45"/>
      <c r="BQ40" s="45"/>
      <c r="BR40" s="45"/>
      <c r="BS40" s="45"/>
      <c r="BT40" s="45"/>
      <c r="BU40" s="45"/>
      <c r="BV40" s="45"/>
      <c r="BW40" s="45"/>
      <c r="BX40" s="46"/>
      <c r="BY40" s="46"/>
      <c r="BZ40" s="45"/>
      <c r="CA40" s="45"/>
      <c r="CB40" s="46"/>
      <c r="CC40" s="46"/>
      <c r="CD40" s="45"/>
      <c r="CE40" s="45"/>
      <c r="CF40" s="47"/>
      <c r="CG40" s="47"/>
    </row>
    <row r="41" spans="2:85" ht="13.25" outlineLevel="1" x14ac:dyDescent="0.25">
      <c r="B41" s="48" t="s">
        <v>117</v>
      </c>
      <c r="C41" s="49" t="s">
        <v>118</v>
      </c>
      <c r="D41" s="50">
        <f>TEIK_2001!C41</f>
        <v>0</v>
      </c>
      <c r="E41" s="50">
        <f>TEIK_2001!D41</f>
        <v>0</v>
      </c>
      <c r="F41" s="50">
        <f>TEIK_2001!E41</f>
        <v>0</v>
      </c>
      <c r="G41" s="50">
        <f>TEIK_2001!F41</f>
        <v>0</v>
      </c>
      <c r="H41" s="50">
        <f>TEIK_2001!G41</f>
        <v>0</v>
      </c>
      <c r="I41" s="50">
        <f>TEIK_2001!H41</f>
        <v>0</v>
      </c>
      <c r="J41" s="50">
        <f>TEIK_2001!I41</f>
        <v>0</v>
      </c>
      <c r="K41" s="50">
        <f>TEIK_2001!J41</f>
        <v>0</v>
      </c>
      <c r="L41" s="50">
        <f>TEIK_2001!K41</f>
        <v>0</v>
      </c>
      <c r="M41" s="50">
        <f>TEIK_2001!L41</f>
        <v>0</v>
      </c>
      <c r="N41" s="50">
        <f>TEIK_2001!M41</f>
        <v>0</v>
      </c>
      <c r="O41" s="51">
        <f>TEIK_2001!N41</f>
        <v>0</v>
      </c>
      <c r="P41" s="50">
        <f>TEIK_2001!O41</f>
        <v>0</v>
      </c>
      <c r="Q41" s="52">
        <f>TEIK_2001!P41</f>
        <v>0</v>
      </c>
      <c r="R41" s="51">
        <f>TEIK_2001!Q41</f>
        <v>0</v>
      </c>
      <c r="S41" s="52">
        <f>TEIK_2001!R41</f>
        <v>0</v>
      </c>
      <c r="T41" s="50">
        <f>TEIK_2001!S41</f>
        <v>0</v>
      </c>
      <c r="U41" s="51">
        <f>TEIK_2001!T41</f>
        <v>0</v>
      </c>
      <c r="V41" s="52">
        <f>TEIK_2001!U41</f>
        <v>0</v>
      </c>
      <c r="W41" s="50">
        <f>TEIK_2001!V41</f>
        <v>0</v>
      </c>
      <c r="X41" s="50">
        <f>TEIK_2001!W41</f>
        <v>0</v>
      </c>
      <c r="Y41" s="50">
        <f>TEIK_2001!X41</f>
        <v>0</v>
      </c>
      <c r="Z41" s="50">
        <f>TEIK_2001!Y41</f>
        <v>0</v>
      </c>
      <c r="AA41" s="50">
        <f>TEIK_2001!Z41</f>
        <v>0</v>
      </c>
      <c r="AB41" s="51">
        <f>TEIK_2001!AA41</f>
        <v>0</v>
      </c>
      <c r="AC41" s="50">
        <f>TEIK_2001!AB41</f>
        <v>0</v>
      </c>
      <c r="AD41" s="50">
        <f>TEIK_2001!AC41</f>
        <v>0</v>
      </c>
      <c r="AE41" s="50">
        <f>TEIK_2001!AD41</f>
        <v>0</v>
      </c>
      <c r="AF41" s="50">
        <f>TEIK_2001!AE41</f>
        <v>0</v>
      </c>
      <c r="AG41" s="50">
        <f>TEIK_2001!AF41</f>
        <v>0</v>
      </c>
      <c r="AH41" s="50">
        <f>TEIK_2001!AG41</f>
        <v>0</v>
      </c>
      <c r="AI41" s="50">
        <f>TEIK_2001!AH41</f>
        <v>0</v>
      </c>
      <c r="AJ41" s="52">
        <f>TEIK_2001!AI41</f>
        <v>0</v>
      </c>
      <c r="AK41" s="50">
        <f>TEIK_2001!AJ41</f>
        <v>0</v>
      </c>
      <c r="AL41" s="50">
        <f>TEIK_2001!AK41</f>
        <v>0</v>
      </c>
      <c r="AM41" s="53">
        <f>TEIK_2001!AL41</f>
        <v>0</v>
      </c>
      <c r="AN41" s="51">
        <f>TEIK_2001!AM41</f>
        <v>0</v>
      </c>
      <c r="AO41" s="52">
        <f>TEIK_2001!AN41</f>
        <v>0</v>
      </c>
      <c r="AP41" s="51">
        <f>TEIK_2001!AO41</f>
        <v>0</v>
      </c>
      <c r="AQ41" s="50">
        <f>TEIK_2001!AP41</f>
        <v>0</v>
      </c>
      <c r="AR41" s="50">
        <f>TEIK_2001!AQ41</f>
        <v>0</v>
      </c>
      <c r="AS41" s="54">
        <f>TEIK_2001!AR41</f>
        <v>0</v>
      </c>
      <c r="AT41" s="45"/>
      <c r="AU41" s="45"/>
      <c r="AV41" s="45"/>
      <c r="AW41" s="46"/>
      <c r="AX41" s="46"/>
      <c r="AY41" s="45"/>
      <c r="AZ41" s="45"/>
      <c r="BA41" s="45"/>
      <c r="BB41" s="45"/>
      <c r="BC41" s="46"/>
      <c r="BD41" s="46"/>
      <c r="BE41" s="46"/>
      <c r="BF41" s="45"/>
      <c r="BG41" s="45"/>
      <c r="BH41" s="45"/>
      <c r="BI41" s="45"/>
      <c r="BJ41" s="45"/>
      <c r="BK41" s="46"/>
      <c r="BL41" s="46"/>
      <c r="BM41" s="46"/>
      <c r="BN41" s="45"/>
      <c r="BO41" s="45"/>
      <c r="BP41" s="45"/>
      <c r="BQ41" s="45"/>
      <c r="BR41" s="45"/>
      <c r="BS41" s="45"/>
      <c r="BT41" s="45"/>
      <c r="BU41" s="45"/>
      <c r="BV41" s="45"/>
      <c r="BW41" s="45"/>
      <c r="BX41" s="46"/>
      <c r="BY41" s="46"/>
      <c r="BZ41" s="45"/>
      <c r="CA41" s="45"/>
      <c r="CB41" s="46"/>
      <c r="CC41" s="46"/>
      <c r="CD41" s="45"/>
      <c r="CE41" s="45"/>
      <c r="CF41" s="47"/>
      <c r="CG41" s="47"/>
    </row>
    <row r="42" spans="2:85" ht="13.25" outlineLevel="1" x14ac:dyDescent="0.25">
      <c r="B42" s="48" t="s">
        <v>119</v>
      </c>
      <c r="C42" s="49" t="s">
        <v>120</v>
      </c>
      <c r="D42" s="50">
        <f>TEIK_2001!C42</f>
        <v>0</v>
      </c>
      <c r="E42" s="50">
        <f>TEIK_2001!D42</f>
        <v>0</v>
      </c>
      <c r="F42" s="50">
        <f>TEIK_2001!E42</f>
        <v>0</v>
      </c>
      <c r="G42" s="50">
        <f>TEIK_2001!F42</f>
        <v>0</v>
      </c>
      <c r="H42" s="50">
        <f>TEIK_2001!G42</f>
        <v>0</v>
      </c>
      <c r="I42" s="50">
        <f>TEIK_2001!H42</f>
        <v>0</v>
      </c>
      <c r="J42" s="50">
        <f>TEIK_2001!I42</f>
        <v>0</v>
      </c>
      <c r="K42" s="50">
        <f>TEIK_2001!J42</f>
        <v>0</v>
      </c>
      <c r="L42" s="50">
        <f>TEIK_2001!K42</f>
        <v>0</v>
      </c>
      <c r="M42" s="50">
        <f>TEIK_2001!L42</f>
        <v>0</v>
      </c>
      <c r="N42" s="50">
        <f>TEIK_2001!M42</f>
        <v>0</v>
      </c>
      <c r="O42" s="51">
        <f>TEIK_2001!N42</f>
        <v>0</v>
      </c>
      <c r="P42" s="50">
        <f>TEIK_2001!O42</f>
        <v>0</v>
      </c>
      <c r="Q42" s="52">
        <f>TEIK_2001!P42</f>
        <v>0</v>
      </c>
      <c r="R42" s="51">
        <f>TEIK_2001!Q42</f>
        <v>0</v>
      </c>
      <c r="S42" s="52">
        <f>TEIK_2001!R42</f>
        <v>0</v>
      </c>
      <c r="T42" s="50">
        <f>TEIK_2001!S42</f>
        <v>0</v>
      </c>
      <c r="U42" s="51">
        <f>TEIK_2001!T42</f>
        <v>0</v>
      </c>
      <c r="V42" s="52">
        <f>TEIK_2001!U42</f>
        <v>0</v>
      </c>
      <c r="W42" s="50">
        <f>TEIK_2001!V42</f>
        <v>0</v>
      </c>
      <c r="X42" s="50">
        <f>TEIK_2001!W42</f>
        <v>0</v>
      </c>
      <c r="Y42" s="50">
        <f>TEIK_2001!X42</f>
        <v>0</v>
      </c>
      <c r="Z42" s="50">
        <f>TEIK_2001!Y42</f>
        <v>0</v>
      </c>
      <c r="AA42" s="50">
        <f>TEIK_2001!Z42</f>
        <v>0</v>
      </c>
      <c r="AB42" s="51">
        <f>TEIK_2001!AA42</f>
        <v>0</v>
      </c>
      <c r="AC42" s="50">
        <f>TEIK_2001!AB42</f>
        <v>0</v>
      </c>
      <c r="AD42" s="50">
        <f>TEIK_2001!AC42</f>
        <v>0</v>
      </c>
      <c r="AE42" s="50">
        <f>TEIK_2001!AD42</f>
        <v>0</v>
      </c>
      <c r="AF42" s="50">
        <f>TEIK_2001!AE42</f>
        <v>0</v>
      </c>
      <c r="AG42" s="50">
        <f>TEIK_2001!AF42</f>
        <v>0</v>
      </c>
      <c r="AH42" s="50">
        <f>TEIK_2001!AG42</f>
        <v>0</v>
      </c>
      <c r="AI42" s="50">
        <f>TEIK_2001!AH42</f>
        <v>0</v>
      </c>
      <c r="AJ42" s="52">
        <f>TEIK_2001!AI42</f>
        <v>0</v>
      </c>
      <c r="AK42" s="50">
        <f>TEIK_2001!AJ42</f>
        <v>0</v>
      </c>
      <c r="AL42" s="50">
        <f>TEIK_2001!AK42</f>
        <v>0</v>
      </c>
      <c r="AM42" s="53">
        <f>TEIK_2001!AL42</f>
        <v>0</v>
      </c>
      <c r="AN42" s="51">
        <f>TEIK_2001!AM42</f>
        <v>0</v>
      </c>
      <c r="AO42" s="52">
        <f>TEIK_2001!AN42</f>
        <v>0</v>
      </c>
      <c r="AP42" s="51">
        <f>TEIK_2001!AO42</f>
        <v>0</v>
      </c>
      <c r="AQ42" s="50">
        <f>TEIK_2001!AP42</f>
        <v>0</v>
      </c>
      <c r="AR42" s="50">
        <f>TEIK_2001!AQ42</f>
        <v>0</v>
      </c>
      <c r="AS42" s="54">
        <f>TEIK_2001!AR42</f>
        <v>0</v>
      </c>
      <c r="AT42" s="45"/>
      <c r="AU42" s="45"/>
      <c r="AV42" s="45"/>
      <c r="AW42" s="46"/>
      <c r="AX42" s="46"/>
      <c r="AY42" s="45"/>
      <c r="AZ42" s="45"/>
      <c r="BA42" s="45"/>
      <c r="BB42" s="45"/>
      <c r="BC42" s="46"/>
      <c r="BD42" s="46"/>
      <c r="BE42" s="46"/>
      <c r="BF42" s="45"/>
      <c r="BG42" s="45"/>
      <c r="BH42" s="45"/>
      <c r="BI42" s="45"/>
      <c r="BJ42" s="45"/>
      <c r="BK42" s="46"/>
      <c r="BL42" s="46"/>
      <c r="BM42" s="46"/>
      <c r="BN42" s="45"/>
      <c r="BO42" s="45"/>
      <c r="BP42" s="45"/>
      <c r="BQ42" s="45"/>
      <c r="BR42" s="45"/>
      <c r="BS42" s="45"/>
      <c r="BT42" s="45"/>
      <c r="BU42" s="45"/>
      <c r="BV42" s="45"/>
      <c r="BW42" s="45"/>
      <c r="BX42" s="46"/>
      <c r="BY42" s="46"/>
      <c r="BZ42" s="45"/>
      <c r="CA42" s="45"/>
      <c r="CB42" s="46"/>
      <c r="CC42" s="46"/>
      <c r="CD42" s="45"/>
      <c r="CE42" s="45"/>
      <c r="CF42" s="47"/>
      <c r="CG42" s="47"/>
    </row>
    <row r="43" spans="2:85" ht="13.25" outlineLevel="1" x14ac:dyDescent="0.25">
      <c r="B43" s="48" t="s">
        <v>121</v>
      </c>
      <c r="C43" s="49" t="s">
        <v>122</v>
      </c>
      <c r="D43" s="50">
        <f>TEIK_2001!C43</f>
        <v>0</v>
      </c>
      <c r="E43" s="50">
        <f>TEIK_2001!D43</f>
        <v>0</v>
      </c>
      <c r="F43" s="50">
        <f>TEIK_2001!E43</f>
        <v>0</v>
      </c>
      <c r="G43" s="50">
        <f>TEIK_2001!F43</f>
        <v>0</v>
      </c>
      <c r="H43" s="50">
        <f>TEIK_2001!G43</f>
        <v>0</v>
      </c>
      <c r="I43" s="50">
        <f>TEIK_2001!H43</f>
        <v>0</v>
      </c>
      <c r="J43" s="50">
        <f>TEIK_2001!I43</f>
        <v>0</v>
      </c>
      <c r="K43" s="50">
        <f>TEIK_2001!J43</f>
        <v>0</v>
      </c>
      <c r="L43" s="50">
        <f>TEIK_2001!K43</f>
        <v>0</v>
      </c>
      <c r="M43" s="50">
        <f>TEIK_2001!L43</f>
        <v>0</v>
      </c>
      <c r="N43" s="50">
        <f>TEIK_2001!M43</f>
        <v>0</v>
      </c>
      <c r="O43" s="51">
        <f>TEIK_2001!N43</f>
        <v>0</v>
      </c>
      <c r="P43" s="50">
        <f>TEIK_2001!O43</f>
        <v>0</v>
      </c>
      <c r="Q43" s="52">
        <f>TEIK_2001!P43</f>
        <v>0</v>
      </c>
      <c r="R43" s="51">
        <f>TEIK_2001!Q43</f>
        <v>0</v>
      </c>
      <c r="S43" s="52">
        <f>TEIK_2001!R43</f>
        <v>0</v>
      </c>
      <c r="T43" s="50">
        <f>TEIK_2001!S43</f>
        <v>0</v>
      </c>
      <c r="U43" s="51">
        <f>TEIK_2001!T43</f>
        <v>0</v>
      </c>
      <c r="V43" s="52">
        <f>TEIK_2001!U43</f>
        <v>0</v>
      </c>
      <c r="W43" s="50">
        <f>TEIK_2001!V43</f>
        <v>0</v>
      </c>
      <c r="X43" s="50">
        <f>TEIK_2001!W43</f>
        <v>0</v>
      </c>
      <c r="Y43" s="50">
        <f>TEIK_2001!X43</f>
        <v>0</v>
      </c>
      <c r="Z43" s="50">
        <f>TEIK_2001!Y43</f>
        <v>0</v>
      </c>
      <c r="AA43" s="50">
        <f>TEIK_2001!Z43</f>
        <v>0</v>
      </c>
      <c r="AB43" s="51">
        <f>TEIK_2001!AA43</f>
        <v>0</v>
      </c>
      <c r="AC43" s="50">
        <f>TEIK_2001!AB43</f>
        <v>0</v>
      </c>
      <c r="AD43" s="50">
        <f>TEIK_2001!AC43</f>
        <v>0</v>
      </c>
      <c r="AE43" s="50">
        <f>TEIK_2001!AD43</f>
        <v>0</v>
      </c>
      <c r="AF43" s="50">
        <f>TEIK_2001!AE43</f>
        <v>0</v>
      </c>
      <c r="AG43" s="50">
        <f>TEIK_2001!AF43</f>
        <v>0</v>
      </c>
      <c r="AH43" s="50">
        <f>TEIK_2001!AG43</f>
        <v>0</v>
      </c>
      <c r="AI43" s="50">
        <f>TEIK_2001!AH43</f>
        <v>0</v>
      </c>
      <c r="AJ43" s="52">
        <f>TEIK_2001!AI43</f>
        <v>0</v>
      </c>
      <c r="AK43" s="50">
        <f>TEIK_2001!AJ43</f>
        <v>0</v>
      </c>
      <c r="AL43" s="50">
        <f>TEIK_2001!AK43</f>
        <v>0</v>
      </c>
      <c r="AM43" s="53">
        <f>TEIK_2001!AL43</f>
        <v>0</v>
      </c>
      <c r="AN43" s="51">
        <f>TEIK_2001!AM43</f>
        <v>0</v>
      </c>
      <c r="AO43" s="52">
        <f>TEIK_2001!AN43</f>
        <v>0</v>
      </c>
      <c r="AP43" s="51">
        <f>TEIK_2001!AO43</f>
        <v>0</v>
      </c>
      <c r="AQ43" s="50">
        <f>TEIK_2001!AP43</f>
        <v>0</v>
      </c>
      <c r="AR43" s="50">
        <f>TEIK_2001!AQ43</f>
        <v>0</v>
      </c>
      <c r="AS43" s="54">
        <f>TEIK_2001!AR43</f>
        <v>0</v>
      </c>
      <c r="AT43" s="45"/>
      <c r="AU43" s="45"/>
      <c r="AV43" s="45"/>
      <c r="AW43" s="46"/>
      <c r="AX43" s="46"/>
      <c r="AY43" s="45"/>
      <c r="AZ43" s="45"/>
      <c r="BA43" s="45"/>
      <c r="BB43" s="45"/>
      <c r="BC43" s="46"/>
      <c r="BD43" s="46"/>
      <c r="BE43" s="46"/>
      <c r="BF43" s="45"/>
      <c r="BG43" s="45"/>
      <c r="BH43" s="45"/>
      <c r="BI43" s="45"/>
      <c r="BJ43" s="45"/>
      <c r="BK43" s="46"/>
      <c r="BL43" s="46"/>
      <c r="BM43" s="46"/>
      <c r="BN43" s="45"/>
      <c r="BO43" s="45"/>
      <c r="BP43" s="45"/>
      <c r="BQ43" s="45"/>
      <c r="BR43" s="45"/>
      <c r="BS43" s="45"/>
      <c r="BT43" s="45"/>
      <c r="BU43" s="45"/>
      <c r="BV43" s="45"/>
      <c r="BW43" s="45"/>
      <c r="BX43" s="46"/>
      <c r="BY43" s="46"/>
      <c r="BZ43" s="45"/>
      <c r="CA43" s="45"/>
      <c r="CB43" s="46"/>
      <c r="CC43" s="46"/>
      <c r="CD43" s="45"/>
      <c r="CE43" s="45"/>
      <c r="CF43" s="47"/>
      <c r="CG43" s="47"/>
    </row>
    <row r="44" spans="2:85" ht="13.25" outlineLevel="1" x14ac:dyDescent="0.25">
      <c r="B44" s="48" t="s">
        <v>123</v>
      </c>
      <c r="C44" s="49" t="s">
        <v>124</v>
      </c>
      <c r="D44" s="50">
        <f>TEIK_2001!C44</f>
        <v>0</v>
      </c>
      <c r="E44" s="50">
        <f>TEIK_2001!D44</f>
        <v>0</v>
      </c>
      <c r="F44" s="50">
        <f>TEIK_2001!E44</f>
        <v>0</v>
      </c>
      <c r="G44" s="50">
        <f>TEIK_2001!F44</f>
        <v>0</v>
      </c>
      <c r="H44" s="50">
        <f>TEIK_2001!G44</f>
        <v>0</v>
      </c>
      <c r="I44" s="50">
        <f>TEIK_2001!H44</f>
        <v>0</v>
      </c>
      <c r="J44" s="50">
        <f>TEIK_2001!I44</f>
        <v>0</v>
      </c>
      <c r="K44" s="50">
        <f>TEIK_2001!J44</f>
        <v>0</v>
      </c>
      <c r="L44" s="50">
        <f>TEIK_2001!K44</f>
        <v>0</v>
      </c>
      <c r="M44" s="50">
        <f>TEIK_2001!L44</f>
        <v>0</v>
      </c>
      <c r="N44" s="50">
        <f>TEIK_2001!M44</f>
        <v>0</v>
      </c>
      <c r="O44" s="51">
        <f>TEIK_2001!N44</f>
        <v>0</v>
      </c>
      <c r="P44" s="50">
        <f>TEIK_2001!O44</f>
        <v>0</v>
      </c>
      <c r="Q44" s="52">
        <f>TEIK_2001!P44</f>
        <v>0</v>
      </c>
      <c r="R44" s="51">
        <f>TEIK_2001!Q44</f>
        <v>0</v>
      </c>
      <c r="S44" s="52">
        <f>TEIK_2001!R44</f>
        <v>0</v>
      </c>
      <c r="T44" s="50">
        <f>TEIK_2001!S44</f>
        <v>0</v>
      </c>
      <c r="U44" s="51">
        <f>TEIK_2001!T44</f>
        <v>0</v>
      </c>
      <c r="V44" s="52">
        <f>TEIK_2001!U44</f>
        <v>0</v>
      </c>
      <c r="W44" s="50">
        <f>TEIK_2001!V44</f>
        <v>0</v>
      </c>
      <c r="X44" s="50">
        <f>TEIK_2001!W44</f>
        <v>0</v>
      </c>
      <c r="Y44" s="50">
        <f>TEIK_2001!X44</f>
        <v>0</v>
      </c>
      <c r="Z44" s="50">
        <f>TEIK_2001!Y44</f>
        <v>0</v>
      </c>
      <c r="AA44" s="50">
        <f>TEIK_2001!Z44</f>
        <v>0</v>
      </c>
      <c r="AB44" s="51">
        <f>TEIK_2001!AA44</f>
        <v>0</v>
      </c>
      <c r="AC44" s="50">
        <f>TEIK_2001!AB44</f>
        <v>0</v>
      </c>
      <c r="AD44" s="50">
        <f>TEIK_2001!AC44</f>
        <v>0</v>
      </c>
      <c r="AE44" s="50">
        <f>TEIK_2001!AD44</f>
        <v>0</v>
      </c>
      <c r="AF44" s="50">
        <f>TEIK_2001!AE44</f>
        <v>0</v>
      </c>
      <c r="AG44" s="50">
        <f>TEIK_2001!AF44</f>
        <v>0</v>
      </c>
      <c r="AH44" s="50">
        <f>TEIK_2001!AG44</f>
        <v>0</v>
      </c>
      <c r="AI44" s="50">
        <f>TEIK_2001!AH44</f>
        <v>0</v>
      </c>
      <c r="AJ44" s="52">
        <f>TEIK_2001!AI44</f>
        <v>0</v>
      </c>
      <c r="AK44" s="50">
        <f>TEIK_2001!AJ44</f>
        <v>0</v>
      </c>
      <c r="AL44" s="50">
        <f>TEIK_2001!AK44</f>
        <v>0</v>
      </c>
      <c r="AM44" s="53">
        <f>TEIK_2001!AL44</f>
        <v>0</v>
      </c>
      <c r="AN44" s="51">
        <f>TEIK_2001!AM44</f>
        <v>0</v>
      </c>
      <c r="AO44" s="52">
        <f>TEIK_2001!AN44</f>
        <v>0</v>
      </c>
      <c r="AP44" s="51">
        <f>TEIK_2001!AO44</f>
        <v>0</v>
      </c>
      <c r="AQ44" s="50">
        <f>TEIK_2001!AP44</f>
        <v>0</v>
      </c>
      <c r="AR44" s="50">
        <f>TEIK_2001!AQ44</f>
        <v>0</v>
      </c>
      <c r="AS44" s="54">
        <f>TEIK_2001!AR44</f>
        <v>0</v>
      </c>
      <c r="AT44" s="45"/>
      <c r="AU44" s="45"/>
      <c r="AV44" s="45"/>
      <c r="AW44" s="46"/>
      <c r="AX44" s="46"/>
      <c r="AY44" s="45"/>
      <c r="AZ44" s="45"/>
      <c r="BA44" s="45"/>
      <c r="BB44" s="45"/>
      <c r="BC44" s="46"/>
      <c r="BD44" s="46"/>
      <c r="BE44" s="46"/>
      <c r="BF44" s="45"/>
      <c r="BG44" s="45"/>
      <c r="BH44" s="45"/>
      <c r="BI44" s="45"/>
      <c r="BJ44" s="45"/>
      <c r="BK44" s="46"/>
      <c r="BL44" s="46"/>
      <c r="BM44" s="46"/>
      <c r="BN44" s="45"/>
      <c r="BO44" s="45"/>
      <c r="BP44" s="45"/>
      <c r="BQ44" s="45"/>
      <c r="BR44" s="45"/>
      <c r="BS44" s="45"/>
      <c r="BT44" s="45"/>
      <c r="BU44" s="45"/>
      <c r="BV44" s="45"/>
      <c r="BW44" s="45"/>
      <c r="BX44" s="46"/>
      <c r="BY44" s="46"/>
      <c r="BZ44" s="45"/>
      <c r="CA44" s="45"/>
      <c r="CB44" s="46"/>
      <c r="CC44" s="46"/>
      <c r="CD44" s="45"/>
      <c r="CE44" s="45"/>
      <c r="CF44" s="47"/>
      <c r="CG44" s="47"/>
    </row>
    <row r="45" spans="2:85" ht="13.25" outlineLevel="1" x14ac:dyDescent="0.25">
      <c r="B45" s="48" t="s">
        <v>125</v>
      </c>
      <c r="C45" s="49" t="s">
        <v>126</v>
      </c>
      <c r="D45" s="50">
        <f>TEIK_2001!C45</f>
        <v>0</v>
      </c>
      <c r="E45" s="50">
        <f>TEIK_2001!D45</f>
        <v>0</v>
      </c>
      <c r="F45" s="50">
        <f>TEIK_2001!E45</f>
        <v>0</v>
      </c>
      <c r="G45" s="50">
        <f>TEIK_2001!F45</f>
        <v>0</v>
      </c>
      <c r="H45" s="50">
        <f>TEIK_2001!G45</f>
        <v>0</v>
      </c>
      <c r="I45" s="50">
        <f>TEIK_2001!H45</f>
        <v>0</v>
      </c>
      <c r="J45" s="50">
        <f>TEIK_2001!I45</f>
        <v>0</v>
      </c>
      <c r="K45" s="50">
        <f>TEIK_2001!J45</f>
        <v>0</v>
      </c>
      <c r="L45" s="50">
        <f>TEIK_2001!K45</f>
        <v>0</v>
      </c>
      <c r="M45" s="50">
        <f>TEIK_2001!L45</f>
        <v>0</v>
      </c>
      <c r="N45" s="50">
        <f>TEIK_2001!M45</f>
        <v>0</v>
      </c>
      <c r="O45" s="51">
        <f>TEIK_2001!N45</f>
        <v>0</v>
      </c>
      <c r="P45" s="50">
        <f>TEIK_2001!O45</f>
        <v>0</v>
      </c>
      <c r="Q45" s="52">
        <f>TEIK_2001!P45</f>
        <v>0</v>
      </c>
      <c r="R45" s="51">
        <f>TEIK_2001!Q45</f>
        <v>0</v>
      </c>
      <c r="S45" s="52">
        <f>TEIK_2001!R45</f>
        <v>0</v>
      </c>
      <c r="T45" s="50">
        <f>TEIK_2001!S45</f>
        <v>0</v>
      </c>
      <c r="U45" s="51">
        <f>TEIK_2001!T45</f>
        <v>0</v>
      </c>
      <c r="V45" s="52">
        <f>TEIK_2001!U45</f>
        <v>0</v>
      </c>
      <c r="W45" s="50">
        <f>TEIK_2001!V45</f>
        <v>0</v>
      </c>
      <c r="X45" s="50">
        <f>TEIK_2001!W45</f>
        <v>0</v>
      </c>
      <c r="Y45" s="50">
        <f>TEIK_2001!X45</f>
        <v>0</v>
      </c>
      <c r="Z45" s="50">
        <f>TEIK_2001!Y45</f>
        <v>0</v>
      </c>
      <c r="AA45" s="50">
        <f>TEIK_2001!Z45</f>
        <v>0</v>
      </c>
      <c r="AB45" s="51">
        <f>TEIK_2001!AA45</f>
        <v>0</v>
      </c>
      <c r="AC45" s="50">
        <f>TEIK_2001!AB45</f>
        <v>0</v>
      </c>
      <c r="AD45" s="50">
        <f>TEIK_2001!AC45</f>
        <v>0</v>
      </c>
      <c r="AE45" s="50">
        <f>TEIK_2001!AD45</f>
        <v>0</v>
      </c>
      <c r="AF45" s="50">
        <f>TEIK_2001!AE45</f>
        <v>0</v>
      </c>
      <c r="AG45" s="50">
        <f>TEIK_2001!AF45</f>
        <v>0</v>
      </c>
      <c r="AH45" s="50">
        <f>TEIK_2001!AG45</f>
        <v>0</v>
      </c>
      <c r="AI45" s="50">
        <f>TEIK_2001!AH45</f>
        <v>0</v>
      </c>
      <c r="AJ45" s="52">
        <f>TEIK_2001!AI45</f>
        <v>0</v>
      </c>
      <c r="AK45" s="50">
        <f>TEIK_2001!AJ45</f>
        <v>0</v>
      </c>
      <c r="AL45" s="50">
        <f>TEIK_2001!AK45</f>
        <v>0</v>
      </c>
      <c r="AM45" s="53">
        <f>TEIK_2001!AL45</f>
        <v>0</v>
      </c>
      <c r="AN45" s="51">
        <f>TEIK_2001!AM45</f>
        <v>0</v>
      </c>
      <c r="AO45" s="52">
        <f>TEIK_2001!AN45</f>
        <v>0</v>
      </c>
      <c r="AP45" s="51">
        <f>TEIK_2001!AO45</f>
        <v>0</v>
      </c>
      <c r="AQ45" s="50">
        <f>TEIK_2001!AP45</f>
        <v>0</v>
      </c>
      <c r="AR45" s="50">
        <f>TEIK_2001!AQ45</f>
        <v>0</v>
      </c>
      <c r="AS45" s="54">
        <f>TEIK_2001!AR45</f>
        <v>0</v>
      </c>
      <c r="AT45" s="45"/>
      <c r="AU45" s="45"/>
      <c r="AV45" s="45"/>
      <c r="AW45" s="46"/>
      <c r="AX45" s="46"/>
      <c r="AY45" s="45"/>
      <c r="AZ45" s="45"/>
      <c r="BA45" s="45"/>
      <c r="BB45" s="45"/>
      <c r="BC45" s="46"/>
      <c r="BD45" s="46"/>
      <c r="BE45" s="46"/>
      <c r="BF45" s="45"/>
      <c r="BG45" s="45"/>
      <c r="BH45" s="45"/>
      <c r="BI45" s="45"/>
      <c r="BJ45" s="45"/>
      <c r="BK45" s="46"/>
      <c r="BL45" s="46"/>
      <c r="BM45" s="46"/>
      <c r="BN45" s="45"/>
      <c r="BO45" s="45"/>
      <c r="BP45" s="45"/>
      <c r="BQ45" s="45"/>
      <c r="BR45" s="45"/>
      <c r="BS45" s="45"/>
      <c r="BT45" s="45"/>
      <c r="BU45" s="45"/>
      <c r="BV45" s="45"/>
      <c r="BW45" s="45"/>
      <c r="BX45" s="46"/>
      <c r="BY45" s="46"/>
      <c r="BZ45" s="45"/>
      <c r="CA45" s="45"/>
      <c r="CB45" s="46"/>
      <c r="CC45" s="46"/>
      <c r="CD45" s="45"/>
      <c r="CE45" s="45"/>
      <c r="CF45" s="47"/>
      <c r="CG45" s="47"/>
    </row>
    <row r="46" spans="2:85" ht="13.25" outlineLevel="1" x14ac:dyDescent="0.25">
      <c r="B46" s="48" t="s">
        <v>127</v>
      </c>
      <c r="C46" s="49" t="s">
        <v>128</v>
      </c>
      <c r="D46" s="50">
        <f>TEIK_2001!C46</f>
        <v>0</v>
      </c>
      <c r="E46" s="50">
        <f>TEIK_2001!D46</f>
        <v>0</v>
      </c>
      <c r="F46" s="50">
        <f>TEIK_2001!E46</f>
        <v>0</v>
      </c>
      <c r="G46" s="50">
        <f>TEIK_2001!F46</f>
        <v>0</v>
      </c>
      <c r="H46" s="50">
        <f>TEIK_2001!G46</f>
        <v>0</v>
      </c>
      <c r="I46" s="50">
        <f>TEIK_2001!H46</f>
        <v>0</v>
      </c>
      <c r="J46" s="50">
        <f>TEIK_2001!I46</f>
        <v>0</v>
      </c>
      <c r="K46" s="50">
        <f>TEIK_2001!J46</f>
        <v>0</v>
      </c>
      <c r="L46" s="50">
        <f>TEIK_2001!K46</f>
        <v>0</v>
      </c>
      <c r="M46" s="50">
        <f>TEIK_2001!L46</f>
        <v>0</v>
      </c>
      <c r="N46" s="50">
        <f>TEIK_2001!M46</f>
        <v>0</v>
      </c>
      <c r="O46" s="51">
        <f>TEIK_2001!N46</f>
        <v>0</v>
      </c>
      <c r="P46" s="50">
        <f>TEIK_2001!O46</f>
        <v>0</v>
      </c>
      <c r="Q46" s="52">
        <f>TEIK_2001!P46</f>
        <v>0</v>
      </c>
      <c r="R46" s="51">
        <f>TEIK_2001!Q46</f>
        <v>0</v>
      </c>
      <c r="S46" s="52">
        <f>TEIK_2001!R46</f>
        <v>0</v>
      </c>
      <c r="T46" s="50">
        <f>TEIK_2001!S46</f>
        <v>0</v>
      </c>
      <c r="U46" s="51">
        <f>TEIK_2001!T46</f>
        <v>0</v>
      </c>
      <c r="V46" s="52">
        <f>TEIK_2001!U46</f>
        <v>0</v>
      </c>
      <c r="W46" s="50">
        <f>TEIK_2001!V46</f>
        <v>0</v>
      </c>
      <c r="X46" s="50">
        <f>TEIK_2001!W46</f>
        <v>0</v>
      </c>
      <c r="Y46" s="50">
        <f>TEIK_2001!X46</f>
        <v>0</v>
      </c>
      <c r="Z46" s="50">
        <f>TEIK_2001!Y46</f>
        <v>0</v>
      </c>
      <c r="AA46" s="50">
        <f>TEIK_2001!Z46</f>
        <v>0</v>
      </c>
      <c r="AB46" s="51">
        <f>TEIK_2001!AA46</f>
        <v>0</v>
      </c>
      <c r="AC46" s="50">
        <f>TEIK_2001!AB46</f>
        <v>0</v>
      </c>
      <c r="AD46" s="50">
        <f>TEIK_2001!AC46</f>
        <v>0</v>
      </c>
      <c r="AE46" s="50">
        <f>TEIK_2001!AD46</f>
        <v>0</v>
      </c>
      <c r="AF46" s="50">
        <f>TEIK_2001!AE46</f>
        <v>0</v>
      </c>
      <c r="AG46" s="50">
        <f>TEIK_2001!AF46</f>
        <v>0</v>
      </c>
      <c r="AH46" s="50">
        <f>TEIK_2001!AG46</f>
        <v>0</v>
      </c>
      <c r="AI46" s="50">
        <f>TEIK_2001!AH46</f>
        <v>0</v>
      </c>
      <c r="AJ46" s="52">
        <f>TEIK_2001!AI46</f>
        <v>0</v>
      </c>
      <c r="AK46" s="50">
        <f>TEIK_2001!AJ46</f>
        <v>0</v>
      </c>
      <c r="AL46" s="50">
        <f>TEIK_2001!AK46</f>
        <v>0</v>
      </c>
      <c r="AM46" s="53">
        <f>TEIK_2001!AL46</f>
        <v>0</v>
      </c>
      <c r="AN46" s="51">
        <f>TEIK_2001!AM46</f>
        <v>0</v>
      </c>
      <c r="AO46" s="52">
        <f>TEIK_2001!AN46</f>
        <v>0</v>
      </c>
      <c r="AP46" s="51">
        <f>TEIK_2001!AO46</f>
        <v>0</v>
      </c>
      <c r="AQ46" s="50">
        <f>TEIK_2001!AP46</f>
        <v>0</v>
      </c>
      <c r="AR46" s="50">
        <f>TEIK_2001!AQ46</f>
        <v>0</v>
      </c>
      <c r="AS46" s="54">
        <f>TEIK_2001!AR46</f>
        <v>0</v>
      </c>
      <c r="AT46" s="45"/>
      <c r="AU46" s="45"/>
      <c r="AV46" s="45"/>
      <c r="AW46" s="46"/>
      <c r="AX46" s="46"/>
      <c r="AY46" s="45"/>
      <c r="AZ46" s="45"/>
      <c r="BA46" s="45"/>
      <c r="BB46" s="45"/>
      <c r="BC46" s="46"/>
      <c r="BD46" s="46"/>
      <c r="BE46" s="46"/>
      <c r="BF46" s="45"/>
      <c r="BG46" s="45"/>
      <c r="BH46" s="45"/>
      <c r="BI46" s="45"/>
      <c r="BJ46" s="45"/>
      <c r="BK46" s="46"/>
      <c r="BL46" s="46"/>
      <c r="BM46" s="46"/>
      <c r="BN46" s="45"/>
      <c r="BO46" s="45"/>
      <c r="BP46" s="45"/>
      <c r="BQ46" s="45"/>
      <c r="BR46" s="45"/>
      <c r="BS46" s="45"/>
      <c r="BT46" s="45"/>
      <c r="BU46" s="45"/>
      <c r="BV46" s="45"/>
      <c r="BW46" s="45"/>
      <c r="BX46" s="46"/>
      <c r="BY46" s="46"/>
      <c r="BZ46" s="45"/>
      <c r="CA46" s="45"/>
      <c r="CB46" s="46"/>
      <c r="CC46" s="46"/>
      <c r="CD46" s="45"/>
      <c r="CE46" s="45"/>
      <c r="CF46" s="47"/>
      <c r="CG46" s="47"/>
    </row>
    <row r="47" spans="2:85" ht="13.25" outlineLevel="1" x14ac:dyDescent="0.25">
      <c r="B47" s="48" t="s">
        <v>129</v>
      </c>
      <c r="C47" s="49" t="s">
        <v>130</v>
      </c>
      <c r="D47" s="50">
        <f>TEIK_2001!C47</f>
        <v>0</v>
      </c>
      <c r="E47" s="50">
        <f>TEIK_2001!D47</f>
        <v>0</v>
      </c>
      <c r="F47" s="50">
        <f>TEIK_2001!E47</f>
        <v>0</v>
      </c>
      <c r="G47" s="50">
        <f>TEIK_2001!F47</f>
        <v>0</v>
      </c>
      <c r="H47" s="50">
        <f>TEIK_2001!G47</f>
        <v>0</v>
      </c>
      <c r="I47" s="50">
        <f>TEIK_2001!H47</f>
        <v>0</v>
      </c>
      <c r="J47" s="50">
        <f>TEIK_2001!I47</f>
        <v>0</v>
      </c>
      <c r="K47" s="50">
        <f>TEIK_2001!J47</f>
        <v>0</v>
      </c>
      <c r="L47" s="50">
        <f>TEIK_2001!K47</f>
        <v>0</v>
      </c>
      <c r="M47" s="50">
        <f>TEIK_2001!L47</f>
        <v>0</v>
      </c>
      <c r="N47" s="50">
        <f>TEIK_2001!M47</f>
        <v>0</v>
      </c>
      <c r="O47" s="51">
        <f>TEIK_2001!N47</f>
        <v>0</v>
      </c>
      <c r="P47" s="50">
        <f>TEIK_2001!O47</f>
        <v>0</v>
      </c>
      <c r="Q47" s="52">
        <f>TEIK_2001!P47</f>
        <v>0</v>
      </c>
      <c r="R47" s="51">
        <f>TEIK_2001!Q47</f>
        <v>0</v>
      </c>
      <c r="S47" s="52">
        <f>TEIK_2001!R47</f>
        <v>0</v>
      </c>
      <c r="T47" s="50">
        <f>TEIK_2001!S47</f>
        <v>0</v>
      </c>
      <c r="U47" s="51">
        <f>TEIK_2001!T47</f>
        <v>0</v>
      </c>
      <c r="V47" s="52">
        <f>TEIK_2001!U47</f>
        <v>0</v>
      </c>
      <c r="W47" s="50">
        <f>TEIK_2001!V47</f>
        <v>0</v>
      </c>
      <c r="X47" s="50">
        <f>TEIK_2001!W47</f>
        <v>0</v>
      </c>
      <c r="Y47" s="50">
        <f>TEIK_2001!X47</f>
        <v>0</v>
      </c>
      <c r="Z47" s="50">
        <f>TEIK_2001!Y47</f>
        <v>0</v>
      </c>
      <c r="AA47" s="50">
        <f>TEIK_2001!Z47</f>
        <v>0</v>
      </c>
      <c r="AB47" s="51">
        <f>TEIK_2001!AA47</f>
        <v>0</v>
      </c>
      <c r="AC47" s="50">
        <f>TEIK_2001!AB47</f>
        <v>0</v>
      </c>
      <c r="AD47" s="50">
        <f>TEIK_2001!AC47</f>
        <v>0</v>
      </c>
      <c r="AE47" s="50">
        <f>TEIK_2001!AD47</f>
        <v>0</v>
      </c>
      <c r="AF47" s="50">
        <f>TEIK_2001!AE47</f>
        <v>0</v>
      </c>
      <c r="AG47" s="50">
        <f>TEIK_2001!AF47</f>
        <v>0</v>
      </c>
      <c r="AH47" s="50">
        <f>TEIK_2001!AG47</f>
        <v>0</v>
      </c>
      <c r="AI47" s="50">
        <f>TEIK_2001!AH47</f>
        <v>0</v>
      </c>
      <c r="AJ47" s="52">
        <f>TEIK_2001!AI47</f>
        <v>0</v>
      </c>
      <c r="AK47" s="50">
        <f>TEIK_2001!AJ47</f>
        <v>0</v>
      </c>
      <c r="AL47" s="50">
        <f>TEIK_2001!AK47</f>
        <v>0</v>
      </c>
      <c r="AM47" s="53">
        <f>TEIK_2001!AL47</f>
        <v>0</v>
      </c>
      <c r="AN47" s="51">
        <f>TEIK_2001!AM47</f>
        <v>0</v>
      </c>
      <c r="AO47" s="52">
        <f>TEIK_2001!AN47</f>
        <v>0</v>
      </c>
      <c r="AP47" s="51">
        <f>TEIK_2001!AO47</f>
        <v>0</v>
      </c>
      <c r="AQ47" s="50">
        <f>TEIK_2001!AP47</f>
        <v>0</v>
      </c>
      <c r="AR47" s="50">
        <f>TEIK_2001!AQ47</f>
        <v>0</v>
      </c>
      <c r="AS47" s="54">
        <f>TEIK_2001!AR47</f>
        <v>0</v>
      </c>
      <c r="AT47" s="45"/>
      <c r="AU47" s="45"/>
      <c r="AV47" s="45"/>
      <c r="AW47" s="46"/>
      <c r="AX47" s="46"/>
      <c r="AY47" s="45"/>
      <c r="AZ47" s="45"/>
      <c r="BA47" s="45"/>
      <c r="BB47" s="45"/>
      <c r="BC47" s="46"/>
      <c r="BD47" s="46"/>
      <c r="BE47" s="46"/>
      <c r="BF47" s="45"/>
      <c r="BG47" s="45"/>
      <c r="BH47" s="45"/>
      <c r="BI47" s="45"/>
      <c r="BJ47" s="45"/>
      <c r="BK47" s="46"/>
      <c r="BL47" s="46"/>
      <c r="BM47" s="46"/>
      <c r="BN47" s="45"/>
      <c r="BO47" s="45"/>
      <c r="BP47" s="45"/>
      <c r="BQ47" s="45"/>
      <c r="BR47" s="45"/>
      <c r="BS47" s="45"/>
      <c r="BT47" s="45"/>
      <c r="BU47" s="45"/>
      <c r="BV47" s="45"/>
      <c r="BW47" s="45"/>
      <c r="BX47" s="46"/>
      <c r="BY47" s="46"/>
      <c r="BZ47" s="45"/>
      <c r="CA47" s="45"/>
      <c r="CB47" s="46"/>
      <c r="CC47" s="46"/>
      <c r="CD47" s="45"/>
      <c r="CE47" s="45"/>
      <c r="CF47" s="47"/>
      <c r="CG47" s="47"/>
    </row>
    <row r="48" spans="2:85" ht="13.25" outlineLevel="1" x14ac:dyDescent="0.25">
      <c r="B48" s="55" t="s">
        <v>131</v>
      </c>
      <c r="C48" s="56" t="s">
        <v>132</v>
      </c>
      <c r="D48" s="57">
        <f>TEIK_2001!C48</f>
        <v>9966.6299999999974</v>
      </c>
      <c r="E48" s="57">
        <f>TEIK_2001!D48</f>
        <v>1313.5800000000002</v>
      </c>
      <c r="F48" s="57">
        <f>TEIK_2001!E48</f>
        <v>3271.79</v>
      </c>
      <c r="G48" s="57">
        <f>TEIK_2001!F48</f>
        <v>293.16000000000003</v>
      </c>
      <c r="H48" s="57">
        <f>TEIK_2001!G48</f>
        <v>1279.79</v>
      </c>
      <c r="I48" s="57">
        <f>TEIK_2001!H48</f>
        <v>1023.43</v>
      </c>
      <c r="J48" s="57">
        <f>TEIK_2001!I48</f>
        <v>1132.57</v>
      </c>
      <c r="K48" s="57">
        <f>TEIK_2001!J48</f>
        <v>5046.2900000000018</v>
      </c>
      <c r="L48" s="57">
        <f>TEIK_2001!K48</f>
        <v>1441.34</v>
      </c>
      <c r="M48" s="57">
        <f>TEIK_2001!L48</f>
        <v>2291.42</v>
      </c>
      <c r="N48" s="57">
        <f>TEIK_2001!M48</f>
        <v>3684.57</v>
      </c>
      <c r="O48" s="58">
        <f>TEIK_2001!N48</f>
        <v>1925.34</v>
      </c>
      <c r="P48" s="57">
        <f>TEIK_2001!O48</f>
        <v>589.37</v>
      </c>
      <c r="Q48" s="59">
        <f>TEIK_2001!P48</f>
        <v>1747.7399999999998</v>
      </c>
      <c r="R48" s="58">
        <f>TEIK_2001!Q48</f>
        <v>3753.3199999999997</v>
      </c>
      <c r="S48" s="59">
        <f>TEIK_2001!R48</f>
        <v>3873.4900000000002</v>
      </c>
      <c r="T48" s="57">
        <f>TEIK_2001!S48</f>
        <v>2416.36</v>
      </c>
      <c r="U48" s="58">
        <f>TEIK_2001!T48</f>
        <v>256.81</v>
      </c>
      <c r="V48" s="59">
        <f>TEIK_2001!U48</f>
        <v>6659.8499999999995</v>
      </c>
      <c r="W48" s="57">
        <f>TEIK_2001!V48</f>
        <v>2019.2900000000002</v>
      </c>
      <c r="X48" s="57">
        <f>TEIK_2001!W48</f>
        <v>2368.08</v>
      </c>
      <c r="Y48" s="57">
        <f>TEIK_2001!X48</f>
        <v>1556.38</v>
      </c>
      <c r="Z48" s="57">
        <f>TEIK_2001!Y48</f>
        <v>6085.54</v>
      </c>
      <c r="AA48" s="57">
        <f>TEIK_2001!Z48</f>
        <v>5316.96</v>
      </c>
      <c r="AB48" s="58">
        <f>TEIK_2001!AA48</f>
        <v>14156.409999999998</v>
      </c>
      <c r="AC48" s="57">
        <f>TEIK_2001!AB48</f>
        <v>9347</v>
      </c>
      <c r="AD48" s="57">
        <f>TEIK_2001!AC48</f>
        <v>2239.5500000000002</v>
      </c>
      <c r="AE48" s="57">
        <f>TEIK_2001!AD48</f>
        <v>5530.15</v>
      </c>
      <c r="AF48" s="57">
        <f>TEIK_2001!AE48</f>
        <v>89499.79</v>
      </c>
      <c r="AG48" s="57">
        <f>TEIK_2001!AF48</f>
        <v>7296.579999999999</v>
      </c>
      <c r="AH48" s="57">
        <f>TEIK_2001!AG48</f>
        <v>13994.460000000001</v>
      </c>
      <c r="AI48" s="57">
        <f>TEIK_2001!AH48</f>
        <v>19344.039999999997</v>
      </c>
      <c r="AJ48" s="59">
        <f>TEIK_2001!AI48</f>
        <v>3830.12</v>
      </c>
      <c r="AK48" s="57">
        <f>TEIK_2001!AJ48</f>
        <v>4219.0499999999993</v>
      </c>
      <c r="AL48" s="57">
        <f>TEIK_2001!AK48</f>
        <v>10246.98</v>
      </c>
      <c r="AM48" s="60">
        <f>TEIK_2001!AL48</f>
        <v>494.75</v>
      </c>
      <c r="AN48" s="58">
        <f>TEIK_2001!AM48</f>
        <v>7698.11</v>
      </c>
      <c r="AO48" s="59">
        <f>TEIK_2001!AN48</f>
        <v>5889.41</v>
      </c>
      <c r="AP48" s="58">
        <f>TEIK_2001!AO48</f>
        <v>2722.5299999999997</v>
      </c>
      <c r="AQ48" s="57">
        <f>TEIK_2001!AP48</f>
        <v>25136</v>
      </c>
      <c r="AR48" s="57">
        <f>TEIK_2001!AQ48</f>
        <v>678</v>
      </c>
      <c r="AS48" s="61">
        <f>TEIK_2001!AR48</f>
        <v>291636.02999999997</v>
      </c>
      <c r="AT48" s="45"/>
      <c r="AU48" s="45"/>
      <c r="AV48" s="45"/>
      <c r="AW48" s="46"/>
      <c r="AX48" s="46"/>
      <c r="AY48" s="45"/>
      <c r="AZ48" s="45"/>
      <c r="BA48" s="45"/>
      <c r="BB48" s="45"/>
      <c r="BC48" s="46"/>
      <c r="BD48" s="46"/>
      <c r="BE48" s="46"/>
      <c r="BF48" s="45"/>
      <c r="BG48" s="45"/>
      <c r="BH48" s="45"/>
      <c r="BI48" s="45"/>
      <c r="BJ48" s="45"/>
      <c r="BK48" s="46"/>
      <c r="BL48" s="46"/>
      <c r="BM48" s="46"/>
      <c r="BN48" s="45"/>
      <c r="BO48" s="45"/>
      <c r="BP48" s="45"/>
      <c r="BQ48" s="45"/>
      <c r="BR48" s="45"/>
      <c r="BS48" s="45"/>
      <c r="BT48" s="45"/>
      <c r="BU48" s="45"/>
      <c r="BV48" s="45"/>
      <c r="BW48" s="45"/>
      <c r="BX48" s="46"/>
      <c r="BY48" s="46"/>
      <c r="BZ48" s="45"/>
      <c r="CA48" s="45"/>
      <c r="CB48" s="46"/>
      <c r="CC48" s="46"/>
      <c r="CD48" s="45"/>
      <c r="CE48" s="45"/>
      <c r="CF48" s="47"/>
      <c r="CG48" s="47"/>
    </row>
    <row r="49" spans="1:136" ht="13.25" outlineLevel="1" x14ac:dyDescent="0.25">
      <c r="O49" s="45"/>
      <c r="Q49" s="46"/>
      <c r="R49" s="45"/>
      <c r="S49" s="46"/>
      <c r="U49" s="45"/>
      <c r="V49" s="46"/>
      <c r="AB49" s="45"/>
      <c r="AJ49" s="46"/>
      <c r="AM49" s="47"/>
      <c r="AN49" s="45"/>
      <c r="AO49" s="46"/>
      <c r="AP49" s="45"/>
      <c r="AT49" s="45"/>
      <c r="AU49" s="45"/>
      <c r="AV49" s="45"/>
      <c r="AW49" s="46"/>
      <c r="AX49" s="46"/>
      <c r="AY49" s="45"/>
      <c r="AZ49" s="45"/>
      <c r="BA49" s="45"/>
      <c r="BB49" s="45"/>
      <c r="BC49" s="46"/>
      <c r="BD49" s="46"/>
      <c r="BE49" s="46"/>
      <c r="BF49" s="45"/>
      <c r="BG49" s="45"/>
      <c r="BH49" s="45"/>
      <c r="BI49" s="45"/>
      <c r="BJ49" s="45"/>
      <c r="BK49" s="46"/>
      <c r="BL49" s="46"/>
      <c r="BM49" s="46"/>
      <c r="BN49" s="45"/>
      <c r="BO49" s="45"/>
      <c r="BP49" s="45"/>
      <c r="BQ49" s="45"/>
      <c r="BR49" s="45"/>
      <c r="BS49" s="45"/>
      <c r="BT49" s="45"/>
      <c r="BU49" s="45"/>
      <c r="BV49" s="45"/>
      <c r="BW49" s="45"/>
      <c r="BX49" s="46"/>
      <c r="BY49" s="46"/>
      <c r="BZ49" s="45"/>
      <c r="CA49" s="45"/>
      <c r="CB49" s="46"/>
      <c r="CC49" s="46"/>
      <c r="CD49" s="45"/>
      <c r="CE49" s="45"/>
      <c r="CF49" s="47"/>
      <c r="CG49" s="47"/>
    </row>
    <row r="50" spans="1:136" ht="13.25" x14ac:dyDescent="0.25">
      <c r="O50" s="45"/>
      <c r="Q50" s="46"/>
      <c r="R50" s="45"/>
      <c r="S50" s="46"/>
      <c r="U50" s="45"/>
      <c r="V50" s="46"/>
      <c r="AB50" s="45"/>
      <c r="AJ50" s="46"/>
      <c r="AM50" s="47"/>
      <c r="AN50" s="45"/>
      <c r="AO50" s="46"/>
      <c r="AP50" s="45"/>
      <c r="AT50" s="45"/>
      <c r="AU50" s="45"/>
      <c r="AV50" s="45"/>
      <c r="AW50" s="46"/>
      <c r="AX50" s="46"/>
      <c r="AY50" s="45"/>
      <c r="AZ50" s="45"/>
      <c r="BA50" s="45"/>
      <c r="BB50" s="45"/>
      <c r="BC50" s="46"/>
      <c r="BD50" s="46"/>
      <c r="BE50" s="46"/>
      <c r="BF50" s="45"/>
      <c r="BG50" s="45"/>
      <c r="BH50" s="45"/>
      <c r="BI50" s="45"/>
      <c r="BJ50" s="45"/>
      <c r="BK50" s="46"/>
      <c r="BL50" s="46"/>
      <c r="BM50" s="46"/>
      <c r="BN50" s="45"/>
      <c r="BO50" s="45"/>
      <c r="BP50" s="45"/>
      <c r="BQ50" s="45"/>
      <c r="BR50" s="45"/>
      <c r="BS50" s="45"/>
      <c r="BT50" s="45"/>
      <c r="BU50" s="45"/>
      <c r="BV50" s="45"/>
      <c r="BW50" s="45"/>
      <c r="BX50" s="46"/>
      <c r="BY50" s="46"/>
      <c r="BZ50" s="45"/>
      <c r="CA50" s="45"/>
      <c r="CB50" s="46"/>
      <c r="CC50" s="46"/>
      <c r="CD50" s="45"/>
      <c r="CE50" s="45"/>
      <c r="CF50" s="47"/>
      <c r="CG50" s="47"/>
    </row>
    <row r="51" spans="1:136" ht="13.25" x14ac:dyDescent="0.25">
      <c r="A51" s="62" t="s">
        <v>159</v>
      </c>
      <c r="D51" s="22">
        <f t="array" ref="D51:EF51">TRANSPOSE(C53:C185)</f>
        <v>1</v>
      </c>
      <c r="E51" s="22">
        <v>2</v>
      </c>
      <c r="F51" s="22">
        <v>2</v>
      </c>
      <c r="G51" s="22">
        <v>12</v>
      </c>
      <c r="H51" s="22">
        <v>12</v>
      </c>
      <c r="I51" s="22">
        <v>12</v>
      </c>
      <c r="J51" s="22">
        <v>12</v>
      </c>
      <c r="K51" s="22">
        <v>3</v>
      </c>
      <c r="L51" s="22">
        <v>12</v>
      </c>
      <c r="M51" s="22">
        <v>12</v>
      </c>
      <c r="N51" s="22">
        <v>12</v>
      </c>
      <c r="O51" s="45">
        <v>12</v>
      </c>
      <c r="P51" s="22">
        <v>12</v>
      </c>
      <c r="Q51" s="46" t="str">
        <v>12_06</v>
      </c>
      <c r="R51" s="45" t="str">
        <v>07_08_12_09</v>
      </c>
      <c r="S51" s="46">
        <v>12</v>
      </c>
      <c r="T51" s="22">
        <v>12</v>
      </c>
      <c r="U51" s="45" t="str">
        <v>21_122_24_12_23</v>
      </c>
      <c r="V51" s="46" t="str">
        <v>23_24_12</v>
      </c>
      <c r="W51" s="22">
        <v>13</v>
      </c>
      <c r="X51" s="22">
        <v>13</v>
      </c>
      <c r="Y51" s="22">
        <v>19</v>
      </c>
      <c r="Z51" s="22">
        <v>19</v>
      </c>
      <c r="AA51" s="22">
        <v>19</v>
      </c>
      <c r="AB51" s="45" t="str">
        <v>14_15_16_17_18_19</v>
      </c>
      <c r="AC51" s="22">
        <v>19</v>
      </c>
      <c r="AD51" s="22">
        <v>19</v>
      </c>
      <c r="AE51" s="22">
        <v>19</v>
      </c>
      <c r="AF51" s="22">
        <v>19</v>
      </c>
      <c r="AG51" s="22">
        <v>19</v>
      </c>
      <c r="AH51" s="22">
        <v>19</v>
      </c>
      <c r="AI51" s="22">
        <v>19</v>
      </c>
      <c r="AJ51" s="46" t="str">
        <v>19_20</v>
      </c>
      <c r="AK51" s="22">
        <v>19</v>
      </c>
      <c r="AL51" s="22">
        <v>19</v>
      </c>
      <c r="AM51" s="47">
        <v>19</v>
      </c>
      <c r="AN51" s="45" t="str">
        <v>19_20</v>
      </c>
      <c r="AO51" s="46" t="str">
        <v>19_20</v>
      </c>
      <c r="AP51" s="45" t="str">
        <v>19_20</v>
      </c>
      <c r="AQ51" s="22">
        <v>20</v>
      </c>
      <c r="AR51" s="22">
        <v>20</v>
      </c>
      <c r="AS51" s="22">
        <v>25</v>
      </c>
      <c r="AT51" s="45">
        <v>100</v>
      </c>
      <c r="AU51" s="45">
        <v>1</v>
      </c>
      <c r="AV51" s="45">
        <v>2</v>
      </c>
      <c r="AW51" s="46">
        <v>3</v>
      </c>
      <c r="AX51" s="46">
        <v>4</v>
      </c>
      <c r="AY51" s="45">
        <v>5</v>
      </c>
      <c r="AZ51" s="45">
        <v>6</v>
      </c>
      <c r="BA51" s="45">
        <v>7</v>
      </c>
      <c r="BB51" s="45">
        <v>8</v>
      </c>
      <c r="BC51" s="46">
        <v>9</v>
      </c>
      <c r="BD51" s="46">
        <v>10</v>
      </c>
      <c r="BE51" s="46">
        <v>11</v>
      </c>
      <c r="BF51" s="45">
        <v>12</v>
      </c>
      <c r="BG51" s="45">
        <v>13</v>
      </c>
      <c r="BH51" s="45">
        <v>14</v>
      </c>
      <c r="BI51" s="45">
        <v>15</v>
      </c>
      <c r="BJ51" s="45">
        <v>16</v>
      </c>
      <c r="BK51" s="46">
        <v>17</v>
      </c>
      <c r="BL51" s="46">
        <v>18</v>
      </c>
      <c r="BM51" s="46">
        <v>19</v>
      </c>
      <c r="BN51" s="45">
        <v>20</v>
      </c>
      <c r="BO51" s="45">
        <v>21</v>
      </c>
      <c r="BP51" s="45">
        <v>22</v>
      </c>
      <c r="BQ51" s="45">
        <v>23</v>
      </c>
      <c r="BR51" s="45">
        <v>24</v>
      </c>
      <c r="BS51" s="45">
        <v>25</v>
      </c>
      <c r="BT51" s="45">
        <v>100</v>
      </c>
      <c r="BU51" s="45">
        <v>100</v>
      </c>
      <c r="BV51" s="45">
        <v>100</v>
      </c>
      <c r="BW51" s="45">
        <v>100</v>
      </c>
      <c r="BX51" s="46">
        <v>100</v>
      </c>
      <c r="BY51" s="46">
        <v>100</v>
      </c>
      <c r="BZ51" s="45">
        <v>100</v>
      </c>
      <c r="CA51" s="45">
        <v>100</v>
      </c>
      <c r="CB51" s="46">
        <v>100</v>
      </c>
      <c r="CC51" s="46">
        <v>100</v>
      </c>
      <c r="CD51" s="45">
        <v>100</v>
      </c>
      <c r="CE51" s="45">
        <v>100</v>
      </c>
      <c r="CF51" s="47">
        <v>100</v>
      </c>
      <c r="CG51" s="47">
        <v>100</v>
      </c>
      <c r="CH51" s="22">
        <v>100</v>
      </c>
      <c r="CI51" s="22">
        <v>100</v>
      </c>
      <c r="CJ51" s="22">
        <v>100</v>
      </c>
      <c r="CK51" s="22">
        <v>100</v>
      </c>
      <c r="CL51" s="22">
        <v>100</v>
      </c>
      <c r="CM51" s="22">
        <v>100</v>
      </c>
      <c r="CN51" s="22">
        <v>100</v>
      </c>
      <c r="CO51" s="22">
        <v>100</v>
      </c>
      <c r="CP51" s="22">
        <v>100</v>
      </c>
      <c r="CQ51" s="22">
        <v>100</v>
      </c>
      <c r="CR51" s="22">
        <v>100</v>
      </c>
      <c r="CS51" s="22">
        <v>100</v>
      </c>
      <c r="CT51" s="22">
        <v>100</v>
      </c>
      <c r="CU51" s="22">
        <v>100</v>
      </c>
      <c r="CV51" s="22">
        <v>100</v>
      </c>
      <c r="CW51" s="22">
        <v>100</v>
      </c>
      <c r="CX51" s="22">
        <v>100</v>
      </c>
      <c r="CY51" s="22">
        <v>100</v>
      </c>
      <c r="CZ51" s="22">
        <v>100</v>
      </c>
      <c r="DA51" s="22">
        <v>100</v>
      </c>
      <c r="DB51" s="22">
        <v>100</v>
      </c>
      <c r="DC51" s="22">
        <v>100</v>
      </c>
      <c r="DD51" s="22">
        <v>100</v>
      </c>
      <c r="DE51" s="22">
        <v>100</v>
      </c>
      <c r="DF51" s="22">
        <v>100</v>
      </c>
      <c r="DG51" s="22">
        <v>100</v>
      </c>
      <c r="DH51" s="22">
        <v>100</v>
      </c>
      <c r="DI51" s="22">
        <v>100</v>
      </c>
      <c r="DJ51" s="22">
        <v>100</v>
      </c>
      <c r="DK51" s="22">
        <v>100</v>
      </c>
      <c r="DL51" s="22">
        <v>100</v>
      </c>
      <c r="DM51" s="22">
        <v>100</v>
      </c>
      <c r="DN51" s="22">
        <v>100</v>
      </c>
      <c r="DO51" s="22">
        <v>100</v>
      </c>
      <c r="DP51" s="22">
        <v>100</v>
      </c>
      <c r="DQ51" s="22">
        <v>100</v>
      </c>
      <c r="DR51" s="22">
        <v>100</v>
      </c>
      <c r="DS51" s="22">
        <v>100</v>
      </c>
      <c r="DT51" s="22">
        <v>100</v>
      </c>
      <c r="DU51" s="22">
        <v>100</v>
      </c>
      <c r="DV51" s="22">
        <v>100</v>
      </c>
      <c r="DW51" s="22">
        <v>100</v>
      </c>
      <c r="DX51" s="22">
        <v>100</v>
      </c>
      <c r="DY51" s="22">
        <v>100</v>
      </c>
      <c r="DZ51" s="22">
        <v>100</v>
      </c>
      <c r="EA51" s="22">
        <v>100</v>
      </c>
      <c r="EB51" s="22">
        <v>100</v>
      </c>
      <c r="EC51" s="22">
        <v>100</v>
      </c>
      <c r="ED51" s="22">
        <v>100</v>
      </c>
      <c r="EE51" s="22">
        <v>100</v>
      </c>
      <c r="EF51" s="22">
        <v>100</v>
      </c>
    </row>
    <row r="52" spans="1:136" ht="13.25" x14ac:dyDescent="0.25">
      <c r="C52" s="63" t="s">
        <v>134</v>
      </c>
      <c r="D52" s="22" t="str">
        <f t="shared" ref="D52:AR52" si="0">CONCATENATE("I_",D51)</f>
        <v>I_1</v>
      </c>
      <c r="E52" s="22" t="str">
        <f t="shared" si="0"/>
        <v>I_2</v>
      </c>
      <c r="F52" s="22" t="str">
        <f t="shared" si="0"/>
        <v>I_2</v>
      </c>
      <c r="G52" s="22" t="str">
        <f t="shared" si="0"/>
        <v>I_12</v>
      </c>
      <c r="H52" s="22" t="str">
        <f t="shared" si="0"/>
        <v>I_12</v>
      </c>
      <c r="I52" s="22" t="str">
        <f t="shared" si="0"/>
        <v>I_12</v>
      </c>
      <c r="J52" s="22" t="str">
        <f t="shared" si="0"/>
        <v>I_12</v>
      </c>
      <c r="K52" s="22" t="str">
        <f t="shared" si="0"/>
        <v>I_3</v>
      </c>
      <c r="L52" s="22" t="str">
        <f t="shared" si="0"/>
        <v>I_12</v>
      </c>
      <c r="M52" s="22" t="str">
        <f t="shared" si="0"/>
        <v>I_12</v>
      </c>
      <c r="N52" s="22" t="str">
        <f t="shared" si="0"/>
        <v>I_12</v>
      </c>
      <c r="O52" s="45" t="str">
        <f t="shared" si="0"/>
        <v>I_12</v>
      </c>
      <c r="P52" s="22" t="str">
        <f t="shared" si="0"/>
        <v>I_12</v>
      </c>
      <c r="Q52" s="46" t="str">
        <f t="shared" si="0"/>
        <v>I_12_06</v>
      </c>
      <c r="R52" s="45" t="str">
        <f t="shared" si="0"/>
        <v>I_07_08_12_09</v>
      </c>
      <c r="S52" s="46" t="str">
        <f t="shared" si="0"/>
        <v>I_12</v>
      </c>
      <c r="T52" s="22" t="str">
        <f t="shared" si="0"/>
        <v>I_12</v>
      </c>
      <c r="U52" s="45" t="str">
        <f t="shared" si="0"/>
        <v>I_21_122_24_12_23</v>
      </c>
      <c r="V52" s="46" t="str">
        <f t="shared" si="0"/>
        <v>I_23_24_12</v>
      </c>
      <c r="W52" s="22" t="str">
        <f t="shared" si="0"/>
        <v>I_13</v>
      </c>
      <c r="X52" s="22" t="str">
        <f t="shared" si="0"/>
        <v>I_13</v>
      </c>
      <c r="Y52" s="22" t="str">
        <f t="shared" si="0"/>
        <v>I_19</v>
      </c>
      <c r="Z52" s="22" t="str">
        <f t="shared" si="0"/>
        <v>I_19</v>
      </c>
      <c r="AA52" s="22" t="str">
        <f t="shared" si="0"/>
        <v>I_19</v>
      </c>
      <c r="AB52" s="45" t="str">
        <f t="shared" si="0"/>
        <v>I_14_15_16_17_18_19</v>
      </c>
      <c r="AC52" s="22" t="str">
        <f t="shared" si="0"/>
        <v>I_19</v>
      </c>
      <c r="AD52" s="22" t="str">
        <f t="shared" si="0"/>
        <v>I_19</v>
      </c>
      <c r="AE52" s="22" t="str">
        <f t="shared" si="0"/>
        <v>I_19</v>
      </c>
      <c r="AF52" s="22" t="str">
        <f t="shared" si="0"/>
        <v>I_19</v>
      </c>
      <c r="AG52" s="22" t="str">
        <f t="shared" si="0"/>
        <v>I_19</v>
      </c>
      <c r="AH52" s="22" t="str">
        <f t="shared" si="0"/>
        <v>I_19</v>
      </c>
      <c r="AI52" s="22" t="str">
        <f t="shared" si="0"/>
        <v>I_19</v>
      </c>
      <c r="AJ52" s="46" t="str">
        <f t="shared" si="0"/>
        <v>I_19_20</v>
      </c>
      <c r="AK52" s="22" t="str">
        <f t="shared" si="0"/>
        <v>I_19</v>
      </c>
      <c r="AL52" s="22" t="str">
        <f t="shared" si="0"/>
        <v>I_19</v>
      </c>
      <c r="AM52" s="47" t="str">
        <f t="shared" si="0"/>
        <v>I_19</v>
      </c>
      <c r="AN52" s="45" t="str">
        <f t="shared" si="0"/>
        <v>I_19_20</v>
      </c>
      <c r="AO52" s="46" t="str">
        <f t="shared" si="0"/>
        <v>I_19_20</v>
      </c>
      <c r="AP52" s="45" t="str">
        <f t="shared" si="0"/>
        <v>I_19_20</v>
      </c>
      <c r="AQ52" s="22" t="str">
        <f t="shared" si="0"/>
        <v>I_20</v>
      </c>
      <c r="AR52" s="22" t="str">
        <f t="shared" si="0"/>
        <v>I_20</v>
      </c>
      <c r="AS52" s="22">
        <f>AS51</f>
        <v>25</v>
      </c>
      <c r="AT52" s="45" t="str">
        <f t="shared" ref="AT52:CH52" si="1">CONCATENATE("I_",AT51)</f>
        <v>I_100</v>
      </c>
      <c r="AU52" s="45" t="str">
        <f t="shared" si="1"/>
        <v>I_1</v>
      </c>
      <c r="AV52" s="45" t="str">
        <f t="shared" si="1"/>
        <v>I_2</v>
      </c>
      <c r="AW52" s="46" t="str">
        <f t="shared" si="1"/>
        <v>I_3</v>
      </c>
      <c r="AX52" s="46" t="str">
        <f t="shared" si="1"/>
        <v>I_4</v>
      </c>
      <c r="AY52" s="45" t="str">
        <f t="shared" si="1"/>
        <v>I_5</v>
      </c>
      <c r="AZ52" s="45" t="str">
        <f t="shared" si="1"/>
        <v>I_6</v>
      </c>
      <c r="BA52" s="45" t="str">
        <f t="shared" si="1"/>
        <v>I_7</v>
      </c>
      <c r="BB52" s="45" t="str">
        <f t="shared" si="1"/>
        <v>I_8</v>
      </c>
      <c r="BC52" s="46" t="str">
        <f t="shared" si="1"/>
        <v>I_9</v>
      </c>
      <c r="BD52" s="46" t="str">
        <f t="shared" si="1"/>
        <v>I_10</v>
      </c>
      <c r="BE52" s="46" t="str">
        <f t="shared" si="1"/>
        <v>I_11</v>
      </c>
      <c r="BF52" s="45" t="str">
        <f t="shared" si="1"/>
        <v>I_12</v>
      </c>
      <c r="BG52" s="45" t="str">
        <f t="shared" si="1"/>
        <v>I_13</v>
      </c>
      <c r="BH52" s="45" t="str">
        <f t="shared" si="1"/>
        <v>I_14</v>
      </c>
      <c r="BI52" s="45" t="str">
        <f t="shared" si="1"/>
        <v>I_15</v>
      </c>
      <c r="BJ52" s="45" t="str">
        <f t="shared" si="1"/>
        <v>I_16</v>
      </c>
      <c r="BK52" s="46" t="str">
        <f t="shared" si="1"/>
        <v>I_17</v>
      </c>
      <c r="BL52" s="46" t="str">
        <f t="shared" si="1"/>
        <v>I_18</v>
      </c>
      <c r="BM52" s="46" t="str">
        <f t="shared" si="1"/>
        <v>I_19</v>
      </c>
      <c r="BN52" s="45" t="str">
        <f t="shared" si="1"/>
        <v>I_20</v>
      </c>
      <c r="BO52" s="45" t="str">
        <f t="shared" si="1"/>
        <v>I_21</v>
      </c>
      <c r="BP52" s="45" t="str">
        <f t="shared" si="1"/>
        <v>I_22</v>
      </c>
      <c r="BQ52" s="45" t="str">
        <f t="shared" si="1"/>
        <v>I_23</v>
      </c>
      <c r="BR52" s="45" t="str">
        <f t="shared" si="1"/>
        <v>I_24</v>
      </c>
      <c r="BS52" s="45" t="str">
        <f t="shared" si="1"/>
        <v>I_25</v>
      </c>
      <c r="BT52" s="45" t="str">
        <f t="shared" si="1"/>
        <v>I_100</v>
      </c>
      <c r="BU52" s="45" t="str">
        <f t="shared" si="1"/>
        <v>I_100</v>
      </c>
      <c r="BV52" s="45" t="str">
        <f t="shared" si="1"/>
        <v>I_100</v>
      </c>
      <c r="BW52" s="45" t="str">
        <f t="shared" si="1"/>
        <v>I_100</v>
      </c>
      <c r="BX52" s="46" t="str">
        <f t="shared" si="1"/>
        <v>I_100</v>
      </c>
      <c r="BY52" s="46" t="str">
        <f t="shared" si="1"/>
        <v>I_100</v>
      </c>
      <c r="BZ52" s="45" t="str">
        <f t="shared" si="1"/>
        <v>I_100</v>
      </c>
      <c r="CA52" s="45" t="str">
        <f t="shared" si="1"/>
        <v>I_100</v>
      </c>
      <c r="CB52" s="46" t="str">
        <f t="shared" si="1"/>
        <v>I_100</v>
      </c>
      <c r="CC52" s="46" t="str">
        <f t="shared" si="1"/>
        <v>I_100</v>
      </c>
      <c r="CD52" s="45" t="str">
        <f t="shared" si="1"/>
        <v>I_100</v>
      </c>
      <c r="CE52" s="45" t="str">
        <f t="shared" si="1"/>
        <v>I_100</v>
      </c>
      <c r="CF52" s="47" t="str">
        <f t="shared" si="1"/>
        <v>I_100</v>
      </c>
      <c r="CG52" s="47" t="str">
        <f t="shared" si="1"/>
        <v>I_100</v>
      </c>
      <c r="CH52" s="22" t="str">
        <f t="shared" si="1"/>
        <v>I_100</v>
      </c>
      <c r="CI52" s="64">
        <v>1</v>
      </c>
      <c r="CJ52" s="65">
        <v>2</v>
      </c>
      <c r="CK52" s="65">
        <v>3</v>
      </c>
      <c r="CL52" s="65">
        <v>4</v>
      </c>
      <c r="CM52" s="65">
        <v>5</v>
      </c>
      <c r="CN52" s="65">
        <v>6</v>
      </c>
      <c r="CO52" s="65">
        <v>7</v>
      </c>
      <c r="CP52" s="65">
        <v>8</v>
      </c>
      <c r="CQ52" s="65">
        <v>9</v>
      </c>
      <c r="CR52" s="65">
        <v>10</v>
      </c>
      <c r="CS52" s="65">
        <v>11</v>
      </c>
      <c r="CT52" s="65">
        <v>12</v>
      </c>
      <c r="CU52" s="65">
        <v>13</v>
      </c>
      <c r="CV52" s="65">
        <v>14</v>
      </c>
      <c r="CW52" s="65">
        <v>15</v>
      </c>
      <c r="CX52" s="65">
        <v>16</v>
      </c>
      <c r="CY52" s="65">
        <v>17</v>
      </c>
      <c r="CZ52" s="65">
        <v>18</v>
      </c>
      <c r="DA52" s="65">
        <v>19</v>
      </c>
      <c r="DB52" s="65">
        <v>20</v>
      </c>
      <c r="DC52" s="65">
        <v>21</v>
      </c>
      <c r="DD52" s="65">
        <v>22</v>
      </c>
      <c r="DE52" s="65">
        <v>23</v>
      </c>
      <c r="DF52" s="65">
        <v>24</v>
      </c>
      <c r="DG52" s="66">
        <v>26</v>
      </c>
      <c r="DH52" s="22" t="str">
        <f t="shared" ref="DH52:EF52" si="2">CONCATENATE("I_",DH51)</f>
        <v>I_100</v>
      </c>
      <c r="DI52" s="22" t="str">
        <f t="shared" si="2"/>
        <v>I_100</v>
      </c>
      <c r="DJ52" s="22" t="str">
        <f t="shared" si="2"/>
        <v>I_100</v>
      </c>
      <c r="DK52" s="22" t="str">
        <f t="shared" si="2"/>
        <v>I_100</v>
      </c>
      <c r="DL52" s="22" t="str">
        <f t="shared" si="2"/>
        <v>I_100</v>
      </c>
      <c r="DM52" s="22" t="str">
        <f t="shared" si="2"/>
        <v>I_100</v>
      </c>
      <c r="DN52" s="22" t="str">
        <f t="shared" si="2"/>
        <v>I_100</v>
      </c>
      <c r="DO52" s="22" t="str">
        <f t="shared" si="2"/>
        <v>I_100</v>
      </c>
      <c r="DP52" s="22" t="str">
        <f t="shared" si="2"/>
        <v>I_100</v>
      </c>
      <c r="DQ52" s="22" t="str">
        <f t="shared" si="2"/>
        <v>I_100</v>
      </c>
      <c r="DR52" s="22" t="str">
        <f t="shared" si="2"/>
        <v>I_100</v>
      </c>
      <c r="DS52" s="22" t="str">
        <f t="shared" si="2"/>
        <v>I_100</v>
      </c>
      <c r="DT52" s="22" t="str">
        <f t="shared" si="2"/>
        <v>I_100</v>
      </c>
      <c r="DU52" s="22" t="str">
        <f t="shared" si="2"/>
        <v>I_100</v>
      </c>
      <c r="DV52" s="22" t="str">
        <f t="shared" si="2"/>
        <v>I_100</v>
      </c>
      <c r="DW52" s="22" t="str">
        <f t="shared" si="2"/>
        <v>I_100</v>
      </c>
      <c r="DX52" s="22" t="str">
        <f t="shared" si="2"/>
        <v>I_100</v>
      </c>
      <c r="DY52" s="22" t="str">
        <f t="shared" si="2"/>
        <v>I_100</v>
      </c>
      <c r="DZ52" s="22" t="str">
        <f t="shared" si="2"/>
        <v>I_100</v>
      </c>
      <c r="EA52" s="22" t="str">
        <f t="shared" si="2"/>
        <v>I_100</v>
      </c>
      <c r="EB52" s="22" t="str">
        <f t="shared" si="2"/>
        <v>I_100</v>
      </c>
      <c r="EC52" s="22" t="str">
        <f t="shared" si="2"/>
        <v>I_100</v>
      </c>
      <c r="ED52" s="22" t="str">
        <f t="shared" si="2"/>
        <v>I_100</v>
      </c>
      <c r="EE52" s="22" t="str">
        <f t="shared" si="2"/>
        <v>I_100</v>
      </c>
      <c r="EF52" s="22" t="str">
        <f t="shared" si="2"/>
        <v>I_100</v>
      </c>
    </row>
    <row r="53" spans="1:136" ht="13.25" x14ac:dyDescent="0.25">
      <c r="A53" s="22" t="str">
        <f t="shared" ref="A53:B72" si="3">B5</f>
        <v>AGRICULTURE  SYLVICULTURE  PECHE</v>
      </c>
      <c r="B53" s="22" t="str">
        <f t="shared" si="3"/>
        <v xml:space="preserve">FA0 </v>
      </c>
      <c r="C53" s="22">
        <v>1</v>
      </c>
      <c r="D53" s="67">
        <f t="shared" ref="D53:AS59" si="4">D5</f>
        <v>1416</v>
      </c>
      <c r="E53" s="67">
        <f t="shared" si="4"/>
        <v>0</v>
      </c>
      <c r="F53" s="67">
        <f t="shared" si="4"/>
        <v>0</v>
      </c>
      <c r="G53" s="67">
        <f t="shared" si="4"/>
        <v>0</v>
      </c>
      <c r="H53" s="67">
        <f t="shared" si="4"/>
        <v>0</v>
      </c>
      <c r="I53" s="67">
        <f t="shared" si="4"/>
        <v>0</v>
      </c>
      <c r="J53" s="67">
        <f t="shared" si="4"/>
        <v>0</v>
      </c>
      <c r="K53" s="67">
        <f t="shared" si="4"/>
        <v>0</v>
      </c>
      <c r="L53" s="67">
        <f t="shared" si="4"/>
        <v>0</v>
      </c>
      <c r="M53" s="67">
        <f t="shared" si="4"/>
        <v>0</v>
      </c>
      <c r="N53" s="67">
        <f t="shared" si="4"/>
        <v>0</v>
      </c>
      <c r="O53" s="68">
        <f t="shared" si="4"/>
        <v>0</v>
      </c>
      <c r="P53" s="67">
        <f t="shared" si="4"/>
        <v>0</v>
      </c>
      <c r="Q53" s="69">
        <f t="shared" si="4"/>
        <v>0</v>
      </c>
      <c r="R53" s="68">
        <f t="shared" si="4"/>
        <v>0</v>
      </c>
      <c r="S53" s="69">
        <f t="shared" si="4"/>
        <v>0</v>
      </c>
      <c r="T53" s="67">
        <f t="shared" si="4"/>
        <v>0</v>
      </c>
      <c r="U53" s="68">
        <f t="shared" si="4"/>
        <v>0</v>
      </c>
      <c r="V53" s="69">
        <f t="shared" si="4"/>
        <v>0</v>
      </c>
      <c r="W53" s="67">
        <f t="shared" si="4"/>
        <v>0</v>
      </c>
      <c r="X53" s="67">
        <f t="shared" si="4"/>
        <v>0</v>
      </c>
      <c r="Y53" s="67">
        <f t="shared" si="4"/>
        <v>0</v>
      </c>
      <c r="Z53" s="67">
        <f t="shared" si="4"/>
        <v>0</v>
      </c>
      <c r="AA53" s="67">
        <f t="shared" si="4"/>
        <v>0</v>
      </c>
      <c r="AB53" s="68">
        <f t="shared" si="4"/>
        <v>0</v>
      </c>
      <c r="AC53" s="67">
        <f t="shared" si="4"/>
        <v>0</v>
      </c>
      <c r="AD53" s="67">
        <f t="shared" si="4"/>
        <v>0</v>
      </c>
      <c r="AE53" s="67">
        <f t="shared" si="4"/>
        <v>0</v>
      </c>
      <c r="AF53" s="67">
        <f t="shared" si="4"/>
        <v>0</v>
      </c>
      <c r="AG53" s="67">
        <f t="shared" si="4"/>
        <v>0</v>
      </c>
      <c r="AH53" s="67">
        <f t="shared" si="4"/>
        <v>0</v>
      </c>
      <c r="AI53" s="67">
        <f t="shared" si="4"/>
        <v>0</v>
      </c>
      <c r="AJ53" s="69">
        <f t="shared" si="4"/>
        <v>0</v>
      </c>
      <c r="AK53" s="67">
        <f t="shared" si="4"/>
        <v>0</v>
      </c>
      <c r="AL53" s="67">
        <f t="shared" si="4"/>
        <v>6</v>
      </c>
      <c r="AM53" s="70">
        <f t="shared" si="4"/>
        <v>0</v>
      </c>
      <c r="AN53" s="68">
        <f t="shared" si="4"/>
        <v>2</v>
      </c>
      <c r="AO53" s="69">
        <f t="shared" si="4"/>
        <v>0</v>
      </c>
      <c r="AP53" s="68">
        <f t="shared" si="4"/>
        <v>0</v>
      </c>
      <c r="AQ53" s="67">
        <f t="shared" si="4"/>
        <v>62</v>
      </c>
      <c r="AR53" s="67">
        <f t="shared" si="4"/>
        <v>0</v>
      </c>
      <c r="AS53" s="67">
        <f t="shared" si="4"/>
        <v>1486</v>
      </c>
      <c r="AT53" s="68">
        <f>O53*(SUM([2]CPR_CEB!$K$69:$K$70))/(SUM([2]CPR_CEB!$K$69:$K$72))</f>
        <v>0</v>
      </c>
      <c r="AU53" s="68">
        <f>O53*([2]CPR_CEB!$K$71/(SUM([2]CPR_CEB!$K$69:$K$72)))</f>
        <v>0</v>
      </c>
      <c r="AV53" s="68">
        <f>O53*([2]CPR_CEB!$K$72/(SUM([2]CPR_CEB!$K$69:$K$72)))</f>
        <v>0</v>
      </c>
      <c r="AW53" s="69">
        <f>$Q53*([2]CPR_CEB!$K$76/(SUM([2]CPR_CEB!$K$76:$K$78)))</f>
        <v>0</v>
      </c>
      <c r="AX53" s="69">
        <f>$Q53*(SUM([2]CPR_CEB!$K$77:$K$78)/(SUM([2]CPR_CEB!$K$76:$K$78)))</f>
        <v>0</v>
      </c>
      <c r="AY53" s="68">
        <f>$R53*(SUM([2]CPR_CEB!$K$79)/(SUM([2]CPR_CEB!$K$79:$K$84)))</f>
        <v>0</v>
      </c>
      <c r="AZ53" s="68">
        <f>$R53*(SUM([2]CPR_CEB!$K$80)/(SUM([2]CPR_CEB!$K$79:$K$84)))</f>
        <v>0</v>
      </c>
      <c r="BA53" s="68">
        <f>$R53*(SUM([2]CPR_CEB!$K$81:$K$83)/(SUM([2]CPR_CEB!$K$79:$K$84)))</f>
        <v>0</v>
      </c>
      <c r="BB53" s="68">
        <f>$R53*(SUM([2]CPR_CEB!$K$84)/(SUM([2]CPR_CEB!$K$79:$K$84)))</f>
        <v>0</v>
      </c>
      <c r="BC53" s="69">
        <f>$S53*(SUM([2]CPR_CEB!$K$85)/(SUM([2]CPR_CEB!$K$85:$K$90)))</f>
        <v>0</v>
      </c>
      <c r="BD53" s="69">
        <f>$S53*(SUM([2]CPR_CEB!$K$86)/(SUM([2]CPR_CEB!$K$85:$K$90)))</f>
        <v>0</v>
      </c>
      <c r="BE53" s="69">
        <f>$S53*(SUM([2]CPR_CEB!$K$87:$K$90)/(SUM([2]CPR_CEB!$K$85:$K$90)))</f>
        <v>0</v>
      </c>
      <c r="BF53" s="68">
        <f>$U53*(SUM([2]CPR_CEB!$K$93)/(SUM([2]CPR_CEB!$K$93:$K$97)))</f>
        <v>0</v>
      </c>
      <c r="BG53" s="68">
        <f>$U53*(SUM([2]CPR_CEB!$K$94)/(SUM([2]CPR_CEB!$K$93:$K$97)))*([2]TRP!$D$246/SUM([2]TRP!$D$246:$D$247))</f>
        <v>0</v>
      </c>
      <c r="BH53" s="68">
        <f>$U53*(SUM([2]CPR_CEB!$K$94)/(SUM([2]CPR_CEB!$K$93:$K$97)))*([2]TRP!$D$247/SUM([2]TRP!$D$246:$D$247))</f>
        <v>0</v>
      </c>
      <c r="BI53" s="68">
        <f>$U53*(SUM([2]CPR_CEB!$K$95:$K$96)/(SUM([2]CPR_CEB!$K$93:$K$97)))</f>
        <v>0</v>
      </c>
      <c r="BJ53" s="68">
        <f>$U53*(SUM([2]CPR_CEB!$K$97)/(SUM([2]CPR_CEB!$K$93:$K$97)))</f>
        <v>0</v>
      </c>
      <c r="BK53" s="69">
        <f>$V53*(SUM([2]CPR_CEB!$K$98)/(SUM([2]CPR_CEB!$K$98:$K$100)))</f>
        <v>0</v>
      </c>
      <c r="BL53" s="69">
        <f>$V53*(SUM([2]CPR_CEB!$K$99)/(SUM([2]CPR_CEB!$K$98:$K$100)))</f>
        <v>0</v>
      </c>
      <c r="BM53" s="69">
        <f>$V53*(SUM([2]CPR_CEB!$K$100)/(SUM([2]CPR_CEB!$K$98:$K$100)))</f>
        <v>0</v>
      </c>
      <c r="BN53" s="68">
        <f>$AB53*(SUM([2]CPR_CEB!$K$106)/(SUM([2]CPR_CEB!$K$106:$K$113)))</f>
        <v>0</v>
      </c>
      <c r="BO53" s="68">
        <f>$AB53*(SUM([2]CPR_CEB!$K$107)/(SUM([2]CPR_CEB!$K$106:$K$113)))</f>
        <v>0</v>
      </c>
      <c r="BP53" s="68">
        <f>$AB53*(SUM([2]CPR_CEB!$K$108)/(SUM([2]CPR_CEB!$K$106:$K$113)))</f>
        <v>0</v>
      </c>
      <c r="BQ53" s="68">
        <f>$AB53*(SUM([2]CPR_CEB!$K$109)/(SUM([2]CPR_CEB!$K$106:$K$113)))</f>
        <v>0</v>
      </c>
      <c r="BR53" s="68">
        <f>$AB53*(SUM([2]CPR_CEB!$K$110)/(SUM([2]CPR_CEB!$K$106:$K$113)))</f>
        <v>0</v>
      </c>
      <c r="BS53" s="68">
        <f>$AB53*(SUM([2]CPR_CEB!$K$111:$K$112)/(SUM([2]CPR_CEB!$K$106:$K$113)))</f>
        <v>0</v>
      </c>
      <c r="BT53" s="68">
        <f>$AB53*(SUM([2]CPR_CEB!$K$113)/(SUM([2]CPR_CEB!$K$106:$K$113)))*([2]TRP!$D$248/SUM([2]TRP!$D$248:$D$251))</f>
        <v>0</v>
      </c>
      <c r="BU53" s="68">
        <f>$AB53*(SUM([2]CPR_CEB!$K$113)/(SUM([2]CPR_CEB!$K$106:$K$113)))*([2]TRP!$D$249/SUM([2]TRP!$D$248:$D$251))</f>
        <v>0</v>
      </c>
      <c r="BV53" s="68">
        <f>$AB53*(SUM([2]CPR_CEB!$K$113)/(SUM([2]CPR_CEB!$K$106:$K$113)))*([2]TRP!$D$250/SUM([2]TRP!$D$248:$D$251))</f>
        <v>0</v>
      </c>
      <c r="BW53" s="68">
        <f>$AB53*(SUM([2]CPR_CEB!$K$113)/(SUM([2]CPR_CEB!$K$106:$K$113)))*([2]TRP!$D$251/SUM([2]TRP!$D$248:$D$251))</f>
        <v>0</v>
      </c>
      <c r="BX53" s="69">
        <f>$AJ53*(SUM([2]CPR_CEB!$K$129)/(SUM([2]CPR_CEB!$K$129:$K$130)))</f>
        <v>0</v>
      </c>
      <c r="BY53" s="69">
        <f>$AJ53*(SUM([2]CPR_CEB!$K$130)/(SUM([2]CPR_CEB!$K$129:$K$130)))</f>
        <v>0</v>
      </c>
      <c r="BZ53" s="68">
        <f>$AN53*(SUM([2]CPR_CEB!$K$137)/(SUM([2]CPR_CEB!$K$137:$K$138)))</f>
        <v>0.33668976016804619</v>
      </c>
      <c r="CA53" s="68">
        <f>$AN53*(SUM([2]CPR_CEB!$K$138)/(SUM([2]CPR_CEB!$K$137:$K$138)))</f>
        <v>1.6633102398319539</v>
      </c>
      <c r="CB53" s="71">
        <f>$AO53*([2]CPR_CEB!$K$139+[2]CPR_CEB!$K$141)/(SUM([2]CPR_CEB!$K$139:$K$141))</f>
        <v>0</v>
      </c>
      <c r="CC53" s="71">
        <f>$AO53*(SUM([2]CPR_CEB!$K$140)/(SUM([2]CPR_CEB!$K$139:$K$141)))</f>
        <v>0</v>
      </c>
      <c r="CD53" s="68">
        <f>$AP53*(SUM([2]CPR_CEB!$K$142)/(SUM([2]CPR_CEB!$K$142:$K$143)))</f>
        <v>0</v>
      </c>
      <c r="CE53" s="68">
        <f>$AP53*(SUM([2]CPR_CEB!$K$143)/(SUM([2]CPR_CEB!$K$142:$K$143)))</f>
        <v>0</v>
      </c>
      <c r="CF53" s="70"/>
      <c r="CG53" s="70"/>
      <c r="CI53" s="72">
        <f>SUM(D53)</f>
        <v>1416</v>
      </c>
      <c r="CJ53" s="73">
        <f>SUM(E53:F53)</f>
        <v>0</v>
      </c>
      <c r="CK53" s="73">
        <f>SUM(K53)</f>
        <v>0</v>
      </c>
      <c r="CL53" s="73">
        <f>SUM(AU53)</f>
        <v>0</v>
      </c>
      <c r="CM53" s="73">
        <f>SUM(AV53)</f>
        <v>0</v>
      </c>
      <c r="CN53" s="73">
        <f>SUM(AX53)</f>
        <v>0</v>
      </c>
      <c r="CO53" s="73">
        <f>SUM(AY53)</f>
        <v>0</v>
      </c>
      <c r="CP53" s="73">
        <f>SUM(AZ53)</f>
        <v>0</v>
      </c>
      <c r="CQ53" s="73">
        <f>SUM(BB53)</f>
        <v>0</v>
      </c>
      <c r="CR53" s="73">
        <f>SUM(BC53)</f>
        <v>0</v>
      </c>
      <c r="CS53" s="73">
        <f>SUM(BD53)</f>
        <v>0</v>
      </c>
      <c r="CT53" s="73">
        <f>SUM(G53:J53,L53:N53,P53,T53,AT53,AW53,BA53,BE53,BI53,BM53,)</f>
        <v>0</v>
      </c>
      <c r="CU53" s="73">
        <f>SUM(W53:X53)</f>
        <v>0</v>
      </c>
      <c r="CV53" s="73">
        <f>SUM(BN53+BT53)</f>
        <v>0</v>
      </c>
      <c r="CW53" s="73">
        <f>SUM(BO53)</f>
        <v>0</v>
      </c>
      <c r="CX53" s="73">
        <f>SUM(BP53,BU53)</f>
        <v>0</v>
      </c>
      <c r="CY53" s="73">
        <f>SUM(BQ53,BV53)</f>
        <v>0</v>
      </c>
      <c r="CZ53" s="73">
        <f>SUM(BR53,BW53)</f>
        <v>0</v>
      </c>
      <c r="DA53" s="73">
        <f>SUM(Y53:AA53,AC53:AI53,AK53:AM53,BS53,BX53,BZ53,CB53,CD53)</f>
        <v>6.3366897601680465</v>
      </c>
      <c r="DB53" s="73">
        <f>SUM(AQ53:AR53,BY53,CA53,CC53,CE53)</f>
        <v>63.663310239831951</v>
      </c>
      <c r="DC53" s="73">
        <f>SUM(BF53)</f>
        <v>0</v>
      </c>
      <c r="DD53" s="73">
        <f>SUM(BG53,BJ53)</f>
        <v>0</v>
      </c>
      <c r="DE53" s="73">
        <f>SUM(BK53)</f>
        <v>0</v>
      </c>
      <c r="DF53" s="73">
        <f>SUM(BH53,BL53)</f>
        <v>0</v>
      </c>
      <c r="DG53" s="74">
        <f>SUM(CI53:DF53)</f>
        <v>1486</v>
      </c>
      <c r="DH53" s="99"/>
    </row>
    <row r="54" spans="1:136" ht="13.25" x14ac:dyDescent="0.25">
      <c r="A54" s="22" t="str">
        <f t="shared" si="3"/>
        <v>INDUSTRIES DE LA VIANDE ET DU LAIT</v>
      </c>
      <c r="B54" s="22" t="str">
        <f t="shared" si="3"/>
        <v xml:space="preserve">FB1 </v>
      </c>
      <c r="C54" s="22">
        <v>2</v>
      </c>
      <c r="D54" s="67">
        <f t="shared" si="4"/>
        <v>0</v>
      </c>
      <c r="E54" s="67">
        <f t="shared" si="4"/>
        <v>0</v>
      </c>
      <c r="F54" s="67">
        <f t="shared" si="4"/>
        <v>0</v>
      </c>
      <c r="G54" s="67">
        <f t="shared" si="4"/>
        <v>0</v>
      </c>
      <c r="H54" s="67">
        <f t="shared" si="4"/>
        <v>0</v>
      </c>
      <c r="I54" s="67">
        <f t="shared" si="4"/>
        <v>0</v>
      </c>
      <c r="J54" s="67">
        <f t="shared" si="4"/>
        <v>0</v>
      </c>
      <c r="K54" s="67">
        <f t="shared" si="4"/>
        <v>0</v>
      </c>
      <c r="L54" s="67">
        <f t="shared" si="4"/>
        <v>0</v>
      </c>
      <c r="M54" s="67">
        <f t="shared" si="4"/>
        <v>0</v>
      </c>
      <c r="N54" s="67">
        <f t="shared" si="4"/>
        <v>0</v>
      </c>
      <c r="O54" s="68">
        <f t="shared" si="4"/>
        <v>0</v>
      </c>
      <c r="P54" s="67">
        <f t="shared" si="4"/>
        <v>0</v>
      </c>
      <c r="Q54" s="69">
        <f t="shared" si="4"/>
        <v>0</v>
      </c>
      <c r="R54" s="68">
        <f t="shared" si="4"/>
        <v>0</v>
      </c>
      <c r="S54" s="69">
        <f t="shared" si="4"/>
        <v>0</v>
      </c>
      <c r="T54" s="67">
        <f t="shared" si="4"/>
        <v>0</v>
      </c>
      <c r="U54" s="68">
        <f t="shared" si="4"/>
        <v>0</v>
      </c>
      <c r="V54" s="69">
        <f t="shared" si="4"/>
        <v>0</v>
      </c>
      <c r="W54" s="67">
        <f t="shared" si="4"/>
        <v>0</v>
      </c>
      <c r="X54" s="67">
        <f t="shared" si="4"/>
        <v>0</v>
      </c>
      <c r="Y54" s="67">
        <f t="shared" si="4"/>
        <v>0</v>
      </c>
      <c r="Z54" s="67">
        <f t="shared" si="4"/>
        <v>0</v>
      </c>
      <c r="AA54" s="67">
        <f t="shared" si="4"/>
        <v>0</v>
      </c>
      <c r="AB54" s="68">
        <f t="shared" si="4"/>
        <v>0</v>
      </c>
      <c r="AC54" s="67">
        <f t="shared" si="4"/>
        <v>0</v>
      </c>
      <c r="AD54" s="67">
        <f t="shared" si="4"/>
        <v>0</v>
      </c>
      <c r="AE54" s="67">
        <f t="shared" si="4"/>
        <v>0</v>
      </c>
      <c r="AF54" s="67">
        <f t="shared" si="4"/>
        <v>0</v>
      </c>
      <c r="AG54" s="67">
        <f t="shared" si="4"/>
        <v>0</v>
      </c>
      <c r="AH54" s="67">
        <f t="shared" si="4"/>
        <v>0</v>
      </c>
      <c r="AI54" s="67">
        <f t="shared" si="4"/>
        <v>0</v>
      </c>
      <c r="AJ54" s="69">
        <f t="shared" si="4"/>
        <v>0</v>
      </c>
      <c r="AK54" s="67">
        <f t="shared" si="4"/>
        <v>0</v>
      </c>
      <c r="AL54" s="67">
        <f t="shared" si="4"/>
        <v>0</v>
      </c>
      <c r="AM54" s="70">
        <f t="shared" si="4"/>
        <v>0</v>
      </c>
      <c r="AN54" s="68">
        <f t="shared" si="4"/>
        <v>0</v>
      </c>
      <c r="AO54" s="69">
        <f t="shared" si="4"/>
        <v>0</v>
      </c>
      <c r="AP54" s="68">
        <f t="shared" si="4"/>
        <v>0</v>
      </c>
      <c r="AQ54" s="67">
        <f t="shared" si="4"/>
        <v>0</v>
      </c>
      <c r="AR54" s="67">
        <f t="shared" si="4"/>
        <v>0</v>
      </c>
      <c r="AS54" s="67">
        <f t="shared" si="4"/>
        <v>0</v>
      </c>
      <c r="AT54" s="68">
        <f>O54*(SUM([2]CPR_CEB!$K$69:$K$70))/(SUM([2]CPR_CEB!$K$69:$K$72))</f>
        <v>0</v>
      </c>
      <c r="AU54" s="68">
        <f>O54*([2]CPR_CEB!$K$71/(SUM([2]CPR_CEB!$K$69:$K$72)))</f>
        <v>0</v>
      </c>
      <c r="AV54" s="68">
        <f>O54*([2]CPR_CEB!$K$72/(SUM([2]CPR_CEB!$K$69:$K$72)))</f>
        <v>0</v>
      </c>
      <c r="AW54" s="69">
        <f>$Q54*([2]CPR_CEB!$K$76/(SUM([2]CPR_CEB!$K$76:$K$78)))</f>
        <v>0</v>
      </c>
      <c r="AX54" s="69">
        <f>$Q54*(SUM([2]CPR_CEB!$K$77:$K$78)/(SUM([2]CPR_CEB!$K$76:$K$78)))</f>
        <v>0</v>
      </c>
      <c r="AY54" s="68">
        <f>$R54*(SUM([2]CPR_CEB!$K$79)/(SUM([2]CPR_CEB!$K$79:$K$84)))</f>
        <v>0</v>
      </c>
      <c r="AZ54" s="68">
        <f>$R54*(SUM([2]CPR_CEB!$K$80)/(SUM([2]CPR_CEB!$K$79:$K$84)))</f>
        <v>0</v>
      </c>
      <c r="BA54" s="68">
        <f>$R54*(SUM([2]CPR_CEB!$K$81:$K$83)/(SUM([2]CPR_CEB!$K$79:$K$84)))</f>
        <v>0</v>
      </c>
      <c r="BB54" s="68">
        <f>$R54*(SUM([2]CPR_CEB!$K$84)/(SUM([2]CPR_CEB!$K$79:$K$84)))</f>
        <v>0</v>
      </c>
      <c r="BC54" s="69">
        <f>$S54*(SUM([2]CPR_CEB!$K$85)/(SUM([2]CPR_CEB!$K$85:$K$90)))</f>
        <v>0</v>
      </c>
      <c r="BD54" s="69">
        <f>$S54*(SUM([2]CPR_CEB!$K$86)/(SUM([2]CPR_CEB!$K$85:$K$90)))</f>
        <v>0</v>
      </c>
      <c r="BE54" s="69">
        <f>$S54*(SUM([2]CPR_CEB!$K$87:$K$90)/(SUM([2]CPR_CEB!$K$85:$K$90)))</f>
        <v>0</v>
      </c>
      <c r="BF54" s="68">
        <f>$U54*(SUM([2]CPR_CEB!$K$93)/(SUM([2]CPR_CEB!$K$93:$K$97)))</f>
        <v>0</v>
      </c>
      <c r="BG54" s="68">
        <f>$U54*(SUM([2]CPR_CEB!$K$94)/(SUM([2]CPR_CEB!$K$93:$K$97)))*([2]TRP!$D$246/SUM([2]TRP!$D$246:$D$247))</f>
        <v>0</v>
      </c>
      <c r="BH54" s="68">
        <f>$U54*(SUM([2]CPR_CEB!$K$94)/(SUM([2]CPR_CEB!$K$93:$K$97)))*([2]TRP!$D$247/SUM([2]TRP!$D$246:$D$247))</f>
        <v>0</v>
      </c>
      <c r="BI54" s="68">
        <f>$U54*(SUM([2]CPR_CEB!$K$95:$K$96)/(SUM([2]CPR_CEB!$K$93:$K$97)))</f>
        <v>0</v>
      </c>
      <c r="BJ54" s="68">
        <f>$U54*(SUM([2]CPR_CEB!$K$97)/(SUM([2]CPR_CEB!$K$93:$K$97)))</f>
        <v>0</v>
      </c>
      <c r="BK54" s="69">
        <f>$V54*(SUM([2]CPR_CEB!$K$98)/(SUM([2]CPR_CEB!$K$98:$K$100)))</f>
        <v>0</v>
      </c>
      <c r="BL54" s="69">
        <f>$V54*(SUM([2]CPR_CEB!$K$99)/(SUM([2]CPR_CEB!$K$98:$K$100)))</f>
        <v>0</v>
      </c>
      <c r="BM54" s="69">
        <f>$V54*(SUM([2]CPR_CEB!$K$100)/(SUM([2]CPR_CEB!$K$98:$K$100)))</f>
        <v>0</v>
      </c>
      <c r="BN54" s="68">
        <f>$AB54*(SUM([2]CPR_CEB!$K$106)/(SUM([2]CPR_CEB!$K$106:$K$113)))</f>
        <v>0</v>
      </c>
      <c r="BO54" s="68">
        <f>$AB54*(SUM([2]CPR_CEB!$K$107)/(SUM([2]CPR_CEB!$K$106:$K$113)))</f>
        <v>0</v>
      </c>
      <c r="BP54" s="68">
        <f>$AB54*(SUM([2]CPR_CEB!$K$108)/(SUM([2]CPR_CEB!$K$106:$K$113)))</f>
        <v>0</v>
      </c>
      <c r="BQ54" s="68">
        <f>$AB54*(SUM([2]CPR_CEB!$K$109)/(SUM([2]CPR_CEB!$K$106:$K$113)))</f>
        <v>0</v>
      </c>
      <c r="BR54" s="68">
        <f>$AB54*(SUM([2]CPR_CEB!$K$110)/(SUM([2]CPR_CEB!$K$106:$K$113)))</f>
        <v>0</v>
      </c>
      <c r="BS54" s="68">
        <f>$AB54*(SUM([2]CPR_CEB!$K$111:$K$112)/(SUM([2]CPR_CEB!$K$106:$K$113)))</f>
        <v>0</v>
      </c>
      <c r="BT54" s="68">
        <f>$AB54*(SUM([2]CPR_CEB!$K$113)/(SUM([2]CPR_CEB!$K$106:$K$113)))*([2]TRP!$D$248/SUM([2]TRP!$D$248:$D$251))</f>
        <v>0</v>
      </c>
      <c r="BU54" s="68">
        <f>$AB54*(SUM([2]CPR_CEB!$K$113)/(SUM([2]CPR_CEB!$K$106:$K$113)))*([2]TRP!$D$249/SUM([2]TRP!$D$248:$D$251))</f>
        <v>0</v>
      </c>
      <c r="BV54" s="68">
        <f>$AB54*(SUM([2]CPR_CEB!$K$113)/(SUM([2]CPR_CEB!$K$106:$K$113)))*([2]TRP!$D$250/SUM([2]TRP!$D$248:$D$251))</f>
        <v>0</v>
      </c>
      <c r="BW54" s="68">
        <f>$AB54*(SUM([2]CPR_CEB!$K$113)/(SUM([2]CPR_CEB!$K$106:$K$113)))*([2]TRP!$D$251/SUM([2]TRP!$D$248:$D$251))</f>
        <v>0</v>
      </c>
      <c r="BX54" s="69">
        <f>$AJ54*(SUM([2]CPR_CEB!$K$129)/(SUM([2]CPR_CEB!$K$129:$K$130)))</f>
        <v>0</v>
      </c>
      <c r="BY54" s="69">
        <f>$AJ54*(SUM([2]CPR_CEB!$K$130)/(SUM([2]CPR_CEB!$K$129:$K$130)))</f>
        <v>0</v>
      </c>
      <c r="BZ54" s="68">
        <f>$AN54*(SUM([2]CPR_CEB!$K$137)/(SUM([2]CPR_CEB!$K$137:$K$138)))</f>
        <v>0</v>
      </c>
      <c r="CA54" s="68">
        <f>$AN54*(SUM([2]CPR_CEB!$K$138)/(SUM([2]CPR_CEB!$K$137:$K$138)))</f>
        <v>0</v>
      </c>
      <c r="CB54" s="71">
        <f>$AO54*([2]CPR_CEB!$K$139+[2]CPR_CEB!$K$141)/(SUM([2]CPR_CEB!$K$139:$K$141))</f>
        <v>0</v>
      </c>
      <c r="CC54" s="71">
        <f>$AO54*(SUM([2]CPR_CEB!$K$140)/(SUM([2]CPR_CEB!$K$139:$K$141)))</f>
        <v>0</v>
      </c>
      <c r="CD54" s="68">
        <f>$AP54*(SUM([2]CPR_CEB!$K$142)/(SUM([2]CPR_CEB!$K$142:$K$143)))</f>
        <v>0</v>
      </c>
      <c r="CE54" s="68">
        <f>$AP54*(SUM([2]CPR_CEB!$K$143)/(SUM([2]CPR_CEB!$K$142:$K$143)))</f>
        <v>0</v>
      </c>
      <c r="CF54" s="70"/>
      <c r="CG54" s="70"/>
      <c r="CI54" s="72">
        <f t="shared" ref="CI54:CI94" si="5">SUM(D54)</f>
        <v>0</v>
      </c>
      <c r="CJ54" s="73">
        <f t="shared" ref="CJ54:CJ94" si="6">SUM(E54:F54)</f>
        <v>0</v>
      </c>
      <c r="CK54" s="73">
        <f t="shared" ref="CK54:CK94" si="7">SUM(K54)</f>
        <v>0</v>
      </c>
      <c r="CL54" s="73">
        <f t="shared" ref="CL54:CL94" si="8">SUM(AU54)</f>
        <v>0</v>
      </c>
      <c r="CM54" s="73">
        <f t="shared" ref="CM54:CM94" si="9">SUM(AV54)</f>
        <v>0</v>
      </c>
      <c r="CN54" s="73">
        <f t="shared" ref="CN54:CN94" si="10">SUM(AX54)</f>
        <v>0</v>
      </c>
      <c r="CO54" s="73">
        <f t="shared" ref="CO54:CP94" si="11">SUM(AY54)</f>
        <v>0</v>
      </c>
      <c r="CP54" s="73">
        <f t="shared" si="11"/>
        <v>0</v>
      </c>
      <c r="CQ54" s="73">
        <f t="shared" ref="CQ54:CR94" si="12">SUM(BB54)</f>
        <v>0</v>
      </c>
      <c r="CR54" s="73">
        <f t="shared" si="12"/>
        <v>0</v>
      </c>
      <c r="CS54" s="73">
        <f t="shared" ref="CS54:CS94" si="13">SUM(BD54)</f>
        <v>0</v>
      </c>
      <c r="CT54" s="73">
        <f t="shared" ref="CT54:CT94" si="14">SUM(G54:J54,L54:N54,P54,T54,AT54,AW54,BA54,BE54,BI54,BM54,)</f>
        <v>0</v>
      </c>
      <c r="CU54" s="73">
        <f t="shared" ref="CU54:CU94" si="15">SUM(W54:X54)</f>
        <v>0</v>
      </c>
      <c r="CV54" s="73">
        <f t="shared" ref="CV54:CV94" si="16">SUM(BN54+BT54)</f>
        <v>0</v>
      </c>
      <c r="CW54" s="73">
        <f t="shared" ref="CW54:CW94" si="17">SUM(BO54)</f>
        <v>0</v>
      </c>
      <c r="CX54" s="73">
        <f t="shared" ref="CX54:CZ94" si="18">SUM(BP54,BU54)</f>
        <v>0</v>
      </c>
      <c r="CY54" s="73">
        <f t="shared" si="18"/>
        <v>0</v>
      </c>
      <c r="CZ54" s="73">
        <f t="shared" si="18"/>
        <v>0</v>
      </c>
      <c r="DA54" s="73">
        <f t="shared" ref="DA54:DA94" si="19">SUM(Y54:AA54,AC54:AI54,AK54:AM54,BS54,BX54,BZ54,CB54,CD54)</f>
        <v>0</v>
      </c>
      <c r="DB54" s="73">
        <f t="shared" ref="DB54:DB94" si="20">SUM(AQ54:AR54,BY54,CA54,CC54,CE54)</f>
        <v>0</v>
      </c>
      <c r="DC54" s="73">
        <f t="shared" ref="DC54:DC94" si="21">SUM(BF54)</f>
        <v>0</v>
      </c>
      <c r="DD54" s="73">
        <f t="shared" ref="DD54:DD94" si="22">SUM(BG54,BJ54)</f>
        <v>0</v>
      </c>
      <c r="DE54" s="73">
        <f t="shared" ref="DE54:DE94" si="23">SUM(BK54)</f>
        <v>0</v>
      </c>
      <c r="DF54" s="73">
        <f t="shared" ref="DF54:DF94" si="24">SUM(BH54,BL54)</f>
        <v>0</v>
      </c>
      <c r="DG54" s="74">
        <f t="shared" ref="DG54:DG94" si="25">SUM(CI54:DF54)</f>
        <v>0</v>
      </c>
      <c r="DH54" s="99"/>
    </row>
    <row r="55" spans="1:136" ht="13.25" x14ac:dyDescent="0.25">
      <c r="A55" s="22" t="str">
        <f t="shared" si="3"/>
        <v>AUTRES INDUSTRIES AGRICOLES ET ALIMENTAI</v>
      </c>
      <c r="B55" s="22" t="str">
        <f t="shared" si="3"/>
        <v xml:space="preserve">FB2 </v>
      </c>
      <c r="C55" s="22">
        <v>2</v>
      </c>
      <c r="D55" s="67">
        <f t="shared" si="4"/>
        <v>0</v>
      </c>
      <c r="E55" s="67">
        <f t="shared" si="4"/>
        <v>0</v>
      </c>
      <c r="F55" s="67">
        <f t="shared" si="4"/>
        <v>0</v>
      </c>
      <c r="G55" s="67">
        <f t="shared" si="4"/>
        <v>0</v>
      </c>
      <c r="H55" s="67">
        <f t="shared" si="4"/>
        <v>0</v>
      </c>
      <c r="I55" s="67">
        <f t="shared" si="4"/>
        <v>0</v>
      </c>
      <c r="J55" s="67">
        <f t="shared" si="4"/>
        <v>0</v>
      </c>
      <c r="K55" s="67">
        <f t="shared" si="4"/>
        <v>0</v>
      </c>
      <c r="L55" s="67">
        <f t="shared" si="4"/>
        <v>0</v>
      </c>
      <c r="M55" s="67">
        <f t="shared" si="4"/>
        <v>0</v>
      </c>
      <c r="N55" s="67">
        <f t="shared" si="4"/>
        <v>0</v>
      </c>
      <c r="O55" s="68">
        <f t="shared" si="4"/>
        <v>0</v>
      </c>
      <c r="P55" s="67">
        <f t="shared" si="4"/>
        <v>0</v>
      </c>
      <c r="Q55" s="69">
        <f t="shared" si="4"/>
        <v>0</v>
      </c>
      <c r="R55" s="68">
        <f t="shared" si="4"/>
        <v>0</v>
      </c>
      <c r="S55" s="69">
        <f t="shared" si="4"/>
        <v>0</v>
      </c>
      <c r="T55" s="67">
        <f t="shared" si="4"/>
        <v>0</v>
      </c>
      <c r="U55" s="68">
        <f t="shared" si="4"/>
        <v>0</v>
      </c>
      <c r="V55" s="69">
        <f t="shared" si="4"/>
        <v>0</v>
      </c>
      <c r="W55" s="67">
        <f t="shared" si="4"/>
        <v>0</v>
      </c>
      <c r="X55" s="67">
        <f t="shared" si="4"/>
        <v>0</v>
      </c>
      <c r="Y55" s="67">
        <f t="shared" si="4"/>
        <v>0</v>
      </c>
      <c r="Z55" s="67">
        <f t="shared" si="4"/>
        <v>0</v>
      </c>
      <c r="AA55" s="67">
        <f t="shared" si="4"/>
        <v>0</v>
      </c>
      <c r="AB55" s="68">
        <f t="shared" si="4"/>
        <v>0</v>
      </c>
      <c r="AC55" s="67">
        <f t="shared" si="4"/>
        <v>0</v>
      </c>
      <c r="AD55" s="67">
        <f t="shared" si="4"/>
        <v>0</v>
      </c>
      <c r="AE55" s="67">
        <f t="shared" si="4"/>
        <v>0</v>
      </c>
      <c r="AF55" s="67">
        <f t="shared" si="4"/>
        <v>0</v>
      </c>
      <c r="AG55" s="67">
        <f t="shared" si="4"/>
        <v>0</v>
      </c>
      <c r="AH55" s="67">
        <f t="shared" si="4"/>
        <v>0</v>
      </c>
      <c r="AI55" s="67">
        <f t="shared" si="4"/>
        <v>0</v>
      </c>
      <c r="AJ55" s="69">
        <f t="shared" si="4"/>
        <v>0</v>
      </c>
      <c r="AK55" s="67">
        <f t="shared" si="4"/>
        <v>0</v>
      </c>
      <c r="AL55" s="67">
        <f t="shared" si="4"/>
        <v>0</v>
      </c>
      <c r="AM55" s="70">
        <f t="shared" si="4"/>
        <v>0</v>
      </c>
      <c r="AN55" s="68">
        <f t="shared" si="4"/>
        <v>0</v>
      </c>
      <c r="AO55" s="69">
        <f t="shared" si="4"/>
        <v>0</v>
      </c>
      <c r="AP55" s="68">
        <f t="shared" si="4"/>
        <v>0</v>
      </c>
      <c r="AQ55" s="67">
        <f t="shared" si="4"/>
        <v>0</v>
      </c>
      <c r="AR55" s="67">
        <f t="shared" si="4"/>
        <v>0</v>
      </c>
      <c r="AS55" s="67">
        <f t="shared" si="4"/>
        <v>0</v>
      </c>
      <c r="AT55" s="75">
        <f>O55*(SUM([2]CPR_CEB!$K$69:$K$70))/(SUM([2]CPR_CEB!$K$69:$K$72))</f>
        <v>0</v>
      </c>
      <c r="AU55" s="75">
        <f>O55*([2]CPR_CEB!$K$71/(SUM([2]CPR_CEB!$K$69:$K$72)))</f>
        <v>0</v>
      </c>
      <c r="AV55" s="75">
        <f>O55*([2]CPR_CEB!$K$72/(SUM([2]CPR_CEB!$K$69:$K$72)))</f>
        <v>0</v>
      </c>
      <c r="AW55" s="71">
        <f>$Q55*([2]CPR_CEB!$K$76/(SUM([2]CPR_CEB!$K$76:$K$78)))</f>
        <v>0</v>
      </c>
      <c r="AX55" s="71">
        <f>$Q55*(SUM([2]CPR_CEB!$K$77:$K$78)/(SUM([2]CPR_CEB!$K$76:$K$78)))</f>
        <v>0</v>
      </c>
      <c r="AY55" s="75">
        <f>$R55*(SUM([2]CPR_CEB!$K$79)/(SUM([2]CPR_CEB!$K$79:$K$84)))</f>
        <v>0</v>
      </c>
      <c r="AZ55" s="75">
        <f>$R55*(SUM([2]CPR_CEB!$K$80)/(SUM([2]CPR_CEB!$K$79:$K$84)))</f>
        <v>0</v>
      </c>
      <c r="BA55" s="75">
        <f>$R55*(SUM([2]CPR_CEB!$K$81:$K$83)/(SUM([2]CPR_CEB!$K$79:$K$84)))</f>
        <v>0</v>
      </c>
      <c r="BB55" s="75">
        <f>$R55*(SUM([2]CPR_CEB!$K$84)/(SUM([2]CPR_CEB!$K$79:$K$84)))</f>
        <v>0</v>
      </c>
      <c r="BC55" s="71">
        <f>$S55*(SUM([2]CPR_CEB!$K$85)/(SUM([2]CPR_CEB!$K$85:$K$90)))</f>
        <v>0</v>
      </c>
      <c r="BD55" s="71">
        <f>$S55*(SUM([2]CPR_CEB!$K$86)/(SUM([2]CPR_CEB!$K$85:$K$90)))</f>
        <v>0</v>
      </c>
      <c r="BE55" s="71">
        <f>$S55*(SUM([2]CPR_CEB!$K$87:$K$90)/(SUM([2]CPR_CEB!$K$85:$K$90)))</f>
        <v>0</v>
      </c>
      <c r="BF55" s="75">
        <f>$U55*(SUM([2]CPR_CEB!$K$93)/(SUM([2]CPR_CEB!$K$93:$K$97)))</f>
        <v>0</v>
      </c>
      <c r="BG55" s="75">
        <f>$U55*(SUM([2]CPR_CEB!$K$94)/(SUM([2]CPR_CEB!$K$93:$K$97)))*([2]TRP!$D$246/SUM([2]TRP!$D$246:$D$247))</f>
        <v>0</v>
      </c>
      <c r="BH55" s="75">
        <f>$U55*(SUM([2]CPR_CEB!$K$94)/(SUM([2]CPR_CEB!$K$93:$K$97)))*([2]TRP!$D$247/SUM([2]TRP!$D$246:$D$247))</f>
        <v>0</v>
      </c>
      <c r="BI55" s="75">
        <f>$U55*(SUM([2]CPR_CEB!$K$95:$K$96)/(SUM([2]CPR_CEB!$K$93:$K$97)))</f>
        <v>0</v>
      </c>
      <c r="BJ55" s="75">
        <f>$U55*(SUM([2]CPR_CEB!$K$97)/(SUM([2]CPR_CEB!$K$93:$K$97)))</f>
        <v>0</v>
      </c>
      <c r="BK55" s="71">
        <f>$V55*(SUM([2]CPR_CEB!$K$98)/(SUM([2]CPR_CEB!$K$98:$K$100)))</f>
        <v>0</v>
      </c>
      <c r="BL55" s="71">
        <f>$V55*(SUM([2]CPR_CEB!$K$99)/(SUM([2]CPR_CEB!$K$98:$K$100)))</f>
        <v>0</v>
      </c>
      <c r="BM55" s="71">
        <f>$V55*(SUM([2]CPR_CEB!$K$100)/(SUM([2]CPR_CEB!$K$98:$K$100)))</f>
        <v>0</v>
      </c>
      <c r="BN55" s="75">
        <f>$AB55*(SUM([2]CPR_CEB!$K$106)/(SUM([2]CPR_CEB!$K$106:$K$113)))</f>
        <v>0</v>
      </c>
      <c r="BO55" s="75">
        <f>$AB55*(SUM([2]CPR_CEB!$K$107)/(SUM([2]CPR_CEB!$K$106:$K$113)))</f>
        <v>0</v>
      </c>
      <c r="BP55" s="75">
        <f>$AB55*(SUM([2]CPR_CEB!$K$108)/(SUM([2]CPR_CEB!$K$106:$K$113)))</f>
        <v>0</v>
      </c>
      <c r="BQ55" s="75">
        <f>$AB55*(SUM([2]CPR_CEB!$K$109)/(SUM([2]CPR_CEB!$K$106:$K$113)))</f>
        <v>0</v>
      </c>
      <c r="BR55" s="75">
        <f>$AB55*(SUM([2]CPR_CEB!$K$110)/(SUM([2]CPR_CEB!$K$106:$K$113)))</f>
        <v>0</v>
      </c>
      <c r="BS55" s="75">
        <f>$AB55*(SUM([2]CPR_CEB!$K$111:$K$112)/(SUM([2]CPR_CEB!$K$106:$K$113)))</f>
        <v>0</v>
      </c>
      <c r="BT55" s="75">
        <f>$AB55*(SUM([2]CPR_CEB!$K$113)/(SUM([2]CPR_CEB!$K$106:$K$113)))*([2]TRP!$D$248/SUM([2]TRP!$D$248:$D$251))</f>
        <v>0</v>
      </c>
      <c r="BU55" s="75">
        <f>$AB55*(SUM([2]CPR_CEB!$K$113)/(SUM([2]CPR_CEB!$K$106:$K$113)))*([2]TRP!$D$249/SUM([2]TRP!$D$248:$D$251))</f>
        <v>0</v>
      </c>
      <c r="BV55" s="75">
        <f>$AB55*(SUM([2]CPR_CEB!$K$113)/(SUM([2]CPR_CEB!$K$106:$K$113)))*([2]TRP!$D$250/SUM([2]TRP!$D$248:$D$251))</f>
        <v>0</v>
      </c>
      <c r="BW55" s="75">
        <f>$AB55*(SUM([2]CPR_CEB!$K$113)/(SUM([2]CPR_CEB!$K$106:$K$113)))*([2]TRP!$D$251/SUM([2]TRP!$D$248:$D$251))</f>
        <v>0</v>
      </c>
      <c r="BX55" s="71">
        <f>$AJ55*(SUM([2]CPR_CEB!$K$129)/(SUM([2]CPR_CEB!$K$129:$K$130)))</f>
        <v>0</v>
      </c>
      <c r="BY55" s="71">
        <f>$AJ55*(SUM([2]CPR_CEB!$K$130)/(SUM([2]CPR_CEB!$K$129:$K$130)))</f>
        <v>0</v>
      </c>
      <c r="BZ55" s="68">
        <f>$AN55*(SUM([2]CPR_CEB!$K$137)/(SUM([2]CPR_CEB!$K$137:$K$138)))</f>
        <v>0</v>
      </c>
      <c r="CA55" s="68">
        <f>$AN55*(SUM([2]CPR_CEB!$K$138)/(SUM([2]CPR_CEB!$K$137:$K$138)))</f>
        <v>0</v>
      </c>
      <c r="CB55" s="71">
        <f>$AO55*([2]CPR_CEB!$K$139+[2]CPR_CEB!$K$141)/(SUM([2]CPR_CEB!$K$139:$K$141))</f>
        <v>0</v>
      </c>
      <c r="CC55" s="71">
        <f>$AO55*(SUM([2]CPR_CEB!$K$140)/(SUM([2]CPR_CEB!$K$139:$K$141)))</f>
        <v>0</v>
      </c>
      <c r="CD55" s="68">
        <f>$AP55*(SUM([2]CPR_CEB!$K$142)/(SUM([2]CPR_CEB!$K$142:$K$143)))</f>
        <v>0</v>
      </c>
      <c r="CE55" s="68">
        <f>$AP55*(SUM([2]CPR_CEB!$K$143)/(SUM([2]CPR_CEB!$K$142:$K$143)))</f>
        <v>0</v>
      </c>
      <c r="CF55" s="70"/>
      <c r="CG55" s="70"/>
      <c r="CI55" s="72">
        <f t="shared" si="5"/>
        <v>0</v>
      </c>
      <c r="CJ55" s="73">
        <f t="shared" si="6"/>
        <v>0</v>
      </c>
      <c r="CK55" s="73">
        <f t="shared" si="7"/>
        <v>0</v>
      </c>
      <c r="CL55" s="73">
        <f t="shared" si="8"/>
        <v>0</v>
      </c>
      <c r="CM55" s="73">
        <f t="shared" si="9"/>
        <v>0</v>
      </c>
      <c r="CN55" s="73">
        <f t="shared" si="10"/>
        <v>0</v>
      </c>
      <c r="CO55" s="73">
        <f t="shared" si="11"/>
        <v>0</v>
      </c>
      <c r="CP55" s="73">
        <f t="shared" si="11"/>
        <v>0</v>
      </c>
      <c r="CQ55" s="73">
        <f t="shared" si="12"/>
        <v>0</v>
      </c>
      <c r="CR55" s="73">
        <f t="shared" si="12"/>
        <v>0</v>
      </c>
      <c r="CS55" s="73">
        <f t="shared" si="13"/>
        <v>0</v>
      </c>
      <c r="CT55" s="73">
        <f t="shared" si="14"/>
        <v>0</v>
      </c>
      <c r="CU55" s="73">
        <f t="shared" si="15"/>
        <v>0</v>
      </c>
      <c r="CV55" s="73">
        <f t="shared" si="16"/>
        <v>0</v>
      </c>
      <c r="CW55" s="73">
        <f t="shared" si="17"/>
        <v>0</v>
      </c>
      <c r="CX55" s="73">
        <f t="shared" si="18"/>
        <v>0</v>
      </c>
      <c r="CY55" s="73">
        <f t="shared" si="18"/>
        <v>0</v>
      </c>
      <c r="CZ55" s="73">
        <f t="shared" si="18"/>
        <v>0</v>
      </c>
      <c r="DA55" s="73">
        <f t="shared" si="19"/>
        <v>0</v>
      </c>
      <c r="DB55" s="73">
        <f t="shared" si="20"/>
        <v>0</v>
      </c>
      <c r="DC55" s="73">
        <f t="shared" si="21"/>
        <v>0</v>
      </c>
      <c r="DD55" s="73">
        <f t="shared" si="22"/>
        <v>0</v>
      </c>
      <c r="DE55" s="73">
        <f t="shared" si="23"/>
        <v>0</v>
      </c>
      <c r="DF55" s="73">
        <f t="shared" si="24"/>
        <v>0</v>
      </c>
      <c r="DG55" s="74">
        <f t="shared" si="25"/>
        <v>0</v>
      </c>
      <c r="DH55" s="99"/>
    </row>
    <row r="56" spans="1:136" ht="13.25" x14ac:dyDescent="0.25">
      <c r="A56" s="22" t="str">
        <f t="shared" si="3"/>
        <v>HABILLEMENT  CUIR</v>
      </c>
      <c r="B56" s="22" t="str">
        <f t="shared" si="3"/>
        <v xml:space="preserve">FC1 </v>
      </c>
      <c r="C56" s="22">
        <v>12</v>
      </c>
      <c r="D56" s="67">
        <f t="shared" si="4"/>
        <v>0</v>
      </c>
      <c r="E56" s="67">
        <f t="shared" si="4"/>
        <v>0</v>
      </c>
      <c r="F56" s="67">
        <f t="shared" si="4"/>
        <v>0</v>
      </c>
      <c r="G56" s="67">
        <f t="shared" si="4"/>
        <v>0</v>
      </c>
      <c r="H56" s="67">
        <f t="shared" si="4"/>
        <v>0</v>
      </c>
      <c r="I56" s="67">
        <f t="shared" si="4"/>
        <v>0</v>
      </c>
      <c r="J56" s="67">
        <f t="shared" si="4"/>
        <v>0</v>
      </c>
      <c r="K56" s="67">
        <f t="shared" si="4"/>
        <v>0</v>
      </c>
      <c r="L56" s="67">
        <f t="shared" si="4"/>
        <v>0</v>
      </c>
      <c r="M56" s="67">
        <f t="shared" si="4"/>
        <v>0</v>
      </c>
      <c r="N56" s="67">
        <f t="shared" si="4"/>
        <v>0</v>
      </c>
      <c r="O56" s="68">
        <f t="shared" si="4"/>
        <v>0</v>
      </c>
      <c r="P56" s="67">
        <f t="shared" si="4"/>
        <v>0</v>
      </c>
      <c r="Q56" s="69">
        <f t="shared" si="4"/>
        <v>0</v>
      </c>
      <c r="R56" s="68">
        <f t="shared" si="4"/>
        <v>0</v>
      </c>
      <c r="S56" s="69">
        <f t="shared" si="4"/>
        <v>0</v>
      </c>
      <c r="T56" s="67">
        <f t="shared" si="4"/>
        <v>0</v>
      </c>
      <c r="U56" s="68">
        <f t="shared" si="4"/>
        <v>0</v>
      </c>
      <c r="V56" s="69">
        <f t="shared" si="4"/>
        <v>0</v>
      </c>
      <c r="W56" s="67">
        <f t="shared" si="4"/>
        <v>0</v>
      </c>
      <c r="X56" s="67">
        <f t="shared" si="4"/>
        <v>0</v>
      </c>
      <c r="Y56" s="67">
        <f t="shared" si="4"/>
        <v>0</v>
      </c>
      <c r="Z56" s="67">
        <f t="shared" si="4"/>
        <v>0</v>
      </c>
      <c r="AA56" s="67">
        <f t="shared" si="4"/>
        <v>0</v>
      </c>
      <c r="AB56" s="68">
        <f t="shared" si="4"/>
        <v>0</v>
      </c>
      <c r="AC56" s="67">
        <f t="shared" si="4"/>
        <v>0</v>
      </c>
      <c r="AD56" s="67">
        <f t="shared" si="4"/>
        <v>0</v>
      </c>
      <c r="AE56" s="67">
        <f t="shared" si="4"/>
        <v>0</v>
      </c>
      <c r="AF56" s="67">
        <f t="shared" si="4"/>
        <v>0</v>
      </c>
      <c r="AG56" s="67">
        <f t="shared" si="4"/>
        <v>0</v>
      </c>
      <c r="AH56" s="67">
        <f t="shared" si="4"/>
        <v>0</v>
      </c>
      <c r="AI56" s="67">
        <f t="shared" si="4"/>
        <v>0</v>
      </c>
      <c r="AJ56" s="69">
        <f t="shared" si="4"/>
        <v>0</v>
      </c>
      <c r="AK56" s="67">
        <f t="shared" si="4"/>
        <v>0</v>
      </c>
      <c r="AL56" s="67">
        <f t="shared" si="4"/>
        <v>0</v>
      </c>
      <c r="AM56" s="70">
        <f t="shared" si="4"/>
        <v>0</v>
      </c>
      <c r="AN56" s="68">
        <f t="shared" si="4"/>
        <v>0</v>
      </c>
      <c r="AO56" s="69">
        <f t="shared" si="4"/>
        <v>0</v>
      </c>
      <c r="AP56" s="68">
        <f t="shared" si="4"/>
        <v>0</v>
      </c>
      <c r="AQ56" s="67">
        <f t="shared" si="4"/>
        <v>0</v>
      </c>
      <c r="AR56" s="67">
        <f t="shared" si="4"/>
        <v>0</v>
      </c>
      <c r="AS56" s="67">
        <f t="shared" si="4"/>
        <v>0</v>
      </c>
      <c r="AT56" s="75">
        <f>O56*(SUM([2]CPR_CEB!$K$69:$K$70))/(SUM([2]CPR_CEB!$K$69:$K$72))</f>
        <v>0</v>
      </c>
      <c r="AU56" s="75">
        <f>O56*([2]CPR_CEB!$K$71/(SUM([2]CPR_CEB!$K$69:$K$72)))</f>
        <v>0</v>
      </c>
      <c r="AV56" s="75">
        <f>O56*([2]CPR_CEB!$K$72/(SUM([2]CPR_CEB!$K$69:$K$72)))</f>
        <v>0</v>
      </c>
      <c r="AW56" s="71">
        <f>$Q56*([2]CPR_CEB!$K$76/(SUM([2]CPR_CEB!$K$76:$K$78)))</f>
        <v>0</v>
      </c>
      <c r="AX56" s="71">
        <f>$Q56*(SUM([2]CPR_CEB!$K$77:$K$78)/(SUM([2]CPR_CEB!$K$76:$K$78)))</f>
        <v>0</v>
      </c>
      <c r="AY56" s="75">
        <f>$R56*(SUM([2]CPR_CEB!$K$79)/(SUM([2]CPR_CEB!$K$79:$K$84)))</f>
        <v>0</v>
      </c>
      <c r="AZ56" s="75">
        <f>$R56*(SUM([2]CPR_CEB!$K$80)/(SUM([2]CPR_CEB!$K$79:$K$84)))</f>
        <v>0</v>
      </c>
      <c r="BA56" s="75">
        <f>$R56*(SUM([2]CPR_CEB!$K$81:$K$83)/(SUM([2]CPR_CEB!$K$79:$K$84)))</f>
        <v>0</v>
      </c>
      <c r="BB56" s="75">
        <f>$R56*(SUM([2]CPR_CEB!$K$84)/(SUM([2]CPR_CEB!$K$79:$K$84)))</f>
        <v>0</v>
      </c>
      <c r="BC56" s="71">
        <f>$S56*(SUM([2]CPR_CEB!$K$85)/(SUM([2]CPR_CEB!$K$85:$K$90)))</f>
        <v>0</v>
      </c>
      <c r="BD56" s="71">
        <f>$S56*(SUM([2]CPR_CEB!$K$86)/(SUM([2]CPR_CEB!$K$85:$K$90)))</f>
        <v>0</v>
      </c>
      <c r="BE56" s="71">
        <f>$S56*(SUM([2]CPR_CEB!$K$87:$K$90)/(SUM([2]CPR_CEB!$K$85:$K$90)))</f>
        <v>0</v>
      </c>
      <c r="BF56" s="75">
        <f>$U56*(SUM([2]CPR_CEB!$K$93)/(SUM([2]CPR_CEB!$K$93:$K$97)))</f>
        <v>0</v>
      </c>
      <c r="BG56" s="75">
        <f>$U56*(SUM([2]CPR_CEB!$K$94)/(SUM([2]CPR_CEB!$K$93:$K$97)))*([2]TRP!$D$246/SUM([2]TRP!$D$246:$D$247))</f>
        <v>0</v>
      </c>
      <c r="BH56" s="75">
        <f>$U56*(SUM([2]CPR_CEB!$K$94)/(SUM([2]CPR_CEB!$K$93:$K$97)))*([2]TRP!$D$247/SUM([2]TRP!$D$246:$D$247))</f>
        <v>0</v>
      </c>
      <c r="BI56" s="75">
        <f>$U56*(SUM([2]CPR_CEB!$K$95:$K$96)/(SUM([2]CPR_CEB!$K$93:$K$97)))</f>
        <v>0</v>
      </c>
      <c r="BJ56" s="75">
        <f>$U56*(SUM([2]CPR_CEB!$K$97)/(SUM([2]CPR_CEB!$K$93:$K$97)))</f>
        <v>0</v>
      </c>
      <c r="BK56" s="71">
        <f>$V56*(SUM([2]CPR_CEB!$K$98)/(SUM([2]CPR_CEB!$K$98:$K$100)))</f>
        <v>0</v>
      </c>
      <c r="BL56" s="71">
        <f>$V56*(SUM([2]CPR_CEB!$K$99)/(SUM([2]CPR_CEB!$K$98:$K$100)))</f>
        <v>0</v>
      </c>
      <c r="BM56" s="71">
        <f>$V56*(SUM([2]CPR_CEB!$K$100)/(SUM([2]CPR_CEB!$K$98:$K$100)))</f>
        <v>0</v>
      </c>
      <c r="BN56" s="75">
        <f>$AB56*(SUM([2]CPR_CEB!$K$106)/(SUM([2]CPR_CEB!$K$106:$K$113)))</f>
        <v>0</v>
      </c>
      <c r="BO56" s="75">
        <f>$AB56*(SUM([2]CPR_CEB!$K$107)/(SUM([2]CPR_CEB!$K$106:$K$113)))</f>
        <v>0</v>
      </c>
      <c r="BP56" s="75">
        <f>$AB56*(SUM([2]CPR_CEB!$K$108)/(SUM([2]CPR_CEB!$K$106:$K$113)))</f>
        <v>0</v>
      </c>
      <c r="BQ56" s="75">
        <f>$AB56*(SUM([2]CPR_CEB!$K$109)/(SUM([2]CPR_CEB!$K$106:$K$113)))</f>
        <v>0</v>
      </c>
      <c r="BR56" s="75">
        <f>$AB56*(SUM([2]CPR_CEB!$K$110)/(SUM([2]CPR_CEB!$K$106:$K$113)))</f>
        <v>0</v>
      </c>
      <c r="BS56" s="75">
        <f>$AB56*(SUM([2]CPR_CEB!$K$111:$K$112)/(SUM([2]CPR_CEB!$K$106:$K$113)))</f>
        <v>0</v>
      </c>
      <c r="BT56" s="75">
        <f>$AB56*(SUM([2]CPR_CEB!$K$113)/(SUM([2]CPR_CEB!$K$106:$K$113)))*([2]TRP!$D$248/SUM([2]TRP!$D$248:$D$251))</f>
        <v>0</v>
      </c>
      <c r="BU56" s="75">
        <f>$AB56*(SUM([2]CPR_CEB!$K$113)/(SUM([2]CPR_CEB!$K$106:$K$113)))*([2]TRP!$D$249/SUM([2]TRP!$D$248:$D$251))</f>
        <v>0</v>
      </c>
      <c r="BV56" s="75">
        <f>$AB56*(SUM([2]CPR_CEB!$K$113)/(SUM([2]CPR_CEB!$K$106:$K$113)))*([2]TRP!$D$250/SUM([2]TRP!$D$248:$D$251))</f>
        <v>0</v>
      </c>
      <c r="BW56" s="75">
        <f>$AB56*(SUM([2]CPR_CEB!$K$113)/(SUM([2]CPR_CEB!$K$106:$K$113)))*([2]TRP!$D$251/SUM([2]TRP!$D$248:$D$251))</f>
        <v>0</v>
      </c>
      <c r="BX56" s="71">
        <f>$AJ56*(SUM([2]CPR_CEB!$K$129)/(SUM([2]CPR_CEB!$K$129:$K$130)))</f>
        <v>0</v>
      </c>
      <c r="BY56" s="71">
        <f>$AJ56*(SUM([2]CPR_CEB!$K$130)/(SUM([2]CPR_CEB!$K$129:$K$130)))</f>
        <v>0</v>
      </c>
      <c r="BZ56" s="68">
        <f>$AN56*(SUM([2]CPR_CEB!$K$137)/(SUM([2]CPR_CEB!$K$137:$K$138)))</f>
        <v>0</v>
      </c>
      <c r="CA56" s="68">
        <f>$AN56*(SUM([2]CPR_CEB!$K$138)/(SUM([2]CPR_CEB!$K$137:$K$138)))</f>
        <v>0</v>
      </c>
      <c r="CB56" s="71">
        <f>$AO56*([2]CPR_CEB!$K$139+[2]CPR_CEB!$K$141)/(SUM([2]CPR_CEB!$K$139:$K$141))</f>
        <v>0</v>
      </c>
      <c r="CC56" s="71">
        <f>$AO56*(SUM([2]CPR_CEB!$K$140)/(SUM([2]CPR_CEB!$K$139:$K$141)))</f>
        <v>0</v>
      </c>
      <c r="CD56" s="68">
        <f>$AP56*(SUM([2]CPR_CEB!$K$142)/(SUM([2]CPR_CEB!$K$142:$K$143)))</f>
        <v>0</v>
      </c>
      <c r="CE56" s="68">
        <f>$AP56*(SUM([2]CPR_CEB!$K$143)/(SUM([2]CPR_CEB!$K$142:$K$143)))</f>
        <v>0</v>
      </c>
      <c r="CF56" s="70"/>
      <c r="CG56" s="70"/>
      <c r="CI56" s="72">
        <f t="shared" si="5"/>
        <v>0</v>
      </c>
      <c r="CJ56" s="73">
        <f t="shared" si="6"/>
        <v>0</v>
      </c>
      <c r="CK56" s="73">
        <f t="shared" si="7"/>
        <v>0</v>
      </c>
      <c r="CL56" s="73">
        <f t="shared" si="8"/>
        <v>0</v>
      </c>
      <c r="CM56" s="73">
        <f t="shared" si="9"/>
        <v>0</v>
      </c>
      <c r="CN56" s="73">
        <f t="shared" si="10"/>
        <v>0</v>
      </c>
      <c r="CO56" s="73">
        <f t="shared" si="11"/>
        <v>0</v>
      </c>
      <c r="CP56" s="73">
        <f t="shared" si="11"/>
        <v>0</v>
      </c>
      <c r="CQ56" s="73">
        <f t="shared" si="12"/>
        <v>0</v>
      </c>
      <c r="CR56" s="73">
        <f t="shared" si="12"/>
        <v>0</v>
      </c>
      <c r="CS56" s="73">
        <f t="shared" si="13"/>
        <v>0</v>
      </c>
      <c r="CT56" s="73">
        <f t="shared" si="14"/>
        <v>0</v>
      </c>
      <c r="CU56" s="73">
        <f t="shared" si="15"/>
        <v>0</v>
      </c>
      <c r="CV56" s="73">
        <f t="shared" si="16"/>
        <v>0</v>
      </c>
      <c r="CW56" s="73">
        <f t="shared" si="17"/>
        <v>0</v>
      </c>
      <c r="CX56" s="73">
        <f t="shared" si="18"/>
        <v>0</v>
      </c>
      <c r="CY56" s="73">
        <f t="shared" si="18"/>
        <v>0</v>
      </c>
      <c r="CZ56" s="73">
        <f t="shared" si="18"/>
        <v>0</v>
      </c>
      <c r="DA56" s="73">
        <f t="shared" si="19"/>
        <v>0</v>
      </c>
      <c r="DB56" s="73">
        <f t="shared" si="20"/>
        <v>0</v>
      </c>
      <c r="DC56" s="73">
        <f t="shared" si="21"/>
        <v>0</v>
      </c>
      <c r="DD56" s="73">
        <f t="shared" si="22"/>
        <v>0</v>
      </c>
      <c r="DE56" s="73">
        <f t="shared" si="23"/>
        <v>0</v>
      </c>
      <c r="DF56" s="73">
        <f t="shared" si="24"/>
        <v>0</v>
      </c>
      <c r="DG56" s="74">
        <f t="shared" si="25"/>
        <v>0</v>
      </c>
      <c r="DH56" s="99"/>
    </row>
    <row r="57" spans="1:136" ht="13.25" x14ac:dyDescent="0.25">
      <c r="A57" s="22" t="str">
        <f t="shared" si="3"/>
        <v>EDITION  IMPRIMERIE  REPRODUCTION</v>
      </c>
      <c r="B57" s="22" t="str">
        <f t="shared" si="3"/>
        <v xml:space="preserve">FC2 </v>
      </c>
      <c r="C57" s="22">
        <v>12</v>
      </c>
      <c r="D57" s="67">
        <f t="shared" si="4"/>
        <v>0</v>
      </c>
      <c r="E57" s="67">
        <f t="shared" si="4"/>
        <v>0</v>
      </c>
      <c r="F57" s="67">
        <f t="shared" si="4"/>
        <v>0</v>
      </c>
      <c r="G57" s="67">
        <f t="shared" si="4"/>
        <v>0</v>
      </c>
      <c r="H57" s="67">
        <f t="shared" si="4"/>
        <v>0</v>
      </c>
      <c r="I57" s="67">
        <f t="shared" si="4"/>
        <v>0</v>
      </c>
      <c r="J57" s="67">
        <f t="shared" si="4"/>
        <v>0</v>
      </c>
      <c r="K57" s="67">
        <f t="shared" si="4"/>
        <v>0</v>
      </c>
      <c r="L57" s="67">
        <f t="shared" si="4"/>
        <v>0</v>
      </c>
      <c r="M57" s="67">
        <f t="shared" si="4"/>
        <v>0</v>
      </c>
      <c r="N57" s="67">
        <f t="shared" si="4"/>
        <v>0</v>
      </c>
      <c r="O57" s="68">
        <f t="shared" si="4"/>
        <v>0</v>
      </c>
      <c r="P57" s="67">
        <f t="shared" si="4"/>
        <v>0</v>
      </c>
      <c r="Q57" s="69">
        <f t="shared" si="4"/>
        <v>0</v>
      </c>
      <c r="R57" s="68">
        <f t="shared" si="4"/>
        <v>0</v>
      </c>
      <c r="S57" s="69">
        <f t="shared" si="4"/>
        <v>0</v>
      </c>
      <c r="T57" s="67">
        <f t="shared" si="4"/>
        <v>0</v>
      </c>
      <c r="U57" s="68">
        <f t="shared" si="4"/>
        <v>0</v>
      </c>
      <c r="V57" s="69">
        <f t="shared" si="4"/>
        <v>0</v>
      </c>
      <c r="W57" s="67">
        <f t="shared" si="4"/>
        <v>0</v>
      </c>
      <c r="X57" s="67">
        <f t="shared" si="4"/>
        <v>0</v>
      </c>
      <c r="Y57" s="67">
        <f t="shared" si="4"/>
        <v>0</v>
      </c>
      <c r="Z57" s="67">
        <f t="shared" si="4"/>
        <v>0</v>
      </c>
      <c r="AA57" s="67">
        <f t="shared" si="4"/>
        <v>0</v>
      </c>
      <c r="AB57" s="68">
        <f t="shared" si="4"/>
        <v>0</v>
      </c>
      <c r="AC57" s="67">
        <f t="shared" si="4"/>
        <v>0</v>
      </c>
      <c r="AD57" s="67">
        <f t="shared" si="4"/>
        <v>0</v>
      </c>
      <c r="AE57" s="67">
        <f t="shared" si="4"/>
        <v>0</v>
      </c>
      <c r="AF57" s="67">
        <f t="shared" si="4"/>
        <v>0</v>
      </c>
      <c r="AG57" s="67">
        <f t="shared" si="4"/>
        <v>0</v>
      </c>
      <c r="AH57" s="67">
        <f t="shared" si="4"/>
        <v>0</v>
      </c>
      <c r="AI57" s="67">
        <f t="shared" si="4"/>
        <v>0</v>
      </c>
      <c r="AJ57" s="69">
        <f t="shared" si="4"/>
        <v>0</v>
      </c>
      <c r="AK57" s="67">
        <f t="shared" si="4"/>
        <v>0</v>
      </c>
      <c r="AL57" s="67">
        <f t="shared" si="4"/>
        <v>0</v>
      </c>
      <c r="AM57" s="70">
        <f t="shared" si="4"/>
        <v>0</v>
      </c>
      <c r="AN57" s="68">
        <f t="shared" si="4"/>
        <v>0</v>
      </c>
      <c r="AO57" s="69">
        <f t="shared" si="4"/>
        <v>0</v>
      </c>
      <c r="AP57" s="68">
        <f t="shared" si="4"/>
        <v>0</v>
      </c>
      <c r="AQ57" s="67">
        <f t="shared" si="4"/>
        <v>0</v>
      </c>
      <c r="AR57" s="67">
        <f t="shared" si="4"/>
        <v>0</v>
      </c>
      <c r="AS57" s="67">
        <f t="shared" si="4"/>
        <v>0</v>
      </c>
      <c r="AT57" s="75">
        <f>O57*(SUM([2]CPR_CEB!$K$69:$K$70))/(SUM([2]CPR_CEB!$K$69:$K$72))</f>
        <v>0</v>
      </c>
      <c r="AU57" s="75">
        <f>O57*([2]CPR_CEB!$K$71/(SUM([2]CPR_CEB!$K$69:$K$72)))</f>
        <v>0</v>
      </c>
      <c r="AV57" s="75">
        <f>O57*([2]CPR_CEB!$K$72/(SUM([2]CPR_CEB!$K$69:$K$72)))</f>
        <v>0</v>
      </c>
      <c r="AW57" s="71">
        <f>$Q57*([2]CPR_CEB!$K$76/(SUM([2]CPR_CEB!$K$76:$K$78)))</f>
        <v>0</v>
      </c>
      <c r="AX57" s="71">
        <f>$Q57*(SUM([2]CPR_CEB!$K$77:$K$78)/(SUM([2]CPR_CEB!$K$76:$K$78)))</f>
        <v>0</v>
      </c>
      <c r="AY57" s="75">
        <f>$R57*(SUM([2]CPR_CEB!$K$79)/(SUM([2]CPR_CEB!$K$79:$K$84)))</f>
        <v>0</v>
      </c>
      <c r="AZ57" s="75">
        <f>$R57*(SUM([2]CPR_CEB!$K$80)/(SUM([2]CPR_CEB!$K$79:$K$84)))</f>
        <v>0</v>
      </c>
      <c r="BA57" s="75">
        <f>$R57*(SUM([2]CPR_CEB!$K$81:$K$83)/(SUM([2]CPR_CEB!$K$79:$K$84)))</f>
        <v>0</v>
      </c>
      <c r="BB57" s="75">
        <f>$R57*(SUM([2]CPR_CEB!$K$84)/(SUM([2]CPR_CEB!$K$79:$K$84)))</f>
        <v>0</v>
      </c>
      <c r="BC57" s="71">
        <f>$S57*(SUM([2]CPR_CEB!$K$85)/(SUM([2]CPR_CEB!$K$85:$K$90)))</f>
        <v>0</v>
      </c>
      <c r="BD57" s="71">
        <f>$S57*(SUM([2]CPR_CEB!$K$86)/(SUM([2]CPR_CEB!$K$85:$K$90)))</f>
        <v>0</v>
      </c>
      <c r="BE57" s="71">
        <f>$S57*(SUM([2]CPR_CEB!$K$87:$K$90)/(SUM([2]CPR_CEB!$K$85:$K$90)))</f>
        <v>0</v>
      </c>
      <c r="BF57" s="75">
        <f>$U57*(SUM([2]CPR_CEB!$K$93)/(SUM([2]CPR_CEB!$K$93:$K$97)))</f>
        <v>0</v>
      </c>
      <c r="BG57" s="75">
        <f>$U57*(SUM([2]CPR_CEB!$K$94)/(SUM([2]CPR_CEB!$K$93:$K$97)))*([2]TRP!$D$246/SUM([2]TRP!$D$246:$D$247))</f>
        <v>0</v>
      </c>
      <c r="BH57" s="75">
        <f>$U57*(SUM([2]CPR_CEB!$K$94)/(SUM([2]CPR_CEB!$K$93:$K$97)))*([2]TRP!$D$247/SUM([2]TRP!$D$246:$D$247))</f>
        <v>0</v>
      </c>
      <c r="BI57" s="75">
        <f>$U57*(SUM([2]CPR_CEB!$K$95:$K$96)/(SUM([2]CPR_CEB!$K$93:$K$97)))</f>
        <v>0</v>
      </c>
      <c r="BJ57" s="75">
        <f>$U57*(SUM([2]CPR_CEB!$K$97)/(SUM([2]CPR_CEB!$K$93:$K$97)))</f>
        <v>0</v>
      </c>
      <c r="BK57" s="71">
        <f>$V57*(SUM([2]CPR_CEB!$K$98)/(SUM([2]CPR_CEB!$K$98:$K$100)))</f>
        <v>0</v>
      </c>
      <c r="BL57" s="71">
        <f>$V57*(SUM([2]CPR_CEB!$K$99)/(SUM([2]CPR_CEB!$K$98:$K$100)))</f>
        <v>0</v>
      </c>
      <c r="BM57" s="71">
        <f>$V57*(SUM([2]CPR_CEB!$K$100)/(SUM([2]CPR_CEB!$K$98:$K$100)))</f>
        <v>0</v>
      </c>
      <c r="BN57" s="75">
        <f>$AB57*(SUM([2]CPR_CEB!$K$106)/(SUM([2]CPR_CEB!$K$106:$K$113)))</f>
        <v>0</v>
      </c>
      <c r="BO57" s="75">
        <f>$AB57*(SUM([2]CPR_CEB!$K$107)/(SUM([2]CPR_CEB!$K$106:$K$113)))</f>
        <v>0</v>
      </c>
      <c r="BP57" s="75">
        <f>$AB57*(SUM([2]CPR_CEB!$K$108)/(SUM([2]CPR_CEB!$K$106:$K$113)))</f>
        <v>0</v>
      </c>
      <c r="BQ57" s="75">
        <f>$AB57*(SUM([2]CPR_CEB!$K$109)/(SUM([2]CPR_CEB!$K$106:$K$113)))</f>
        <v>0</v>
      </c>
      <c r="BR57" s="75">
        <f>$AB57*(SUM([2]CPR_CEB!$K$110)/(SUM([2]CPR_CEB!$K$106:$K$113)))</f>
        <v>0</v>
      </c>
      <c r="BS57" s="75">
        <f>$AB57*(SUM([2]CPR_CEB!$K$111:$K$112)/(SUM([2]CPR_CEB!$K$106:$K$113)))</f>
        <v>0</v>
      </c>
      <c r="BT57" s="75">
        <f>$AB57*(SUM([2]CPR_CEB!$K$113)/(SUM([2]CPR_CEB!$K$106:$K$113)))*([2]TRP!$D$248/SUM([2]TRP!$D$248:$D$251))</f>
        <v>0</v>
      </c>
      <c r="BU57" s="75">
        <f>$AB57*(SUM([2]CPR_CEB!$K$113)/(SUM([2]CPR_CEB!$K$106:$K$113)))*([2]TRP!$D$249/SUM([2]TRP!$D$248:$D$251))</f>
        <v>0</v>
      </c>
      <c r="BV57" s="75">
        <f>$AB57*(SUM([2]CPR_CEB!$K$113)/(SUM([2]CPR_CEB!$K$106:$K$113)))*([2]TRP!$D$250/SUM([2]TRP!$D$248:$D$251))</f>
        <v>0</v>
      </c>
      <c r="BW57" s="75">
        <f>$AB57*(SUM([2]CPR_CEB!$K$113)/(SUM([2]CPR_CEB!$K$106:$K$113)))*([2]TRP!$D$251/SUM([2]TRP!$D$248:$D$251))</f>
        <v>0</v>
      </c>
      <c r="BX57" s="71">
        <f>$AJ57*(SUM([2]CPR_CEB!$K$129)/(SUM([2]CPR_CEB!$K$129:$K$130)))</f>
        <v>0</v>
      </c>
      <c r="BY57" s="71">
        <f>$AJ57*(SUM([2]CPR_CEB!$K$130)/(SUM([2]CPR_CEB!$K$129:$K$130)))</f>
        <v>0</v>
      </c>
      <c r="BZ57" s="68">
        <f>$AN57*(SUM([2]CPR_CEB!$K$137)/(SUM([2]CPR_CEB!$K$137:$K$138)))</f>
        <v>0</v>
      </c>
      <c r="CA57" s="68">
        <f>$AN57*(SUM([2]CPR_CEB!$K$138)/(SUM([2]CPR_CEB!$K$137:$K$138)))</f>
        <v>0</v>
      </c>
      <c r="CB57" s="71">
        <f>$AO57*([2]CPR_CEB!$K$139+[2]CPR_CEB!$K$141)/(SUM([2]CPR_CEB!$K$139:$K$141))</f>
        <v>0</v>
      </c>
      <c r="CC57" s="71">
        <f>$AO57*(SUM([2]CPR_CEB!$K$140)/(SUM([2]CPR_CEB!$K$139:$K$141)))</f>
        <v>0</v>
      </c>
      <c r="CD57" s="68">
        <f>$AP57*(SUM([2]CPR_CEB!$K$142)/(SUM([2]CPR_CEB!$K$142:$K$143)))</f>
        <v>0</v>
      </c>
      <c r="CE57" s="68">
        <f>$AP57*(SUM([2]CPR_CEB!$K$143)/(SUM([2]CPR_CEB!$K$142:$K$143)))</f>
        <v>0</v>
      </c>
      <c r="CF57" s="70"/>
      <c r="CG57" s="70"/>
      <c r="CI57" s="72">
        <f t="shared" si="5"/>
        <v>0</v>
      </c>
      <c r="CJ57" s="73">
        <f t="shared" si="6"/>
        <v>0</v>
      </c>
      <c r="CK57" s="73">
        <f t="shared" si="7"/>
        <v>0</v>
      </c>
      <c r="CL57" s="73">
        <f t="shared" si="8"/>
        <v>0</v>
      </c>
      <c r="CM57" s="73">
        <f t="shared" si="9"/>
        <v>0</v>
      </c>
      <c r="CN57" s="73">
        <f t="shared" si="10"/>
        <v>0</v>
      </c>
      <c r="CO57" s="73">
        <f t="shared" si="11"/>
        <v>0</v>
      </c>
      <c r="CP57" s="73">
        <f t="shared" si="11"/>
        <v>0</v>
      </c>
      <c r="CQ57" s="73">
        <f t="shared" si="12"/>
        <v>0</v>
      </c>
      <c r="CR57" s="73">
        <f t="shared" si="12"/>
        <v>0</v>
      </c>
      <c r="CS57" s="73">
        <f t="shared" si="13"/>
        <v>0</v>
      </c>
      <c r="CT57" s="73">
        <f t="shared" si="14"/>
        <v>0</v>
      </c>
      <c r="CU57" s="73">
        <f t="shared" si="15"/>
        <v>0</v>
      </c>
      <c r="CV57" s="73">
        <f t="shared" si="16"/>
        <v>0</v>
      </c>
      <c r="CW57" s="73">
        <f t="shared" si="17"/>
        <v>0</v>
      </c>
      <c r="CX57" s="73">
        <f t="shared" si="18"/>
        <v>0</v>
      </c>
      <c r="CY57" s="73">
        <f t="shared" si="18"/>
        <v>0</v>
      </c>
      <c r="CZ57" s="73">
        <f t="shared" si="18"/>
        <v>0</v>
      </c>
      <c r="DA57" s="73">
        <f t="shared" si="19"/>
        <v>0</v>
      </c>
      <c r="DB57" s="73">
        <f t="shared" si="20"/>
        <v>0</v>
      </c>
      <c r="DC57" s="73">
        <f t="shared" si="21"/>
        <v>0</v>
      </c>
      <c r="DD57" s="73">
        <f t="shared" si="22"/>
        <v>0</v>
      </c>
      <c r="DE57" s="73">
        <f t="shared" si="23"/>
        <v>0</v>
      </c>
      <c r="DF57" s="73">
        <f t="shared" si="24"/>
        <v>0</v>
      </c>
      <c r="DG57" s="74">
        <f t="shared" si="25"/>
        <v>0</v>
      </c>
      <c r="DH57" s="99"/>
    </row>
    <row r="58" spans="1:136" ht="13.25" x14ac:dyDescent="0.25">
      <c r="A58" s="22" t="str">
        <f t="shared" si="3"/>
        <v>PHARMACIE  PARFUMERIE ENTRETIEN</v>
      </c>
      <c r="B58" s="22" t="str">
        <f t="shared" si="3"/>
        <v xml:space="preserve">FC3 </v>
      </c>
      <c r="C58" s="22">
        <v>12</v>
      </c>
      <c r="D58" s="67">
        <f t="shared" si="4"/>
        <v>0</v>
      </c>
      <c r="E58" s="67">
        <f t="shared" si="4"/>
        <v>0</v>
      </c>
      <c r="F58" s="67">
        <f t="shared" si="4"/>
        <v>0</v>
      </c>
      <c r="G58" s="67">
        <f t="shared" si="4"/>
        <v>0</v>
      </c>
      <c r="H58" s="67">
        <f t="shared" si="4"/>
        <v>0</v>
      </c>
      <c r="I58" s="67">
        <f t="shared" si="4"/>
        <v>0</v>
      </c>
      <c r="J58" s="67">
        <f t="shared" si="4"/>
        <v>0</v>
      </c>
      <c r="K58" s="67">
        <f t="shared" si="4"/>
        <v>0</v>
      </c>
      <c r="L58" s="67">
        <f t="shared" si="4"/>
        <v>0</v>
      </c>
      <c r="M58" s="67">
        <f t="shared" si="4"/>
        <v>0</v>
      </c>
      <c r="N58" s="67">
        <f t="shared" si="4"/>
        <v>0</v>
      </c>
      <c r="O58" s="68">
        <f t="shared" si="4"/>
        <v>0</v>
      </c>
      <c r="P58" s="67">
        <f t="shared" si="4"/>
        <v>0</v>
      </c>
      <c r="Q58" s="69">
        <f t="shared" si="4"/>
        <v>0</v>
      </c>
      <c r="R58" s="68">
        <f t="shared" si="4"/>
        <v>0</v>
      </c>
      <c r="S58" s="69">
        <f t="shared" si="4"/>
        <v>0</v>
      </c>
      <c r="T58" s="67">
        <f t="shared" si="4"/>
        <v>0</v>
      </c>
      <c r="U58" s="68">
        <f t="shared" si="4"/>
        <v>0</v>
      </c>
      <c r="V58" s="69">
        <f t="shared" si="4"/>
        <v>0</v>
      </c>
      <c r="W58" s="67">
        <f t="shared" si="4"/>
        <v>0</v>
      </c>
      <c r="X58" s="67">
        <f t="shared" si="4"/>
        <v>0</v>
      </c>
      <c r="Y58" s="67">
        <f t="shared" si="4"/>
        <v>0</v>
      </c>
      <c r="Z58" s="67">
        <f t="shared" si="4"/>
        <v>0</v>
      </c>
      <c r="AA58" s="67">
        <f t="shared" si="4"/>
        <v>0</v>
      </c>
      <c r="AB58" s="68">
        <f t="shared" si="4"/>
        <v>0</v>
      </c>
      <c r="AC58" s="67">
        <f t="shared" si="4"/>
        <v>0</v>
      </c>
      <c r="AD58" s="67">
        <f t="shared" si="4"/>
        <v>0</v>
      </c>
      <c r="AE58" s="67">
        <f t="shared" si="4"/>
        <v>0</v>
      </c>
      <c r="AF58" s="67">
        <f t="shared" si="4"/>
        <v>0</v>
      </c>
      <c r="AG58" s="67">
        <f t="shared" si="4"/>
        <v>0</v>
      </c>
      <c r="AH58" s="67">
        <f t="shared" si="4"/>
        <v>0</v>
      </c>
      <c r="AI58" s="67">
        <f t="shared" si="4"/>
        <v>0</v>
      </c>
      <c r="AJ58" s="69">
        <f t="shared" si="4"/>
        <v>0</v>
      </c>
      <c r="AK58" s="67">
        <f t="shared" si="4"/>
        <v>0</v>
      </c>
      <c r="AL58" s="67">
        <f t="shared" si="4"/>
        <v>0</v>
      </c>
      <c r="AM58" s="70">
        <f t="shared" si="4"/>
        <v>0</v>
      </c>
      <c r="AN58" s="68">
        <f t="shared" si="4"/>
        <v>0</v>
      </c>
      <c r="AO58" s="69">
        <f t="shared" si="4"/>
        <v>0</v>
      </c>
      <c r="AP58" s="68">
        <f t="shared" si="4"/>
        <v>0</v>
      </c>
      <c r="AQ58" s="67">
        <f t="shared" si="4"/>
        <v>0</v>
      </c>
      <c r="AR58" s="67">
        <f t="shared" si="4"/>
        <v>0</v>
      </c>
      <c r="AS58" s="67">
        <f t="shared" si="4"/>
        <v>0</v>
      </c>
      <c r="AT58" s="75">
        <f>O58*(SUM([2]CPR_CEB!$K$69:$K$70))/(SUM([2]CPR_CEB!$K$69:$K$72))</f>
        <v>0</v>
      </c>
      <c r="AU58" s="75">
        <f>O58*([2]CPR_CEB!$K$71/(SUM([2]CPR_CEB!$K$69:$K$72)))</f>
        <v>0</v>
      </c>
      <c r="AV58" s="75">
        <f>O58*([2]CPR_CEB!$K$72/(SUM([2]CPR_CEB!$K$69:$K$72)))</f>
        <v>0</v>
      </c>
      <c r="AW58" s="71">
        <f>$Q58*([2]CPR_CEB!$K$76/(SUM([2]CPR_CEB!$K$76:$K$78)))</f>
        <v>0</v>
      </c>
      <c r="AX58" s="71">
        <f>$Q58*(SUM([2]CPR_CEB!$K$77:$K$78)/(SUM([2]CPR_CEB!$K$76:$K$78)))</f>
        <v>0</v>
      </c>
      <c r="AY58" s="75">
        <f>$R58*(SUM([2]CPR_CEB!$K$79)/(SUM([2]CPR_CEB!$K$79:$K$84)))</f>
        <v>0</v>
      </c>
      <c r="AZ58" s="75">
        <f>$R58*(SUM([2]CPR_CEB!$K$80)/(SUM([2]CPR_CEB!$K$79:$K$84)))</f>
        <v>0</v>
      </c>
      <c r="BA58" s="75">
        <f>$R58*(SUM([2]CPR_CEB!$K$81:$K$83)/(SUM([2]CPR_CEB!$K$79:$K$84)))</f>
        <v>0</v>
      </c>
      <c r="BB58" s="75">
        <f>$R58*(SUM([2]CPR_CEB!$K$84)/(SUM([2]CPR_CEB!$K$79:$K$84)))</f>
        <v>0</v>
      </c>
      <c r="BC58" s="71">
        <f>$S58*(SUM([2]CPR_CEB!$K$85)/(SUM([2]CPR_CEB!$K$85:$K$90)))</f>
        <v>0</v>
      </c>
      <c r="BD58" s="71">
        <f>$S58*(SUM([2]CPR_CEB!$K$86)/(SUM([2]CPR_CEB!$K$85:$K$90)))</f>
        <v>0</v>
      </c>
      <c r="BE58" s="71">
        <f>$S58*(SUM([2]CPR_CEB!$K$87:$K$90)/(SUM([2]CPR_CEB!$K$85:$K$90)))</f>
        <v>0</v>
      </c>
      <c r="BF58" s="75">
        <f>$U58*(SUM([2]CPR_CEB!$K$93)/(SUM([2]CPR_CEB!$K$93:$K$97)))</f>
        <v>0</v>
      </c>
      <c r="BG58" s="75">
        <f>$U58*(SUM([2]CPR_CEB!$K$94)/(SUM([2]CPR_CEB!$K$93:$K$97)))*([2]TRP!$D$246/SUM([2]TRP!$D$246:$D$247))</f>
        <v>0</v>
      </c>
      <c r="BH58" s="75">
        <f>$U58*(SUM([2]CPR_CEB!$K$94)/(SUM([2]CPR_CEB!$K$93:$K$97)))*([2]TRP!$D$247/SUM([2]TRP!$D$246:$D$247))</f>
        <v>0</v>
      </c>
      <c r="BI58" s="75">
        <f>$U58*(SUM([2]CPR_CEB!$K$95:$K$96)/(SUM([2]CPR_CEB!$K$93:$K$97)))</f>
        <v>0</v>
      </c>
      <c r="BJ58" s="75">
        <f>$U58*(SUM([2]CPR_CEB!$K$97)/(SUM([2]CPR_CEB!$K$93:$K$97)))</f>
        <v>0</v>
      </c>
      <c r="BK58" s="71">
        <f>$V58*(SUM([2]CPR_CEB!$K$98)/(SUM([2]CPR_CEB!$K$98:$K$100)))</f>
        <v>0</v>
      </c>
      <c r="BL58" s="71">
        <f>$V58*(SUM([2]CPR_CEB!$K$99)/(SUM([2]CPR_CEB!$K$98:$K$100)))</f>
        <v>0</v>
      </c>
      <c r="BM58" s="71">
        <f>$V58*(SUM([2]CPR_CEB!$K$100)/(SUM([2]CPR_CEB!$K$98:$K$100)))</f>
        <v>0</v>
      </c>
      <c r="BN58" s="75">
        <f>$AB58*(SUM([2]CPR_CEB!$K$106)/(SUM([2]CPR_CEB!$K$106:$K$113)))</f>
        <v>0</v>
      </c>
      <c r="BO58" s="75">
        <f>$AB58*(SUM([2]CPR_CEB!$K$107)/(SUM([2]CPR_CEB!$K$106:$K$113)))</f>
        <v>0</v>
      </c>
      <c r="BP58" s="75">
        <f>$AB58*(SUM([2]CPR_CEB!$K$108)/(SUM([2]CPR_CEB!$K$106:$K$113)))</f>
        <v>0</v>
      </c>
      <c r="BQ58" s="75">
        <f>$AB58*(SUM([2]CPR_CEB!$K$109)/(SUM([2]CPR_CEB!$K$106:$K$113)))</f>
        <v>0</v>
      </c>
      <c r="BR58" s="75">
        <f>$AB58*(SUM([2]CPR_CEB!$K$110)/(SUM([2]CPR_CEB!$K$106:$K$113)))</f>
        <v>0</v>
      </c>
      <c r="BS58" s="75">
        <f>$AB58*(SUM([2]CPR_CEB!$K$111:$K$112)/(SUM([2]CPR_CEB!$K$106:$K$113)))</f>
        <v>0</v>
      </c>
      <c r="BT58" s="75">
        <f>$AB58*(SUM([2]CPR_CEB!$K$113)/(SUM([2]CPR_CEB!$K$106:$K$113)))*([2]TRP!$D$248/SUM([2]TRP!$D$248:$D$251))</f>
        <v>0</v>
      </c>
      <c r="BU58" s="75">
        <f>$AB58*(SUM([2]CPR_CEB!$K$113)/(SUM([2]CPR_CEB!$K$106:$K$113)))*([2]TRP!$D$249/SUM([2]TRP!$D$248:$D$251))</f>
        <v>0</v>
      </c>
      <c r="BV58" s="75">
        <f>$AB58*(SUM([2]CPR_CEB!$K$113)/(SUM([2]CPR_CEB!$K$106:$K$113)))*([2]TRP!$D$250/SUM([2]TRP!$D$248:$D$251))</f>
        <v>0</v>
      </c>
      <c r="BW58" s="75">
        <f>$AB58*(SUM([2]CPR_CEB!$K$113)/(SUM([2]CPR_CEB!$K$106:$K$113)))*([2]TRP!$D$251/SUM([2]TRP!$D$248:$D$251))</f>
        <v>0</v>
      </c>
      <c r="BX58" s="71">
        <f>$AJ58*(SUM([2]CPR_CEB!$K$129)/(SUM([2]CPR_CEB!$K$129:$K$130)))</f>
        <v>0</v>
      </c>
      <c r="BY58" s="71">
        <f>$AJ58*(SUM([2]CPR_CEB!$K$130)/(SUM([2]CPR_CEB!$K$129:$K$130)))</f>
        <v>0</v>
      </c>
      <c r="BZ58" s="68">
        <f>$AN58*(SUM([2]CPR_CEB!$K$137)/(SUM([2]CPR_CEB!$K$137:$K$138)))</f>
        <v>0</v>
      </c>
      <c r="CA58" s="68">
        <f>$AN58*(SUM([2]CPR_CEB!$K$138)/(SUM([2]CPR_CEB!$K$137:$K$138)))</f>
        <v>0</v>
      </c>
      <c r="CB58" s="71">
        <f>$AO58*([2]CPR_CEB!$K$139+[2]CPR_CEB!$K$141)/(SUM([2]CPR_CEB!$K$139:$K$141))</f>
        <v>0</v>
      </c>
      <c r="CC58" s="71">
        <f>$AO58*(SUM([2]CPR_CEB!$K$140)/(SUM([2]CPR_CEB!$K$139:$K$141)))</f>
        <v>0</v>
      </c>
      <c r="CD58" s="68">
        <f>$AP58*(SUM([2]CPR_CEB!$K$142)/(SUM([2]CPR_CEB!$K$142:$K$143)))</f>
        <v>0</v>
      </c>
      <c r="CE58" s="68">
        <f>$AP58*(SUM([2]CPR_CEB!$K$143)/(SUM([2]CPR_CEB!$K$142:$K$143)))</f>
        <v>0</v>
      </c>
      <c r="CF58" s="70"/>
      <c r="CG58" s="70"/>
      <c r="CI58" s="72">
        <f t="shared" si="5"/>
        <v>0</v>
      </c>
      <c r="CJ58" s="73">
        <f t="shared" si="6"/>
        <v>0</v>
      </c>
      <c r="CK58" s="73">
        <f t="shared" si="7"/>
        <v>0</v>
      </c>
      <c r="CL58" s="73">
        <f t="shared" si="8"/>
        <v>0</v>
      </c>
      <c r="CM58" s="73">
        <f t="shared" si="9"/>
        <v>0</v>
      </c>
      <c r="CN58" s="73">
        <f t="shared" si="10"/>
        <v>0</v>
      </c>
      <c r="CO58" s="73">
        <f t="shared" si="11"/>
        <v>0</v>
      </c>
      <c r="CP58" s="73">
        <f t="shared" si="11"/>
        <v>0</v>
      </c>
      <c r="CQ58" s="73">
        <f t="shared" si="12"/>
        <v>0</v>
      </c>
      <c r="CR58" s="73">
        <f t="shared" si="12"/>
        <v>0</v>
      </c>
      <c r="CS58" s="73">
        <f t="shared" si="13"/>
        <v>0</v>
      </c>
      <c r="CT58" s="73">
        <f t="shared" si="14"/>
        <v>0</v>
      </c>
      <c r="CU58" s="73">
        <f t="shared" si="15"/>
        <v>0</v>
      </c>
      <c r="CV58" s="73">
        <f t="shared" si="16"/>
        <v>0</v>
      </c>
      <c r="CW58" s="73">
        <f t="shared" si="17"/>
        <v>0</v>
      </c>
      <c r="CX58" s="73">
        <f t="shared" si="18"/>
        <v>0</v>
      </c>
      <c r="CY58" s="73">
        <f t="shared" si="18"/>
        <v>0</v>
      </c>
      <c r="CZ58" s="73">
        <f t="shared" si="18"/>
        <v>0</v>
      </c>
      <c r="DA58" s="73">
        <f t="shared" si="19"/>
        <v>0</v>
      </c>
      <c r="DB58" s="73">
        <f t="shared" si="20"/>
        <v>0</v>
      </c>
      <c r="DC58" s="73">
        <f t="shared" si="21"/>
        <v>0</v>
      </c>
      <c r="DD58" s="73">
        <f t="shared" si="22"/>
        <v>0</v>
      </c>
      <c r="DE58" s="73">
        <f t="shared" si="23"/>
        <v>0</v>
      </c>
      <c r="DF58" s="73">
        <f t="shared" si="24"/>
        <v>0</v>
      </c>
      <c r="DG58" s="74">
        <f t="shared" si="25"/>
        <v>0</v>
      </c>
      <c r="DH58" s="99"/>
    </row>
    <row r="59" spans="1:136" ht="13.25" x14ac:dyDescent="0.25">
      <c r="A59" s="22" t="str">
        <f t="shared" si="3"/>
        <v>INDUSTRIES DES EQUIPEMENTS DU FOYER</v>
      </c>
      <c r="B59" s="22" t="str">
        <f t="shared" si="3"/>
        <v xml:space="preserve">FC4 </v>
      </c>
      <c r="C59" s="22">
        <v>12</v>
      </c>
      <c r="D59" s="67">
        <f t="shared" si="4"/>
        <v>2.62</v>
      </c>
      <c r="E59" s="67">
        <f t="shared" si="4"/>
        <v>26.74</v>
      </c>
      <c r="F59" s="67">
        <f t="shared" si="4"/>
        <v>73.16</v>
      </c>
      <c r="G59" s="67">
        <f t="shared" ref="E59:AS65" si="26">G11</f>
        <v>8.23</v>
      </c>
      <c r="H59" s="67">
        <f t="shared" si="26"/>
        <v>45.81</v>
      </c>
      <c r="I59" s="67">
        <f t="shared" si="26"/>
        <v>24.42</v>
      </c>
      <c r="J59" s="67">
        <f t="shared" si="26"/>
        <v>29.62</v>
      </c>
      <c r="K59" s="67">
        <f t="shared" si="26"/>
        <v>154.68</v>
      </c>
      <c r="L59" s="67">
        <f t="shared" si="26"/>
        <v>31.24</v>
      </c>
      <c r="M59" s="67">
        <f t="shared" si="26"/>
        <v>65.92</v>
      </c>
      <c r="N59" s="67">
        <f t="shared" si="26"/>
        <v>93.32</v>
      </c>
      <c r="O59" s="68">
        <f t="shared" si="26"/>
        <v>46.87</v>
      </c>
      <c r="P59" s="67">
        <f t="shared" si="26"/>
        <v>14.38</v>
      </c>
      <c r="Q59" s="69">
        <f t="shared" si="26"/>
        <v>38.74</v>
      </c>
      <c r="R59" s="68">
        <f t="shared" si="26"/>
        <v>89.71</v>
      </c>
      <c r="S59" s="69">
        <f t="shared" si="26"/>
        <v>98.44</v>
      </c>
      <c r="T59" s="67">
        <f t="shared" si="26"/>
        <v>65.44</v>
      </c>
      <c r="U59" s="68">
        <f t="shared" si="26"/>
        <v>16.5</v>
      </c>
      <c r="V59" s="69">
        <f t="shared" si="26"/>
        <v>139.41999999999999</v>
      </c>
      <c r="W59" s="67">
        <f t="shared" si="26"/>
        <v>52.02</v>
      </c>
      <c r="X59" s="67">
        <f t="shared" si="26"/>
        <v>77.77</v>
      </c>
      <c r="Y59" s="67">
        <f t="shared" si="26"/>
        <v>25.07</v>
      </c>
      <c r="Z59" s="67">
        <f t="shared" si="26"/>
        <v>190.35</v>
      </c>
      <c r="AA59" s="67">
        <f t="shared" si="26"/>
        <v>97.66</v>
      </c>
      <c r="AB59" s="68">
        <f t="shared" si="26"/>
        <v>99.28</v>
      </c>
      <c r="AC59" s="67">
        <f t="shared" si="26"/>
        <v>301</v>
      </c>
      <c r="AD59" s="67">
        <f t="shared" si="26"/>
        <v>72.650000000000006</v>
      </c>
      <c r="AE59" s="67">
        <f t="shared" si="26"/>
        <v>9</v>
      </c>
      <c r="AF59" s="67">
        <f t="shared" si="26"/>
        <v>31.05</v>
      </c>
      <c r="AG59" s="67">
        <f t="shared" si="26"/>
        <v>261.57</v>
      </c>
      <c r="AH59" s="67">
        <f t="shared" si="26"/>
        <v>449.45</v>
      </c>
      <c r="AI59" s="67">
        <f t="shared" si="26"/>
        <v>357.81</v>
      </c>
      <c r="AJ59" s="69">
        <f t="shared" si="26"/>
        <v>66.260000000000005</v>
      </c>
      <c r="AK59" s="67">
        <f t="shared" si="26"/>
        <v>92.61</v>
      </c>
      <c r="AL59" s="67">
        <f t="shared" si="26"/>
        <v>377.68</v>
      </c>
      <c r="AM59" s="70">
        <f t="shared" si="26"/>
        <v>15.42</v>
      </c>
      <c r="AN59" s="68">
        <f t="shared" si="26"/>
        <v>395.78</v>
      </c>
      <c r="AO59" s="69">
        <f t="shared" si="26"/>
        <v>254.47</v>
      </c>
      <c r="AP59" s="68">
        <f t="shared" si="26"/>
        <v>196.44</v>
      </c>
      <c r="AQ59" s="67">
        <f t="shared" si="26"/>
        <v>1109</v>
      </c>
      <c r="AR59" s="67">
        <f t="shared" si="26"/>
        <v>29.41</v>
      </c>
      <c r="AS59" s="67">
        <f t="shared" si="26"/>
        <v>5627.01</v>
      </c>
      <c r="AT59" s="75">
        <f>O59*(SUM([2]CPR_CEB!$K$69:$K$70))/(SUM([2]CPR_CEB!$K$69:$K$72))</f>
        <v>8.1060774431853755</v>
      </c>
      <c r="AU59" s="75">
        <f>O59*([2]CPR_CEB!$K$71/(SUM([2]CPR_CEB!$K$69:$K$72)))</f>
        <v>9.9092211857509547</v>
      </c>
      <c r="AV59" s="75">
        <f>O59*([2]CPR_CEB!$K$72/(SUM([2]CPR_CEB!$K$69:$K$72)))</f>
        <v>28.854701371063666</v>
      </c>
      <c r="AW59" s="71">
        <f>$Q59*([2]CPR_CEB!$K$76/(SUM([2]CPR_CEB!$K$76:$K$78)))</f>
        <v>14.471271594449165</v>
      </c>
      <c r="AX59" s="71">
        <f>$Q59*(SUM([2]CPR_CEB!$K$77:$K$78)/(SUM([2]CPR_CEB!$K$76:$K$78)))</f>
        <v>24.268728405550835</v>
      </c>
      <c r="AY59" s="75">
        <f>$R59*(SUM([2]CPR_CEB!$K$79)/(SUM([2]CPR_CEB!$K$79:$K$84)))</f>
        <v>6.9666722386357742</v>
      </c>
      <c r="AZ59" s="75">
        <f>$R59*(SUM([2]CPR_CEB!$K$80)/(SUM([2]CPR_CEB!$K$79:$K$84)))</f>
        <v>27.624895557974391</v>
      </c>
      <c r="BA59" s="75">
        <f>$R59*(SUM([2]CPR_CEB!$K$81:$K$83)/(SUM([2]CPR_CEB!$K$79:$K$84)))</f>
        <v>25.860268750323947</v>
      </c>
      <c r="BB59" s="75">
        <f>$R59*(SUM([2]CPR_CEB!$K$84)/(SUM([2]CPR_CEB!$K$79:$K$84)))</f>
        <v>29.258163453065876</v>
      </c>
      <c r="BC59" s="71">
        <f>$S59*(SUM([2]CPR_CEB!$K$85)/(SUM([2]CPR_CEB!$K$85:$K$90)))</f>
        <v>30.688009103322713</v>
      </c>
      <c r="BD59" s="71">
        <f>$S59*(SUM([2]CPR_CEB!$K$86)/(SUM([2]CPR_CEB!$K$85:$K$90)))</f>
        <v>14.182394629039599</v>
      </c>
      <c r="BE59" s="71">
        <f>$S59*(SUM([2]CPR_CEB!$K$87:$K$90)/(SUM([2]CPR_CEB!$K$85:$K$90)))</f>
        <v>53.569596267637685</v>
      </c>
      <c r="BF59" s="75">
        <f>$U59*(SUM([2]CPR_CEB!$K$93)/(SUM([2]CPR_CEB!$K$93:$K$97)))</f>
        <v>3.9513372209933638E-2</v>
      </c>
      <c r="BG59" s="75">
        <f>$U59*(SUM([2]CPR_CEB!$K$94)/(SUM([2]CPR_CEB!$K$93:$K$97)))*([2]TRP!$D$246/SUM([2]TRP!$D$246:$D$247))</f>
        <v>0.11483156248425228</v>
      </c>
      <c r="BH59" s="75">
        <f>$U59*(SUM([2]CPR_CEB!$K$94)/(SUM([2]CPR_CEB!$K$93:$K$97)))*([2]TRP!$D$247/SUM([2]TRP!$D$246:$D$247))</f>
        <v>5.4683820584318005E-2</v>
      </c>
      <c r="BI59" s="75">
        <f>$U59*(SUM([2]CPR_CEB!$K$95:$K$96)/(SUM([2]CPR_CEB!$K$93:$K$97)))</f>
        <v>1.2212949929619947</v>
      </c>
      <c r="BJ59" s="75">
        <f>$U59*(SUM([2]CPR_CEB!$K$97)/(SUM([2]CPR_CEB!$K$93:$K$97)))</f>
        <v>15.0696762517595</v>
      </c>
      <c r="BK59" s="71">
        <f>$V59*(SUM([2]CPR_CEB!$K$98)/(SUM([2]CPR_CEB!$K$98:$K$100)))</f>
        <v>81.501384582174637</v>
      </c>
      <c r="BL59" s="71">
        <f>$V59*(SUM([2]CPR_CEB!$K$99)/(SUM([2]CPR_CEB!$K$98:$K$100)))</f>
        <v>42.210341955227101</v>
      </c>
      <c r="BM59" s="71">
        <f>$V59*(SUM([2]CPR_CEB!$K$100)/(SUM([2]CPR_CEB!$K$98:$K$100)))</f>
        <v>15.70827346259825</v>
      </c>
      <c r="BN59" s="75">
        <f>$AB59*(SUM([2]CPR_CEB!$K$106)/(SUM([2]CPR_CEB!$K$106:$K$113)))</f>
        <v>6.4379114533205</v>
      </c>
      <c r="BO59" s="75">
        <f>$AB59*(SUM([2]CPR_CEB!$K$107)/(SUM([2]CPR_CEB!$K$106:$K$113)))</f>
        <v>11.750415998288954</v>
      </c>
      <c r="BP59" s="75">
        <f>$AB59*(SUM([2]CPR_CEB!$K$108)/(SUM([2]CPR_CEB!$K$106:$K$113)))</f>
        <v>27.936103090578552</v>
      </c>
      <c r="BQ59" s="75">
        <f>$AB59*(SUM([2]CPR_CEB!$K$109)/(SUM([2]CPR_CEB!$K$106:$K$113)))</f>
        <v>6.2998898513527974</v>
      </c>
      <c r="BR59" s="75">
        <f>$AB59*(SUM([2]CPR_CEB!$K$110)/(SUM([2]CPR_CEB!$K$106:$K$113)))</f>
        <v>11.810136883755748</v>
      </c>
      <c r="BS59" s="75">
        <f>$AB59*(SUM([2]CPR_CEB!$K$111:$K$112)/(SUM([2]CPR_CEB!$K$106:$K$113)))</f>
        <v>25.570492460699395</v>
      </c>
      <c r="BT59" s="75">
        <f>$AB59*(SUM([2]CPR_CEB!$K$113)/(SUM([2]CPR_CEB!$K$106:$K$113)))*([2]TRP!$D$248/SUM([2]TRP!$D$248:$D$251))</f>
        <v>1.0294371413572501</v>
      </c>
      <c r="BU59" s="75">
        <f>$AB59*(SUM([2]CPR_CEB!$K$113)/(SUM([2]CPR_CEB!$K$106:$K$113)))*([2]TRP!$D$249/SUM([2]TRP!$D$248:$D$251))</f>
        <v>5.2765254914390711</v>
      </c>
      <c r="BV59" s="75">
        <f>$AB59*(SUM([2]CPR_CEB!$K$113)/(SUM([2]CPR_CEB!$K$106:$K$113)))*([2]TRP!$D$250/SUM([2]TRP!$D$248:$D$251))</f>
        <v>1.2563775351956243</v>
      </c>
      <c r="BW59" s="75">
        <f>$AB59*(SUM([2]CPR_CEB!$K$113)/(SUM([2]CPR_CEB!$K$106:$K$113)))*([2]TRP!$D$251/SUM([2]TRP!$D$248:$D$251))</f>
        <v>1.9127100940121189</v>
      </c>
      <c r="BX59" s="71">
        <f>$AJ59*(SUM([2]CPR_CEB!$K$129)/(SUM([2]CPR_CEB!$K$129:$K$130)))</f>
        <v>49.92045521249964</v>
      </c>
      <c r="BY59" s="71">
        <f>$AJ59*(SUM([2]CPR_CEB!$K$130)/(SUM([2]CPR_CEB!$K$129:$K$130)))</f>
        <v>16.339544787500362</v>
      </c>
      <c r="BZ59" s="68">
        <f>$AN59*(SUM([2]CPR_CEB!$K$137)/(SUM([2]CPR_CEB!$K$137:$K$138)))</f>
        <v>66.62753663965465</v>
      </c>
      <c r="CA59" s="68">
        <f>$AN59*(SUM([2]CPR_CEB!$K$138)/(SUM([2]CPR_CEB!$K$137:$K$138)))</f>
        <v>329.15246336034534</v>
      </c>
      <c r="CB59" s="71">
        <f>$AO59*([2]CPR_CEB!$K$139+[2]CPR_CEB!$K$141)/(SUM([2]CPR_CEB!$K$139:$K$141))</f>
        <v>139.10915299716899</v>
      </c>
      <c r="CC59" s="71">
        <f>$AO59*(SUM([2]CPR_CEB!$K$140)/(SUM([2]CPR_CEB!$K$139:$K$141)))</f>
        <v>115.36084700283101</v>
      </c>
      <c r="CD59" s="68">
        <f>$AP59*(SUM([2]CPR_CEB!$K$142)/(SUM([2]CPR_CEB!$K$142:$K$143)))</f>
        <v>82.652057814796663</v>
      </c>
      <c r="CE59" s="68">
        <f>$AP59*(SUM([2]CPR_CEB!$K$143)/(SUM([2]CPR_CEB!$K$142:$K$143)))</f>
        <v>113.78794218520332</v>
      </c>
      <c r="CF59" s="70"/>
      <c r="CG59" s="70"/>
      <c r="CI59" s="72">
        <f t="shared" si="5"/>
        <v>2.62</v>
      </c>
      <c r="CJ59" s="73">
        <f t="shared" si="6"/>
        <v>99.899999999999991</v>
      </c>
      <c r="CK59" s="73">
        <f t="shared" si="7"/>
        <v>154.68</v>
      </c>
      <c r="CL59" s="73">
        <f t="shared" si="8"/>
        <v>9.9092211857509547</v>
      </c>
      <c r="CM59" s="73">
        <f t="shared" si="9"/>
        <v>28.854701371063666</v>
      </c>
      <c r="CN59" s="73">
        <f t="shared" si="10"/>
        <v>24.268728405550835</v>
      </c>
      <c r="CO59" s="73">
        <f t="shared" si="11"/>
        <v>6.9666722386357742</v>
      </c>
      <c r="CP59" s="73">
        <f t="shared" si="11"/>
        <v>27.624895557974391</v>
      </c>
      <c r="CQ59" s="73">
        <f t="shared" si="12"/>
        <v>29.258163453065876</v>
      </c>
      <c r="CR59" s="73">
        <f t="shared" si="12"/>
        <v>30.688009103322713</v>
      </c>
      <c r="CS59" s="73">
        <f t="shared" si="13"/>
        <v>14.182394629039599</v>
      </c>
      <c r="CT59" s="73">
        <f t="shared" si="14"/>
        <v>497.31678251115636</v>
      </c>
      <c r="CU59" s="73">
        <f t="shared" si="15"/>
        <v>129.79</v>
      </c>
      <c r="CV59" s="73">
        <f t="shared" si="16"/>
        <v>7.46734859467775</v>
      </c>
      <c r="CW59" s="73">
        <f t="shared" si="17"/>
        <v>11.750415998288954</v>
      </c>
      <c r="CX59" s="73">
        <f t="shared" si="18"/>
        <v>33.212628582017622</v>
      </c>
      <c r="CY59" s="73">
        <f t="shared" si="18"/>
        <v>7.5562673865484218</v>
      </c>
      <c r="CZ59" s="73">
        <f t="shared" si="18"/>
        <v>13.722846977767867</v>
      </c>
      <c r="DA59" s="73">
        <f t="shared" si="19"/>
        <v>2645.1996951248193</v>
      </c>
      <c r="DB59" s="73">
        <f t="shared" si="20"/>
        <v>1713.0507973358801</v>
      </c>
      <c r="DC59" s="73">
        <f t="shared" si="21"/>
        <v>3.9513372209933638E-2</v>
      </c>
      <c r="DD59" s="73">
        <f t="shared" si="22"/>
        <v>15.184507814243752</v>
      </c>
      <c r="DE59" s="73">
        <f t="shared" si="23"/>
        <v>81.501384582174637</v>
      </c>
      <c r="DF59" s="73">
        <f t="shared" si="24"/>
        <v>42.265025775811417</v>
      </c>
      <c r="DG59" s="74">
        <f t="shared" si="25"/>
        <v>5627.01</v>
      </c>
      <c r="DH59" s="99"/>
    </row>
    <row r="60" spans="1:136" ht="13.25" x14ac:dyDescent="0.25">
      <c r="A60" s="22" t="str">
        <f t="shared" si="3"/>
        <v>INDUSTRIE AUTOMOBILE</v>
      </c>
      <c r="B60" s="22" t="str">
        <f t="shared" si="3"/>
        <v xml:space="preserve">FD0 </v>
      </c>
      <c r="C60" s="22">
        <v>3</v>
      </c>
      <c r="D60" s="67">
        <f t="shared" ref="D60:S75" si="27">D12</f>
        <v>278.87</v>
      </c>
      <c r="E60" s="67">
        <f t="shared" si="26"/>
        <v>66.02</v>
      </c>
      <c r="F60" s="67">
        <f t="shared" si="26"/>
        <v>88.55</v>
      </c>
      <c r="G60" s="67">
        <f t="shared" si="26"/>
        <v>13.63</v>
      </c>
      <c r="H60" s="67">
        <f t="shared" si="26"/>
        <v>42.97</v>
      </c>
      <c r="I60" s="67">
        <f t="shared" si="26"/>
        <v>-0.88</v>
      </c>
      <c r="J60" s="67">
        <f t="shared" si="26"/>
        <v>39.020000000000003</v>
      </c>
      <c r="K60" s="67">
        <f t="shared" si="26"/>
        <v>238.01</v>
      </c>
      <c r="L60" s="67">
        <f t="shared" si="26"/>
        <v>45</v>
      </c>
      <c r="M60" s="67">
        <f t="shared" si="26"/>
        <v>64.23</v>
      </c>
      <c r="N60" s="67">
        <f t="shared" si="26"/>
        <v>-54.92</v>
      </c>
      <c r="O60" s="68">
        <f t="shared" si="26"/>
        <v>90.19</v>
      </c>
      <c r="P60" s="67">
        <f t="shared" si="26"/>
        <v>19.61</v>
      </c>
      <c r="Q60" s="69">
        <f t="shared" si="26"/>
        <v>232.32</v>
      </c>
      <c r="R60" s="68">
        <f t="shared" si="26"/>
        <v>-26.99</v>
      </c>
      <c r="S60" s="69">
        <f t="shared" si="26"/>
        <v>163.01</v>
      </c>
      <c r="T60" s="67">
        <f t="shared" si="26"/>
        <v>41.72</v>
      </c>
      <c r="U60" s="68">
        <f t="shared" si="26"/>
        <v>-82.14</v>
      </c>
      <c r="V60" s="69">
        <f t="shared" si="26"/>
        <v>70.13</v>
      </c>
      <c r="W60" s="67">
        <f t="shared" si="26"/>
        <v>478.39</v>
      </c>
      <c r="X60" s="67">
        <f t="shared" si="26"/>
        <v>595</v>
      </c>
      <c r="Y60" s="67">
        <f t="shared" si="26"/>
        <v>580.95000000000005</v>
      </c>
      <c r="Z60" s="67">
        <f t="shared" si="26"/>
        <v>-44.32</v>
      </c>
      <c r="AA60" s="67">
        <f t="shared" si="26"/>
        <v>-244.34</v>
      </c>
      <c r="AB60" s="68">
        <f t="shared" si="26"/>
        <v>3523.31</v>
      </c>
      <c r="AC60" s="67">
        <f t="shared" si="26"/>
        <v>143</v>
      </c>
      <c r="AD60" s="67">
        <f t="shared" si="26"/>
        <v>75.849999999999994</v>
      </c>
      <c r="AE60" s="67">
        <f t="shared" si="26"/>
        <v>446.3</v>
      </c>
      <c r="AF60" s="67">
        <f t="shared" si="26"/>
        <v>808.27</v>
      </c>
      <c r="AG60" s="67">
        <f t="shared" si="26"/>
        <v>12.14</v>
      </c>
      <c r="AH60" s="67">
        <f t="shared" si="26"/>
        <v>194.26</v>
      </c>
      <c r="AI60" s="67">
        <f t="shared" si="26"/>
        <v>9959.07</v>
      </c>
      <c r="AJ60" s="69">
        <f t="shared" si="26"/>
        <v>26.13</v>
      </c>
      <c r="AK60" s="67">
        <f t="shared" si="26"/>
        <v>147.52000000000001</v>
      </c>
      <c r="AL60" s="67">
        <f t="shared" si="26"/>
        <v>117.44</v>
      </c>
      <c r="AM60" s="70">
        <f t="shared" si="26"/>
        <v>23.3</v>
      </c>
      <c r="AN60" s="68">
        <f t="shared" si="26"/>
        <v>58.47</v>
      </c>
      <c r="AO60" s="69">
        <f t="shared" si="26"/>
        <v>192.29</v>
      </c>
      <c r="AP60" s="68">
        <f t="shared" si="26"/>
        <v>211.67</v>
      </c>
      <c r="AQ60" s="67">
        <f t="shared" si="26"/>
        <v>1076</v>
      </c>
      <c r="AR60" s="67">
        <f t="shared" si="26"/>
        <v>40.950000000000003</v>
      </c>
      <c r="AS60" s="67">
        <f t="shared" si="26"/>
        <v>19750</v>
      </c>
      <c r="AT60" s="75">
        <f>O60*(SUM([2]CPR_CEB!$K$69:$K$70))/(SUM([2]CPR_CEB!$K$69:$K$72))</f>
        <v>15.598189131659677</v>
      </c>
      <c r="AU60" s="75">
        <f>O60*([2]CPR_CEB!$K$71/(SUM([2]CPR_CEB!$K$69:$K$72)))</f>
        <v>19.067903962937457</v>
      </c>
      <c r="AV60" s="75">
        <f>O60*([2]CPR_CEB!$K$72/(SUM([2]CPR_CEB!$K$69:$K$72)))</f>
        <v>55.52390690540286</v>
      </c>
      <c r="AW60" s="71">
        <f>$Q60*([2]CPR_CEB!$K$76/(SUM([2]CPR_CEB!$K$76:$K$78)))</f>
        <v>86.782803738317753</v>
      </c>
      <c r="AX60" s="71">
        <f>$Q60*(SUM([2]CPR_CEB!$K$77:$K$78)/(SUM([2]CPR_CEB!$K$76:$K$78)))</f>
        <v>145.53719626168223</v>
      </c>
      <c r="AY60" s="75">
        <f>$R60*(SUM([2]CPR_CEB!$K$79)/(SUM([2]CPR_CEB!$K$79:$K$84)))</f>
        <v>-2.0959813144663868</v>
      </c>
      <c r="AZ60" s="75">
        <f>$R60*(SUM([2]CPR_CEB!$K$80)/(SUM([2]CPR_CEB!$K$79:$K$84)))</f>
        <v>-8.3111797024827645</v>
      </c>
      <c r="BA60" s="75">
        <f>$R60*(SUM([2]CPR_CEB!$K$81:$K$83)/(SUM([2]CPR_CEB!$K$79:$K$84)))</f>
        <v>-7.7802770434872741</v>
      </c>
      <c r="BB60" s="75">
        <f>$R60*(SUM([2]CPR_CEB!$K$84)/(SUM([2]CPR_CEB!$K$79:$K$84)))</f>
        <v>-8.8025619395635726</v>
      </c>
      <c r="BC60" s="71">
        <f>$S60*(SUM([2]CPR_CEB!$K$85)/(SUM([2]CPR_CEB!$K$85:$K$90)))</f>
        <v>50.81727309968138</v>
      </c>
      <c r="BD60" s="71">
        <f>$S60*(SUM([2]CPR_CEB!$K$86)/(SUM([2]CPR_CEB!$K$85:$K$90)))</f>
        <v>23.485088871187983</v>
      </c>
      <c r="BE60" s="71">
        <f>$S60*(SUM([2]CPR_CEB!$K$87:$K$90)/(SUM([2]CPR_CEB!$K$85:$K$90)))</f>
        <v>88.707638029130635</v>
      </c>
      <c r="BF60" s="75">
        <f>$U60*(SUM([2]CPR_CEB!$K$93)/(SUM([2]CPR_CEB!$K$93:$K$97)))</f>
        <v>-0.19670475111054236</v>
      </c>
      <c r="BG60" s="75">
        <f>$U60*(SUM([2]CPR_CEB!$K$94)/(SUM([2]CPR_CEB!$K$93:$K$97)))*([2]TRP!$D$246/SUM([2]TRP!$D$246:$D$247))</f>
        <v>-0.57165239651251409</v>
      </c>
      <c r="BH60" s="75">
        <f>$U60*(SUM([2]CPR_CEB!$K$94)/(SUM([2]CPR_CEB!$K$93:$K$97)))*([2]TRP!$D$247/SUM([2]TRP!$D$246:$D$247))</f>
        <v>-0.27222600138156855</v>
      </c>
      <c r="BI60" s="75">
        <f>$U60*(SUM([2]CPR_CEB!$K$95:$K$96)/(SUM([2]CPR_CEB!$K$93:$K$97)))</f>
        <v>-6.0798285285998936</v>
      </c>
      <c r="BJ60" s="75">
        <f>$U60*(SUM([2]CPR_CEB!$K$97)/(SUM([2]CPR_CEB!$K$93:$K$97)))</f>
        <v>-75.019588322395478</v>
      </c>
      <c r="BK60" s="71">
        <f>$V60*(SUM([2]CPR_CEB!$K$98)/(SUM([2]CPR_CEB!$K$98:$K$100)))</f>
        <v>40.996213604561092</v>
      </c>
      <c r="BL60" s="71">
        <f>$V60*(SUM([2]CPR_CEB!$K$99)/(SUM([2]CPR_CEB!$K$98:$K$100)))</f>
        <v>21.232328800172692</v>
      </c>
      <c r="BM60" s="71">
        <f>$V60*(SUM([2]CPR_CEB!$K$100)/(SUM([2]CPR_CEB!$K$98:$K$100)))</f>
        <v>7.9014575952662121</v>
      </c>
      <c r="BN60" s="75">
        <f>$AB60*(SUM([2]CPR_CEB!$K$106)/(SUM([2]CPR_CEB!$K$106:$K$113)))</f>
        <v>228.47258060635224</v>
      </c>
      <c r="BO60" s="75">
        <f>$AB60*(SUM([2]CPR_CEB!$K$107)/(SUM([2]CPR_CEB!$K$106:$K$113)))</f>
        <v>417.0060252914127</v>
      </c>
      <c r="BP60" s="75">
        <f>$AB60*(SUM([2]CPR_CEB!$K$108)/(SUM([2]CPR_CEB!$K$106:$K$113)))</f>
        <v>991.41369238584116</v>
      </c>
      <c r="BQ60" s="75">
        <f>$AB60*(SUM([2]CPR_CEB!$K$109)/(SUM([2]CPR_CEB!$K$106:$K$113)))</f>
        <v>223.57438469147687</v>
      </c>
      <c r="BR60" s="75">
        <f>$AB60*(SUM([2]CPR_CEB!$K$110)/(SUM([2]CPR_CEB!$K$106:$K$113)))</f>
        <v>419.12543698534915</v>
      </c>
      <c r="BS60" s="75">
        <f>$AB60*(SUM([2]CPR_CEB!$K$111:$K$112)/(SUM([2]CPR_CEB!$K$106:$K$113)))</f>
        <v>907.46144028713513</v>
      </c>
      <c r="BT60" s="75">
        <f>$AB60*(SUM([2]CPR_CEB!$K$113)/(SUM([2]CPR_CEB!$K$106:$K$113)))*([2]TRP!$D$248/SUM([2]TRP!$D$248:$D$251))</f>
        <v>36.533301516069827</v>
      </c>
      <c r="BU60" s="75">
        <f>$AB60*(SUM([2]CPR_CEB!$K$113)/(SUM([2]CPR_CEB!$K$106:$K$113)))*([2]TRP!$D$249/SUM([2]TRP!$D$248:$D$251))</f>
        <v>187.25659779655712</v>
      </c>
      <c r="BV60" s="75">
        <f>$AB60*(SUM([2]CPR_CEB!$K$113)/(SUM([2]CPR_CEB!$K$106:$K$113)))*([2]TRP!$D$250/SUM([2]TRP!$D$248:$D$251))</f>
        <v>44.587102473107322</v>
      </c>
      <c r="BW60" s="75">
        <f>$AB60*(SUM([2]CPR_CEB!$K$113)/(SUM([2]CPR_CEB!$K$106:$K$113)))*([2]TRP!$D$251/SUM([2]TRP!$D$248:$D$251))</f>
        <v>67.879437966698603</v>
      </c>
      <c r="BX60" s="71">
        <f>$AJ60*(SUM([2]CPR_CEB!$K$129)/(SUM([2]CPR_CEB!$K$129:$K$130)))</f>
        <v>19.686409518602709</v>
      </c>
      <c r="BY60" s="71">
        <f>$AJ60*(SUM([2]CPR_CEB!$K$130)/(SUM([2]CPR_CEB!$K$129:$K$130)))</f>
        <v>6.4435904813972895</v>
      </c>
      <c r="BZ60" s="68">
        <f>$AN60*(SUM([2]CPR_CEB!$K$137)/(SUM([2]CPR_CEB!$K$137:$K$138)))</f>
        <v>9.8431251385128302</v>
      </c>
      <c r="CA60" s="68">
        <f>$AN60*(SUM([2]CPR_CEB!$K$138)/(SUM([2]CPR_CEB!$K$137:$K$138)))</f>
        <v>48.626874861487174</v>
      </c>
      <c r="CB60" s="71">
        <f>$AO60*([2]CPR_CEB!$K$139+[2]CPR_CEB!$K$141)/(SUM([2]CPR_CEB!$K$139:$K$141))</f>
        <v>105.11769179009559</v>
      </c>
      <c r="CC60" s="71">
        <f>$AO60*(SUM([2]CPR_CEB!$K$140)/(SUM([2]CPR_CEB!$K$139:$K$141)))</f>
        <v>87.172308209904401</v>
      </c>
      <c r="CD60" s="68">
        <f>$AP60*(SUM([2]CPR_CEB!$K$142)/(SUM([2]CPR_CEB!$K$142:$K$143)))</f>
        <v>89.060074718275345</v>
      </c>
      <c r="CE60" s="68">
        <f>$AP60*(SUM([2]CPR_CEB!$K$143)/(SUM([2]CPR_CEB!$K$142:$K$143)))</f>
        <v>122.60992528172463</v>
      </c>
      <c r="CF60" s="70"/>
      <c r="CG60" s="70"/>
      <c r="CI60" s="72">
        <f t="shared" si="5"/>
        <v>278.87</v>
      </c>
      <c r="CJ60" s="73">
        <f t="shared" si="6"/>
        <v>154.57</v>
      </c>
      <c r="CK60" s="73">
        <f t="shared" si="7"/>
        <v>238.01</v>
      </c>
      <c r="CL60" s="73">
        <f t="shared" si="8"/>
        <v>19.067903962937457</v>
      </c>
      <c r="CM60" s="73">
        <f t="shared" si="9"/>
        <v>55.52390690540286</v>
      </c>
      <c r="CN60" s="73">
        <f t="shared" si="10"/>
        <v>145.53719626168223</v>
      </c>
      <c r="CO60" s="73">
        <f t="shared" si="11"/>
        <v>-2.0959813144663868</v>
      </c>
      <c r="CP60" s="73">
        <f t="shared" si="11"/>
        <v>-8.3111797024827645</v>
      </c>
      <c r="CQ60" s="73">
        <f t="shared" si="12"/>
        <v>-8.8025619395635726</v>
      </c>
      <c r="CR60" s="73">
        <f t="shared" si="12"/>
        <v>50.81727309968138</v>
      </c>
      <c r="CS60" s="73">
        <f t="shared" si="13"/>
        <v>23.485088871187983</v>
      </c>
      <c r="CT60" s="73">
        <f t="shared" si="14"/>
        <v>395.50998292228712</v>
      </c>
      <c r="CU60" s="73">
        <f t="shared" si="15"/>
        <v>1073.3899999999999</v>
      </c>
      <c r="CV60" s="73">
        <f t="shared" si="16"/>
        <v>265.00588212242207</v>
      </c>
      <c r="CW60" s="73">
        <f t="shared" si="17"/>
        <v>417.0060252914127</v>
      </c>
      <c r="CX60" s="73">
        <f t="shared" si="18"/>
        <v>1178.6702901823983</v>
      </c>
      <c r="CY60" s="73">
        <f t="shared" si="18"/>
        <v>268.16148716458417</v>
      </c>
      <c r="CZ60" s="73">
        <f t="shared" si="18"/>
        <v>487.00487495204777</v>
      </c>
      <c r="DA60" s="73">
        <f t="shared" si="19"/>
        <v>13350.608741452625</v>
      </c>
      <c r="DB60" s="73">
        <f t="shared" si="20"/>
        <v>1381.8026988345134</v>
      </c>
      <c r="DC60" s="73">
        <f t="shared" si="21"/>
        <v>-0.19670475111054236</v>
      </c>
      <c r="DD60" s="73">
        <f t="shared" si="22"/>
        <v>-75.591240718907997</v>
      </c>
      <c r="DE60" s="73">
        <f t="shared" si="23"/>
        <v>40.996213604561092</v>
      </c>
      <c r="DF60" s="73">
        <f t="shared" si="24"/>
        <v>20.960102798791123</v>
      </c>
      <c r="DG60" s="74">
        <f t="shared" si="25"/>
        <v>19750.000000000004</v>
      </c>
      <c r="DH60" s="99"/>
    </row>
    <row r="61" spans="1:136" ht="13.25" x14ac:dyDescent="0.25">
      <c r="A61" s="22" t="str">
        <f t="shared" si="3"/>
        <v>CONSTRUCTION NAVALE  AERONAUTIQUE ET FER</v>
      </c>
      <c r="B61" s="22" t="str">
        <f t="shared" si="3"/>
        <v xml:space="preserve">FE1 </v>
      </c>
      <c r="C61" s="22">
        <v>12</v>
      </c>
      <c r="D61" s="67">
        <f t="shared" si="27"/>
        <v>0.76</v>
      </c>
      <c r="E61" s="67">
        <f t="shared" si="26"/>
        <v>7.76</v>
      </c>
      <c r="F61" s="67">
        <f t="shared" si="26"/>
        <v>13.21</v>
      </c>
      <c r="G61" s="67">
        <f t="shared" si="26"/>
        <v>1.43</v>
      </c>
      <c r="H61" s="67">
        <f t="shared" si="26"/>
        <v>5.45</v>
      </c>
      <c r="I61" s="67">
        <f t="shared" si="26"/>
        <v>1.53</v>
      </c>
      <c r="J61" s="67">
        <f t="shared" si="26"/>
        <v>5.12</v>
      </c>
      <c r="K61" s="67">
        <f t="shared" si="26"/>
        <v>30.82</v>
      </c>
      <c r="L61" s="67">
        <f t="shared" si="26"/>
        <v>6.66</v>
      </c>
      <c r="M61" s="67">
        <f t="shared" si="26"/>
        <v>8.74</v>
      </c>
      <c r="N61" s="67">
        <f t="shared" si="26"/>
        <v>-3.22</v>
      </c>
      <c r="O61" s="68">
        <f t="shared" si="26"/>
        <v>11.39</v>
      </c>
      <c r="P61" s="67">
        <f t="shared" si="26"/>
        <v>2.66</v>
      </c>
      <c r="Q61" s="69">
        <f t="shared" si="26"/>
        <v>22.95</v>
      </c>
      <c r="R61" s="68">
        <f t="shared" si="26"/>
        <v>4.8</v>
      </c>
      <c r="S61" s="69">
        <f t="shared" si="26"/>
        <v>21.22</v>
      </c>
      <c r="T61" s="67">
        <f t="shared" si="26"/>
        <v>7.98</v>
      </c>
      <c r="U61" s="68">
        <f t="shared" si="26"/>
        <v>-6.3</v>
      </c>
      <c r="V61" s="69">
        <f t="shared" si="26"/>
        <v>15.74</v>
      </c>
      <c r="W61" s="67">
        <f t="shared" si="26"/>
        <v>43.05</v>
      </c>
      <c r="X61" s="67">
        <f t="shared" si="26"/>
        <v>55.05</v>
      </c>
      <c r="Y61" s="67">
        <f t="shared" si="26"/>
        <v>51.06</v>
      </c>
      <c r="Z61" s="67">
        <f t="shared" si="26"/>
        <v>0.11</v>
      </c>
      <c r="AA61" s="67">
        <f t="shared" si="26"/>
        <v>-18.23</v>
      </c>
      <c r="AB61" s="68">
        <f t="shared" si="26"/>
        <v>2014.78</v>
      </c>
      <c r="AC61" s="67">
        <f t="shared" si="26"/>
        <v>0</v>
      </c>
      <c r="AD61" s="67">
        <f t="shared" si="26"/>
        <v>0.18</v>
      </c>
      <c r="AE61" s="67">
        <f t="shared" si="26"/>
        <v>38.909999999999997</v>
      </c>
      <c r="AF61" s="67">
        <f t="shared" si="26"/>
        <v>72.180000000000007</v>
      </c>
      <c r="AG61" s="67">
        <f t="shared" si="26"/>
        <v>14.47</v>
      </c>
      <c r="AH61" s="67">
        <f t="shared" si="26"/>
        <v>21.25</v>
      </c>
      <c r="AI61" s="67">
        <f t="shared" si="26"/>
        <v>875.11</v>
      </c>
      <c r="AJ61" s="69">
        <f t="shared" si="26"/>
        <v>304.58</v>
      </c>
      <c r="AK61" s="67">
        <f t="shared" si="26"/>
        <v>15.34</v>
      </c>
      <c r="AL61" s="67">
        <f t="shared" si="26"/>
        <v>6.04</v>
      </c>
      <c r="AM61" s="70">
        <f t="shared" si="26"/>
        <v>2.39</v>
      </c>
      <c r="AN61" s="68">
        <f t="shared" si="26"/>
        <v>1.81</v>
      </c>
      <c r="AO61" s="69">
        <f t="shared" si="26"/>
        <v>15.39</v>
      </c>
      <c r="AP61" s="68">
        <f t="shared" si="26"/>
        <v>4.4000000000000004</v>
      </c>
      <c r="AQ61" s="67">
        <f t="shared" si="26"/>
        <v>86</v>
      </c>
      <c r="AR61" s="67">
        <f t="shared" si="26"/>
        <v>3.44</v>
      </c>
      <c r="AS61" s="67">
        <f t="shared" si="26"/>
        <v>3766.0099999999993</v>
      </c>
      <c r="AT61" s="75">
        <f>O61*(SUM([2]CPR_CEB!$K$69:$K$70))/(SUM([2]CPR_CEB!$K$69:$K$72))</f>
        <v>1.9698788580729982</v>
      </c>
      <c r="AU61" s="75">
        <f>O61*([2]CPR_CEB!$K$71/(SUM([2]CPR_CEB!$K$69:$K$72)))</f>
        <v>2.4080654855067927</v>
      </c>
      <c r="AV61" s="75">
        <f>O61*([2]CPR_CEB!$K$72/(SUM([2]CPR_CEB!$K$69:$K$72)))</f>
        <v>7.012055656420209</v>
      </c>
      <c r="AW61" s="71">
        <f>$Q61*([2]CPR_CEB!$K$76/(SUM([2]CPR_CEB!$K$76:$K$78)))</f>
        <v>8.5729396771452837</v>
      </c>
      <c r="AX61" s="71">
        <f>$Q61*(SUM([2]CPR_CEB!$K$77:$K$78)/(SUM([2]CPR_CEB!$K$76:$K$78)))</f>
        <v>14.377060322854714</v>
      </c>
      <c r="AY61" s="75">
        <f>$R61*(SUM([2]CPR_CEB!$K$79)/(SUM([2]CPR_CEB!$K$79:$K$84)))</f>
        <v>0.37275695848235108</v>
      </c>
      <c r="AZ61" s="75">
        <f>$R61*(SUM([2]CPR_CEB!$K$80)/(SUM([2]CPR_CEB!$K$79:$K$84)))</f>
        <v>1.4780904991447674</v>
      </c>
      <c r="BA61" s="75">
        <f>$R61*(SUM([2]CPR_CEB!$K$81:$K$83)/(SUM([2]CPR_CEB!$K$79:$K$84)))</f>
        <v>1.3836728347068883</v>
      </c>
      <c r="BB61" s="75">
        <f>$R61*(SUM([2]CPR_CEB!$K$84)/(SUM([2]CPR_CEB!$K$79:$K$84)))</f>
        <v>1.5654797076659928</v>
      </c>
      <c r="BC61" s="71">
        <f>$S61*(SUM([2]CPR_CEB!$K$85)/(SUM([2]CPR_CEB!$K$85:$K$90)))</f>
        <v>6.6151925352753755</v>
      </c>
      <c r="BD61" s="71">
        <f>$S61*(SUM([2]CPR_CEB!$K$86)/(SUM([2]CPR_CEB!$K$85:$K$90)))</f>
        <v>3.0571964041875286</v>
      </c>
      <c r="BE61" s="71">
        <f>$S61*(SUM([2]CPR_CEB!$K$87:$K$90)/(SUM([2]CPR_CEB!$K$85:$K$90)))</f>
        <v>11.547611060537095</v>
      </c>
      <c r="BF61" s="75">
        <f>$U61*(SUM([2]CPR_CEB!$K$93)/(SUM([2]CPR_CEB!$K$93:$K$97)))</f>
        <v>-1.5086923934701934E-2</v>
      </c>
      <c r="BG61" s="75">
        <f>$U61*(SUM([2]CPR_CEB!$K$94)/(SUM([2]CPR_CEB!$K$93:$K$97)))*([2]TRP!$D$246/SUM([2]TRP!$D$246:$D$247))</f>
        <v>-4.3844778403078148E-2</v>
      </c>
      <c r="BH61" s="75">
        <f>$U61*(SUM([2]CPR_CEB!$K$94)/(SUM([2]CPR_CEB!$K$93:$K$97)))*([2]TRP!$D$247/SUM([2]TRP!$D$246:$D$247))</f>
        <v>-2.0879276950375968E-2</v>
      </c>
      <c r="BI61" s="75">
        <f>$U61*(SUM([2]CPR_CEB!$K$95:$K$96)/(SUM([2]CPR_CEB!$K$93:$K$97)))</f>
        <v>-0.46631263367639797</v>
      </c>
      <c r="BJ61" s="75">
        <f>$U61*(SUM([2]CPR_CEB!$K$97)/(SUM([2]CPR_CEB!$K$93:$K$97)))</f>
        <v>-5.7538763870354455</v>
      </c>
      <c r="BK61" s="71">
        <f>$V61*(SUM([2]CPR_CEB!$K$98)/(SUM([2]CPR_CEB!$K$98:$K$100)))</f>
        <v>9.2012035097075664</v>
      </c>
      <c r="BL61" s="71">
        <f>$V61*(SUM([2]CPR_CEB!$K$99)/(SUM([2]CPR_CEB!$K$98:$K$100)))</f>
        <v>4.765390778763984</v>
      </c>
      <c r="BM61" s="71">
        <f>$V61*(SUM([2]CPR_CEB!$K$100)/(SUM([2]CPR_CEB!$K$98:$K$100)))</f>
        <v>1.7734057115284498</v>
      </c>
      <c r="BN61" s="75">
        <f>$AB61*(SUM([2]CPR_CEB!$K$106)/(SUM([2]CPR_CEB!$K$106:$K$113)))</f>
        <v>130.65043551491817</v>
      </c>
      <c r="BO61" s="75">
        <f>$AB61*(SUM([2]CPR_CEB!$K$107)/(SUM([2]CPR_CEB!$K$106:$K$113)))</f>
        <v>238.46195754464765</v>
      </c>
      <c r="BP61" s="75">
        <f>$AB61*(SUM([2]CPR_CEB!$K$108)/(SUM([2]CPR_CEB!$K$106:$K$113)))</f>
        <v>566.93293498021603</v>
      </c>
      <c r="BQ61" s="75">
        <f>$AB61*(SUM([2]CPR_CEB!$K$109)/(SUM([2]CPR_CEB!$K$106:$K$113)))</f>
        <v>127.84943669126298</v>
      </c>
      <c r="BR61" s="75">
        <f>$AB61*(SUM([2]CPR_CEB!$K$110)/(SUM([2]CPR_CEB!$K$106:$K$113)))</f>
        <v>239.67392818949844</v>
      </c>
      <c r="BS61" s="75">
        <f>$AB61*(SUM([2]CPR_CEB!$K$111:$K$112)/(SUM([2]CPR_CEB!$K$106:$K$113)))</f>
        <v>518.92543110362533</v>
      </c>
      <c r="BT61" s="75">
        <f>$AB61*(SUM([2]CPR_CEB!$K$113)/(SUM([2]CPR_CEB!$K$106:$K$113)))*([2]TRP!$D$248/SUM([2]TRP!$D$248:$D$251))</f>
        <v>20.891311076387595</v>
      </c>
      <c r="BU61" s="75">
        <f>$AB61*(SUM([2]CPR_CEB!$K$113)/(SUM([2]CPR_CEB!$K$106:$K$113)))*([2]TRP!$D$249/SUM([2]TRP!$D$248:$D$251))</f>
        <v>107.08136613257061</v>
      </c>
      <c r="BV61" s="75">
        <f>$AB61*(SUM([2]CPR_CEB!$K$113)/(SUM([2]CPR_CEB!$K$106:$K$113)))*([2]TRP!$D$250/SUM([2]TRP!$D$248:$D$251))</f>
        <v>25.496820410570507</v>
      </c>
      <c r="BW61" s="75">
        <f>$AB61*(SUM([2]CPR_CEB!$K$113)/(SUM([2]CPR_CEB!$K$106:$K$113)))*([2]TRP!$D$251/SUM([2]TRP!$D$248:$D$251))</f>
        <v>38.816378356302749</v>
      </c>
      <c r="BX61" s="71">
        <f>$AJ61*(SUM([2]CPR_CEB!$K$129)/(SUM([2]CPR_CEB!$K$129:$K$130)))</f>
        <v>229.4713590193652</v>
      </c>
      <c r="BY61" s="71">
        <f>$AJ61*(SUM([2]CPR_CEB!$K$130)/(SUM([2]CPR_CEB!$K$129:$K$130)))</f>
        <v>75.10864098063476</v>
      </c>
      <c r="BZ61" s="68">
        <f>$AN61*(SUM([2]CPR_CEB!$K$137)/(SUM([2]CPR_CEB!$K$137:$K$138)))</f>
        <v>0.30470423295208182</v>
      </c>
      <c r="CA61" s="68">
        <f>$AN61*(SUM([2]CPR_CEB!$K$138)/(SUM([2]CPR_CEB!$K$137:$K$138)))</f>
        <v>1.5052957670479183</v>
      </c>
      <c r="CB61" s="71">
        <f>$AO61*([2]CPR_CEB!$K$139+[2]CPR_CEB!$K$141)/(SUM([2]CPR_CEB!$K$139:$K$141))</f>
        <v>8.4131326467812748</v>
      </c>
      <c r="CC61" s="71">
        <f>$AO61*(SUM([2]CPR_CEB!$K$140)/(SUM([2]CPR_CEB!$K$139:$K$141)))</f>
        <v>6.9768673532187258</v>
      </c>
      <c r="CD61" s="68">
        <f>$AP61*(SUM([2]CPR_CEB!$K$142)/(SUM([2]CPR_CEB!$K$142:$K$143)))</f>
        <v>1.851298383145517</v>
      </c>
      <c r="CE61" s="68">
        <f>$AP61*(SUM([2]CPR_CEB!$K$143)/(SUM([2]CPR_CEB!$K$142:$K$143)))</f>
        <v>2.5487016168544829</v>
      </c>
      <c r="CF61" s="70"/>
      <c r="CG61" s="70"/>
      <c r="CI61" s="72">
        <f t="shared" si="5"/>
        <v>0.76</v>
      </c>
      <c r="CJ61" s="73">
        <f t="shared" si="6"/>
        <v>20.97</v>
      </c>
      <c r="CK61" s="73">
        <f t="shared" si="7"/>
        <v>30.82</v>
      </c>
      <c r="CL61" s="73">
        <f t="shared" si="8"/>
        <v>2.4080654855067927</v>
      </c>
      <c r="CM61" s="73">
        <f t="shared" si="9"/>
        <v>7.012055656420209</v>
      </c>
      <c r="CN61" s="73">
        <f t="shared" si="10"/>
        <v>14.377060322854714</v>
      </c>
      <c r="CO61" s="73">
        <f t="shared" si="11"/>
        <v>0.37275695848235108</v>
      </c>
      <c r="CP61" s="73">
        <f t="shared" si="11"/>
        <v>1.4780904991447674</v>
      </c>
      <c r="CQ61" s="73">
        <f t="shared" si="12"/>
        <v>1.5654797076659928</v>
      </c>
      <c r="CR61" s="73">
        <f t="shared" si="12"/>
        <v>6.6151925352753755</v>
      </c>
      <c r="CS61" s="73">
        <f t="shared" si="13"/>
        <v>3.0571964041875286</v>
      </c>
      <c r="CT61" s="73">
        <f t="shared" si="14"/>
        <v>61.131195508314313</v>
      </c>
      <c r="CU61" s="73">
        <f t="shared" si="15"/>
        <v>98.1</v>
      </c>
      <c r="CV61" s="73">
        <f t="shared" si="16"/>
        <v>151.54174659130575</v>
      </c>
      <c r="CW61" s="73">
        <f t="shared" si="17"/>
        <v>238.46195754464765</v>
      </c>
      <c r="CX61" s="73">
        <f t="shared" si="18"/>
        <v>674.0143011127866</v>
      </c>
      <c r="CY61" s="73">
        <f t="shared" si="18"/>
        <v>153.34625710183349</v>
      </c>
      <c r="CZ61" s="73">
        <f t="shared" si="18"/>
        <v>278.49030654580122</v>
      </c>
      <c r="DA61" s="73">
        <f t="shared" si="19"/>
        <v>1837.7759253858694</v>
      </c>
      <c r="DB61" s="73">
        <f t="shared" si="20"/>
        <v>175.57950571775589</v>
      </c>
      <c r="DC61" s="73">
        <f t="shared" si="21"/>
        <v>-1.5086923934701934E-2</v>
      </c>
      <c r="DD61" s="73">
        <f t="shared" si="22"/>
        <v>-5.7977211654385234</v>
      </c>
      <c r="DE61" s="73">
        <f t="shared" si="23"/>
        <v>9.2012035097075664</v>
      </c>
      <c r="DF61" s="73">
        <f t="shared" si="24"/>
        <v>4.7445115018136077</v>
      </c>
      <c r="DG61" s="74">
        <f t="shared" si="25"/>
        <v>3766.0100000000007</v>
      </c>
      <c r="DH61" s="99"/>
    </row>
    <row r="62" spans="1:136" ht="13.25" x14ac:dyDescent="0.25">
      <c r="A62" s="22" t="str">
        <f t="shared" si="3"/>
        <v>INDUSTRIES DES BIENS D EQUIPEMENTS MECAN</v>
      </c>
      <c r="B62" s="22" t="str">
        <f t="shared" si="3"/>
        <v xml:space="preserve">FE2 </v>
      </c>
      <c r="C62" s="22">
        <v>12</v>
      </c>
      <c r="D62" s="67">
        <f t="shared" si="27"/>
        <v>4934.91</v>
      </c>
      <c r="E62" s="67">
        <f t="shared" si="26"/>
        <v>415.29</v>
      </c>
      <c r="F62" s="67">
        <f t="shared" si="26"/>
        <v>1145.76</v>
      </c>
      <c r="G62" s="67">
        <f t="shared" si="26"/>
        <v>60.08</v>
      </c>
      <c r="H62" s="67">
        <f t="shared" si="26"/>
        <v>375.95</v>
      </c>
      <c r="I62" s="67">
        <f t="shared" si="26"/>
        <v>337.85</v>
      </c>
      <c r="J62" s="67">
        <f t="shared" si="26"/>
        <v>362.89</v>
      </c>
      <c r="K62" s="67">
        <f t="shared" si="26"/>
        <v>2102.27</v>
      </c>
      <c r="L62" s="67">
        <f t="shared" si="26"/>
        <v>371.11</v>
      </c>
      <c r="M62" s="67">
        <f t="shared" si="26"/>
        <v>672.37</v>
      </c>
      <c r="N62" s="67">
        <f t="shared" si="26"/>
        <v>376.92</v>
      </c>
      <c r="O62" s="68">
        <f t="shared" si="26"/>
        <v>732.96</v>
      </c>
      <c r="P62" s="67">
        <f t="shared" si="26"/>
        <v>199.07</v>
      </c>
      <c r="Q62" s="69">
        <f t="shared" si="26"/>
        <v>570.86</v>
      </c>
      <c r="R62" s="68">
        <f t="shared" si="26"/>
        <v>1481.92</v>
      </c>
      <c r="S62" s="69">
        <f t="shared" si="26"/>
        <v>1465.02</v>
      </c>
      <c r="T62" s="67">
        <f t="shared" si="26"/>
        <v>906.15</v>
      </c>
      <c r="U62" s="68">
        <f t="shared" si="26"/>
        <v>177.35</v>
      </c>
      <c r="V62" s="69">
        <f t="shared" si="26"/>
        <v>2242.44</v>
      </c>
      <c r="W62" s="67">
        <f t="shared" si="26"/>
        <v>330.35</v>
      </c>
      <c r="X62" s="67">
        <f t="shared" si="26"/>
        <v>737.97</v>
      </c>
      <c r="Y62" s="67">
        <f t="shared" si="26"/>
        <v>137.13999999999999</v>
      </c>
      <c r="Z62" s="67">
        <f t="shared" si="26"/>
        <v>972.92</v>
      </c>
      <c r="AA62" s="67">
        <f t="shared" si="26"/>
        <v>812.1</v>
      </c>
      <c r="AB62" s="68">
        <f t="shared" si="26"/>
        <v>866.75</v>
      </c>
      <c r="AC62" s="67">
        <f t="shared" si="26"/>
        <v>574</v>
      </c>
      <c r="AD62" s="67">
        <f t="shared" si="26"/>
        <v>85.12</v>
      </c>
      <c r="AE62" s="67">
        <f t="shared" si="26"/>
        <v>28.36</v>
      </c>
      <c r="AF62" s="67">
        <f t="shared" si="26"/>
        <v>410.64</v>
      </c>
      <c r="AG62" s="67">
        <f t="shared" si="26"/>
        <v>2843.22</v>
      </c>
      <c r="AH62" s="67">
        <f t="shared" si="26"/>
        <v>1267.52</v>
      </c>
      <c r="AI62" s="67">
        <f t="shared" si="26"/>
        <v>2176.4699999999998</v>
      </c>
      <c r="AJ62" s="69">
        <f t="shared" si="26"/>
        <v>553.79999999999995</v>
      </c>
      <c r="AK62" s="67">
        <f t="shared" si="26"/>
        <v>626.41999999999996</v>
      </c>
      <c r="AL62" s="67">
        <f t="shared" si="26"/>
        <v>572.39</v>
      </c>
      <c r="AM62" s="70">
        <f t="shared" si="26"/>
        <v>107.22</v>
      </c>
      <c r="AN62" s="68">
        <f t="shared" si="26"/>
        <v>79.77</v>
      </c>
      <c r="AO62" s="69">
        <f t="shared" si="26"/>
        <v>612.26</v>
      </c>
      <c r="AP62" s="68">
        <f t="shared" si="26"/>
        <v>349.4</v>
      </c>
      <c r="AQ62" s="67">
        <f t="shared" si="26"/>
        <v>502</v>
      </c>
      <c r="AR62" s="67">
        <f t="shared" si="26"/>
        <v>18.02</v>
      </c>
      <c r="AS62" s="67">
        <f t="shared" si="26"/>
        <v>33595.009999999987</v>
      </c>
      <c r="AT62" s="75">
        <f>O62*(SUM([2]CPR_CEB!$K$69:$K$70))/(SUM([2]CPR_CEB!$K$69:$K$72))</f>
        <v>126.76403931634634</v>
      </c>
      <c r="AU62" s="75">
        <f>O62*([2]CPR_CEB!$K$71/(SUM([2]CPR_CEB!$K$69:$K$72)))</f>
        <v>154.96186815250735</v>
      </c>
      <c r="AV62" s="75">
        <f>O62*([2]CPR_CEB!$K$72/(SUM([2]CPR_CEB!$K$69:$K$72)))</f>
        <v>451.2340925311463</v>
      </c>
      <c r="AW62" s="71">
        <f>$Q62*([2]CPR_CEB!$K$76/(SUM([2]CPR_CEB!$K$76:$K$78)))</f>
        <v>213.24393656188047</v>
      </c>
      <c r="AX62" s="71">
        <f>$Q62*(SUM([2]CPR_CEB!$K$77:$K$78)/(SUM([2]CPR_CEB!$K$76:$K$78)))</f>
        <v>357.61606343811951</v>
      </c>
      <c r="AY62" s="75">
        <f>$R62*(SUM([2]CPR_CEB!$K$79)/(SUM([2]CPR_CEB!$K$79:$K$84)))</f>
        <v>115.0824983154512</v>
      </c>
      <c r="AZ62" s="75">
        <f>$R62*(SUM([2]CPR_CEB!$K$80)/(SUM([2]CPR_CEB!$K$79:$K$84)))</f>
        <v>456.33580676929455</v>
      </c>
      <c r="BA62" s="75">
        <f>$R62*(SUM([2]CPR_CEB!$K$81:$K$83)/(SUM([2]CPR_CEB!$K$79:$K$84)))</f>
        <v>427.18592650184002</v>
      </c>
      <c r="BB62" s="75">
        <f>$R62*(SUM([2]CPR_CEB!$K$84)/(SUM([2]CPR_CEB!$K$79:$K$84)))</f>
        <v>483.31576841341422</v>
      </c>
      <c r="BC62" s="71">
        <f>$S62*(SUM([2]CPR_CEB!$K$85)/(SUM([2]CPR_CEB!$K$85:$K$90)))</f>
        <v>456.71014929449251</v>
      </c>
      <c r="BD62" s="71">
        <f>$S62*(SUM([2]CPR_CEB!$K$86)/(SUM([2]CPR_CEB!$K$85:$K$90)))</f>
        <v>211.06757191624945</v>
      </c>
      <c r="BE62" s="71">
        <f>$S62*(SUM([2]CPR_CEB!$K$87:$K$90)/(SUM([2]CPR_CEB!$K$85:$K$90)))</f>
        <v>797.24227878925808</v>
      </c>
      <c r="BF62" s="75">
        <f>$U62*(SUM([2]CPR_CEB!$K$93)/(SUM([2]CPR_CEB!$K$93:$K$97)))</f>
        <v>0.42470888251101396</v>
      </c>
      <c r="BG62" s="75">
        <f>$U62*(SUM([2]CPR_CEB!$K$94)/(SUM([2]CPR_CEB!$K$93:$K$97)))*([2]TRP!$D$246/SUM([2]TRP!$D$246:$D$247))</f>
        <v>1.2342653094898268</v>
      </c>
      <c r="BH62" s="75">
        <f>$U62*(SUM([2]CPR_CEB!$K$94)/(SUM([2]CPR_CEB!$K$93:$K$97)))*([2]TRP!$D$247/SUM([2]TRP!$D$246:$D$247))</f>
        <v>0.58776821700780602</v>
      </c>
      <c r="BI62" s="75">
        <f>$U62*(SUM([2]CPR_CEB!$K$95:$K$96)/(SUM([2]CPR_CEB!$K$93:$K$97)))</f>
        <v>13.12707072738241</v>
      </c>
      <c r="BJ62" s="75">
        <f>$U62*(SUM([2]CPR_CEB!$K$97)/(SUM([2]CPR_CEB!$K$93:$K$97)))</f>
        <v>161.97618686360892</v>
      </c>
      <c r="BK62" s="71">
        <f>$V62*(SUM([2]CPR_CEB!$K$98)/(SUM([2]CPR_CEB!$K$98:$K$100)))</f>
        <v>1310.8733671098244</v>
      </c>
      <c r="BL62" s="71">
        <f>$V62*(SUM([2]CPR_CEB!$K$99)/(SUM([2]CPR_CEB!$K$98:$K$100)))</f>
        <v>678.91378004647447</v>
      </c>
      <c r="BM62" s="71">
        <f>$V62*(SUM([2]CPR_CEB!$K$100)/(SUM([2]CPR_CEB!$K$98:$K$100)))</f>
        <v>252.6528528437012</v>
      </c>
      <c r="BN62" s="75">
        <f>$AB62*(SUM([2]CPR_CEB!$K$106)/(SUM([2]CPR_CEB!$K$106:$K$113)))</f>
        <v>56.20527550529355</v>
      </c>
      <c r="BO62" s="75">
        <f>$AB62*(SUM([2]CPR_CEB!$K$107)/(SUM([2]CPR_CEB!$K$106:$K$113)))</f>
        <v>102.58534515025131</v>
      </c>
      <c r="BP62" s="75">
        <f>$AB62*(SUM([2]CPR_CEB!$K$108)/(SUM([2]CPR_CEB!$K$106:$K$113)))</f>
        <v>243.89219735857131</v>
      </c>
      <c r="BQ62" s="75">
        <f>$AB62*(SUM([2]CPR_CEB!$K$109)/(SUM([2]CPR_CEB!$K$106:$K$113)))</f>
        <v>55.000297428082561</v>
      </c>
      <c r="BR62" s="75">
        <f>$AB62*(SUM([2]CPR_CEB!$K$110)/(SUM([2]CPR_CEB!$K$106:$K$113)))</f>
        <v>103.10672989519837</v>
      </c>
      <c r="BS62" s="75">
        <f>$AB62*(SUM([2]CPR_CEB!$K$111:$K$112)/(SUM([2]CPR_CEB!$K$106:$K$113)))</f>
        <v>223.23956829483481</v>
      </c>
      <c r="BT62" s="75">
        <f>$AB62*(SUM([2]CPR_CEB!$K$113)/(SUM([2]CPR_CEB!$K$106:$K$113)))*([2]TRP!$D$248/SUM([2]TRP!$D$248:$D$251))</f>
        <v>8.9873553814604801</v>
      </c>
      <c r="BU62" s="75">
        <f>$AB62*(SUM([2]CPR_CEB!$K$113)/(SUM([2]CPR_CEB!$K$106:$K$113)))*([2]TRP!$D$249/SUM([2]TRP!$D$248:$D$251))</f>
        <v>46.065959606212878</v>
      </c>
      <c r="BV62" s="75">
        <f>$AB62*(SUM([2]CPR_CEB!$K$113)/(SUM([2]CPR_CEB!$K$106:$K$113)))*([2]TRP!$D$250/SUM([2]TRP!$D$248:$D$251))</f>
        <v>10.968626396361879</v>
      </c>
      <c r="BW62" s="75">
        <f>$AB62*(SUM([2]CPR_CEB!$K$113)/(SUM([2]CPR_CEB!$K$106:$K$113)))*([2]TRP!$D$251/SUM([2]TRP!$D$248:$D$251))</f>
        <v>16.698644983732915</v>
      </c>
      <c r="BX62" s="71">
        <f>$AJ62*(SUM([2]CPR_CEB!$K$129)/(SUM([2]CPR_CEB!$K$129:$K$130)))</f>
        <v>417.23435099128125</v>
      </c>
      <c r="BY62" s="71">
        <f>$AJ62*(SUM([2]CPR_CEB!$K$130)/(SUM([2]CPR_CEB!$K$129:$K$130)))</f>
        <v>136.56564900871865</v>
      </c>
      <c r="BZ62" s="68">
        <f>$AN62*(SUM([2]CPR_CEB!$K$137)/(SUM([2]CPR_CEB!$K$137:$K$138)))</f>
        <v>13.428871084302521</v>
      </c>
      <c r="CA62" s="68">
        <f>$AN62*(SUM([2]CPR_CEB!$K$138)/(SUM([2]CPR_CEB!$K$137:$K$138)))</f>
        <v>66.341128915697482</v>
      </c>
      <c r="CB62" s="71">
        <f>$AO62*([2]CPR_CEB!$K$139+[2]CPR_CEB!$K$141)/(SUM([2]CPR_CEB!$K$139:$K$141))</f>
        <v>334.69945382185205</v>
      </c>
      <c r="CC62" s="71">
        <f>$AO62*(SUM([2]CPR_CEB!$K$140)/(SUM([2]CPR_CEB!$K$139:$K$141)))</f>
        <v>277.56054617814794</v>
      </c>
      <c r="CD62" s="68">
        <f>$AP62*(SUM([2]CPR_CEB!$K$142)/(SUM([2]CPR_CEB!$K$142:$K$143)))</f>
        <v>147.00992160705536</v>
      </c>
      <c r="CE62" s="68">
        <f>$AP62*(SUM([2]CPR_CEB!$K$143)/(SUM([2]CPR_CEB!$K$142:$K$143)))</f>
        <v>202.39007839294462</v>
      </c>
      <c r="CF62" s="70"/>
      <c r="CG62" s="70"/>
      <c r="CI62" s="72">
        <f t="shared" si="5"/>
        <v>4934.91</v>
      </c>
      <c r="CJ62" s="73">
        <f t="shared" si="6"/>
        <v>1561.05</v>
      </c>
      <c r="CK62" s="73">
        <f t="shared" si="7"/>
        <v>2102.27</v>
      </c>
      <c r="CL62" s="73">
        <f t="shared" si="8"/>
        <v>154.96186815250735</v>
      </c>
      <c r="CM62" s="73">
        <f t="shared" si="9"/>
        <v>451.2340925311463</v>
      </c>
      <c r="CN62" s="73">
        <f t="shared" si="10"/>
        <v>357.61606343811951</v>
      </c>
      <c r="CO62" s="73">
        <f t="shared" si="11"/>
        <v>115.0824983154512</v>
      </c>
      <c r="CP62" s="73">
        <f t="shared" si="11"/>
        <v>456.33580676929455</v>
      </c>
      <c r="CQ62" s="73">
        <f t="shared" si="12"/>
        <v>483.31576841341422</v>
      </c>
      <c r="CR62" s="73">
        <f t="shared" si="12"/>
        <v>456.71014929449251</v>
      </c>
      <c r="CS62" s="73">
        <f t="shared" si="13"/>
        <v>211.06757191624945</v>
      </c>
      <c r="CT62" s="73">
        <f t="shared" si="14"/>
        <v>5492.6061047404091</v>
      </c>
      <c r="CU62" s="73">
        <f t="shared" si="15"/>
        <v>1068.3200000000002</v>
      </c>
      <c r="CV62" s="73">
        <f t="shared" si="16"/>
        <v>65.192630886754031</v>
      </c>
      <c r="CW62" s="73">
        <f t="shared" si="17"/>
        <v>102.58534515025131</v>
      </c>
      <c r="CX62" s="73">
        <f t="shared" si="18"/>
        <v>289.95815696478417</v>
      </c>
      <c r="CY62" s="73">
        <f t="shared" si="18"/>
        <v>65.968923824444445</v>
      </c>
      <c r="CZ62" s="73">
        <f t="shared" si="18"/>
        <v>119.80537487893129</v>
      </c>
      <c r="DA62" s="73">
        <f t="shared" si="19"/>
        <v>11749.132165799325</v>
      </c>
      <c r="DB62" s="73">
        <f t="shared" si="20"/>
        <v>1202.8774024955087</v>
      </c>
      <c r="DC62" s="73">
        <f t="shared" si="21"/>
        <v>0.42470888251101396</v>
      </c>
      <c r="DD62" s="73">
        <f t="shared" si="22"/>
        <v>163.21045217309873</v>
      </c>
      <c r="DE62" s="73">
        <f t="shared" si="23"/>
        <v>1310.8733671098244</v>
      </c>
      <c r="DF62" s="73">
        <f t="shared" si="24"/>
        <v>679.50154826348228</v>
      </c>
      <c r="DG62" s="74">
        <f t="shared" si="25"/>
        <v>33595.01</v>
      </c>
      <c r="DH62" s="99"/>
    </row>
    <row r="63" spans="1:136" ht="13.25" x14ac:dyDescent="0.25">
      <c r="A63" s="22" t="str">
        <f t="shared" si="3"/>
        <v>INDUSTRIES DES EQUIPEMENTS ELECTRIQUES E</v>
      </c>
      <c r="B63" s="22" t="str">
        <f t="shared" si="3"/>
        <v xml:space="preserve">FE3 </v>
      </c>
      <c r="C63" s="22">
        <v>12</v>
      </c>
      <c r="D63" s="67">
        <f t="shared" si="27"/>
        <v>81.319999999999993</v>
      </c>
      <c r="E63" s="67">
        <f t="shared" si="26"/>
        <v>212.2</v>
      </c>
      <c r="F63" s="67">
        <f t="shared" si="26"/>
        <v>580.57000000000005</v>
      </c>
      <c r="G63" s="67">
        <f t="shared" si="26"/>
        <v>45.19</v>
      </c>
      <c r="H63" s="67">
        <f t="shared" si="26"/>
        <v>270.56</v>
      </c>
      <c r="I63" s="67">
        <f t="shared" si="26"/>
        <v>181.42</v>
      </c>
      <c r="J63" s="67">
        <f t="shared" si="26"/>
        <v>208.01</v>
      </c>
      <c r="K63" s="67">
        <f t="shared" si="26"/>
        <v>1145.68</v>
      </c>
      <c r="L63" s="67">
        <f t="shared" si="26"/>
        <v>225.25</v>
      </c>
      <c r="M63" s="67">
        <f t="shared" si="26"/>
        <v>425.79</v>
      </c>
      <c r="N63" s="67">
        <f t="shared" si="26"/>
        <v>447.26</v>
      </c>
      <c r="O63" s="68">
        <f t="shared" si="26"/>
        <v>372.78</v>
      </c>
      <c r="P63" s="67">
        <f t="shared" si="26"/>
        <v>107.09</v>
      </c>
      <c r="Q63" s="69">
        <f t="shared" si="26"/>
        <v>298.29000000000002</v>
      </c>
      <c r="R63" s="68">
        <f t="shared" si="26"/>
        <v>733.14</v>
      </c>
      <c r="S63" s="69">
        <f t="shared" si="26"/>
        <v>761.32</v>
      </c>
      <c r="T63" s="67">
        <f t="shared" si="26"/>
        <v>488.63</v>
      </c>
      <c r="U63" s="68">
        <f t="shared" si="26"/>
        <v>109.76</v>
      </c>
      <c r="V63" s="69">
        <f t="shared" si="26"/>
        <v>1129.5899999999999</v>
      </c>
      <c r="W63" s="67">
        <f t="shared" si="26"/>
        <v>280.41000000000003</v>
      </c>
      <c r="X63" s="67">
        <f t="shared" si="26"/>
        <v>451.54</v>
      </c>
      <c r="Y63" s="67">
        <f t="shared" si="26"/>
        <v>126.35</v>
      </c>
      <c r="Z63" s="67">
        <f t="shared" si="26"/>
        <v>954.49</v>
      </c>
      <c r="AA63" s="67">
        <f t="shared" si="26"/>
        <v>542.6</v>
      </c>
      <c r="AB63" s="68">
        <f t="shared" si="26"/>
        <v>783.91</v>
      </c>
      <c r="AC63" s="67">
        <f t="shared" si="26"/>
        <v>1943</v>
      </c>
      <c r="AD63" s="67">
        <f t="shared" si="26"/>
        <v>211.52</v>
      </c>
      <c r="AE63" s="67">
        <f t="shared" si="26"/>
        <v>40.07</v>
      </c>
      <c r="AF63" s="67">
        <f t="shared" si="26"/>
        <v>222.24</v>
      </c>
      <c r="AG63" s="67">
        <f t="shared" si="26"/>
        <v>1738.82</v>
      </c>
      <c r="AH63" s="67">
        <f t="shared" si="26"/>
        <v>1987.13</v>
      </c>
      <c r="AI63" s="67">
        <f t="shared" si="26"/>
        <v>1904.21</v>
      </c>
      <c r="AJ63" s="69">
        <f t="shared" si="26"/>
        <v>560.28</v>
      </c>
      <c r="AK63" s="67">
        <f t="shared" si="26"/>
        <v>495.68</v>
      </c>
      <c r="AL63" s="67">
        <f t="shared" si="26"/>
        <v>549.12</v>
      </c>
      <c r="AM63" s="70">
        <f t="shared" si="26"/>
        <v>84.28</v>
      </c>
      <c r="AN63" s="68">
        <f t="shared" si="26"/>
        <v>602.89</v>
      </c>
      <c r="AO63" s="69">
        <f t="shared" si="26"/>
        <v>1128.0999999999999</v>
      </c>
      <c r="AP63" s="68">
        <f t="shared" si="26"/>
        <v>293.31</v>
      </c>
      <c r="AQ63" s="67">
        <f t="shared" si="26"/>
        <v>1753</v>
      </c>
      <c r="AR63" s="67">
        <f t="shared" si="26"/>
        <v>74.19</v>
      </c>
      <c r="AS63" s="67">
        <f t="shared" si="26"/>
        <v>24550.989999999994</v>
      </c>
      <c r="AT63" s="75">
        <f>O63*(SUM([2]CPR_CEB!$K$69:$K$70))/(SUM([2]CPR_CEB!$K$69:$K$72))</f>
        <v>64.471592687660419</v>
      </c>
      <c r="AU63" s="75">
        <f>O63*([2]CPR_CEB!$K$71/(SUM([2]CPR_CEB!$K$69:$K$72)))</f>
        <v>78.812875477368053</v>
      </c>
      <c r="AV63" s="75">
        <f>O63*([2]CPR_CEB!$K$72/(SUM([2]CPR_CEB!$K$69:$K$72)))</f>
        <v>229.49553183497147</v>
      </c>
      <c r="AW63" s="71">
        <f>$Q63*([2]CPR_CEB!$K$76/(SUM([2]CPR_CEB!$K$76:$K$78)))</f>
        <v>111.42580288870009</v>
      </c>
      <c r="AX63" s="71">
        <f>$Q63*(SUM([2]CPR_CEB!$K$77:$K$78)/(SUM([2]CPR_CEB!$K$76:$K$78)))</f>
        <v>186.86419711129992</v>
      </c>
      <c r="AY63" s="75">
        <f>$R63*(SUM([2]CPR_CEB!$K$79)/(SUM([2]CPR_CEB!$K$79:$K$84)))</f>
        <v>56.9339659461981</v>
      </c>
      <c r="AZ63" s="75">
        <f>$R63*(SUM([2]CPR_CEB!$K$80)/(SUM([2]CPR_CEB!$K$79:$K$84)))</f>
        <v>225.75984761312392</v>
      </c>
      <c r="BA63" s="75">
        <f>$R63*(SUM([2]CPR_CEB!$K$81:$K$83)/(SUM([2]CPR_CEB!$K$79:$K$84)))</f>
        <v>211.33872959104335</v>
      </c>
      <c r="BB63" s="75">
        <f>$R63*(SUM([2]CPR_CEB!$K$84)/(SUM([2]CPR_CEB!$K$79:$K$84)))</f>
        <v>239.10745684963459</v>
      </c>
      <c r="BC63" s="71">
        <f>$S63*(SUM([2]CPR_CEB!$K$85)/(SUM([2]CPR_CEB!$K$85:$K$90)))</f>
        <v>237.33639872553485</v>
      </c>
      <c r="BD63" s="71">
        <f>$S63*(SUM([2]CPR_CEB!$K$86)/(SUM([2]CPR_CEB!$K$85:$K$90)))</f>
        <v>109.68448475193446</v>
      </c>
      <c r="BE63" s="71">
        <f>$S63*(SUM([2]CPR_CEB!$K$87:$K$90)/(SUM([2]CPR_CEB!$K$85:$K$90)))</f>
        <v>414.29911652253077</v>
      </c>
      <c r="BF63" s="75">
        <f>$U63*(SUM([2]CPR_CEB!$K$93)/(SUM([2]CPR_CEB!$K$93:$K$97)))</f>
        <v>0.26284774144014039</v>
      </c>
      <c r="BG63" s="75">
        <f>$U63*(SUM([2]CPR_CEB!$K$94)/(SUM([2]CPR_CEB!$K$93:$K$97)))*([2]TRP!$D$246/SUM([2]TRP!$D$246:$D$247))</f>
        <v>0.76387347262251715</v>
      </c>
      <c r="BH63" s="75">
        <f>$U63*(SUM([2]CPR_CEB!$K$94)/(SUM([2]CPR_CEB!$K$93:$K$97)))*([2]TRP!$D$247/SUM([2]TRP!$D$246:$D$247))</f>
        <v>0.36376340286877246</v>
      </c>
      <c r="BI63" s="75">
        <f>$U63*(SUM([2]CPR_CEB!$K$95:$K$96)/(SUM([2]CPR_CEB!$K$93:$K$97)))</f>
        <v>8.1242023289399121</v>
      </c>
      <c r="BJ63" s="75">
        <f>$U63*(SUM([2]CPR_CEB!$K$97)/(SUM([2]CPR_CEB!$K$93:$K$97)))</f>
        <v>100.24531305412866</v>
      </c>
      <c r="BK63" s="71">
        <f>$V63*(SUM([2]CPR_CEB!$K$98)/(SUM([2]CPR_CEB!$K$98:$K$100)))</f>
        <v>660.32957258771091</v>
      </c>
      <c r="BL63" s="71">
        <f>$V63*(SUM([2]CPR_CEB!$K$99)/(SUM([2]CPR_CEB!$K$98:$K$100)))</f>
        <v>341.99096377280864</v>
      </c>
      <c r="BM63" s="71">
        <f>$V63*(SUM([2]CPR_CEB!$K$100)/(SUM([2]CPR_CEB!$K$98:$K$100)))</f>
        <v>127.26946363948039</v>
      </c>
      <c r="BN63" s="75">
        <f>$AB63*(SUM([2]CPR_CEB!$K$106)/(SUM([2]CPR_CEB!$K$106:$K$113)))</f>
        <v>50.833432386910488</v>
      </c>
      <c r="BO63" s="75">
        <f>$AB63*(SUM([2]CPR_CEB!$K$107)/(SUM([2]CPR_CEB!$K$106:$K$113)))</f>
        <v>92.780707143621001</v>
      </c>
      <c r="BP63" s="75">
        <f>$AB63*(SUM([2]CPR_CEB!$K$108)/(SUM([2]CPR_CEB!$K$106:$K$113)))</f>
        <v>220.58209683456317</v>
      </c>
      <c r="BQ63" s="75">
        <f>$AB63*(SUM([2]CPR_CEB!$K$109)/(SUM([2]CPR_CEB!$K$106:$K$113)))</f>
        <v>49.74362060207465</v>
      </c>
      <c r="BR63" s="75">
        <f>$AB63*(SUM([2]CPR_CEB!$K$110)/(SUM([2]CPR_CEB!$K$106:$K$113)))</f>
        <v>93.252260319751898</v>
      </c>
      <c r="BS63" s="75">
        <f>$AB63*(SUM([2]CPR_CEB!$K$111:$K$112)/(SUM([2]CPR_CEB!$K$106:$K$113)))</f>
        <v>201.90335158004493</v>
      </c>
      <c r="BT63" s="75">
        <f>$AB63*(SUM([2]CPR_CEB!$K$113)/(SUM([2]CPR_CEB!$K$106:$K$113)))*([2]TRP!$D$248/SUM([2]TRP!$D$248:$D$251))</f>
        <v>8.128385067298165</v>
      </c>
      <c r="BU63" s="75">
        <f>$AB63*(SUM([2]CPR_CEB!$K$113)/(SUM([2]CPR_CEB!$K$106:$K$113)))*([2]TRP!$D$249/SUM([2]TRP!$D$248:$D$251))</f>
        <v>41.663185918553602</v>
      </c>
      <c r="BV63" s="75">
        <f>$AB63*(SUM([2]CPR_CEB!$K$113)/(SUM([2]CPR_CEB!$K$106:$K$113)))*([2]TRP!$D$250/SUM([2]TRP!$D$248:$D$251))</f>
        <v>9.9202952620386959</v>
      </c>
      <c r="BW63" s="75">
        <f>$AB63*(SUM([2]CPR_CEB!$K$113)/(SUM([2]CPR_CEB!$K$106:$K$113)))*([2]TRP!$D$251/SUM([2]TRP!$D$248:$D$251))</f>
        <v>15.102664885143433</v>
      </c>
      <c r="BX63" s="71">
        <f>$AJ63*(SUM([2]CPR_CEB!$K$129)/(SUM([2]CPR_CEB!$K$129:$K$130)))</f>
        <v>422.11639973527463</v>
      </c>
      <c r="BY63" s="71">
        <f>$AJ63*(SUM([2]CPR_CEB!$K$130)/(SUM([2]CPR_CEB!$K$129:$K$130)))</f>
        <v>138.16360026472535</v>
      </c>
      <c r="BZ63" s="68">
        <f>$AN63*(SUM([2]CPR_CEB!$K$137)/(SUM([2]CPR_CEB!$K$137:$K$138)))</f>
        <v>101.49344475385668</v>
      </c>
      <c r="CA63" s="68">
        <f>$AN63*(SUM([2]CPR_CEB!$K$138)/(SUM([2]CPR_CEB!$K$137:$K$138)))</f>
        <v>501.39655524614335</v>
      </c>
      <c r="CB63" s="71">
        <f>$AO63*([2]CPR_CEB!$K$139+[2]CPR_CEB!$K$141)/(SUM([2]CPR_CEB!$K$139:$K$141))</f>
        <v>616.68972961884049</v>
      </c>
      <c r="CC63" s="71">
        <f>$AO63*(SUM([2]CPR_CEB!$K$140)/(SUM([2]CPR_CEB!$K$139:$K$141)))</f>
        <v>511.41027038115948</v>
      </c>
      <c r="CD63" s="68">
        <f>$AP63*(SUM([2]CPR_CEB!$K$142)/(SUM([2]CPR_CEB!$K$142:$K$143)))</f>
        <v>123.41007471827535</v>
      </c>
      <c r="CE63" s="68">
        <f>$AP63*(SUM([2]CPR_CEB!$K$143)/(SUM([2]CPR_CEB!$K$142:$K$143)))</f>
        <v>169.89992528172462</v>
      </c>
      <c r="CF63" s="70"/>
      <c r="CG63" s="70"/>
      <c r="CI63" s="72">
        <f t="shared" si="5"/>
        <v>81.319999999999993</v>
      </c>
      <c r="CJ63" s="73">
        <f t="shared" si="6"/>
        <v>792.77</v>
      </c>
      <c r="CK63" s="73">
        <f t="shared" si="7"/>
        <v>1145.68</v>
      </c>
      <c r="CL63" s="73">
        <f t="shared" si="8"/>
        <v>78.812875477368053</v>
      </c>
      <c r="CM63" s="73">
        <f t="shared" si="9"/>
        <v>229.49553183497147</v>
      </c>
      <c r="CN63" s="73">
        <f t="shared" si="10"/>
        <v>186.86419711129992</v>
      </c>
      <c r="CO63" s="73">
        <f t="shared" si="11"/>
        <v>56.9339659461981</v>
      </c>
      <c r="CP63" s="73">
        <f t="shared" si="11"/>
        <v>225.75984761312392</v>
      </c>
      <c r="CQ63" s="73">
        <f t="shared" si="12"/>
        <v>239.10745684963459</v>
      </c>
      <c r="CR63" s="73">
        <f t="shared" si="12"/>
        <v>237.33639872553485</v>
      </c>
      <c r="CS63" s="73">
        <f t="shared" si="13"/>
        <v>109.68448475193446</v>
      </c>
      <c r="CT63" s="73">
        <f t="shared" si="14"/>
        <v>3336.1289076583553</v>
      </c>
      <c r="CU63" s="73">
        <f t="shared" si="15"/>
        <v>731.95</v>
      </c>
      <c r="CV63" s="73">
        <f t="shared" si="16"/>
        <v>58.961817454208656</v>
      </c>
      <c r="CW63" s="73">
        <f t="shared" si="17"/>
        <v>92.780707143621001</v>
      </c>
      <c r="CX63" s="73">
        <f t="shared" si="18"/>
        <v>262.24528275311678</v>
      </c>
      <c r="CY63" s="73">
        <f t="shared" si="18"/>
        <v>59.663915864113349</v>
      </c>
      <c r="CZ63" s="73">
        <f t="shared" si="18"/>
        <v>108.35492520489532</v>
      </c>
      <c r="DA63" s="73">
        <f t="shared" si="19"/>
        <v>12265.123000406293</v>
      </c>
      <c r="DB63" s="73">
        <f t="shared" si="20"/>
        <v>3148.0603511737531</v>
      </c>
      <c r="DC63" s="73">
        <f t="shared" si="21"/>
        <v>0.26284774144014039</v>
      </c>
      <c r="DD63" s="73">
        <f t="shared" si="22"/>
        <v>101.00918652675118</v>
      </c>
      <c r="DE63" s="73">
        <f t="shared" si="23"/>
        <v>660.32957258771091</v>
      </c>
      <c r="DF63" s="73">
        <f t="shared" si="24"/>
        <v>342.3547271756774</v>
      </c>
      <c r="DG63" s="74">
        <f t="shared" si="25"/>
        <v>24550.989999999998</v>
      </c>
      <c r="DH63" s="99"/>
    </row>
    <row r="64" spans="1:136" ht="13.25" x14ac:dyDescent="0.25">
      <c r="A64" s="22" t="str">
        <f t="shared" si="3"/>
        <v>INDUSTRIES DES PRODUITS MINERAUX</v>
      </c>
      <c r="B64" s="45" t="str">
        <f t="shared" si="3"/>
        <v xml:space="preserve">FF1 </v>
      </c>
      <c r="C64" s="22">
        <v>12</v>
      </c>
      <c r="D64" s="67">
        <f t="shared" si="27"/>
        <v>0</v>
      </c>
      <c r="E64" s="67">
        <f t="shared" si="26"/>
        <v>0</v>
      </c>
      <c r="F64" s="67">
        <f t="shared" si="26"/>
        <v>0</v>
      </c>
      <c r="G64" s="67">
        <f t="shared" si="26"/>
        <v>0</v>
      </c>
      <c r="H64" s="67">
        <f t="shared" si="26"/>
        <v>0</v>
      </c>
      <c r="I64" s="67">
        <f t="shared" si="26"/>
        <v>0</v>
      </c>
      <c r="J64" s="67">
        <f t="shared" si="26"/>
        <v>0</v>
      </c>
      <c r="K64" s="67">
        <f t="shared" si="26"/>
        <v>0</v>
      </c>
      <c r="L64" s="67">
        <f t="shared" si="26"/>
        <v>0</v>
      </c>
      <c r="M64" s="67">
        <f t="shared" si="26"/>
        <v>0</v>
      </c>
      <c r="N64" s="67">
        <f t="shared" si="26"/>
        <v>0</v>
      </c>
      <c r="O64" s="68">
        <f t="shared" si="26"/>
        <v>0</v>
      </c>
      <c r="P64" s="67">
        <f t="shared" si="26"/>
        <v>0</v>
      </c>
      <c r="Q64" s="69">
        <f t="shared" si="26"/>
        <v>0</v>
      </c>
      <c r="R64" s="68">
        <f t="shared" si="26"/>
        <v>0</v>
      </c>
      <c r="S64" s="69">
        <f t="shared" si="26"/>
        <v>0</v>
      </c>
      <c r="T64" s="67">
        <f t="shared" si="26"/>
        <v>0</v>
      </c>
      <c r="U64" s="68">
        <f t="shared" si="26"/>
        <v>0</v>
      </c>
      <c r="V64" s="69">
        <f t="shared" si="26"/>
        <v>0</v>
      </c>
      <c r="W64" s="67">
        <f t="shared" si="26"/>
        <v>0</v>
      </c>
      <c r="X64" s="67">
        <f t="shared" si="26"/>
        <v>0</v>
      </c>
      <c r="Y64" s="67">
        <f t="shared" si="26"/>
        <v>0</v>
      </c>
      <c r="Z64" s="67">
        <f t="shared" si="26"/>
        <v>0</v>
      </c>
      <c r="AA64" s="67">
        <f t="shared" si="26"/>
        <v>0</v>
      </c>
      <c r="AB64" s="68">
        <f t="shared" si="26"/>
        <v>0</v>
      </c>
      <c r="AC64" s="67">
        <f t="shared" si="26"/>
        <v>0</v>
      </c>
      <c r="AD64" s="67">
        <f t="shared" si="26"/>
        <v>0</v>
      </c>
      <c r="AE64" s="67">
        <f t="shared" si="26"/>
        <v>0</v>
      </c>
      <c r="AF64" s="67">
        <f t="shared" si="26"/>
        <v>0</v>
      </c>
      <c r="AG64" s="67">
        <f t="shared" si="26"/>
        <v>0</v>
      </c>
      <c r="AH64" s="67">
        <f t="shared" si="26"/>
        <v>0</v>
      </c>
      <c r="AI64" s="67">
        <f t="shared" si="26"/>
        <v>0</v>
      </c>
      <c r="AJ64" s="69">
        <f t="shared" si="26"/>
        <v>0</v>
      </c>
      <c r="AK64" s="67">
        <f t="shared" si="26"/>
        <v>0</v>
      </c>
      <c r="AL64" s="67">
        <f t="shared" si="26"/>
        <v>0</v>
      </c>
      <c r="AM64" s="70">
        <f t="shared" si="26"/>
        <v>0</v>
      </c>
      <c r="AN64" s="68">
        <f t="shared" si="26"/>
        <v>0</v>
      </c>
      <c r="AO64" s="69">
        <f t="shared" si="26"/>
        <v>0</v>
      </c>
      <c r="AP64" s="68">
        <f t="shared" si="26"/>
        <v>0</v>
      </c>
      <c r="AQ64" s="67">
        <f t="shared" si="26"/>
        <v>0</v>
      </c>
      <c r="AR64" s="67">
        <f t="shared" si="26"/>
        <v>0</v>
      </c>
      <c r="AS64" s="67">
        <f t="shared" si="26"/>
        <v>0</v>
      </c>
      <c r="AT64" s="75">
        <f>O64*(SUM([2]CPR_CEB!$K$69:$K$70))/(SUM([2]CPR_CEB!$K$69:$K$72))</f>
        <v>0</v>
      </c>
      <c r="AU64" s="75">
        <f>O64*([2]CPR_CEB!$K$71/(SUM([2]CPR_CEB!$K$69:$K$72)))</f>
        <v>0</v>
      </c>
      <c r="AV64" s="75">
        <f>O64*([2]CPR_CEB!$K$72/(SUM([2]CPR_CEB!$K$69:$K$72)))</f>
        <v>0</v>
      </c>
      <c r="AW64" s="71">
        <f>$Q64*([2]CPR_CEB!$K$76/(SUM([2]CPR_CEB!$K$76:$K$78)))</f>
        <v>0</v>
      </c>
      <c r="AX64" s="71">
        <f>$Q64*(SUM([2]CPR_CEB!$K$77:$K$78)/(SUM([2]CPR_CEB!$K$76:$K$78)))</f>
        <v>0</v>
      </c>
      <c r="AY64" s="75">
        <f>$R64*(SUM([2]CPR_CEB!$K$79)/(SUM([2]CPR_CEB!$K$79:$K$84)))</f>
        <v>0</v>
      </c>
      <c r="AZ64" s="75">
        <f>$R64*(SUM([2]CPR_CEB!$K$80)/(SUM([2]CPR_CEB!$K$79:$K$84)))</f>
        <v>0</v>
      </c>
      <c r="BA64" s="75">
        <f>$R64*(SUM([2]CPR_CEB!$K$81:$K$83)/(SUM([2]CPR_CEB!$K$79:$K$84)))</f>
        <v>0</v>
      </c>
      <c r="BB64" s="75">
        <f>$R64*(SUM([2]CPR_CEB!$K$84)/(SUM([2]CPR_CEB!$K$79:$K$84)))</f>
        <v>0</v>
      </c>
      <c r="BC64" s="71">
        <f>$S64*(SUM([2]CPR_CEB!$K$85)/(SUM([2]CPR_CEB!$K$85:$K$90)))</f>
        <v>0</v>
      </c>
      <c r="BD64" s="71">
        <f>$S64*(SUM([2]CPR_CEB!$K$86)/(SUM([2]CPR_CEB!$K$85:$K$90)))</f>
        <v>0</v>
      </c>
      <c r="BE64" s="71">
        <f>$S64*(SUM([2]CPR_CEB!$K$87:$K$90)/(SUM([2]CPR_CEB!$K$85:$K$90)))</f>
        <v>0</v>
      </c>
      <c r="BF64" s="75">
        <f>$U64*(SUM([2]CPR_CEB!$K$93)/(SUM([2]CPR_CEB!$K$93:$K$97)))</f>
        <v>0</v>
      </c>
      <c r="BG64" s="75">
        <f>$U64*(SUM([2]CPR_CEB!$K$94)/(SUM([2]CPR_CEB!$K$93:$K$97)))*([2]TRP!$D$246/SUM([2]TRP!$D$246:$D$247))</f>
        <v>0</v>
      </c>
      <c r="BH64" s="75">
        <f>$U64*(SUM([2]CPR_CEB!$K$94)/(SUM([2]CPR_CEB!$K$93:$K$97)))*([2]TRP!$D$247/SUM([2]TRP!$D$246:$D$247))</f>
        <v>0</v>
      </c>
      <c r="BI64" s="75">
        <f>$U64*(SUM([2]CPR_CEB!$K$95:$K$96)/(SUM([2]CPR_CEB!$K$93:$K$97)))</f>
        <v>0</v>
      </c>
      <c r="BJ64" s="75">
        <f>$U64*(SUM([2]CPR_CEB!$K$97)/(SUM([2]CPR_CEB!$K$93:$K$97)))</f>
        <v>0</v>
      </c>
      <c r="BK64" s="71">
        <f>$V64*(SUM([2]CPR_CEB!$K$98)/(SUM([2]CPR_CEB!$K$98:$K$100)))</f>
        <v>0</v>
      </c>
      <c r="BL64" s="71">
        <f>$V64*(SUM([2]CPR_CEB!$K$99)/(SUM([2]CPR_CEB!$K$98:$K$100)))</f>
        <v>0</v>
      </c>
      <c r="BM64" s="71">
        <f>$V64*(SUM([2]CPR_CEB!$K$100)/(SUM([2]CPR_CEB!$K$98:$K$100)))</f>
        <v>0</v>
      </c>
      <c r="BN64" s="75">
        <f>$AB64*(SUM([2]CPR_CEB!$K$106)/(SUM([2]CPR_CEB!$K$106:$K$113)))</f>
        <v>0</v>
      </c>
      <c r="BO64" s="75">
        <f>$AB64*(SUM([2]CPR_CEB!$K$107)/(SUM([2]CPR_CEB!$K$106:$K$113)))</f>
        <v>0</v>
      </c>
      <c r="BP64" s="75">
        <f>$AB64*(SUM([2]CPR_CEB!$K$108)/(SUM([2]CPR_CEB!$K$106:$K$113)))</f>
        <v>0</v>
      </c>
      <c r="BQ64" s="75">
        <f>$AB64*(SUM([2]CPR_CEB!$K$109)/(SUM([2]CPR_CEB!$K$106:$K$113)))</f>
        <v>0</v>
      </c>
      <c r="BR64" s="75">
        <f>$AB64*(SUM([2]CPR_CEB!$K$110)/(SUM([2]CPR_CEB!$K$106:$K$113)))</f>
        <v>0</v>
      </c>
      <c r="BS64" s="75">
        <f>$AB64*(SUM([2]CPR_CEB!$K$111:$K$112)/(SUM([2]CPR_CEB!$K$106:$K$113)))</f>
        <v>0</v>
      </c>
      <c r="BT64" s="75">
        <f>$AB64*(SUM([2]CPR_CEB!$K$113)/(SUM([2]CPR_CEB!$K$106:$K$113)))*([2]TRP!$D$248/SUM([2]TRP!$D$248:$D$251))</f>
        <v>0</v>
      </c>
      <c r="BU64" s="75">
        <f>$AB64*(SUM([2]CPR_CEB!$K$113)/(SUM([2]CPR_CEB!$K$106:$K$113)))*([2]TRP!$D$249/SUM([2]TRP!$D$248:$D$251))</f>
        <v>0</v>
      </c>
      <c r="BV64" s="75">
        <f>$AB64*(SUM([2]CPR_CEB!$K$113)/(SUM([2]CPR_CEB!$K$106:$K$113)))*([2]TRP!$D$250/SUM([2]TRP!$D$248:$D$251))</f>
        <v>0</v>
      </c>
      <c r="BW64" s="75">
        <f>$AB64*(SUM([2]CPR_CEB!$K$113)/(SUM([2]CPR_CEB!$K$106:$K$113)))*([2]TRP!$D$251/SUM([2]TRP!$D$248:$D$251))</f>
        <v>0</v>
      </c>
      <c r="BX64" s="71">
        <f>$AJ64*(SUM([2]CPR_CEB!$K$129)/(SUM([2]CPR_CEB!$K$129:$K$130)))</f>
        <v>0</v>
      </c>
      <c r="BY64" s="71">
        <f>$AJ64*(SUM([2]CPR_CEB!$K$130)/(SUM([2]CPR_CEB!$K$129:$K$130)))</f>
        <v>0</v>
      </c>
      <c r="BZ64" s="68">
        <f>$AN64*(SUM([2]CPR_CEB!$K$137)/(SUM([2]CPR_CEB!$K$137:$K$138)))</f>
        <v>0</v>
      </c>
      <c r="CA64" s="68">
        <f>$AN64*(SUM([2]CPR_CEB!$K$138)/(SUM([2]CPR_CEB!$K$137:$K$138)))</f>
        <v>0</v>
      </c>
      <c r="CB64" s="71">
        <f>$AO64*([2]CPR_CEB!$K$139+[2]CPR_CEB!$K$141)/(SUM([2]CPR_CEB!$K$139:$K$141))</f>
        <v>0</v>
      </c>
      <c r="CC64" s="71">
        <f>$AO64*(SUM([2]CPR_CEB!$K$140)/(SUM([2]CPR_CEB!$K$139:$K$141)))</f>
        <v>0</v>
      </c>
      <c r="CD64" s="68">
        <f>$AP64*(SUM([2]CPR_CEB!$K$142)/(SUM([2]CPR_CEB!$K$142:$K$143)))</f>
        <v>0</v>
      </c>
      <c r="CE64" s="68">
        <f>$AP64*(SUM([2]CPR_CEB!$K$143)/(SUM([2]CPR_CEB!$K$142:$K$143)))</f>
        <v>0</v>
      </c>
      <c r="CF64" s="70"/>
      <c r="CG64" s="70"/>
      <c r="CI64" s="72">
        <f t="shared" si="5"/>
        <v>0</v>
      </c>
      <c r="CJ64" s="73">
        <f t="shared" si="6"/>
        <v>0</v>
      </c>
      <c r="CK64" s="73">
        <f t="shared" si="7"/>
        <v>0</v>
      </c>
      <c r="CL64" s="73">
        <f t="shared" si="8"/>
        <v>0</v>
      </c>
      <c r="CM64" s="73">
        <f t="shared" si="9"/>
        <v>0</v>
      </c>
      <c r="CN64" s="73">
        <f t="shared" si="10"/>
        <v>0</v>
      </c>
      <c r="CO64" s="73">
        <f t="shared" si="11"/>
        <v>0</v>
      </c>
      <c r="CP64" s="73">
        <f t="shared" si="11"/>
        <v>0</v>
      </c>
      <c r="CQ64" s="73">
        <f t="shared" si="12"/>
        <v>0</v>
      </c>
      <c r="CR64" s="73">
        <f t="shared" si="12"/>
        <v>0</v>
      </c>
      <c r="CS64" s="73">
        <f t="shared" si="13"/>
        <v>0</v>
      </c>
      <c r="CT64" s="73">
        <f t="shared" si="14"/>
        <v>0</v>
      </c>
      <c r="CU64" s="73">
        <f t="shared" si="15"/>
        <v>0</v>
      </c>
      <c r="CV64" s="73">
        <f t="shared" si="16"/>
        <v>0</v>
      </c>
      <c r="CW64" s="73">
        <f t="shared" si="17"/>
        <v>0</v>
      </c>
      <c r="CX64" s="73">
        <f t="shared" si="18"/>
        <v>0</v>
      </c>
      <c r="CY64" s="73">
        <f t="shared" si="18"/>
        <v>0</v>
      </c>
      <c r="CZ64" s="73">
        <f t="shared" si="18"/>
        <v>0</v>
      </c>
      <c r="DA64" s="73">
        <f t="shared" si="19"/>
        <v>0</v>
      </c>
      <c r="DB64" s="73">
        <f t="shared" si="20"/>
        <v>0</v>
      </c>
      <c r="DC64" s="73">
        <f t="shared" si="21"/>
        <v>0</v>
      </c>
      <c r="DD64" s="73">
        <f t="shared" si="22"/>
        <v>0</v>
      </c>
      <c r="DE64" s="73">
        <f t="shared" si="23"/>
        <v>0</v>
      </c>
      <c r="DF64" s="73">
        <f t="shared" si="24"/>
        <v>0</v>
      </c>
      <c r="DG64" s="74">
        <f t="shared" si="25"/>
        <v>0</v>
      </c>
      <c r="DH64" s="99"/>
    </row>
    <row r="65" spans="1:112" ht="13.25" x14ac:dyDescent="0.25">
      <c r="A65" s="22" t="str">
        <f t="shared" si="3"/>
        <v>INDUSTRIE TEXTILE</v>
      </c>
      <c r="B65" s="22" t="str">
        <f t="shared" si="3"/>
        <v xml:space="preserve">FF2 </v>
      </c>
      <c r="C65" s="22">
        <v>12</v>
      </c>
      <c r="D65" s="67">
        <f t="shared" si="27"/>
        <v>0</v>
      </c>
      <c r="E65" s="67">
        <f t="shared" si="26"/>
        <v>0</v>
      </c>
      <c r="F65" s="67">
        <f t="shared" si="26"/>
        <v>0</v>
      </c>
      <c r="G65" s="67">
        <f t="shared" si="26"/>
        <v>0</v>
      </c>
      <c r="H65" s="67">
        <f t="shared" si="26"/>
        <v>0</v>
      </c>
      <c r="I65" s="67">
        <f t="shared" si="26"/>
        <v>0</v>
      </c>
      <c r="J65" s="67">
        <f t="shared" si="26"/>
        <v>0</v>
      </c>
      <c r="K65" s="67">
        <f t="shared" si="26"/>
        <v>0</v>
      </c>
      <c r="L65" s="67">
        <f t="shared" si="26"/>
        <v>1</v>
      </c>
      <c r="M65" s="67">
        <f t="shared" si="26"/>
        <v>0</v>
      </c>
      <c r="N65" s="67">
        <f t="shared" si="26"/>
        <v>0</v>
      </c>
      <c r="O65" s="68">
        <f t="shared" si="26"/>
        <v>0</v>
      </c>
      <c r="P65" s="67">
        <f t="shared" ref="P65:AS65" si="28">P17</f>
        <v>0</v>
      </c>
      <c r="Q65" s="69">
        <f t="shared" si="28"/>
        <v>0</v>
      </c>
      <c r="R65" s="68">
        <f t="shared" si="28"/>
        <v>0</v>
      </c>
      <c r="S65" s="69">
        <f t="shared" si="28"/>
        <v>0</v>
      </c>
      <c r="T65" s="67">
        <f t="shared" si="28"/>
        <v>0</v>
      </c>
      <c r="U65" s="68">
        <f t="shared" si="28"/>
        <v>0</v>
      </c>
      <c r="V65" s="69">
        <f t="shared" si="28"/>
        <v>0</v>
      </c>
      <c r="W65" s="67">
        <f t="shared" si="28"/>
        <v>0</v>
      </c>
      <c r="X65" s="67">
        <f t="shared" si="28"/>
        <v>0</v>
      </c>
      <c r="Y65" s="67">
        <f t="shared" si="28"/>
        <v>0</v>
      </c>
      <c r="Z65" s="67">
        <f t="shared" si="28"/>
        <v>0</v>
      </c>
      <c r="AA65" s="67">
        <f t="shared" si="28"/>
        <v>0</v>
      </c>
      <c r="AB65" s="68">
        <f t="shared" si="28"/>
        <v>0</v>
      </c>
      <c r="AC65" s="67">
        <f t="shared" si="28"/>
        <v>0</v>
      </c>
      <c r="AD65" s="67">
        <f t="shared" si="28"/>
        <v>0</v>
      </c>
      <c r="AE65" s="67">
        <f t="shared" si="28"/>
        <v>0</v>
      </c>
      <c r="AF65" s="67">
        <f t="shared" si="28"/>
        <v>0</v>
      </c>
      <c r="AG65" s="67">
        <f t="shared" si="28"/>
        <v>0</v>
      </c>
      <c r="AH65" s="67">
        <f t="shared" si="28"/>
        <v>0</v>
      </c>
      <c r="AI65" s="67">
        <f t="shared" si="28"/>
        <v>0</v>
      </c>
      <c r="AJ65" s="69">
        <f t="shared" si="28"/>
        <v>0</v>
      </c>
      <c r="AK65" s="67">
        <f t="shared" si="28"/>
        <v>0</v>
      </c>
      <c r="AL65" s="67">
        <f t="shared" si="28"/>
        <v>0</v>
      </c>
      <c r="AM65" s="70">
        <f t="shared" si="28"/>
        <v>0</v>
      </c>
      <c r="AN65" s="68">
        <f t="shared" si="28"/>
        <v>0</v>
      </c>
      <c r="AO65" s="69">
        <f t="shared" si="28"/>
        <v>0</v>
      </c>
      <c r="AP65" s="68">
        <f t="shared" si="28"/>
        <v>0</v>
      </c>
      <c r="AQ65" s="67">
        <f t="shared" si="28"/>
        <v>0</v>
      </c>
      <c r="AR65" s="67">
        <f t="shared" si="28"/>
        <v>0</v>
      </c>
      <c r="AS65" s="67">
        <f t="shared" si="28"/>
        <v>1</v>
      </c>
      <c r="AT65" s="75">
        <f>O65*(SUM([2]CPR_CEB!$K$69:$K$70))/(SUM([2]CPR_CEB!$K$69:$K$72))</f>
        <v>0</v>
      </c>
      <c r="AU65" s="75">
        <f>O65*([2]CPR_CEB!$K$71/(SUM([2]CPR_CEB!$K$69:$K$72)))</f>
        <v>0</v>
      </c>
      <c r="AV65" s="75">
        <f>O65*([2]CPR_CEB!$K$72/(SUM([2]CPR_CEB!$K$69:$K$72)))</f>
        <v>0</v>
      </c>
      <c r="AW65" s="71">
        <f>$Q65*([2]CPR_CEB!$K$76/(SUM([2]CPR_CEB!$K$76:$K$78)))</f>
        <v>0</v>
      </c>
      <c r="AX65" s="71">
        <f>$Q65*(SUM([2]CPR_CEB!$K$77:$K$78)/(SUM([2]CPR_CEB!$K$76:$K$78)))</f>
        <v>0</v>
      </c>
      <c r="AY65" s="75">
        <f>$R65*(SUM([2]CPR_CEB!$K$79)/(SUM([2]CPR_CEB!$K$79:$K$84)))</f>
        <v>0</v>
      </c>
      <c r="AZ65" s="75">
        <f>$R65*(SUM([2]CPR_CEB!$K$80)/(SUM([2]CPR_CEB!$K$79:$K$84)))</f>
        <v>0</v>
      </c>
      <c r="BA65" s="75">
        <f>$R65*(SUM([2]CPR_CEB!$K$81:$K$83)/(SUM([2]CPR_CEB!$K$79:$K$84)))</f>
        <v>0</v>
      </c>
      <c r="BB65" s="75">
        <f>$R65*(SUM([2]CPR_CEB!$K$84)/(SUM([2]CPR_CEB!$K$79:$K$84)))</f>
        <v>0</v>
      </c>
      <c r="BC65" s="71">
        <f>$S65*(SUM([2]CPR_CEB!$K$85)/(SUM([2]CPR_CEB!$K$85:$K$90)))</f>
        <v>0</v>
      </c>
      <c r="BD65" s="71">
        <f>$S65*(SUM([2]CPR_CEB!$K$86)/(SUM([2]CPR_CEB!$K$85:$K$90)))</f>
        <v>0</v>
      </c>
      <c r="BE65" s="71">
        <f>$S65*(SUM([2]CPR_CEB!$K$87:$K$90)/(SUM([2]CPR_CEB!$K$85:$K$90)))</f>
        <v>0</v>
      </c>
      <c r="BF65" s="75">
        <f>$U65*(SUM([2]CPR_CEB!$K$93)/(SUM([2]CPR_CEB!$K$93:$K$97)))</f>
        <v>0</v>
      </c>
      <c r="BG65" s="75">
        <f>$U65*(SUM([2]CPR_CEB!$K$94)/(SUM([2]CPR_CEB!$K$93:$K$97)))*([2]TRP!$D$246/SUM([2]TRP!$D$246:$D$247))</f>
        <v>0</v>
      </c>
      <c r="BH65" s="75">
        <f>$U65*(SUM([2]CPR_CEB!$K$94)/(SUM([2]CPR_CEB!$K$93:$K$97)))*([2]TRP!$D$247/SUM([2]TRP!$D$246:$D$247))</f>
        <v>0</v>
      </c>
      <c r="BI65" s="75">
        <f>$U65*(SUM([2]CPR_CEB!$K$95:$K$96)/(SUM([2]CPR_CEB!$K$93:$K$97)))</f>
        <v>0</v>
      </c>
      <c r="BJ65" s="75">
        <f>$U65*(SUM([2]CPR_CEB!$K$97)/(SUM([2]CPR_CEB!$K$93:$K$97)))</f>
        <v>0</v>
      </c>
      <c r="BK65" s="71">
        <f>$V65*(SUM([2]CPR_CEB!$K$98)/(SUM([2]CPR_CEB!$K$98:$K$100)))</f>
        <v>0</v>
      </c>
      <c r="BL65" s="71">
        <f>$V65*(SUM([2]CPR_CEB!$K$99)/(SUM([2]CPR_CEB!$K$98:$K$100)))</f>
        <v>0</v>
      </c>
      <c r="BM65" s="71">
        <f>$V65*(SUM([2]CPR_CEB!$K$100)/(SUM([2]CPR_CEB!$K$98:$K$100)))</f>
        <v>0</v>
      </c>
      <c r="BN65" s="75">
        <f>$AB65*(SUM([2]CPR_CEB!$K$106)/(SUM([2]CPR_CEB!$K$106:$K$113)))</f>
        <v>0</v>
      </c>
      <c r="BO65" s="75">
        <f>$AB65*(SUM([2]CPR_CEB!$K$107)/(SUM([2]CPR_CEB!$K$106:$K$113)))</f>
        <v>0</v>
      </c>
      <c r="BP65" s="75">
        <f>$AB65*(SUM([2]CPR_CEB!$K$108)/(SUM([2]CPR_CEB!$K$106:$K$113)))</f>
        <v>0</v>
      </c>
      <c r="BQ65" s="75">
        <f>$AB65*(SUM([2]CPR_CEB!$K$109)/(SUM([2]CPR_CEB!$K$106:$K$113)))</f>
        <v>0</v>
      </c>
      <c r="BR65" s="75">
        <f>$AB65*(SUM([2]CPR_CEB!$K$110)/(SUM([2]CPR_CEB!$K$106:$K$113)))</f>
        <v>0</v>
      </c>
      <c r="BS65" s="75">
        <f>$AB65*(SUM([2]CPR_CEB!$K$111:$K$112)/(SUM([2]CPR_CEB!$K$106:$K$113)))</f>
        <v>0</v>
      </c>
      <c r="BT65" s="75">
        <f>$AB65*(SUM([2]CPR_CEB!$K$113)/(SUM([2]CPR_CEB!$K$106:$K$113)))*([2]TRP!$D$248/SUM([2]TRP!$D$248:$D$251))</f>
        <v>0</v>
      </c>
      <c r="BU65" s="75">
        <f>$AB65*(SUM([2]CPR_CEB!$K$113)/(SUM([2]CPR_CEB!$K$106:$K$113)))*([2]TRP!$D$249/SUM([2]TRP!$D$248:$D$251))</f>
        <v>0</v>
      </c>
      <c r="BV65" s="75">
        <f>$AB65*(SUM([2]CPR_CEB!$K$113)/(SUM([2]CPR_CEB!$K$106:$K$113)))*([2]TRP!$D$250/SUM([2]TRP!$D$248:$D$251))</f>
        <v>0</v>
      </c>
      <c r="BW65" s="75">
        <f>$AB65*(SUM([2]CPR_CEB!$K$113)/(SUM([2]CPR_CEB!$K$106:$K$113)))*([2]TRP!$D$251/SUM([2]TRP!$D$248:$D$251))</f>
        <v>0</v>
      </c>
      <c r="BX65" s="71">
        <f>$AJ65*(SUM([2]CPR_CEB!$K$129)/(SUM([2]CPR_CEB!$K$129:$K$130)))</f>
        <v>0</v>
      </c>
      <c r="BY65" s="71">
        <f>$AJ65*(SUM([2]CPR_CEB!$K$130)/(SUM([2]CPR_CEB!$K$129:$K$130)))</f>
        <v>0</v>
      </c>
      <c r="BZ65" s="68">
        <f>$AN65*(SUM([2]CPR_CEB!$K$137)/(SUM([2]CPR_CEB!$K$137:$K$138)))</f>
        <v>0</v>
      </c>
      <c r="CA65" s="68">
        <f>$AN65*(SUM([2]CPR_CEB!$K$138)/(SUM([2]CPR_CEB!$K$137:$K$138)))</f>
        <v>0</v>
      </c>
      <c r="CB65" s="71">
        <f>$AO65*([2]CPR_CEB!$K$139+[2]CPR_CEB!$K$141)/(SUM([2]CPR_CEB!$K$139:$K$141))</f>
        <v>0</v>
      </c>
      <c r="CC65" s="71">
        <f>$AO65*(SUM([2]CPR_CEB!$K$140)/(SUM([2]CPR_CEB!$K$139:$K$141)))</f>
        <v>0</v>
      </c>
      <c r="CD65" s="68">
        <f>$AP65*(SUM([2]CPR_CEB!$K$142)/(SUM([2]CPR_CEB!$K$142:$K$143)))</f>
        <v>0</v>
      </c>
      <c r="CE65" s="68">
        <f>$AP65*(SUM([2]CPR_CEB!$K$143)/(SUM([2]CPR_CEB!$K$142:$K$143)))</f>
        <v>0</v>
      </c>
      <c r="CF65" s="70"/>
      <c r="CG65" s="70"/>
      <c r="CI65" s="72">
        <f t="shared" si="5"/>
        <v>0</v>
      </c>
      <c r="CJ65" s="73">
        <f t="shared" si="6"/>
        <v>0</v>
      </c>
      <c r="CK65" s="73">
        <f t="shared" si="7"/>
        <v>0</v>
      </c>
      <c r="CL65" s="73">
        <f t="shared" si="8"/>
        <v>0</v>
      </c>
      <c r="CM65" s="73">
        <f t="shared" si="9"/>
        <v>0</v>
      </c>
      <c r="CN65" s="73">
        <f t="shared" si="10"/>
        <v>0</v>
      </c>
      <c r="CO65" s="73">
        <f t="shared" si="11"/>
        <v>0</v>
      </c>
      <c r="CP65" s="73">
        <f t="shared" si="11"/>
        <v>0</v>
      </c>
      <c r="CQ65" s="73">
        <f t="shared" si="12"/>
        <v>0</v>
      </c>
      <c r="CR65" s="73">
        <f t="shared" si="12"/>
        <v>0</v>
      </c>
      <c r="CS65" s="73">
        <f t="shared" si="13"/>
        <v>0</v>
      </c>
      <c r="CT65" s="73">
        <f t="shared" si="14"/>
        <v>1</v>
      </c>
      <c r="CU65" s="73">
        <f t="shared" si="15"/>
        <v>0</v>
      </c>
      <c r="CV65" s="73">
        <f t="shared" si="16"/>
        <v>0</v>
      </c>
      <c r="CW65" s="73">
        <f t="shared" si="17"/>
        <v>0</v>
      </c>
      <c r="CX65" s="73">
        <f t="shared" si="18"/>
        <v>0</v>
      </c>
      <c r="CY65" s="73">
        <f t="shared" si="18"/>
        <v>0</v>
      </c>
      <c r="CZ65" s="73">
        <f t="shared" si="18"/>
        <v>0</v>
      </c>
      <c r="DA65" s="73">
        <f t="shared" si="19"/>
        <v>0</v>
      </c>
      <c r="DB65" s="73">
        <f t="shared" si="20"/>
        <v>0</v>
      </c>
      <c r="DC65" s="73">
        <f t="shared" si="21"/>
        <v>0</v>
      </c>
      <c r="DD65" s="73">
        <f t="shared" si="22"/>
        <v>0</v>
      </c>
      <c r="DE65" s="73">
        <f t="shared" si="23"/>
        <v>0</v>
      </c>
      <c r="DF65" s="73">
        <f t="shared" si="24"/>
        <v>0</v>
      </c>
      <c r="DG65" s="74">
        <f t="shared" si="25"/>
        <v>1</v>
      </c>
      <c r="DH65" s="99"/>
    </row>
    <row r="66" spans="1:112" ht="13.25" x14ac:dyDescent="0.25">
      <c r="A66" s="22" t="str">
        <f t="shared" si="3"/>
        <v>INDUSTRIES DU BOIS ET DU PAPIER</v>
      </c>
      <c r="B66" s="46" t="str">
        <f t="shared" si="3"/>
        <v xml:space="preserve">FF3 </v>
      </c>
      <c r="C66" s="22" t="s">
        <v>160</v>
      </c>
      <c r="D66" s="67">
        <f t="shared" si="27"/>
        <v>0</v>
      </c>
      <c r="E66" s="67">
        <f t="shared" si="27"/>
        <v>0</v>
      </c>
      <c r="F66" s="67">
        <f t="shared" si="27"/>
        <v>0</v>
      </c>
      <c r="G66" s="67">
        <f t="shared" si="27"/>
        <v>0</v>
      </c>
      <c r="H66" s="67">
        <f t="shared" si="27"/>
        <v>0</v>
      </c>
      <c r="I66" s="67">
        <f t="shared" si="27"/>
        <v>0</v>
      </c>
      <c r="J66" s="67">
        <f t="shared" si="27"/>
        <v>0</v>
      </c>
      <c r="K66" s="67">
        <f t="shared" si="27"/>
        <v>0</v>
      </c>
      <c r="L66" s="67">
        <f t="shared" si="27"/>
        <v>0</v>
      </c>
      <c r="M66" s="67">
        <f t="shared" si="27"/>
        <v>0</v>
      </c>
      <c r="N66" s="67">
        <f t="shared" si="27"/>
        <v>0</v>
      </c>
      <c r="O66" s="68">
        <f t="shared" si="27"/>
        <v>0</v>
      </c>
      <c r="P66" s="67">
        <f t="shared" si="27"/>
        <v>0</v>
      </c>
      <c r="Q66" s="69">
        <f t="shared" si="27"/>
        <v>0</v>
      </c>
      <c r="R66" s="68">
        <f t="shared" si="27"/>
        <v>0</v>
      </c>
      <c r="S66" s="69">
        <f t="shared" si="27"/>
        <v>0</v>
      </c>
      <c r="T66" s="67">
        <f t="shared" ref="T66:AS66" si="29">T18</f>
        <v>0</v>
      </c>
      <c r="U66" s="68">
        <f t="shared" si="29"/>
        <v>0</v>
      </c>
      <c r="V66" s="69">
        <f t="shared" si="29"/>
        <v>0</v>
      </c>
      <c r="W66" s="67">
        <f t="shared" si="29"/>
        <v>0</v>
      </c>
      <c r="X66" s="67">
        <f t="shared" si="29"/>
        <v>0</v>
      </c>
      <c r="Y66" s="67">
        <f t="shared" si="29"/>
        <v>0</v>
      </c>
      <c r="Z66" s="67">
        <f t="shared" si="29"/>
        <v>0</v>
      </c>
      <c r="AA66" s="67">
        <f t="shared" si="29"/>
        <v>0</v>
      </c>
      <c r="AB66" s="68">
        <f t="shared" si="29"/>
        <v>0</v>
      </c>
      <c r="AC66" s="67">
        <f t="shared" si="29"/>
        <v>0</v>
      </c>
      <c r="AD66" s="67">
        <f t="shared" si="29"/>
        <v>0</v>
      </c>
      <c r="AE66" s="67">
        <f t="shared" si="29"/>
        <v>0</v>
      </c>
      <c r="AF66" s="67">
        <f t="shared" si="29"/>
        <v>0</v>
      </c>
      <c r="AG66" s="67">
        <f t="shared" si="29"/>
        <v>0</v>
      </c>
      <c r="AH66" s="67">
        <f t="shared" si="29"/>
        <v>0</v>
      </c>
      <c r="AI66" s="67">
        <f t="shared" si="29"/>
        <v>0</v>
      </c>
      <c r="AJ66" s="69">
        <f t="shared" si="29"/>
        <v>0</v>
      </c>
      <c r="AK66" s="67">
        <f t="shared" si="29"/>
        <v>0</v>
      </c>
      <c r="AL66" s="67">
        <f t="shared" si="29"/>
        <v>0</v>
      </c>
      <c r="AM66" s="70">
        <f t="shared" si="29"/>
        <v>0</v>
      </c>
      <c r="AN66" s="68">
        <f t="shared" si="29"/>
        <v>0</v>
      </c>
      <c r="AO66" s="69">
        <f t="shared" si="29"/>
        <v>0</v>
      </c>
      <c r="AP66" s="68">
        <f t="shared" si="29"/>
        <v>0</v>
      </c>
      <c r="AQ66" s="67">
        <f t="shared" si="29"/>
        <v>0</v>
      </c>
      <c r="AR66" s="67">
        <f t="shared" si="29"/>
        <v>0</v>
      </c>
      <c r="AS66" s="67">
        <f t="shared" si="29"/>
        <v>0</v>
      </c>
      <c r="AT66" s="75">
        <f>O66*(SUM([2]CPR_CEB!$K$69:$K$70))/(SUM([2]CPR_CEB!$K$69:$K$72))</f>
        <v>0</v>
      </c>
      <c r="AU66" s="75">
        <f>O66*([2]CPR_CEB!$K$71/(SUM([2]CPR_CEB!$K$69:$K$72)))</f>
        <v>0</v>
      </c>
      <c r="AV66" s="75">
        <f>O66*([2]CPR_CEB!$K$72/(SUM([2]CPR_CEB!$K$69:$K$72)))</f>
        <v>0</v>
      </c>
      <c r="AW66" s="71">
        <f>$Q66*([2]CPR_CEB!$K$76/(SUM([2]CPR_CEB!$K$76:$K$78)))</f>
        <v>0</v>
      </c>
      <c r="AX66" s="71">
        <f>$Q66*(SUM([2]CPR_CEB!$K$77:$K$78)/(SUM([2]CPR_CEB!$K$76:$K$78)))</f>
        <v>0</v>
      </c>
      <c r="AY66" s="75">
        <f>$R66*(SUM([2]CPR_CEB!$K$79)/(SUM([2]CPR_CEB!$K$79:$K$84)))</f>
        <v>0</v>
      </c>
      <c r="AZ66" s="75">
        <f>$R66*(SUM([2]CPR_CEB!$K$80)/(SUM([2]CPR_CEB!$K$79:$K$84)))</f>
        <v>0</v>
      </c>
      <c r="BA66" s="75">
        <f>$R66*(SUM([2]CPR_CEB!$K$81:$K$83)/(SUM([2]CPR_CEB!$K$79:$K$84)))</f>
        <v>0</v>
      </c>
      <c r="BB66" s="75">
        <f>$R66*(SUM([2]CPR_CEB!$K$84)/(SUM([2]CPR_CEB!$K$79:$K$84)))</f>
        <v>0</v>
      </c>
      <c r="BC66" s="71">
        <f>$S66*(SUM([2]CPR_CEB!$K$85)/(SUM([2]CPR_CEB!$K$85:$K$90)))</f>
        <v>0</v>
      </c>
      <c r="BD66" s="71">
        <f>$S66*(SUM([2]CPR_CEB!$K$86)/(SUM([2]CPR_CEB!$K$85:$K$90)))</f>
        <v>0</v>
      </c>
      <c r="BE66" s="71">
        <f>$S66*(SUM([2]CPR_CEB!$K$87:$K$90)/(SUM([2]CPR_CEB!$K$85:$K$90)))</f>
        <v>0</v>
      </c>
      <c r="BF66" s="75">
        <f>$U66*(SUM([2]CPR_CEB!$K$93)/(SUM([2]CPR_CEB!$K$93:$K$97)))</f>
        <v>0</v>
      </c>
      <c r="BG66" s="75">
        <f>$U66*(SUM([2]CPR_CEB!$K$94)/(SUM([2]CPR_CEB!$K$93:$K$97)))*([2]TRP!$D$246/SUM([2]TRP!$D$246:$D$247))</f>
        <v>0</v>
      </c>
      <c r="BH66" s="75">
        <f>$U66*(SUM([2]CPR_CEB!$K$94)/(SUM([2]CPR_CEB!$K$93:$K$97)))*([2]TRP!$D$247/SUM([2]TRP!$D$246:$D$247))</f>
        <v>0</v>
      </c>
      <c r="BI66" s="75">
        <f>$U66*(SUM([2]CPR_CEB!$K$95:$K$96)/(SUM([2]CPR_CEB!$K$93:$K$97)))</f>
        <v>0</v>
      </c>
      <c r="BJ66" s="75">
        <f>$U66*(SUM([2]CPR_CEB!$K$97)/(SUM([2]CPR_CEB!$K$93:$K$97)))</f>
        <v>0</v>
      </c>
      <c r="BK66" s="71">
        <f>$V66*(SUM([2]CPR_CEB!$K$98)/(SUM([2]CPR_CEB!$K$98:$K$100)))</f>
        <v>0</v>
      </c>
      <c r="BL66" s="71">
        <f>$V66*(SUM([2]CPR_CEB!$K$99)/(SUM([2]CPR_CEB!$K$98:$K$100)))</f>
        <v>0</v>
      </c>
      <c r="BM66" s="71">
        <f>$V66*(SUM([2]CPR_CEB!$K$100)/(SUM([2]CPR_CEB!$K$98:$K$100)))</f>
        <v>0</v>
      </c>
      <c r="BN66" s="75">
        <f>$AB66*(SUM([2]CPR_CEB!$K$106)/(SUM([2]CPR_CEB!$K$106:$K$113)))</f>
        <v>0</v>
      </c>
      <c r="BO66" s="75">
        <f>$AB66*(SUM([2]CPR_CEB!$K$107)/(SUM([2]CPR_CEB!$K$106:$K$113)))</f>
        <v>0</v>
      </c>
      <c r="BP66" s="75">
        <f>$AB66*(SUM([2]CPR_CEB!$K$108)/(SUM([2]CPR_CEB!$K$106:$K$113)))</f>
        <v>0</v>
      </c>
      <c r="BQ66" s="75">
        <f>$AB66*(SUM([2]CPR_CEB!$K$109)/(SUM([2]CPR_CEB!$K$106:$K$113)))</f>
        <v>0</v>
      </c>
      <c r="BR66" s="75">
        <f>$AB66*(SUM([2]CPR_CEB!$K$110)/(SUM([2]CPR_CEB!$K$106:$K$113)))</f>
        <v>0</v>
      </c>
      <c r="BS66" s="75">
        <f>$AB66*(SUM([2]CPR_CEB!$K$111:$K$112)/(SUM([2]CPR_CEB!$K$106:$K$113)))</f>
        <v>0</v>
      </c>
      <c r="BT66" s="75">
        <f>$AB66*(SUM([2]CPR_CEB!$K$113)/(SUM([2]CPR_CEB!$K$106:$K$113)))*([2]TRP!$D$248/SUM([2]TRP!$D$248:$D$251))</f>
        <v>0</v>
      </c>
      <c r="BU66" s="75">
        <f>$AB66*(SUM([2]CPR_CEB!$K$113)/(SUM([2]CPR_CEB!$K$106:$K$113)))*([2]TRP!$D$249/SUM([2]TRP!$D$248:$D$251))</f>
        <v>0</v>
      </c>
      <c r="BV66" s="75">
        <f>$AB66*(SUM([2]CPR_CEB!$K$113)/(SUM([2]CPR_CEB!$K$106:$K$113)))*([2]TRP!$D$250/SUM([2]TRP!$D$248:$D$251))</f>
        <v>0</v>
      </c>
      <c r="BW66" s="75">
        <f>$AB66*(SUM([2]CPR_CEB!$K$113)/(SUM([2]CPR_CEB!$K$106:$K$113)))*([2]TRP!$D$251/SUM([2]TRP!$D$248:$D$251))</f>
        <v>0</v>
      </c>
      <c r="BX66" s="71">
        <f>$AJ66*(SUM([2]CPR_CEB!$K$129)/(SUM([2]CPR_CEB!$K$129:$K$130)))</f>
        <v>0</v>
      </c>
      <c r="BY66" s="71">
        <f>$AJ66*(SUM([2]CPR_CEB!$K$130)/(SUM([2]CPR_CEB!$K$129:$K$130)))</f>
        <v>0</v>
      </c>
      <c r="BZ66" s="68">
        <f>$AN66*(SUM([2]CPR_CEB!$K$137)/(SUM([2]CPR_CEB!$K$137:$K$138)))</f>
        <v>0</v>
      </c>
      <c r="CA66" s="68">
        <f>$AN66*(SUM([2]CPR_CEB!$K$138)/(SUM([2]CPR_CEB!$K$137:$K$138)))</f>
        <v>0</v>
      </c>
      <c r="CB66" s="71">
        <f>$AO66*([2]CPR_CEB!$K$139+[2]CPR_CEB!$K$141)/(SUM([2]CPR_CEB!$K$139:$K$141))</f>
        <v>0</v>
      </c>
      <c r="CC66" s="71">
        <f>$AO66*(SUM([2]CPR_CEB!$K$140)/(SUM([2]CPR_CEB!$K$139:$K$141)))</f>
        <v>0</v>
      </c>
      <c r="CD66" s="68">
        <f>$AP66*(SUM([2]CPR_CEB!$K$142)/(SUM([2]CPR_CEB!$K$142:$K$143)))</f>
        <v>0</v>
      </c>
      <c r="CE66" s="68">
        <f>$AP66*(SUM([2]CPR_CEB!$K$143)/(SUM([2]CPR_CEB!$K$142:$K$143)))</f>
        <v>0</v>
      </c>
      <c r="CF66" s="70"/>
      <c r="CG66" s="70"/>
      <c r="CI66" s="72">
        <f t="shared" si="5"/>
        <v>0</v>
      </c>
      <c r="CJ66" s="73">
        <f t="shared" si="6"/>
        <v>0</v>
      </c>
      <c r="CK66" s="73">
        <f t="shared" si="7"/>
        <v>0</v>
      </c>
      <c r="CL66" s="73">
        <f t="shared" si="8"/>
        <v>0</v>
      </c>
      <c r="CM66" s="73">
        <f t="shared" si="9"/>
        <v>0</v>
      </c>
      <c r="CN66" s="73">
        <f t="shared" si="10"/>
        <v>0</v>
      </c>
      <c r="CO66" s="73">
        <f t="shared" si="11"/>
        <v>0</v>
      </c>
      <c r="CP66" s="73">
        <f t="shared" si="11"/>
        <v>0</v>
      </c>
      <c r="CQ66" s="73">
        <f t="shared" si="12"/>
        <v>0</v>
      </c>
      <c r="CR66" s="73">
        <f t="shared" si="12"/>
        <v>0</v>
      </c>
      <c r="CS66" s="73">
        <f t="shared" si="13"/>
        <v>0</v>
      </c>
      <c r="CT66" s="73">
        <f t="shared" si="14"/>
        <v>0</v>
      </c>
      <c r="CU66" s="73">
        <f t="shared" si="15"/>
        <v>0</v>
      </c>
      <c r="CV66" s="73">
        <f t="shared" si="16"/>
        <v>0</v>
      </c>
      <c r="CW66" s="73">
        <f t="shared" si="17"/>
        <v>0</v>
      </c>
      <c r="CX66" s="73">
        <f t="shared" si="18"/>
        <v>0</v>
      </c>
      <c r="CY66" s="73">
        <f t="shared" si="18"/>
        <v>0</v>
      </c>
      <c r="CZ66" s="73">
        <f t="shared" si="18"/>
        <v>0</v>
      </c>
      <c r="DA66" s="73">
        <f t="shared" si="19"/>
        <v>0</v>
      </c>
      <c r="DB66" s="73">
        <f t="shared" si="20"/>
        <v>0</v>
      </c>
      <c r="DC66" s="73">
        <f t="shared" si="21"/>
        <v>0</v>
      </c>
      <c r="DD66" s="73">
        <f t="shared" si="22"/>
        <v>0</v>
      </c>
      <c r="DE66" s="73">
        <f t="shared" si="23"/>
        <v>0</v>
      </c>
      <c r="DF66" s="73">
        <f t="shared" si="24"/>
        <v>0</v>
      </c>
      <c r="DG66" s="74">
        <f t="shared" si="25"/>
        <v>0</v>
      </c>
      <c r="DH66" s="99"/>
    </row>
    <row r="67" spans="1:112" ht="13.25" x14ac:dyDescent="0.25">
      <c r="A67" s="22" t="str">
        <f t="shared" si="3"/>
        <v>CHIMIE  CAOUTCHOUC  PLASTIQUES</v>
      </c>
      <c r="B67" s="45" t="str">
        <f t="shared" si="3"/>
        <v xml:space="preserve">FF4 </v>
      </c>
      <c r="C67" s="22" t="s">
        <v>161</v>
      </c>
      <c r="D67" s="67">
        <f t="shared" si="27"/>
        <v>0</v>
      </c>
      <c r="E67" s="67">
        <f t="shared" si="27"/>
        <v>0</v>
      </c>
      <c r="F67" s="67">
        <f t="shared" si="27"/>
        <v>0</v>
      </c>
      <c r="G67" s="67">
        <f t="shared" si="27"/>
        <v>0</v>
      </c>
      <c r="H67" s="67">
        <f t="shared" si="27"/>
        <v>0</v>
      </c>
      <c r="I67" s="67">
        <f t="shared" si="27"/>
        <v>0</v>
      </c>
      <c r="J67" s="67">
        <f t="shared" si="27"/>
        <v>0</v>
      </c>
      <c r="K67" s="67">
        <f t="shared" si="27"/>
        <v>0</v>
      </c>
      <c r="L67" s="67">
        <f t="shared" si="27"/>
        <v>0</v>
      </c>
      <c r="M67" s="67">
        <f t="shared" si="27"/>
        <v>0</v>
      </c>
      <c r="N67" s="67">
        <f t="shared" si="27"/>
        <v>0</v>
      </c>
      <c r="O67" s="68">
        <f t="shared" si="27"/>
        <v>0</v>
      </c>
      <c r="P67" s="67">
        <f t="shared" si="27"/>
        <v>0</v>
      </c>
      <c r="Q67" s="69">
        <f t="shared" si="27"/>
        <v>0</v>
      </c>
      <c r="R67" s="68">
        <f t="shared" si="27"/>
        <v>0</v>
      </c>
      <c r="S67" s="69">
        <f t="shared" si="27"/>
        <v>0</v>
      </c>
      <c r="T67" s="67">
        <f t="shared" ref="T67:AS67" si="30">T19</f>
        <v>0</v>
      </c>
      <c r="U67" s="68">
        <f t="shared" si="30"/>
        <v>0</v>
      </c>
      <c r="V67" s="69">
        <f t="shared" si="30"/>
        <v>0</v>
      </c>
      <c r="W67" s="67">
        <f t="shared" si="30"/>
        <v>0</v>
      </c>
      <c r="X67" s="67">
        <f t="shared" si="30"/>
        <v>0</v>
      </c>
      <c r="Y67" s="67">
        <f t="shared" si="30"/>
        <v>0</v>
      </c>
      <c r="Z67" s="67">
        <f t="shared" si="30"/>
        <v>0</v>
      </c>
      <c r="AA67" s="67">
        <f t="shared" si="30"/>
        <v>0</v>
      </c>
      <c r="AB67" s="68">
        <f t="shared" si="30"/>
        <v>0</v>
      </c>
      <c r="AC67" s="67">
        <f t="shared" si="30"/>
        <v>0</v>
      </c>
      <c r="AD67" s="67">
        <f t="shared" si="30"/>
        <v>0</v>
      </c>
      <c r="AE67" s="67">
        <f t="shared" si="30"/>
        <v>0</v>
      </c>
      <c r="AF67" s="67">
        <f t="shared" si="30"/>
        <v>0</v>
      </c>
      <c r="AG67" s="67">
        <f t="shared" si="30"/>
        <v>0</v>
      </c>
      <c r="AH67" s="67">
        <f t="shared" si="30"/>
        <v>0</v>
      </c>
      <c r="AI67" s="67">
        <f t="shared" si="30"/>
        <v>0</v>
      </c>
      <c r="AJ67" s="69">
        <f t="shared" si="30"/>
        <v>0</v>
      </c>
      <c r="AK67" s="67">
        <f t="shared" si="30"/>
        <v>0</v>
      </c>
      <c r="AL67" s="67">
        <f t="shared" si="30"/>
        <v>0</v>
      </c>
      <c r="AM67" s="70">
        <f t="shared" si="30"/>
        <v>0</v>
      </c>
      <c r="AN67" s="68">
        <f t="shared" si="30"/>
        <v>0</v>
      </c>
      <c r="AO67" s="69">
        <f t="shared" si="30"/>
        <v>0</v>
      </c>
      <c r="AP67" s="68">
        <f t="shared" si="30"/>
        <v>0</v>
      </c>
      <c r="AQ67" s="67">
        <f t="shared" si="30"/>
        <v>0</v>
      </c>
      <c r="AR67" s="67">
        <f t="shared" si="30"/>
        <v>0</v>
      </c>
      <c r="AS67" s="67">
        <f t="shared" si="30"/>
        <v>0</v>
      </c>
      <c r="AT67" s="75">
        <f>O67*(SUM([2]CPR_CEB!$K$69:$K$70))/(SUM([2]CPR_CEB!$K$69:$K$72))</f>
        <v>0</v>
      </c>
      <c r="AU67" s="75">
        <f>O67*([2]CPR_CEB!$K$71/(SUM([2]CPR_CEB!$K$69:$K$72)))</f>
        <v>0</v>
      </c>
      <c r="AV67" s="75">
        <f>O67*([2]CPR_CEB!$K$72/(SUM([2]CPR_CEB!$K$69:$K$72)))</f>
        <v>0</v>
      </c>
      <c r="AW67" s="71">
        <f>$Q67*([2]CPR_CEB!$K$76/(SUM([2]CPR_CEB!$K$76:$K$78)))</f>
        <v>0</v>
      </c>
      <c r="AX67" s="71">
        <f>$Q67*(SUM([2]CPR_CEB!$K$77:$K$78)/(SUM([2]CPR_CEB!$K$76:$K$78)))</f>
        <v>0</v>
      </c>
      <c r="AY67" s="75">
        <f>$R67*(SUM([2]CPR_CEB!$K$79)/(SUM([2]CPR_CEB!$K$79:$K$84)))</f>
        <v>0</v>
      </c>
      <c r="AZ67" s="75">
        <f>$R67*(SUM([2]CPR_CEB!$K$80)/(SUM([2]CPR_CEB!$K$79:$K$84)))</f>
        <v>0</v>
      </c>
      <c r="BA67" s="75">
        <f>$R67*(SUM([2]CPR_CEB!$K$81:$K$83)/(SUM([2]CPR_CEB!$K$79:$K$84)))</f>
        <v>0</v>
      </c>
      <c r="BB67" s="75">
        <f>$R67*(SUM([2]CPR_CEB!$K$84)/(SUM([2]CPR_CEB!$K$79:$K$84)))</f>
        <v>0</v>
      </c>
      <c r="BC67" s="71">
        <f>$S67*(SUM([2]CPR_CEB!$K$85)/(SUM([2]CPR_CEB!$K$85:$K$90)))</f>
        <v>0</v>
      </c>
      <c r="BD67" s="71">
        <f>$S67*(SUM([2]CPR_CEB!$K$86)/(SUM([2]CPR_CEB!$K$85:$K$90)))</f>
        <v>0</v>
      </c>
      <c r="BE67" s="71">
        <f>$S67*(SUM([2]CPR_CEB!$K$87:$K$90)/(SUM([2]CPR_CEB!$K$85:$K$90)))</f>
        <v>0</v>
      </c>
      <c r="BF67" s="75">
        <f>$U67*(SUM([2]CPR_CEB!$K$93)/(SUM([2]CPR_CEB!$K$93:$K$97)))</f>
        <v>0</v>
      </c>
      <c r="BG67" s="75">
        <f>$U67*(SUM([2]CPR_CEB!$K$94)/(SUM([2]CPR_CEB!$K$93:$K$97)))*([2]TRP!$D$246/SUM([2]TRP!$D$246:$D$247))</f>
        <v>0</v>
      </c>
      <c r="BH67" s="75">
        <f>$U67*(SUM([2]CPR_CEB!$K$94)/(SUM([2]CPR_CEB!$K$93:$K$97)))*([2]TRP!$D$247/SUM([2]TRP!$D$246:$D$247))</f>
        <v>0</v>
      </c>
      <c r="BI67" s="75">
        <f>$U67*(SUM([2]CPR_CEB!$K$95:$K$96)/(SUM([2]CPR_CEB!$K$93:$K$97)))</f>
        <v>0</v>
      </c>
      <c r="BJ67" s="75">
        <f>$U67*(SUM([2]CPR_CEB!$K$97)/(SUM([2]CPR_CEB!$K$93:$K$97)))</f>
        <v>0</v>
      </c>
      <c r="BK67" s="71">
        <f>$V67*(SUM([2]CPR_CEB!$K$98)/(SUM([2]CPR_CEB!$K$98:$K$100)))</f>
        <v>0</v>
      </c>
      <c r="BL67" s="71">
        <f>$V67*(SUM([2]CPR_CEB!$K$99)/(SUM([2]CPR_CEB!$K$98:$K$100)))</f>
        <v>0</v>
      </c>
      <c r="BM67" s="71">
        <f>$V67*(SUM([2]CPR_CEB!$K$100)/(SUM([2]CPR_CEB!$K$98:$K$100)))</f>
        <v>0</v>
      </c>
      <c r="BN67" s="75">
        <f>$AB67*(SUM([2]CPR_CEB!$K$106)/(SUM([2]CPR_CEB!$K$106:$K$113)))</f>
        <v>0</v>
      </c>
      <c r="BO67" s="75">
        <f>$AB67*(SUM([2]CPR_CEB!$K$107)/(SUM([2]CPR_CEB!$K$106:$K$113)))</f>
        <v>0</v>
      </c>
      <c r="BP67" s="75">
        <f>$AB67*(SUM([2]CPR_CEB!$K$108)/(SUM([2]CPR_CEB!$K$106:$K$113)))</f>
        <v>0</v>
      </c>
      <c r="BQ67" s="75">
        <f>$AB67*(SUM([2]CPR_CEB!$K$109)/(SUM([2]CPR_CEB!$K$106:$K$113)))</f>
        <v>0</v>
      </c>
      <c r="BR67" s="75">
        <f>$AB67*(SUM([2]CPR_CEB!$K$110)/(SUM([2]CPR_CEB!$K$106:$K$113)))</f>
        <v>0</v>
      </c>
      <c r="BS67" s="75">
        <f>$AB67*(SUM([2]CPR_CEB!$K$111:$K$112)/(SUM([2]CPR_CEB!$K$106:$K$113)))</f>
        <v>0</v>
      </c>
      <c r="BT67" s="75">
        <f>$AB67*(SUM([2]CPR_CEB!$K$113)/(SUM([2]CPR_CEB!$K$106:$K$113)))*([2]TRP!$D$248/SUM([2]TRP!$D$248:$D$251))</f>
        <v>0</v>
      </c>
      <c r="BU67" s="75">
        <f>$AB67*(SUM([2]CPR_CEB!$K$113)/(SUM([2]CPR_CEB!$K$106:$K$113)))*([2]TRP!$D$249/SUM([2]TRP!$D$248:$D$251))</f>
        <v>0</v>
      </c>
      <c r="BV67" s="75">
        <f>$AB67*(SUM([2]CPR_CEB!$K$113)/(SUM([2]CPR_CEB!$K$106:$K$113)))*([2]TRP!$D$250/SUM([2]TRP!$D$248:$D$251))</f>
        <v>0</v>
      </c>
      <c r="BW67" s="75">
        <f>$AB67*(SUM([2]CPR_CEB!$K$113)/(SUM([2]CPR_CEB!$K$106:$K$113)))*([2]TRP!$D$251/SUM([2]TRP!$D$248:$D$251))</f>
        <v>0</v>
      </c>
      <c r="BX67" s="71">
        <f>$AJ67*(SUM([2]CPR_CEB!$K$129)/(SUM([2]CPR_CEB!$K$129:$K$130)))</f>
        <v>0</v>
      </c>
      <c r="BY67" s="71">
        <f>$AJ67*(SUM([2]CPR_CEB!$K$130)/(SUM([2]CPR_CEB!$K$129:$K$130)))</f>
        <v>0</v>
      </c>
      <c r="BZ67" s="68">
        <f>$AN67*(SUM([2]CPR_CEB!$K$137)/(SUM([2]CPR_CEB!$K$137:$K$138)))</f>
        <v>0</v>
      </c>
      <c r="CA67" s="68">
        <f>$AN67*(SUM([2]CPR_CEB!$K$138)/(SUM([2]CPR_CEB!$K$137:$K$138)))</f>
        <v>0</v>
      </c>
      <c r="CB67" s="71">
        <f>$AO67*([2]CPR_CEB!$K$139+[2]CPR_CEB!$K$141)/(SUM([2]CPR_CEB!$K$139:$K$141))</f>
        <v>0</v>
      </c>
      <c r="CC67" s="71">
        <f>$AO67*(SUM([2]CPR_CEB!$K$140)/(SUM([2]CPR_CEB!$K$139:$K$141)))</f>
        <v>0</v>
      </c>
      <c r="CD67" s="68">
        <f>$AP67*(SUM([2]CPR_CEB!$K$142)/(SUM([2]CPR_CEB!$K$142:$K$143)))</f>
        <v>0</v>
      </c>
      <c r="CE67" s="68">
        <f>$AP67*(SUM([2]CPR_CEB!$K$143)/(SUM([2]CPR_CEB!$K$142:$K$143)))</f>
        <v>0</v>
      </c>
      <c r="CF67" s="70"/>
      <c r="CG67" s="70"/>
      <c r="CI67" s="72">
        <f t="shared" si="5"/>
        <v>0</v>
      </c>
      <c r="CJ67" s="73">
        <f t="shared" si="6"/>
        <v>0</v>
      </c>
      <c r="CK67" s="73">
        <f t="shared" si="7"/>
        <v>0</v>
      </c>
      <c r="CL67" s="73">
        <f t="shared" si="8"/>
        <v>0</v>
      </c>
      <c r="CM67" s="73">
        <f t="shared" si="9"/>
        <v>0</v>
      </c>
      <c r="CN67" s="73">
        <f t="shared" si="10"/>
        <v>0</v>
      </c>
      <c r="CO67" s="73">
        <f t="shared" si="11"/>
        <v>0</v>
      </c>
      <c r="CP67" s="73">
        <f t="shared" si="11"/>
        <v>0</v>
      </c>
      <c r="CQ67" s="73">
        <f t="shared" si="12"/>
        <v>0</v>
      </c>
      <c r="CR67" s="73">
        <f t="shared" si="12"/>
        <v>0</v>
      </c>
      <c r="CS67" s="73">
        <f t="shared" si="13"/>
        <v>0</v>
      </c>
      <c r="CT67" s="73">
        <f t="shared" si="14"/>
        <v>0</v>
      </c>
      <c r="CU67" s="73">
        <f t="shared" si="15"/>
        <v>0</v>
      </c>
      <c r="CV67" s="73">
        <f t="shared" si="16"/>
        <v>0</v>
      </c>
      <c r="CW67" s="73">
        <f t="shared" si="17"/>
        <v>0</v>
      </c>
      <c r="CX67" s="73">
        <f t="shared" si="18"/>
        <v>0</v>
      </c>
      <c r="CY67" s="73">
        <f t="shared" si="18"/>
        <v>0</v>
      </c>
      <c r="CZ67" s="73">
        <f t="shared" si="18"/>
        <v>0</v>
      </c>
      <c r="DA67" s="73">
        <f t="shared" si="19"/>
        <v>0</v>
      </c>
      <c r="DB67" s="73">
        <f t="shared" si="20"/>
        <v>0</v>
      </c>
      <c r="DC67" s="73">
        <f t="shared" si="21"/>
        <v>0</v>
      </c>
      <c r="DD67" s="73">
        <f t="shared" si="22"/>
        <v>0</v>
      </c>
      <c r="DE67" s="73">
        <f t="shared" si="23"/>
        <v>0</v>
      </c>
      <c r="DF67" s="73">
        <f t="shared" si="24"/>
        <v>0</v>
      </c>
      <c r="DG67" s="74">
        <f t="shared" si="25"/>
        <v>0</v>
      </c>
      <c r="DH67" s="99"/>
    </row>
    <row r="68" spans="1:112" ht="13.25" x14ac:dyDescent="0.25">
      <c r="A68" s="22" t="str">
        <f t="shared" si="3"/>
        <v>METALLURGIE ET TRANSFORMATION DES METAUX</v>
      </c>
      <c r="B68" s="46" t="str">
        <f t="shared" si="3"/>
        <v xml:space="preserve">FF5 </v>
      </c>
      <c r="C68" s="22">
        <v>12</v>
      </c>
      <c r="D68" s="67">
        <f t="shared" si="27"/>
        <v>6.45</v>
      </c>
      <c r="E68" s="67">
        <f t="shared" si="27"/>
        <v>53.04</v>
      </c>
      <c r="F68" s="67">
        <f t="shared" si="27"/>
        <v>145.12</v>
      </c>
      <c r="G68" s="67">
        <f t="shared" si="27"/>
        <v>6.44</v>
      </c>
      <c r="H68" s="67">
        <f t="shared" si="27"/>
        <v>45.19</v>
      </c>
      <c r="I68" s="67">
        <f t="shared" si="27"/>
        <v>42.37</v>
      </c>
      <c r="J68" s="67">
        <f t="shared" si="27"/>
        <v>45.47</v>
      </c>
      <c r="K68" s="67">
        <f t="shared" si="27"/>
        <v>266.64</v>
      </c>
      <c r="L68" s="67">
        <f t="shared" si="27"/>
        <v>47.93</v>
      </c>
      <c r="M68" s="67">
        <f t="shared" si="27"/>
        <v>82.94</v>
      </c>
      <c r="N68" s="67">
        <f t="shared" si="27"/>
        <v>41.01</v>
      </c>
      <c r="O68" s="68">
        <f t="shared" si="27"/>
        <v>93.38</v>
      </c>
      <c r="P68" s="67">
        <f t="shared" si="27"/>
        <v>25.08</v>
      </c>
      <c r="Q68" s="69">
        <f t="shared" si="27"/>
        <v>72.36</v>
      </c>
      <c r="R68" s="68">
        <f t="shared" si="27"/>
        <v>188.39</v>
      </c>
      <c r="S68" s="69">
        <f t="shared" si="27"/>
        <v>185.5</v>
      </c>
      <c r="T68" s="67">
        <f t="shared" ref="T68:AS68" si="31">T20</f>
        <v>114.74</v>
      </c>
      <c r="U68" s="68">
        <f t="shared" si="31"/>
        <v>22.33</v>
      </c>
      <c r="V68" s="69">
        <f t="shared" si="31"/>
        <v>285.99</v>
      </c>
      <c r="W68" s="67">
        <f t="shared" si="31"/>
        <v>38.14</v>
      </c>
      <c r="X68" s="67">
        <f t="shared" si="31"/>
        <v>91.55</v>
      </c>
      <c r="Y68" s="67">
        <f t="shared" si="31"/>
        <v>14.07</v>
      </c>
      <c r="Z68" s="67">
        <f t="shared" si="31"/>
        <v>104.39</v>
      </c>
      <c r="AA68" s="67">
        <f t="shared" si="31"/>
        <v>79.55</v>
      </c>
      <c r="AB68" s="68">
        <f t="shared" si="31"/>
        <v>99.69</v>
      </c>
      <c r="AC68" s="67">
        <f t="shared" si="31"/>
        <v>14</v>
      </c>
      <c r="AD68" s="67">
        <f t="shared" si="31"/>
        <v>0.63</v>
      </c>
      <c r="AE68" s="67">
        <f t="shared" si="31"/>
        <v>2.4500000000000002</v>
      </c>
      <c r="AF68" s="67">
        <f t="shared" si="31"/>
        <v>49.71</v>
      </c>
      <c r="AG68" s="67">
        <f t="shared" si="31"/>
        <v>353.33</v>
      </c>
      <c r="AH68" s="67">
        <f t="shared" si="31"/>
        <v>116.93</v>
      </c>
      <c r="AI68" s="67">
        <f t="shared" si="31"/>
        <v>251.64</v>
      </c>
      <c r="AJ68" s="69">
        <f t="shared" si="31"/>
        <v>65.33</v>
      </c>
      <c r="AK68" s="67">
        <f t="shared" si="31"/>
        <v>66.16</v>
      </c>
      <c r="AL68" s="67">
        <f t="shared" si="31"/>
        <v>59.55</v>
      </c>
      <c r="AM68" s="70">
        <f t="shared" si="31"/>
        <v>11.88</v>
      </c>
      <c r="AN68" s="68">
        <f t="shared" si="31"/>
        <v>5.24</v>
      </c>
      <c r="AO68" s="69">
        <f t="shared" si="31"/>
        <v>67.86</v>
      </c>
      <c r="AP68" s="68">
        <f t="shared" si="31"/>
        <v>11.23</v>
      </c>
      <c r="AQ68" s="67">
        <f t="shared" si="31"/>
        <v>2</v>
      </c>
      <c r="AR68" s="67">
        <f t="shared" si="31"/>
        <v>1.28</v>
      </c>
      <c r="AS68" s="67">
        <f t="shared" si="31"/>
        <v>3276.98</v>
      </c>
      <c r="AT68" s="75">
        <f>O68*(SUM([2]CPR_CEB!$K$69:$K$70))/(SUM([2]CPR_CEB!$K$69:$K$72))</f>
        <v>16.149893570400049</v>
      </c>
      <c r="AU68" s="75">
        <f>O68*([2]CPR_CEB!$K$71/(SUM([2]CPR_CEB!$K$69:$K$72)))</f>
        <v>19.742331434295373</v>
      </c>
      <c r="AV68" s="75">
        <f>O68*([2]CPR_CEB!$K$72/(SUM([2]CPR_CEB!$K$69:$K$72)))</f>
        <v>57.487774995304569</v>
      </c>
      <c r="AW68" s="71">
        <f>$Q68*([2]CPR_CEB!$K$76/(SUM([2]CPR_CEB!$K$76:$K$78)))</f>
        <v>27.029974511469838</v>
      </c>
      <c r="AX68" s="71">
        <f>$Q68*(SUM([2]CPR_CEB!$K$77:$K$78)/(SUM([2]CPR_CEB!$K$76:$K$78)))</f>
        <v>45.330025488530161</v>
      </c>
      <c r="AY68" s="75">
        <f>$R68*(SUM([2]CPR_CEB!$K$79)/(SUM([2]CPR_CEB!$K$79:$K$84)))</f>
        <v>14.629934043435442</v>
      </c>
      <c r="AZ68" s="75">
        <f>$R68*(SUM([2]CPR_CEB!$K$80)/(SUM([2]CPR_CEB!$K$79:$K$84)))</f>
        <v>58.011972736225566</v>
      </c>
      <c r="BA68" s="75">
        <f>$R68*(SUM([2]CPR_CEB!$K$81:$K$83)/(SUM([2]CPR_CEB!$K$79:$K$84)))</f>
        <v>54.306276110506396</v>
      </c>
      <c r="BB68" s="75">
        <f>$R68*(SUM([2]CPR_CEB!$K$84)/(SUM([2]CPR_CEB!$K$79:$K$84)))</f>
        <v>61.441817109832577</v>
      </c>
      <c r="BC68" s="71">
        <f>$S68*(SUM([2]CPR_CEB!$K$85)/(SUM([2]CPR_CEB!$K$85:$K$90)))</f>
        <v>57.828379608557121</v>
      </c>
      <c r="BD68" s="71">
        <f>$S68*(SUM([2]CPR_CEB!$K$86)/(SUM([2]CPR_CEB!$K$85:$K$90)))</f>
        <v>26.7252560309513</v>
      </c>
      <c r="BE68" s="71">
        <f>$S68*(SUM([2]CPR_CEB!$K$87:$K$90)/(SUM([2]CPR_CEB!$K$85:$K$90)))</f>
        <v>100.94636436049159</v>
      </c>
      <c r="BF68" s="75">
        <f>$U68*(SUM([2]CPR_CEB!$K$93)/(SUM([2]CPR_CEB!$K$93:$K$97)))</f>
        <v>5.3474763724110183E-2</v>
      </c>
      <c r="BG68" s="75">
        <f>$U68*(SUM([2]CPR_CEB!$K$94)/(SUM([2]CPR_CEB!$K$93:$K$97)))*([2]TRP!$D$246/SUM([2]TRP!$D$246:$D$247))</f>
        <v>0.15540538122868808</v>
      </c>
      <c r="BH68" s="75">
        <f>$U68*(SUM([2]CPR_CEB!$K$94)/(SUM([2]CPR_CEB!$K$93:$K$97)))*([2]TRP!$D$247/SUM([2]TRP!$D$246:$D$247))</f>
        <v>7.4005437190777026E-2</v>
      </c>
      <c r="BI68" s="75">
        <f>$U68*(SUM([2]CPR_CEB!$K$95:$K$96)/(SUM([2]CPR_CEB!$K$93:$K$97)))</f>
        <v>1.6528192238085662</v>
      </c>
      <c r="BJ68" s="75">
        <f>$U68*(SUM([2]CPR_CEB!$K$97)/(SUM([2]CPR_CEB!$K$93:$K$97)))</f>
        <v>20.394295194047857</v>
      </c>
      <c r="BK68" s="71">
        <f>$V68*(SUM([2]CPR_CEB!$K$98)/(SUM([2]CPR_CEB!$K$98:$K$100)))</f>
        <v>167.18247723896232</v>
      </c>
      <c r="BL68" s="71">
        <f>$V68*(SUM([2]CPR_CEB!$K$99)/(SUM([2]CPR_CEB!$K$98:$K$100)))</f>
        <v>86.585394461163389</v>
      </c>
      <c r="BM68" s="71">
        <f>$V68*(SUM([2]CPR_CEB!$K$100)/(SUM([2]CPR_CEB!$K$98:$K$100)))</f>
        <v>32.222128299874292</v>
      </c>
      <c r="BN68" s="75">
        <f>$AB68*(SUM([2]CPR_CEB!$K$106)/(SUM([2]CPR_CEB!$K$106:$K$113)))</f>
        <v>6.4644983156881617</v>
      </c>
      <c r="BO68" s="75">
        <f>$AB68*(SUM([2]CPR_CEB!$K$107)/(SUM([2]CPR_CEB!$K$106:$K$113)))</f>
        <v>11.798942091754892</v>
      </c>
      <c r="BP68" s="75">
        <f>$AB68*(SUM([2]CPR_CEB!$K$108)/(SUM([2]CPR_CEB!$K$106:$K$113)))</f>
        <v>28.051471767725378</v>
      </c>
      <c r="BQ68" s="75">
        <f>$AB68*(SUM([2]CPR_CEB!$K$109)/(SUM([2]CPR_CEB!$K$106:$K$113)))</f>
        <v>6.3259067212062883</v>
      </c>
      <c r="BR68" s="75">
        <f>$AB68*(SUM([2]CPR_CEB!$K$110)/(SUM([2]CPR_CEB!$K$106:$K$113)))</f>
        <v>11.85890960859801</v>
      </c>
      <c r="BS68" s="75">
        <f>$AB68*(SUM([2]CPR_CEB!$K$111:$K$112)/(SUM([2]CPR_CEB!$K$106:$K$113)))</f>
        <v>25.676091794995191</v>
      </c>
      <c r="BT68" s="75">
        <f>$AB68*(SUM([2]CPR_CEB!$K$113)/(SUM([2]CPR_CEB!$K$106:$K$113)))*([2]TRP!$D$248/SUM([2]TRP!$D$248:$D$251))</f>
        <v>1.0336884430087052</v>
      </c>
      <c r="BU68" s="75">
        <f>$AB68*(SUM([2]CPR_CEB!$K$113)/(SUM([2]CPR_CEB!$K$106:$K$113)))*([2]TRP!$D$249/SUM([2]TRP!$D$248:$D$251))</f>
        <v>5.298316138613627</v>
      </c>
      <c r="BV68" s="75">
        <f>$AB68*(SUM([2]CPR_CEB!$K$113)/(SUM([2]CPR_CEB!$K$106:$K$113)))*([2]TRP!$D$250/SUM([2]TRP!$D$248:$D$251))</f>
        <v>1.2615660403268711</v>
      </c>
      <c r="BW68" s="75">
        <f>$AB68*(SUM([2]CPR_CEB!$K$113)/(SUM([2]CPR_CEB!$K$106:$K$113)))*([2]TRP!$D$251/SUM([2]TRP!$D$248:$D$251))</f>
        <v>1.9206090780828777</v>
      </c>
      <c r="BX68" s="71">
        <f>$AJ68*(SUM([2]CPR_CEB!$K$129)/(SUM([2]CPR_CEB!$K$129:$K$130)))</f>
        <v>49.21979080942652</v>
      </c>
      <c r="BY68" s="71">
        <f>$AJ68*(SUM([2]CPR_CEB!$K$130)/(SUM([2]CPR_CEB!$K$129:$K$130)))</f>
        <v>16.110209190573475</v>
      </c>
      <c r="BZ68" s="68">
        <f>$AN68*(SUM([2]CPR_CEB!$K$137)/(SUM([2]CPR_CEB!$K$137:$K$138)))</f>
        <v>0.88212717164028109</v>
      </c>
      <c r="CA68" s="68">
        <f>$AN68*(SUM([2]CPR_CEB!$K$138)/(SUM([2]CPR_CEB!$K$137:$K$138)))</f>
        <v>4.357872828359719</v>
      </c>
      <c r="CB68" s="71">
        <f>$AO68*([2]CPR_CEB!$K$139+[2]CPR_CEB!$K$141)/(SUM([2]CPR_CEB!$K$139:$K$141))</f>
        <v>37.096503015632052</v>
      </c>
      <c r="CC68" s="71">
        <f>$AO68*(SUM([2]CPR_CEB!$K$140)/(SUM([2]CPR_CEB!$K$139:$K$141)))</f>
        <v>30.763496984367947</v>
      </c>
      <c r="CD68" s="68">
        <f>$AP68*(SUM([2]CPR_CEB!$K$142)/(SUM([2]CPR_CEB!$K$142:$K$143)))</f>
        <v>4.7250183733463986</v>
      </c>
      <c r="CE68" s="68">
        <f>$AP68*(SUM([2]CPR_CEB!$K$143)/(SUM([2]CPR_CEB!$K$142:$K$143)))</f>
        <v>6.5049816266536009</v>
      </c>
      <c r="CF68" s="70"/>
      <c r="CG68" s="70"/>
      <c r="CI68" s="72">
        <f t="shared" si="5"/>
        <v>6.45</v>
      </c>
      <c r="CJ68" s="73">
        <f t="shared" si="6"/>
        <v>198.16</v>
      </c>
      <c r="CK68" s="73">
        <f t="shared" si="7"/>
        <v>266.64</v>
      </c>
      <c r="CL68" s="73">
        <f t="shared" si="8"/>
        <v>19.742331434295373</v>
      </c>
      <c r="CM68" s="73">
        <f t="shared" si="9"/>
        <v>57.487774995304569</v>
      </c>
      <c r="CN68" s="73">
        <f t="shared" si="10"/>
        <v>45.330025488530161</v>
      </c>
      <c r="CO68" s="73">
        <f t="shared" si="11"/>
        <v>14.629934043435442</v>
      </c>
      <c r="CP68" s="73">
        <f t="shared" si="11"/>
        <v>58.011972736225566</v>
      </c>
      <c r="CQ68" s="73">
        <f t="shared" si="12"/>
        <v>61.441817109832577</v>
      </c>
      <c r="CR68" s="73">
        <f t="shared" si="12"/>
        <v>57.828379608557121</v>
      </c>
      <c r="CS68" s="73">
        <f t="shared" si="13"/>
        <v>26.7252560309513</v>
      </c>
      <c r="CT68" s="73">
        <f t="shared" si="14"/>
        <v>683.47745607655065</v>
      </c>
      <c r="CU68" s="73">
        <f t="shared" si="15"/>
        <v>129.69</v>
      </c>
      <c r="CV68" s="73">
        <f t="shared" si="16"/>
        <v>7.4981867586968667</v>
      </c>
      <c r="CW68" s="73">
        <f t="shared" si="17"/>
        <v>11.798942091754892</v>
      </c>
      <c r="CX68" s="73">
        <f t="shared" si="18"/>
        <v>33.349787906339003</v>
      </c>
      <c r="CY68" s="73">
        <f t="shared" si="18"/>
        <v>7.5874727615331592</v>
      </c>
      <c r="CZ68" s="73">
        <f t="shared" si="18"/>
        <v>13.779518686680888</v>
      </c>
      <c r="DA68" s="73">
        <f t="shared" si="19"/>
        <v>1241.8895311650406</v>
      </c>
      <c r="DB68" s="73">
        <f t="shared" si="20"/>
        <v>61.016560629954746</v>
      </c>
      <c r="DC68" s="73">
        <f t="shared" si="21"/>
        <v>5.3474763724110183E-2</v>
      </c>
      <c r="DD68" s="73">
        <f t="shared" si="22"/>
        <v>20.549700575276546</v>
      </c>
      <c r="DE68" s="73">
        <f t="shared" si="23"/>
        <v>167.18247723896232</v>
      </c>
      <c r="DF68" s="73">
        <f t="shared" si="24"/>
        <v>86.659399898354167</v>
      </c>
      <c r="DG68" s="74">
        <f t="shared" si="25"/>
        <v>3276.9799999999996</v>
      </c>
      <c r="DH68" s="99"/>
    </row>
    <row r="69" spans="1:112" ht="13.25" x14ac:dyDescent="0.25">
      <c r="A69" s="22" t="str">
        <f t="shared" si="3"/>
        <v xml:space="preserve">INDUSTRIE DES COMPOSANTS ELECTRIQUES ET </v>
      </c>
      <c r="B69" s="22" t="str">
        <f t="shared" si="3"/>
        <v xml:space="preserve">FF6 </v>
      </c>
      <c r="C69" s="22">
        <v>12</v>
      </c>
      <c r="D69" s="67">
        <f t="shared" si="27"/>
        <v>3.4</v>
      </c>
      <c r="E69" s="67">
        <f t="shared" si="27"/>
        <v>29.19</v>
      </c>
      <c r="F69" s="67">
        <f t="shared" si="27"/>
        <v>79.87</v>
      </c>
      <c r="G69" s="67">
        <f t="shared" si="27"/>
        <v>4.74</v>
      </c>
      <c r="H69" s="67">
        <f t="shared" si="27"/>
        <v>30.37</v>
      </c>
      <c r="I69" s="67">
        <f t="shared" si="27"/>
        <v>24.05</v>
      </c>
      <c r="J69" s="67">
        <f t="shared" si="27"/>
        <v>26.63</v>
      </c>
      <c r="K69" s="67">
        <f t="shared" si="27"/>
        <v>151.59</v>
      </c>
      <c r="L69" s="67">
        <f t="shared" si="27"/>
        <v>28.21</v>
      </c>
      <c r="M69" s="67">
        <f t="shared" si="27"/>
        <v>51.41</v>
      </c>
      <c r="N69" s="67">
        <f t="shared" si="27"/>
        <v>39.92</v>
      </c>
      <c r="O69" s="68">
        <f t="shared" si="27"/>
        <v>51.34</v>
      </c>
      <c r="P69" s="67">
        <f t="shared" si="27"/>
        <v>14.22</v>
      </c>
      <c r="Q69" s="69">
        <f t="shared" si="27"/>
        <v>40.369999999999997</v>
      </c>
      <c r="R69" s="68">
        <f t="shared" si="27"/>
        <v>102.43</v>
      </c>
      <c r="S69" s="69">
        <f t="shared" si="27"/>
        <v>103.27</v>
      </c>
      <c r="T69" s="67">
        <f t="shared" ref="T69:AS69" si="32">T21</f>
        <v>64.97</v>
      </c>
      <c r="U69" s="68">
        <f t="shared" si="32"/>
        <v>13.54</v>
      </c>
      <c r="V69" s="69">
        <f t="shared" si="32"/>
        <v>156.26</v>
      </c>
      <c r="W69" s="67">
        <f t="shared" si="32"/>
        <v>28.82</v>
      </c>
      <c r="X69" s="67">
        <f t="shared" si="32"/>
        <v>55.55</v>
      </c>
      <c r="Y69" s="67">
        <f t="shared" si="32"/>
        <v>12.04</v>
      </c>
      <c r="Z69" s="67">
        <f t="shared" si="32"/>
        <v>90.35</v>
      </c>
      <c r="AA69" s="67">
        <f t="shared" si="32"/>
        <v>57.53</v>
      </c>
      <c r="AB69" s="68">
        <f t="shared" si="32"/>
        <v>66.58</v>
      </c>
      <c r="AC69" s="67">
        <f t="shared" si="32"/>
        <v>0</v>
      </c>
      <c r="AD69" s="67">
        <f t="shared" si="32"/>
        <v>1.1399999999999999</v>
      </c>
      <c r="AE69" s="67">
        <f t="shared" si="32"/>
        <v>3.2</v>
      </c>
      <c r="AF69" s="67">
        <f t="shared" si="32"/>
        <v>28.79</v>
      </c>
      <c r="AG69" s="67">
        <f t="shared" si="32"/>
        <v>214.4</v>
      </c>
      <c r="AH69" s="67">
        <f t="shared" si="32"/>
        <v>157.4</v>
      </c>
      <c r="AI69" s="67">
        <f t="shared" si="32"/>
        <v>193.19</v>
      </c>
      <c r="AJ69" s="69">
        <f t="shared" si="32"/>
        <v>43.92</v>
      </c>
      <c r="AK69" s="67">
        <f t="shared" si="32"/>
        <v>50.57</v>
      </c>
      <c r="AL69" s="67">
        <f t="shared" si="32"/>
        <v>43.92</v>
      </c>
      <c r="AM69" s="70">
        <f t="shared" si="32"/>
        <v>8.7899999999999991</v>
      </c>
      <c r="AN69" s="68">
        <f t="shared" si="32"/>
        <v>6.74</v>
      </c>
      <c r="AO69" s="69">
        <f t="shared" si="32"/>
        <v>47.68</v>
      </c>
      <c r="AP69" s="68">
        <f t="shared" si="32"/>
        <v>12.58</v>
      </c>
      <c r="AQ69" s="67">
        <f t="shared" si="32"/>
        <v>13</v>
      </c>
      <c r="AR69" s="67">
        <f t="shared" si="32"/>
        <v>3.04</v>
      </c>
      <c r="AS69" s="67">
        <f t="shared" si="32"/>
        <v>2155.0099999999993</v>
      </c>
      <c r="AT69" s="75">
        <f>O69*(SUM([2]CPR_CEB!$K$69:$K$70))/(SUM([2]CPR_CEB!$K$69:$K$72))</f>
        <v>8.8791554498215746</v>
      </c>
      <c r="AU69" s="75">
        <f>O69*([2]CPR_CEB!$K$71/(SUM([2]CPR_CEB!$K$69:$K$72)))</f>
        <v>10.854265322732111</v>
      </c>
      <c r="AV69" s="75">
        <f>O69*([2]CPR_CEB!$K$72/(SUM([2]CPR_CEB!$K$69:$K$72)))</f>
        <v>31.606579227446314</v>
      </c>
      <c r="AW69" s="71">
        <f>$Q69*([2]CPR_CEB!$K$76/(SUM([2]CPR_CEB!$K$76:$K$78)))</f>
        <v>15.080155763239873</v>
      </c>
      <c r="AX69" s="71">
        <f>$Q69*(SUM([2]CPR_CEB!$K$77:$K$78)/(SUM([2]CPR_CEB!$K$76:$K$78)))</f>
        <v>25.289844236760121</v>
      </c>
      <c r="AY69" s="75">
        <f>$R69*(SUM([2]CPR_CEB!$K$79)/(SUM([2]CPR_CEB!$K$79:$K$84)))</f>
        <v>7.9544781786140053</v>
      </c>
      <c r="AZ69" s="75">
        <f>$R69*(SUM([2]CPR_CEB!$K$80)/(SUM([2]CPR_CEB!$K$79:$K$84)))</f>
        <v>31.541835380708029</v>
      </c>
      <c r="BA69" s="75">
        <f>$R69*(SUM([2]CPR_CEB!$K$81:$K$83)/(SUM([2]CPR_CEB!$K$79:$K$84)))</f>
        <v>29.527001762297207</v>
      </c>
      <c r="BB69" s="75">
        <f>$R69*(SUM([2]CPR_CEB!$K$84)/(SUM([2]CPR_CEB!$K$79:$K$84)))</f>
        <v>33.406684678380763</v>
      </c>
      <c r="BC69" s="71">
        <f>$S69*(SUM([2]CPR_CEB!$K$85)/(SUM([2]CPR_CEB!$K$85:$K$90)))</f>
        <v>32.193729176149297</v>
      </c>
      <c r="BD69" s="71">
        <f>$S69*(SUM([2]CPR_CEB!$K$86)/(SUM([2]CPR_CEB!$K$85:$K$90)))</f>
        <v>14.878259786071917</v>
      </c>
      <c r="BE69" s="71">
        <f>$S69*(SUM([2]CPR_CEB!$K$87:$K$90)/(SUM([2]CPR_CEB!$K$85:$K$90)))</f>
        <v>56.198011037778791</v>
      </c>
      <c r="BF69" s="75">
        <f>$U69*(SUM([2]CPR_CEB!$K$93)/(SUM([2]CPR_CEB!$K$93:$K$97)))</f>
        <v>3.2424912710454633E-2</v>
      </c>
      <c r="BG69" s="75">
        <f>$U69*(SUM([2]CPR_CEB!$K$94)/(SUM([2]CPR_CEB!$K$93:$K$97)))*([2]TRP!$D$246/SUM([2]TRP!$D$246:$D$247))</f>
        <v>9.423147612344096E-2</v>
      </c>
      <c r="BH69" s="75">
        <f>$U69*(SUM([2]CPR_CEB!$K$94)/(SUM([2]CPR_CEB!$K$93:$K$97)))*([2]TRP!$D$247/SUM([2]TRP!$D$246:$D$247))</f>
        <v>4.4873874588585799E-2</v>
      </c>
      <c r="BI69" s="75">
        <f>$U69*(SUM([2]CPR_CEB!$K$95:$K$96)/(SUM([2]CPR_CEB!$K$93:$K$97)))</f>
        <v>1.002202073012449</v>
      </c>
      <c r="BJ69" s="75">
        <f>$U69*(SUM([2]CPR_CEB!$K$97)/(SUM([2]CPR_CEB!$K$93:$K$97)))</f>
        <v>12.366267663565068</v>
      </c>
      <c r="BK69" s="71">
        <f>$V69*(SUM([2]CPR_CEB!$K$98)/(SUM([2]CPR_CEB!$K$98:$K$100)))</f>
        <v>91.345620103361142</v>
      </c>
      <c r="BL69" s="71">
        <f>$V69*(SUM([2]CPR_CEB!$K$99)/(SUM([2]CPR_CEB!$K$98:$K$100)))</f>
        <v>47.308765126407884</v>
      </c>
      <c r="BM69" s="71">
        <f>$V69*(SUM([2]CPR_CEB!$K$100)/(SUM([2]CPR_CEB!$K$98:$K$100)))</f>
        <v>17.605614770230975</v>
      </c>
      <c r="BN69" s="75">
        <f>$AB69*(SUM([2]CPR_CEB!$K$106)/(SUM([2]CPR_CEB!$K$106:$K$113)))</f>
        <v>4.3174470644850818</v>
      </c>
      <c r="BO69" s="75">
        <f>$AB69*(SUM([2]CPR_CEB!$K$107)/(SUM([2]CPR_CEB!$K$106:$K$113)))</f>
        <v>7.8801641535664633</v>
      </c>
      <c r="BP69" s="75">
        <f>$AB69*(SUM([2]CPR_CEB!$K$108)/(SUM([2]CPR_CEB!$K$106:$K$113)))</f>
        <v>18.734747620575341</v>
      </c>
      <c r="BQ69" s="75">
        <f>$AB69*(SUM([2]CPR_CEB!$K$109)/(SUM([2]CPR_CEB!$K$106:$K$113)))</f>
        <v>4.2248858410865147</v>
      </c>
      <c r="BR69" s="75">
        <f>$AB69*(SUM([2]CPR_CEB!$K$110)/(SUM([2]CPR_CEB!$K$106:$K$113)))</f>
        <v>7.9202146829216122</v>
      </c>
      <c r="BS69" s="75">
        <f>$AB69*(SUM([2]CPR_CEB!$K$111:$K$112)/(SUM([2]CPR_CEB!$K$106:$K$113)))</f>
        <v>17.148301652229708</v>
      </c>
      <c r="BT69" s="75">
        <f>$AB69*(SUM([2]CPR_CEB!$K$113)/(SUM([2]CPR_CEB!$K$106:$K$113)))*([2]TRP!$D$248/SUM([2]TRP!$D$248:$D$251))</f>
        <v>0.69036991208265219</v>
      </c>
      <c r="BU69" s="75">
        <f>$AB69*(SUM([2]CPR_CEB!$K$113)/(SUM([2]CPR_CEB!$K$106:$K$113)))*([2]TRP!$D$249/SUM([2]TRP!$D$248:$D$251))</f>
        <v>3.5385885094683052</v>
      </c>
      <c r="BV69" s="75">
        <f>$AB69*(SUM([2]CPR_CEB!$K$113)/(SUM([2]CPR_CEB!$K$106:$K$113)))*([2]TRP!$D$250/SUM([2]TRP!$D$248:$D$251))</f>
        <v>0.84256261375226293</v>
      </c>
      <c r="BW69" s="75">
        <f>$AB69*(SUM([2]CPR_CEB!$K$113)/(SUM([2]CPR_CEB!$K$106:$K$113)))*([2]TRP!$D$251/SUM([2]TRP!$D$248:$D$251))</f>
        <v>1.2827179498320596</v>
      </c>
      <c r="BX69" s="71">
        <f>$AJ69*(SUM([2]CPR_CEB!$K$129)/(SUM([2]CPR_CEB!$K$129:$K$130)))</f>
        <v>33.089441487065862</v>
      </c>
      <c r="BY69" s="71">
        <f>$AJ69*(SUM([2]CPR_CEB!$K$130)/(SUM([2]CPR_CEB!$K$129:$K$130)))</f>
        <v>10.830558512934136</v>
      </c>
      <c r="BZ69" s="68">
        <f>$AN69*(SUM([2]CPR_CEB!$K$137)/(SUM([2]CPR_CEB!$K$137:$K$138)))</f>
        <v>1.1346444917663157</v>
      </c>
      <c r="CA69" s="68">
        <f>$AN69*(SUM([2]CPR_CEB!$K$138)/(SUM([2]CPR_CEB!$K$137:$K$138)))</f>
        <v>5.6053555082336848</v>
      </c>
      <c r="CB69" s="71">
        <f>$AO69*([2]CPR_CEB!$K$139+[2]CPR_CEB!$K$141)/(SUM([2]CPR_CEB!$K$139:$K$141))</f>
        <v>26.064857998605014</v>
      </c>
      <c r="CC69" s="71">
        <f>$AO69*(SUM([2]CPR_CEB!$K$140)/(SUM([2]CPR_CEB!$K$139:$K$141)))</f>
        <v>21.615142001394986</v>
      </c>
      <c r="CD69" s="68">
        <f>$AP69*(SUM([2]CPR_CEB!$K$142)/(SUM([2]CPR_CEB!$K$142:$K$143)))</f>
        <v>5.2930303772660459</v>
      </c>
      <c r="CE69" s="68">
        <f>$AP69*(SUM([2]CPR_CEB!$K$143)/(SUM([2]CPR_CEB!$K$142:$K$143)))</f>
        <v>7.2869696227339533</v>
      </c>
      <c r="CF69" s="70"/>
      <c r="CG69" s="70"/>
      <c r="CI69" s="72">
        <f t="shared" si="5"/>
        <v>3.4</v>
      </c>
      <c r="CJ69" s="73">
        <f t="shared" si="6"/>
        <v>109.06</v>
      </c>
      <c r="CK69" s="73">
        <f t="shared" si="7"/>
        <v>151.59</v>
      </c>
      <c r="CL69" s="73">
        <f t="shared" si="8"/>
        <v>10.854265322732111</v>
      </c>
      <c r="CM69" s="73">
        <f t="shared" si="9"/>
        <v>31.606579227446314</v>
      </c>
      <c r="CN69" s="73">
        <f t="shared" si="10"/>
        <v>25.289844236760121</v>
      </c>
      <c r="CO69" s="73">
        <f t="shared" si="11"/>
        <v>7.9544781786140053</v>
      </c>
      <c r="CP69" s="73">
        <f t="shared" si="11"/>
        <v>31.541835380708029</v>
      </c>
      <c r="CQ69" s="73">
        <f t="shared" si="12"/>
        <v>33.406684678380763</v>
      </c>
      <c r="CR69" s="73">
        <f t="shared" si="12"/>
        <v>32.193729176149297</v>
      </c>
      <c r="CS69" s="73">
        <f t="shared" si="13"/>
        <v>14.878259786071917</v>
      </c>
      <c r="CT69" s="73">
        <f t="shared" si="14"/>
        <v>412.81214085638084</v>
      </c>
      <c r="CU69" s="73">
        <f t="shared" si="15"/>
        <v>84.37</v>
      </c>
      <c r="CV69" s="73">
        <f t="shared" si="16"/>
        <v>5.0078169765677343</v>
      </c>
      <c r="CW69" s="73">
        <f t="shared" si="17"/>
        <v>7.8801641535664633</v>
      </c>
      <c r="CX69" s="73">
        <f t="shared" si="18"/>
        <v>22.273336130043646</v>
      </c>
      <c r="CY69" s="73">
        <f t="shared" si="18"/>
        <v>5.0674484548387779</v>
      </c>
      <c r="CZ69" s="73">
        <f t="shared" si="18"/>
        <v>9.2029326327536722</v>
      </c>
      <c r="DA69" s="73">
        <f t="shared" si="19"/>
        <v>944.0502760069329</v>
      </c>
      <c r="DB69" s="73">
        <f t="shared" si="20"/>
        <v>61.378025645296759</v>
      </c>
      <c r="DC69" s="73">
        <f t="shared" si="21"/>
        <v>3.2424912710454633E-2</v>
      </c>
      <c r="DD69" s="73">
        <f t="shared" si="22"/>
        <v>12.46049913968851</v>
      </c>
      <c r="DE69" s="73">
        <f t="shared" si="23"/>
        <v>91.345620103361142</v>
      </c>
      <c r="DF69" s="73">
        <f t="shared" si="24"/>
        <v>47.353639000996473</v>
      </c>
      <c r="DG69" s="74">
        <f t="shared" si="25"/>
        <v>2155.0099999999998</v>
      </c>
      <c r="DH69" s="99"/>
    </row>
    <row r="70" spans="1:112" ht="13.25" x14ac:dyDescent="0.25">
      <c r="A70" s="22" t="str">
        <f t="shared" si="3"/>
        <v>PRODUCTION DE COMBUSTIBLES ET DE CARBURA</v>
      </c>
      <c r="B70" s="45" t="str">
        <f t="shared" si="3"/>
        <v xml:space="preserve">FG1 </v>
      </c>
      <c r="C70" s="22" t="s">
        <v>162</v>
      </c>
      <c r="D70" s="67">
        <f t="shared" si="27"/>
        <v>0</v>
      </c>
      <c r="E70" s="67">
        <f t="shared" si="27"/>
        <v>0</v>
      </c>
      <c r="F70" s="67">
        <f t="shared" si="27"/>
        <v>0</v>
      </c>
      <c r="G70" s="67">
        <f t="shared" si="27"/>
        <v>0</v>
      </c>
      <c r="H70" s="67">
        <f t="shared" si="27"/>
        <v>0</v>
      </c>
      <c r="I70" s="67">
        <f t="shared" si="27"/>
        <v>0</v>
      </c>
      <c r="J70" s="67">
        <f t="shared" si="27"/>
        <v>0</v>
      </c>
      <c r="K70" s="67">
        <f t="shared" si="27"/>
        <v>0</v>
      </c>
      <c r="L70" s="67">
        <f t="shared" si="27"/>
        <v>0</v>
      </c>
      <c r="M70" s="67">
        <f t="shared" si="27"/>
        <v>0</v>
      </c>
      <c r="N70" s="67">
        <f t="shared" si="27"/>
        <v>0</v>
      </c>
      <c r="O70" s="68">
        <f t="shared" si="27"/>
        <v>0</v>
      </c>
      <c r="P70" s="67">
        <f t="shared" si="27"/>
        <v>0</v>
      </c>
      <c r="Q70" s="69">
        <f t="shared" si="27"/>
        <v>0</v>
      </c>
      <c r="R70" s="68">
        <f t="shared" si="27"/>
        <v>0</v>
      </c>
      <c r="S70" s="69">
        <f t="shared" si="27"/>
        <v>0</v>
      </c>
      <c r="T70" s="67">
        <f t="shared" ref="T70:AS70" si="33">T22</f>
        <v>0</v>
      </c>
      <c r="U70" s="68">
        <f t="shared" si="33"/>
        <v>0</v>
      </c>
      <c r="V70" s="69">
        <f t="shared" si="33"/>
        <v>0</v>
      </c>
      <c r="W70" s="67">
        <f t="shared" si="33"/>
        <v>0</v>
      </c>
      <c r="X70" s="67">
        <f t="shared" si="33"/>
        <v>0</v>
      </c>
      <c r="Y70" s="67">
        <f t="shared" si="33"/>
        <v>0</v>
      </c>
      <c r="Z70" s="67">
        <f t="shared" si="33"/>
        <v>0</v>
      </c>
      <c r="AA70" s="67">
        <f t="shared" si="33"/>
        <v>0</v>
      </c>
      <c r="AB70" s="68">
        <f t="shared" si="33"/>
        <v>0</v>
      </c>
      <c r="AC70" s="67">
        <f t="shared" si="33"/>
        <v>0</v>
      </c>
      <c r="AD70" s="67">
        <f t="shared" si="33"/>
        <v>0</v>
      </c>
      <c r="AE70" s="67">
        <f t="shared" si="33"/>
        <v>0</v>
      </c>
      <c r="AF70" s="67">
        <f t="shared" si="33"/>
        <v>0</v>
      </c>
      <c r="AG70" s="67">
        <f t="shared" si="33"/>
        <v>0</v>
      </c>
      <c r="AH70" s="67">
        <f t="shared" si="33"/>
        <v>0</v>
      </c>
      <c r="AI70" s="67">
        <f t="shared" si="33"/>
        <v>0</v>
      </c>
      <c r="AJ70" s="69">
        <f t="shared" si="33"/>
        <v>0</v>
      </c>
      <c r="AK70" s="67">
        <f t="shared" si="33"/>
        <v>0</v>
      </c>
      <c r="AL70" s="67">
        <f t="shared" si="33"/>
        <v>0</v>
      </c>
      <c r="AM70" s="70">
        <f t="shared" si="33"/>
        <v>0</v>
      </c>
      <c r="AN70" s="68">
        <f t="shared" si="33"/>
        <v>0</v>
      </c>
      <c r="AO70" s="69">
        <f t="shared" si="33"/>
        <v>0</v>
      </c>
      <c r="AP70" s="68">
        <f t="shared" si="33"/>
        <v>0</v>
      </c>
      <c r="AQ70" s="67">
        <f t="shared" si="33"/>
        <v>0</v>
      </c>
      <c r="AR70" s="67">
        <f t="shared" si="33"/>
        <v>0</v>
      </c>
      <c r="AS70" s="67">
        <f t="shared" si="33"/>
        <v>0</v>
      </c>
      <c r="AT70" s="75">
        <f>O70*(SUM([2]CPR_CEB!$K$69:$K$70))/(SUM([2]CPR_CEB!$K$69:$K$72))</f>
        <v>0</v>
      </c>
      <c r="AU70" s="75">
        <f>O70*([2]CPR_CEB!$K$71/(SUM([2]CPR_CEB!$K$69:$K$72)))</f>
        <v>0</v>
      </c>
      <c r="AV70" s="75">
        <f>O70*([2]CPR_CEB!$K$72/(SUM([2]CPR_CEB!$K$69:$K$72)))</f>
        <v>0</v>
      </c>
      <c r="AW70" s="71">
        <f>$Q70*([2]CPR_CEB!$K$76/(SUM([2]CPR_CEB!$K$76:$K$78)))</f>
        <v>0</v>
      </c>
      <c r="AX70" s="71">
        <f>$Q70*(SUM([2]CPR_CEB!$K$77:$K$78)/(SUM([2]CPR_CEB!$K$76:$K$78)))</f>
        <v>0</v>
      </c>
      <c r="AY70" s="75">
        <f>$R70*(SUM([2]CPR_CEB!$K$79)/(SUM([2]CPR_CEB!$K$79:$K$84)))</f>
        <v>0</v>
      </c>
      <c r="AZ70" s="75">
        <f>$R70*(SUM([2]CPR_CEB!$K$80)/(SUM([2]CPR_CEB!$K$79:$K$84)))</f>
        <v>0</v>
      </c>
      <c r="BA70" s="75">
        <f>$R70*(SUM([2]CPR_CEB!$K$81:$K$83)/(SUM([2]CPR_CEB!$K$79:$K$84)))</f>
        <v>0</v>
      </c>
      <c r="BB70" s="75">
        <f>$R70*(SUM([2]CPR_CEB!$K$84)/(SUM([2]CPR_CEB!$K$79:$K$84)))</f>
        <v>0</v>
      </c>
      <c r="BC70" s="71">
        <f>$S70*(SUM([2]CPR_CEB!$K$85)/(SUM([2]CPR_CEB!$K$85:$K$90)))</f>
        <v>0</v>
      </c>
      <c r="BD70" s="71">
        <f>$S70*(SUM([2]CPR_CEB!$K$86)/(SUM([2]CPR_CEB!$K$85:$K$90)))</f>
        <v>0</v>
      </c>
      <c r="BE70" s="71">
        <f>$S70*(SUM([2]CPR_CEB!$K$87:$K$90)/(SUM([2]CPR_CEB!$K$85:$K$90)))</f>
        <v>0</v>
      </c>
      <c r="BF70" s="75">
        <f>$U70*(SUM([2]CPR_CEB!$K$93)/(SUM([2]CPR_CEB!$K$93:$K$97)))</f>
        <v>0</v>
      </c>
      <c r="BG70" s="75">
        <f>$U70*(SUM([2]CPR_CEB!$K$94)/(SUM([2]CPR_CEB!$K$93:$K$97)))*([2]TRP!$D$246/SUM([2]TRP!$D$246:$D$247))</f>
        <v>0</v>
      </c>
      <c r="BH70" s="75">
        <f>$U70*(SUM([2]CPR_CEB!$K$94)/(SUM([2]CPR_CEB!$K$93:$K$97)))*([2]TRP!$D$247/SUM([2]TRP!$D$246:$D$247))</f>
        <v>0</v>
      </c>
      <c r="BI70" s="75">
        <f>$U70*(SUM([2]CPR_CEB!$K$95:$K$96)/(SUM([2]CPR_CEB!$K$93:$K$97)))</f>
        <v>0</v>
      </c>
      <c r="BJ70" s="75">
        <f>$U70*(SUM([2]CPR_CEB!$K$97)/(SUM([2]CPR_CEB!$K$93:$K$97)))</f>
        <v>0</v>
      </c>
      <c r="BK70" s="71">
        <f>$V70*(SUM([2]CPR_CEB!$K$98)/(SUM([2]CPR_CEB!$K$98:$K$100)))</f>
        <v>0</v>
      </c>
      <c r="BL70" s="71">
        <f>$V70*(SUM([2]CPR_CEB!$K$99)/(SUM([2]CPR_CEB!$K$98:$K$100)))</f>
        <v>0</v>
      </c>
      <c r="BM70" s="71">
        <f>$V70*(SUM([2]CPR_CEB!$K$100)/(SUM([2]CPR_CEB!$K$98:$K$100)))</f>
        <v>0</v>
      </c>
      <c r="BN70" s="75">
        <f>$AB70*(SUM([2]CPR_CEB!$K$106)/(SUM([2]CPR_CEB!$K$106:$K$113)))</f>
        <v>0</v>
      </c>
      <c r="BO70" s="75">
        <f>$AB70*(SUM([2]CPR_CEB!$K$107)/(SUM([2]CPR_CEB!$K$106:$K$113)))</f>
        <v>0</v>
      </c>
      <c r="BP70" s="75">
        <f>$AB70*(SUM([2]CPR_CEB!$K$108)/(SUM([2]CPR_CEB!$K$106:$K$113)))</f>
        <v>0</v>
      </c>
      <c r="BQ70" s="75">
        <f>$AB70*(SUM([2]CPR_CEB!$K$109)/(SUM([2]CPR_CEB!$K$106:$K$113)))</f>
        <v>0</v>
      </c>
      <c r="BR70" s="75">
        <f>$AB70*(SUM([2]CPR_CEB!$K$110)/(SUM([2]CPR_CEB!$K$106:$K$113)))</f>
        <v>0</v>
      </c>
      <c r="BS70" s="75">
        <f>$AB70*(SUM([2]CPR_CEB!$K$111:$K$112)/(SUM([2]CPR_CEB!$K$106:$K$113)))</f>
        <v>0</v>
      </c>
      <c r="BT70" s="75">
        <f>$AB70*(SUM([2]CPR_CEB!$K$113)/(SUM([2]CPR_CEB!$K$106:$K$113)))*([2]TRP!$D$248/SUM([2]TRP!$D$248:$D$251))</f>
        <v>0</v>
      </c>
      <c r="BU70" s="75">
        <f>$AB70*(SUM([2]CPR_CEB!$K$113)/(SUM([2]CPR_CEB!$K$106:$K$113)))*([2]TRP!$D$249/SUM([2]TRP!$D$248:$D$251))</f>
        <v>0</v>
      </c>
      <c r="BV70" s="75">
        <f>$AB70*(SUM([2]CPR_CEB!$K$113)/(SUM([2]CPR_CEB!$K$106:$K$113)))*([2]TRP!$D$250/SUM([2]TRP!$D$248:$D$251))</f>
        <v>0</v>
      </c>
      <c r="BW70" s="75">
        <f>$AB70*(SUM([2]CPR_CEB!$K$113)/(SUM([2]CPR_CEB!$K$106:$K$113)))*([2]TRP!$D$251/SUM([2]TRP!$D$248:$D$251))</f>
        <v>0</v>
      </c>
      <c r="BX70" s="71">
        <f>$AJ70*(SUM([2]CPR_CEB!$K$129)/(SUM([2]CPR_CEB!$K$129:$K$130)))</f>
        <v>0</v>
      </c>
      <c r="BY70" s="71">
        <f>$AJ70*(SUM([2]CPR_CEB!$K$130)/(SUM([2]CPR_CEB!$K$129:$K$130)))</f>
        <v>0</v>
      </c>
      <c r="BZ70" s="68">
        <f>$AN70*(SUM([2]CPR_CEB!$K$137)/(SUM([2]CPR_CEB!$K$137:$K$138)))</f>
        <v>0</v>
      </c>
      <c r="CA70" s="68">
        <f>$AN70*(SUM([2]CPR_CEB!$K$138)/(SUM([2]CPR_CEB!$K$137:$K$138)))</f>
        <v>0</v>
      </c>
      <c r="CB70" s="71">
        <f>$AO70*([2]CPR_CEB!$K$139+[2]CPR_CEB!$K$141)/(SUM([2]CPR_CEB!$K$139:$K$141))</f>
        <v>0</v>
      </c>
      <c r="CC70" s="71">
        <f>$AO70*(SUM([2]CPR_CEB!$K$140)/(SUM([2]CPR_CEB!$K$139:$K$141)))</f>
        <v>0</v>
      </c>
      <c r="CD70" s="68">
        <f>$AP70*(SUM([2]CPR_CEB!$K$142)/(SUM([2]CPR_CEB!$K$142:$K$143)))</f>
        <v>0</v>
      </c>
      <c r="CE70" s="68">
        <f>$AP70*(SUM([2]CPR_CEB!$K$143)/(SUM([2]CPR_CEB!$K$142:$K$143)))</f>
        <v>0</v>
      </c>
      <c r="CF70" s="70"/>
      <c r="CG70" s="70"/>
      <c r="CI70" s="72">
        <f t="shared" si="5"/>
        <v>0</v>
      </c>
      <c r="CJ70" s="73">
        <f t="shared" si="6"/>
        <v>0</v>
      </c>
      <c r="CK70" s="73">
        <f t="shared" si="7"/>
        <v>0</v>
      </c>
      <c r="CL70" s="73">
        <f t="shared" si="8"/>
        <v>0</v>
      </c>
      <c r="CM70" s="73">
        <f t="shared" si="9"/>
        <v>0</v>
      </c>
      <c r="CN70" s="73">
        <f t="shared" si="10"/>
        <v>0</v>
      </c>
      <c r="CO70" s="73">
        <f t="shared" si="11"/>
        <v>0</v>
      </c>
      <c r="CP70" s="73">
        <f t="shared" si="11"/>
        <v>0</v>
      </c>
      <c r="CQ70" s="73">
        <f t="shared" si="12"/>
        <v>0</v>
      </c>
      <c r="CR70" s="73">
        <f t="shared" si="12"/>
        <v>0</v>
      </c>
      <c r="CS70" s="73">
        <f t="shared" si="13"/>
        <v>0</v>
      </c>
      <c r="CT70" s="73">
        <f t="shared" si="14"/>
        <v>0</v>
      </c>
      <c r="CU70" s="73">
        <f t="shared" si="15"/>
        <v>0</v>
      </c>
      <c r="CV70" s="73">
        <f t="shared" si="16"/>
        <v>0</v>
      </c>
      <c r="CW70" s="73">
        <f t="shared" si="17"/>
        <v>0</v>
      </c>
      <c r="CX70" s="73">
        <f t="shared" si="18"/>
        <v>0</v>
      </c>
      <c r="CY70" s="73">
        <f t="shared" si="18"/>
        <v>0</v>
      </c>
      <c r="CZ70" s="73">
        <f t="shared" si="18"/>
        <v>0</v>
      </c>
      <c r="DA70" s="73">
        <f t="shared" si="19"/>
        <v>0</v>
      </c>
      <c r="DB70" s="73">
        <f t="shared" si="20"/>
        <v>0</v>
      </c>
      <c r="DC70" s="73">
        <f t="shared" si="21"/>
        <v>0</v>
      </c>
      <c r="DD70" s="73">
        <f t="shared" si="22"/>
        <v>0</v>
      </c>
      <c r="DE70" s="73">
        <f t="shared" si="23"/>
        <v>0</v>
      </c>
      <c r="DF70" s="73">
        <f t="shared" si="24"/>
        <v>0</v>
      </c>
      <c r="DG70" s="74">
        <f t="shared" si="25"/>
        <v>0</v>
      </c>
      <c r="DH70" s="99"/>
    </row>
    <row r="71" spans="1:112" ht="13.25" x14ac:dyDescent="0.25">
      <c r="A71" s="22" t="str">
        <f t="shared" si="3"/>
        <v>EAU  GAZ  ELECTRICITE</v>
      </c>
      <c r="B71" s="46" t="str">
        <f t="shared" si="3"/>
        <v xml:space="preserve">FG2 </v>
      </c>
      <c r="C71" s="22" t="s">
        <v>163</v>
      </c>
      <c r="D71" s="67">
        <f t="shared" si="27"/>
        <v>0</v>
      </c>
      <c r="E71" s="67">
        <f t="shared" si="27"/>
        <v>0</v>
      </c>
      <c r="F71" s="67">
        <f t="shared" si="27"/>
        <v>0</v>
      </c>
      <c r="G71" s="67">
        <f t="shared" si="27"/>
        <v>0</v>
      </c>
      <c r="H71" s="67">
        <f t="shared" si="27"/>
        <v>0</v>
      </c>
      <c r="I71" s="67">
        <f t="shared" si="27"/>
        <v>0</v>
      </c>
      <c r="J71" s="67">
        <f t="shared" si="27"/>
        <v>0</v>
      </c>
      <c r="K71" s="67">
        <f t="shared" si="27"/>
        <v>0</v>
      </c>
      <c r="L71" s="67">
        <f t="shared" si="27"/>
        <v>0</v>
      </c>
      <c r="M71" s="67">
        <f t="shared" si="27"/>
        <v>0</v>
      </c>
      <c r="N71" s="67">
        <f t="shared" si="27"/>
        <v>0</v>
      </c>
      <c r="O71" s="68">
        <f t="shared" si="27"/>
        <v>0</v>
      </c>
      <c r="P71" s="67">
        <f t="shared" si="27"/>
        <v>0</v>
      </c>
      <c r="Q71" s="69">
        <f t="shared" si="27"/>
        <v>0</v>
      </c>
      <c r="R71" s="68">
        <f t="shared" si="27"/>
        <v>0</v>
      </c>
      <c r="S71" s="69">
        <f t="shared" si="27"/>
        <v>0</v>
      </c>
      <c r="T71" s="67">
        <f t="shared" ref="T71:AS71" si="34">T23</f>
        <v>0</v>
      </c>
      <c r="U71" s="68">
        <f t="shared" si="34"/>
        <v>0</v>
      </c>
      <c r="V71" s="69">
        <f t="shared" si="34"/>
        <v>0</v>
      </c>
      <c r="W71" s="67">
        <f t="shared" si="34"/>
        <v>0</v>
      </c>
      <c r="X71" s="67">
        <f t="shared" si="34"/>
        <v>0</v>
      </c>
      <c r="Y71" s="67">
        <f t="shared" si="34"/>
        <v>0</v>
      </c>
      <c r="Z71" s="67">
        <f t="shared" si="34"/>
        <v>0</v>
      </c>
      <c r="AA71" s="67">
        <f t="shared" si="34"/>
        <v>0</v>
      </c>
      <c r="AB71" s="68">
        <f t="shared" si="34"/>
        <v>0</v>
      </c>
      <c r="AC71" s="67">
        <f t="shared" si="34"/>
        <v>0</v>
      </c>
      <c r="AD71" s="67">
        <f t="shared" si="34"/>
        <v>0</v>
      </c>
      <c r="AE71" s="67">
        <f t="shared" si="34"/>
        <v>0</v>
      </c>
      <c r="AF71" s="67">
        <f t="shared" si="34"/>
        <v>0</v>
      </c>
      <c r="AG71" s="67">
        <f t="shared" si="34"/>
        <v>0</v>
      </c>
      <c r="AH71" s="67">
        <f t="shared" si="34"/>
        <v>0</v>
      </c>
      <c r="AI71" s="67">
        <f t="shared" si="34"/>
        <v>0</v>
      </c>
      <c r="AJ71" s="69">
        <f t="shared" si="34"/>
        <v>0</v>
      </c>
      <c r="AK71" s="67">
        <f t="shared" si="34"/>
        <v>0</v>
      </c>
      <c r="AL71" s="67">
        <f t="shared" si="34"/>
        <v>0</v>
      </c>
      <c r="AM71" s="70">
        <f t="shared" si="34"/>
        <v>0</v>
      </c>
      <c r="AN71" s="68">
        <f t="shared" si="34"/>
        <v>0</v>
      </c>
      <c r="AO71" s="69">
        <f t="shared" si="34"/>
        <v>0</v>
      </c>
      <c r="AP71" s="68">
        <f t="shared" si="34"/>
        <v>0</v>
      </c>
      <c r="AQ71" s="67">
        <f t="shared" si="34"/>
        <v>0</v>
      </c>
      <c r="AR71" s="67">
        <f t="shared" si="34"/>
        <v>0</v>
      </c>
      <c r="AS71" s="67">
        <f t="shared" si="34"/>
        <v>0</v>
      </c>
      <c r="AT71" s="75">
        <f>O71*(SUM([2]CPR_CEB!$K$69:$K$70))/(SUM([2]CPR_CEB!$K$69:$K$72))</f>
        <v>0</v>
      </c>
      <c r="AU71" s="75">
        <f>O71*([2]CPR_CEB!$K$71/(SUM([2]CPR_CEB!$K$69:$K$72)))</f>
        <v>0</v>
      </c>
      <c r="AV71" s="75">
        <f>O71*([2]CPR_CEB!$K$72/(SUM([2]CPR_CEB!$K$69:$K$72)))</f>
        <v>0</v>
      </c>
      <c r="AW71" s="71">
        <f>$Q71*([2]CPR_CEB!$K$76/(SUM([2]CPR_CEB!$K$76:$K$78)))</f>
        <v>0</v>
      </c>
      <c r="AX71" s="71">
        <f>$Q71*(SUM([2]CPR_CEB!$K$77:$K$78)/(SUM([2]CPR_CEB!$K$76:$K$78)))</f>
        <v>0</v>
      </c>
      <c r="AY71" s="75">
        <f>$R71*(SUM([2]CPR_CEB!$K$79)/(SUM([2]CPR_CEB!$K$79:$K$84)))</f>
        <v>0</v>
      </c>
      <c r="AZ71" s="75">
        <f>$R71*(SUM([2]CPR_CEB!$K$80)/(SUM([2]CPR_CEB!$K$79:$K$84)))</f>
        <v>0</v>
      </c>
      <c r="BA71" s="75">
        <f>$R71*(SUM([2]CPR_CEB!$K$81:$K$83)/(SUM([2]CPR_CEB!$K$79:$K$84)))</f>
        <v>0</v>
      </c>
      <c r="BB71" s="75">
        <f>$R71*(SUM([2]CPR_CEB!$K$84)/(SUM([2]CPR_CEB!$K$79:$K$84)))</f>
        <v>0</v>
      </c>
      <c r="BC71" s="71">
        <f>$S71*(SUM([2]CPR_CEB!$K$85)/(SUM([2]CPR_CEB!$K$85:$K$90)))</f>
        <v>0</v>
      </c>
      <c r="BD71" s="71">
        <f>$S71*(SUM([2]CPR_CEB!$K$86)/(SUM([2]CPR_CEB!$K$85:$K$90)))</f>
        <v>0</v>
      </c>
      <c r="BE71" s="71">
        <f>$S71*(SUM([2]CPR_CEB!$K$87:$K$90)/(SUM([2]CPR_CEB!$K$85:$K$90)))</f>
        <v>0</v>
      </c>
      <c r="BF71" s="75">
        <f>$U71*(SUM([2]CPR_CEB!$K$93)/(SUM([2]CPR_CEB!$K$93:$K$97)))</f>
        <v>0</v>
      </c>
      <c r="BG71" s="75">
        <f>$U71*(SUM([2]CPR_CEB!$K$94)/(SUM([2]CPR_CEB!$K$93:$K$97)))*([2]TRP!$D$246/SUM([2]TRP!$D$246:$D$247))</f>
        <v>0</v>
      </c>
      <c r="BH71" s="75">
        <f>$U71*(SUM([2]CPR_CEB!$K$94)/(SUM([2]CPR_CEB!$K$93:$K$97)))*([2]TRP!$D$247/SUM([2]TRP!$D$246:$D$247))</f>
        <v>0</v>
      </c>
      <c r="BI71" s="75">
        <f>$U71*(SUM([2]CPR_CEB!$K$95:$K$96)/(SUM([2]CPR_CEB!$K$93:$K$97)))</f>
        <v>0</v>
      </c>
      <c r="BJ71" s="75">
        <f>$U71*(SUM([2]CPR_CEB!$K$97)/(SUM([2]CPR_CEB!$K$93:$K$97)))</f>
        <v>0</v>
      </c>
      <c r="BK71" s="71">
        <f>$V71*(SUM([2]CPR_CEB!$K$98)/(SUM([2]CPR_CEB!$K$98:$K$100)))</f>
        <v>0</v>
      </c>
      <c r="BL71" s="71">
        <f>$V71*(SUM([2]CPR_CEB!$K$99)/(SUM([2]CPR_CEB!$K$98:$K$100)))</f>
        <v>0</v>
      </c>
      <c r="BM71" s="71">
        <f>$V71*(SUM([2]CPR_CEB!$K$100)/(SUM([2]CPR_CEB!$K$98:$K$100)))</f>
        <v>0</v>
      </c>
      <c r="BN71" s="75">
        <f>$AB71*(SUM([2]CPR_CEB!$K$106)/(SUM([2]CPR_CEB!$K$106:$K$113)))</f>
        <v>0</v>
      </c>
      <c r="BO71" s="75">
        <f>$AB71*(SUM([2]CPR_CEB!$K$107)/(SUM([2]CPR_CEB!$K$106:$K$113)))</f>
        <v>0</v>
      </c>
      <c r="BP71" s="75">
        <f>$AB71*(SUM([2]CPR_CEB!$K$108)/(SUM([2]CPR_CEB!$K$106:$K$113)))</f>
        <v>0</v>
      </c>
      <c r="BQ71" s="75">
        <f>$AB71*(SUM([2]CPR_CEB!$K$109)/(SUM([2]CPR_CEB!$K$106:$K$113)))</f>
        <v>0</v>
      </c>
      <c r="BR71" s="75">
        <f>$AB71*(SUM([2]CPR_CEB!$K$110)/(SUM([2]CPR_CEB!$K$106:$K$113)))</f>
        <v>0</v>
      </c>
      <c r="BS71" s="75">
        <f>$AB71*(SUM([2]CPR_CEB!$K$111:$K$112)/(SUM([2]CPR_CEB!$K$106:$K$113)))</f>
        <v>0</v>
      </c>
      <c r="BT71" s="75">
        <f>$AB71*(SUM([2]CPR_CEB!$K$113)/(SUM([2]CPR_CEB!$K$106:$K$113)))*([2]TRP!$D$248/SUM([2]TRP!$D$248:$D$251))</f>
        <v>0</v>
      </c>
      <c r="BU71" s="75">
        <f>$AB71*(SUM([2]CPR_CEB!$K$113)/(SUM([2]CPR_CEB!$K$106:$K$113)))*([2]TRP!$D$249/SUM([2]TRP!$D$248:$D$251))</f>
        <v>0</v>
      </c>
      <c r="BV71" s="75">
        <f>$AB71*(SUM([2]CPR_CEB!$K$113)/(SUM([2]CPR_CEB!$K$106:$K$113)))*([2]TRP!$D$250/SUM([2]TRP!$D$248:$D$251))</f>
        <v>0</v>
      </c>
      <c r="BW71" s="75">
        <f>$AB71*(SUM([2]CPR_CEB!$K$113)/(SUM([2]CPR_CEB!$K$106:$K$113)))*([2]TRP!$D$251/SUM([2]TRP!$D$248:$D$251))</f>
        <v>0</v>
      </c>
      <c r="BX71" s="71">
        <f>$AJ71*(SUM([2]CPR_CEB!$K$129)/(SUM([2]CPR_CEB!$K$129:$K$130)))</f>
        <v>0</v>
      </c>
      <c r="BY71" s="71">
        <f>$AJ71*(SUM([2]CPR_CEB!$K$130)/(SUM([2]CPR_CEB!$K$129:$K$130)))</f>
        <v>0</v>
      </c>
      <c r="BZ71" s="68">
        <f>$AN71*(SUM([2]CPR_CEB!$K$137)/(SUM([2]CPR_CEB!$K$137:$K$138)))</f>
        <v>0</v>
      </c>
      <c r="CA71" s="68">
        <f>$AN71*(SUM([2]CPR_CEB!$K$138)/(SUM([2]CPR_CEB!$K$137:$K$138)))</f>
        <v>0</v>
      </c>
      <c r="CB71" s="71">
        <f>$AO71*([2]CPR_CEB!$K$139+[2]CPR_CEB!$K$141)/(SUM([2]CPR_CEB!$K$139:$K$141))</f>
        <v>0</v>
      </c>
      <c r="CC71" s="71">
        <f>$AO71*(SUM([2]CPR_CEB!$K$140)/(SUM([2]CPR_CEB!$K$139:$K$141)))</f>
        <v>0</v>
      </c>
      <c r="CD71" s="68">
        <f>$AP71*(SUM([2]CPR_CEB!$K$142)/(SUM([2]CPR_CEB!$K$142:$K$143)))</f>
        <v>0</v>
      </c>
      <c r="CE71" s="68">
        <f>$AP71*(SUM([2]CPR_CEB!$K$143)/(SUM([2]CPR_CEB!$K$142:$K$143)))</f>
        <v>0</v>
      </c>
      <c r="CF71" s="70"/>
      <c r="CG71" s="70"/>
      <c r="CI71" s="72">
        <f t="shared" si="5"/>
        <v>0</v>
      </c>
      <c r="CJ71" s="73">
        <f t="shared" si="6"/>
        <v>0</v>
      </c>
      <c r="CK71" s="73">
        <f t="shared" si="7"/>
        <v>0</v>
      </c>
      <c r="CL71" s="73">
        <f t="shared" si="8"/>
        <v>0</v>
      </c>
      <c r="CM71" s="73">
        <f t="shared" si="9"/>
        <v>0</v>
      </c>
      <c r="CN71" s="73">
        <f t="shared" si="10"/>
        <v>0</v>
      </c>
      <c r="CO71" s="73">
        <f t="shared" si="11"/>
        <v>0</v>
      </c>
      <c r="CP71" s="73">
        <f t="shared" si="11"/>
        <v>0</v>
      </c>
      <c r="CQ71" s="73">
        <f t="shared" si="12"/>
        <v>0</v>
      </c>
      <c r="CR71" s="73">
        <f t="shared" si="12"/>
        <v>0</v>
      </c>
      <c r="CS71" s="73">
        <f t="shared" si="13"/>
        <v>0</v>
      </c>
      <c r="CT71" s="73">
        <f t="shared" si="14"/>
        <v>0</v>
      </c>
      <c r="CU71" s="73">
        <f t="shared" si="15"/>
        <v>0</v>
      </c>
      <c r="CV71" s="73">
        <f t="shared" si="16"/>
        <v>0</v>
      </c>
      <c r="CW71" s="73">
        <f t="shared" si="17"/>
        <v>0</v>
      </c>
      <c r="CX71" s="73">
        <f t="shared" si="18"/>
        <v>0</v>
      </c>
      <c r="CY71" s="73">
        <f t="shared" si="18"/>
        <v>0</v>
      </c>
      <c r="CZ71" s="73">
        <f t="shared" si="18"/>
        <v>0</v>
      </c>
      <c r="DA71" s="73">
        <f t="shared" si="19"/>
        <v>0</v>
      </c>
      <c r="DB71" s="73">
        <f t="shared" si="20"/>
        <v>0</v>
      </c>
      <c r="DC71" s="73">
        <f t="shared" si="21"/>
        <v>0</v>
      </c>
      <c r="DD71" s="73">
        <f t="shared" si="22"/>
        <v>0</v>
      </c>
      <c r="DE71" s="73">
        <f t="shared" si="23"/>
        <v>0</v>
      </c>
      <c r="DF71" s="73">
        <f t="shared" si="24"/>
        <v>0</v>
      </c>
      <c r="DG71" s="74">
        <f t="shared" si="25"/>
        <v>0</v>
      </c>
      <c r="DH71" s="99"/>
    </row>
    <row r="72" spans="1:112" ht="13.25" x14ac:dyDescent="0.25">
      <c r="A72" s="22" t="str">
        <f t="shared" si="3"/>
        <v>BATIMENT</v>
      </c>
      <c r="B72" s="22" t="str">
        <f t="shared" si="3"/>
        <v xml:space="preserve">FH1 </v>
      </c>
      <c r="C72" s="22">
        <v>13</v>
      </c>
      <c r="D72" s="67">
        <f t="shared" si="27"/>
        <v>2956.66</v>
      </c>
      <c r="E72" s="67">
        <f t="shared" si="27"/>
        <v>200.33</v>
      </c>
      <c r="F72" s="67">
        <f t="shared" si="27"/>
        <v>478.76</v>
      </c>
      <c r="G72" s="67">
        <f t="shared" si="27"/>
        <v>46.99</v>
      </c>
      <c r="H72" s="67">
        <f t="shared" si="27"/>
        <v>130.66</v>
      </c>
      <c r="I72" s="67">
        <f t="shared" si="27"/>
        <v>139.15</v>
      </c>
      <c r="J72" s="67">
        <f t="shared" si="27"/>
        <v>140.38999999999999</v>
      </c>
      <c r="K72" s="67">
        <f t="shared" si="27"/>
        <v>484.58</v>
      </c>
      <c r="L72" s="67">
        <f t="shared" si="27"/>
        <v>174.74</v>
      </c>
      <c r="M72" s="67">
        <f t="shared" si="27"/>
        <v>281.08999999999997</v>
      </c>
      <c r="N72" s="67">
        <f t="shared" si="27"/>
        <v>90.43</v>
      </c>
      <c r="O72" s="68">
        <f t="shared" si="27"/>
        <v>245.97</v>
      </c>
      <c r="P72" s="67">
        <f t="shared" si="27"/>
        <v>79.92</v>
      </c>
      <c r="Q72" s="69">
        <f t="shared" si="27"/>
        <v>204.26</v>
      </c>
      <c r="R72" s="68">
        <f t="shared" si="27"/>
        <v>524.21</v>
      </c>
      <c r="S72" s="69">
        <f t="shared" si="27"/>
        <v>480.37</v>
      </c>
      <c r="T72" s="67">
        <f t="shared" ref="T72:AS72" si="35">T24</f>
        <v>264.98</v>
      </c>
      <c r="U72" s="68">
        <f t="shared" si="35"/>
        <v>-11.77</v>
      </c>
      <c r="V72" s="69">
        <f t="shared" si="35"/>
        <v>738.61</v>
      </c>
      <c r="W72" s="67">
        <f t="shared" si="35"/>
        <v>217.92</v>
      </c>
      <c r="X72" s="67">
        <f t="shared" si="35"/>
        <v>180.17</v>
      </c>
      <c r="Y72" s="67">
        <f t="shared" si="35"/>
        <v>204.87</v>
      </c>
      <c r="Z72" s="67">
        <f t="shared" si="35"/>
        <v>916.25</v>
      </c>
      <c r="AA72" s="67">
        <f t="shared" si="35"/>
        <v>1469.92</v>
      </c>
      <c r="AB72" s="68">
        <f t="shared" si="35"/>
        <v>2256.8200000000002</v>
      </c>
      <c r="AC72" s="67">
        <f t="shared" si="35"/>
        <v>4076</v>
      </c>
      <c r="AD72" s="67">
        <f t="shared" si="35"/>
        <v>925.06</v>
      </c>
      <c r="AE72" s="67">
        <f t="shared" si="35"/>
        <v>1673.86</v>
      </c>
      <c r="AF72" s="67">
        <f t="shared" si="35"/>
        <v>59094.99</v>
      </c>
      <c r="AG72" s="67">
        <f t="shared" si="35"/>
        <v>836.43</v>
      </c>
      <c r="AH72" s="67">
        <f t="shared" si="35"/>
        <v>656.49</v>
      </c>
      <c r="AI72" s="67">
        <f t="shared" si="35"/>
        <v>945.13</v>
      </c>
      <c r="AJ72" s="69">
        <f t="shared" si="35"/>
        <v>564.94000000000005</v>
      </c>
      <c r="AK72" s="67">
        <f t="shared" si="35"/>
        <v>1026.52</v>
      </c>
      <c r="AL72" s="67">
        <f t="shared" si="35"/>
        <v>4297.7299999999996</v>
      </c>
      <c r="AM72" s="70">
        <f t="shared" si="35"/>
        <v>100.24</v>
      </c>
      <c r="AN72" s="68">
        <f t="shared" si="35"/>
        <v>5785.75</v>
      </c>
      <c r="AO72" s="69">
        <f t="shared" si="35"/>
        <v>2387.9</v>
      </c>
      <c r="AP72" s="68">
        <f t="shared" si="35"/>
        <v>1252.05</v>
      </c>
      <c r="AQ72" s="67">
        <f t="shared" si="35"/>
        <v>6898</v>
      </c>
      <c r="AR72" s="67">
        <f t="shared" si="35"/>
        <v>275.64</v>
      </c>
      <c r="AS72" s="67">
        <f t="shared" si="35"/>
        <v>103693.01000000001</v>
      </c>
      <c r="AT72" s="75">
        <f>O72*(SUM([2]CPR_CEB!$K$69:$K$70))/(SUM([2]CPR_CEB!$K$69:$K$72))</f>
        <v>42.540044136981159</v>
      </c>
      <c r="AU72" s="75">
        <f>O72*([2]CPR_CEB!$K$71/(SUM([2]CPR_CEB!$K$69:$K$72)))</f>
        <v>52.002797846365745</v>
      </c>
      <c r="AV72" s="75">
        <f>O72*([2]CPR_CEB!$K$72/(SUM([2]CPR_CEB!$K$69:$K$72)))</f>
        <v>151.4271580166531</v>
      </c>
      <c r="AW72" s="71">
        <f>$Q72*([2]CPR_CEB!$K$76/(SUM([2]CPR_CEB!$K$76:$K$78)))</f>
        <v>76.301030869442073</v>
      </c>
      <c r="AX72" s="71">
        <f>$Q72*(SUM([2]CPR_CEB!$K$77:$K$78)/(SUM([2]CPR_CEB!$K$76:$K$78)))</f>
        <v>127.9589691305579</v>
      </c>
      <c r="AY72" s="75">
        <f>$R72*(SUM([2]CPR_CEB!$K$79)/(SUM([2]CPR_CEB!$K$79:$K$84)))</f>
        <v>40.708942751256934</v>
      </c>
      <c r="AZ72" s="75">
        <f>$R72*(SUM([2]CPR_CEB!$K$80)/(SUM([2]CPR_CEB!$K$79:$K$84)))</f>
        <v>161.42287928264139</v>
      </c>
      <c r="BA72" s="75">
        <f>$R72*(SUM([2]CPR_CEB!$K$81:$K$83)/(SUM([2]CPR_CEB!$K$79:$K$84)))</f>
        <v>151.11148680868709</v>
      </c>
      <c r="BB72" s="75">
        <f>$R72*(SUM([2]CPR_CEB!$K$84)/(SUM([2]CPR_CEB!$K$79:$K$84)))</f>
        <v>170.96669115741463</v>
      </c>
      <c r="BC72" s="71">
        <f>$S72*(SUM([2]CPR_CEB!$K$85)/(SUM([2]CPR_CEB!$K$85:$K$90)))</f>
        <v>149.75212243969048</v>
      </c>
      <c r="BD72" s="71">
        <f>$S72*(SUM([2]CPR_CEB!$K$86)/(SUM([2]CPR_CEB!$K$85:$K$90)))</f>
        <v>69.207607760582619</v>
      </c>
      <c r="BE72" s="71">
        <f>$S72*(SUM([2]CPR_CEB!$K$87:$K$90)/(SUM([2]CPR_CEB!$K$85:$K$90)))</f>
        <v>261.4102697997269</v>
      </c>
      <c r="BF72" s="75">
        <f>$U72*(SUM([2]CPR_CEB!$K$93)/(SUM([2]CPR_CEB!$K$93:$K$97)))</f>
        <v>-2.8186205509752659E-2</v>
      </c>
      <c r="BG72" s="75">
        <f>$U72*(SUM([2]CPR_CEB!$K$94)/(SUM([2]CPR_CEB!$K$93:$K$97)))*([2]TRP!$D$246/SUM([2]TRP!$D$246:$D$247))</f>
        <v>-8.1913181238766633E-2</v>
      </c>
      <c r="BH72" s="75">
        <f>$U72*(SUM([2]CPR_CEB!$K$94)/(SUM([2]CPR_CEB!$K$93:$K$97)))*([2]TRP!$D$247/SUM([2]TRP!$D$246:$D$247))</f>
        <v>-3.9007792016813508E-2</v>
      </c>
      <c r="BI72" s="75">
        <f>$U72*(SUM([2]CPR_CEB!$K$95:$K$96)/(SUM([2]CPR_CEB!$K$93:$K$97)))</f>
        <v>-0.87119042831288951</v>
      </c>
      <c r="BJ72" s="75">
        <f>$U72*(SUM([2]CPR_CEB!$K$97)/(SUM([2]CPR_CEB!$K$93:$K$97)))</f>
        <v>-10.749702392921776</v>
      </c>
      <c r="BK72" s="71">
        <f>$V72*(SUM([2]CPR_CEB!$K$98)/(SUM([2]CPR_CEB!$K$98:$K$100)))</f>
        <v>431.77261272586441</v>
      </c>
      <c r="BL72" s="71">
        <f>$V72*(SUM([2]CPR_CEB!$K$99)/(SUM([2]CPR_CEB!$K$98:$K$100)))</f>
        <v>223.61914123906394</v>
      </c>
      <c r="BM72" s="71">
        <f>$V72*(SUM([2]CPR_CEB!$K$100)/(SUM([2]CPR_CEB!$K$98:$K$100)))</f>
        <v>83.218246035071687</v>
      </c>
      <c r="BN72" s="75">
        <f>$AB72*(SUM([2]CPR_CEB!$K$106)/(SUM([2]CPR_CEB!$K$106:$K$113)))</f>
        <v>146.34576275264678</v>
      </c>
      <c r="BO72" s="75">
        <f>$AB72*(SUM([2]CPR_CEB!$K$107)/(SUM([2]CPR_CEB!$K$106:$K$113)))</f>
        <v>267.10892257512569</v>
      </c>
      <c r="BP72" s="75">
        <f>$AB72*(SUM([2]CPR_CEB!$K$108)/(SUM([2]CPR_CEB!$K$106:$K$113)))</f>
        <v>635.0398486792858</v>
      </c>
      <c r="BQ72" s="75">
        <f>$AB72*(SUM([2]CPR_CEB!$K$109)/(SUM([2]CPR_CEB!$K$106:$K$113)))</f>
        <v>143.2082737140413</v>
      </c>
      <c r="BR72" s="75">
        <f>$AB72*(SUM([2]CPR_CEB!$K$110)/(SUM([2]CPR_CEB!$K$106:$K$113)))</f>
        <v>268.4664899475992</v>
      </c>
      <c r="BS72" s="75">
        <f>$AB72*(SUM([2]CPR_CEB!$K$111:$K$112)/(SUM([2]CPR_CEB!$K$106:$K$113)))</f>
        <v>581.26509664741752</v>
      </c>
      <c r="BT72" s="75">
        <f>$AB72*(SUM([2]CPR_CEB!$K$113)/(SUM([2]CPR_CEB!$K$106:$K$113)))*([2]TRP!$D$248/SUM([2]TRP!$D$248:$D$251))</f>
        <v>23.401030714724708</v>
      </c>
      <c r="BU72" s="75">
        <f>$AB72*(SUM([2]CPR_CEB!$K$113)/(SUM([2]CPR_CEB!$K$106:$K$113)))*([2]TRP!$D$249/SUM([2]TRP!$D$248:$D$251))</f>
        <v>119.94528867435056</v>
      </c>
      <c r="BV72" s="75">
        <f>$AB72*(SUM([2]CPR_CEB!$K$113)/(SUM([2]CPR_CEB!$K$106:$K$113)))*([2]TRP!$D$250/SUM([2]TRP!$D$248:$D$251))</f>
        <v>28.559810122685224</v>
      </c>
      <c r="BW72" s="75">
        <f>$AB72*(SUM([2]CPR_CEB!$K$113)/(SUM([2]CPR_CEB!$K$106:$K$113)))*([2]TRP!$D$251/SUM([2]TRP!$D$248:$D$251))</f>
        <v>43.47947617212359</v>
      </c>
      <c r="BX72" s="71">
        <f>$AJ72*(SUM([2]CPR_CEB!$K$129)/(SUM([2]CPR_CEB!$K$129:$K$130)))</f>
        <v>425.62725577647973</v>
      </c>
      <c r="BY72" s="71">
        <f>$AJ72*(SUM([2]CPR_CEB!$K$130)/(SUM([2]CPR_CEB!$K$129:$K$130)))</f>
        <v>139.31274422352027</v>
      </c>
      <c r="BZ72" s="68">
        <f>$AN72*(SUM([2]CPR_CEB!$K$137)/(SUM([2]CPR_CEB!$K$137:$K$138)))</f>
        <v>974.00138994613667</v>
      </c>
      <c r="CA72" s="68">
        <f>$AN72*(SUM([2]CPR_CEB!$K$138)/(SUM([2]CPR_CEB!$K$137:$K$138)))</f>
        <v>4811.7486100538636</v>
      </c>
      <c r="CB72" s="71">
        <f>$AO72*([2]CPR_CEB!$K$139+[2]CPR_CEB!$K$141)/(SUM([2]CPR_CEB!$K$139:$K$141))</f>
        <v>1305.3748828621835</v>
      </c>
      <c r="CC72" s="71">
        <f>$AO72*(SUM([2]CPR_CEB!$K$140)/(SUM([2]CPR_CEB!$K$139:$K$141)))</f>
        <v>1082.5251171378166</v>
      </c>
      <c r="CD72" s="68">
        <f>$AP72*(SUM([2]CPR_CEB!$K$142)/(SUM([2]CPR_CEB!$K$142:$K$143)))</f>
        <v>526.79957741303281</v>
      </c>
      <c r="CE72" s="68">
        <f>$AP72*(SUM([2]CPR_CEB!$K$143)/(SUM([2]CPR_CEB!$K$142:$K$143)))</f>
        <v>725.25042258696703</v>
      </c>
      <c r="CF72" s="70"/>
      <c r="CG72" s="70"/>
      <c r="CI72" s="72">
        <f t="shared" si="5"/>
        <v>2956.66</v>
      </c>
      <c r="CJ72" s="73">
        <f t="shared" si="6"/>
        <v>679.09</v>
      </c>
      <c r="CK72" s="73">
        <f t="shared" si="7"/>
        <v>484.58</v>
      </c>
      <c r="CL72" s="73">
        <f t="shared" si="8"/>
        <v>52.002797846365745</v>
      </c>
      <c r="CM72" s="73">
        <f t="shared" si="9"/>
        <v>151.4271580166531</v>
      </c>
      <c r="CN72" s="73">
        <f t="shared" si="10"/>
        <v>127.9589691305579</v>
      </c>
      <c r="CO72" s="73">
        <f t="shared" si="11"/>
        <v>40.708942751256934</v>
      </c>
      <c r="CP72" s="73">
        <f t="shared" si="11"/>
        <v>161.42287928264139</v>
      </c>
      <c r="CQ72" s="73">
        <f t="shared" si="12"/>
        <v>170.96669115741463</v>
      </c>
      <c r="CR72" s="73">
        <f t="shared" si="12"/>
        <v>149.75212243969048</v>
      </c>
      <c r="CS72" s="73">
        <f t="shared" si="13"/>
        <v>69.207607760582619</v>
      </c>
      <c r="CT72" s="73">
        <f t="shared" si="14"/>
        <v>1962.0598872215958</v>
      </c>
      <c r="CU72" s="73">
        <f t="shared" si="15"/>
        <v>398.09</v>
      </c>
      <c r="CV72" s="73">
        <f t="shared" si="16"/>
        <v>169.74679346737148</v>
      </c>
      <c r="CW72" s="73">
        <f t="shared" si="17"/>
        <v>267.10892257512569</v>
      </c>
      <c r="CX72" s="73">
        <f t="shared" si="18"/>
        <v>754.98513735363633</v>
      </c>
      <c r="CY72" s="73">
        <f t="shared" si="18"/>
        <v>171.76808383672653</v>
      </c>
      <c r="CZ72" s="73">
        <f t="shared" si="18"/>
        <v>311.94596611972281</v>
      </c>
      <c r="DA72" s="73">
        <f t="shared" si="19"/>
        <v>80036.558202645261</v>
      </c>
      <c r="DB72" s="73">
        <f t="shared" si="20"/>
        <v>13932.476894002168</v>
      </c>
      <c r="DC72" s="73">
        <f t="shared" si="21"/>
        <v>-2.8186205509752659E-2</v>
      </c>
      <c r="DD72" s="73">
        <f t="shared" si="22"/>
        <v>-10.831615574160542</v>
      </c>
      <c r="DE72" s="73">
        <f t="shared" si="23"/>
        <v>431.77261272586441</v>
      </c>
      <c r="DF72" s="73">
        <f t="shared" si="24"/>
        <v>223.58013344704713</v>
      </c>
      <c r="DG72" s="74">
        <f t="shared" si="25"/>
        <v>103693.01</v>
      </c>
      <c r="DH72" s="99"/>
    </row>
    <row r="73" spans="1:112" ht="13.25" x14ac:dyDescent="0.25">
      <c r="A73" s="22" t="str">
        <f t="shared" ref="A73:B92" si="36">B25</f>
        <v>TRAVAUX PUBLICS</v>
      </c>
      <c r="B73" s="22" t="str">
        <f t="shared" si="36"/>
        <v xml:space="preserve">FH2 </v>
      </c>
      <c r="C73" s="22">
        <v>13</v>
      </c>
      <c r="D73" s="67">
        <f t="shared" si="27"/>
        <v>11.82</v>
      </c>
      <c r="E73" s="67">
        <f t="shared" si="27"/>
        <v>81.430000000000007</v>
      </c>
      <c r="F73" s="67">
        <f t="shared" si="27"/>
        <v>232.43</v>
      </c>
      <c r="G73" s="67">
        <f t="shared" si="27"/>
        <v>51.02</v>
      </c>
      <c r="H73" s="67">
        <f t="shared" si="27"/>
        <v>68.14</v>
      </c>
      <c r="I73" s="67">
        <f t="shared" si="27"/>
        <v>71.91</v>
      </c>
      <c r="J73" s="67">
        <f t="shared" si="27"/>
        <v>61.59</v>
      </c>
      <c r="K73" s="67">
        <f t="shared" si="27"/>
        <v>77.06</v>
      </c>
      <c r="L73" s="67">
        <f t="shared" si="27"/>
        <v>57.18</v>
      </c>
      <c r="M73" s="67">
        <f t="shared" si="27"/>
        <v>137.05000000000001</v>
      </c>
      <c r="N73" s="67">
        <f t="shared" si="27"/>
        <v>32.67</v>
      </c>
      <c r="O73" s="68">
        <f t="shared" si="27"/>
        <v>89.09</v>
      </c>
      <c r="P73" s="67">
        <f t="shared" si="27"/>
        <v>37.18</v>
      </c>
      <c r="Q73" s="69">
        <f t="shared" si="27"/>
        <v>83.04</v>
      </c>
      <c r="R73" s="68">
        <f t="shared" si="27"/>
        <v>226.97</v>
      </c>
      <c r="S73" s="69">
        <f t="shared" si="27"/>
        <v>191.78</v>
      </c>
      <c r="T73" s="67">
        <f t="shared" ref="T73:AS73" si="37">T25</f>
        <v>82.19</v>
      </c>
      <c r="U73" s="68">
        <f t="shared" si="37"/>
        <v>-35.700000000000003</v>
      </c>
      <c r="V73" s="69">
        <f t="shared" si="37"/>
        <v>1389.61</v>
      </c>
      <c r="W73" s="67">
        <f t="shared" si="37"/>
        <v>146.31</v>
      </c>
      <c r="X73" s="67">
        <f t="shared" si="37"/>
        <v>44.23</v>
      </c>
      <c r="Y73" s="67">
        <f t="shared" si="37"/>
        <v>185.89</v>
      </c>
      <c r="Z73" s="67">
        <f t="shared" si="37"/>
        <v>761.41</v>
      </c>
      <c r="AA73" s="67">
        <f t="shared" si="37"/>
        <v>1552.49</v>
      </c>
      <c r="AB73" s="68">
        <f t="shared" si="37"/>
        <v>1607.23</v>
      </c>
      <c r="AC73" s="67">
        <f t="shared" si="37"/>
        <v>0</v>
      </c>
      <c r="AD73" s="67">
        <f t="shared" si="37"/>
        <v>25.68</v>
      </c>
      <c r="AE73" s="67">
        <f t="shared" si="37"/>
        <v>1186.1400000000001</v>
      </c>
      <c r="AF73" s="67">
        <f t="shared" si="37"/>
        <v>5536.19</v>
      </c>
      <c r="AG73" s="67">
        <f t="shared" si="37"/>
        <v>302.73</v>
      </c>
      <c r="AH73" s="67">
        <f t="shared" si="37"/>
        <v>604.66999999999996</v>
      </c>
      <c r="AI73" s="67">
        <f t="shared" si="37"/>
        <v>1369.55</v>
      </c>
      <c r="AJ73" s="69">
        <f t="shared" si="37"/>
        <v>466.11</v>
      </c>
      <c r="AK73" s="67">
        <f t="shared" si="37"/>
        <v>919.51</v>
      </c>
      <c r="AL73" s="67">
        <f t="shared" si="37"/>
        <v>1302.5899999999999</v>
      </c>
      <c r="AM73" s="70">
        <f t="shared" si="37"/>
        <v>83.8</v>
      </c>
      <c r="AN73" s="68">
        <f t="shared" si="37"/>
        <v>345.38</v>
      </c>
      <c r="AO73" s="69">
        <f t="shared" si="37"/>
        <v>591.23</v>
      </c>
      <c r="AP73" s="68">
        <f t="shared" si="37"/>
        <v>250.85</v>
      </c>
      <c r="AQ73" s="67">
        <f t="shared" si="37"/>
        <v>10244</v>
      </c>
      <c r="AR73" s="67">
        <f t="shared" si="37"/>
        <v>37.54</v>
      </c>
      <c r="AS73" s="67">
        <f t="shared" si="37"/>
        <v>30509.989999999994</v>
      </c>
      <c r="AT73" s="75">
        <f>O73*(SUM([2]CPR_CEB!$K$69:$K$70))/(SUM([2]CPR_CEB!$K$69:$K$72))</f>
        <v>15.407946221749201</v>
      </c>
      <c r="AU73" s="75">
        <f>O73*([2]CPR_CEB!$K$71/(SUM([2]CPR_CEB!$K$69:$K$72)))</f>
        <v>18.835342765917485</v>
      </c>
      <c r="AV73" s="75">
        <f>O73*([2]CPR_CEB!$K$72/(SUM([2]CPR_CEB!$K$69:$K$72)))</f>
        <v>54.846711012333309</v>
      </c>
      <c r="AW73" s="71">
        <f>$Q73*([2]CPR_CEB!$K$76/(SUM([2]CPR_CEB!$K$76:$K$78)))</f>
        <v>31.019473237043332</v>
      </c>
      <c r="AX73" s="71">
        <f>$Q73*(SUM([2]CPR_CEB!$K$77:$K$78)/(SUM([2]CPR_CEB!$K$76:$K$78)))</f>
        <v>52.020526762956671</v>
      </c>
      <c r="AY73" s="75">
        <f>$R73*(SUM([2]CPR_CEB!$K$79)/(SUM([2]CPR_CEB!$K$79:$K$84)))</f>
        <v>17.62596809723734</v>
      </c>
      <c r="AZ73" s="75">
        <f>$R73*(SUM([2]CPR_CEB!$K$80)/(SUM([2]CPR_CEB!$K$79:$K$84)))</f>
        <v>69.892125123101636</v>
      </c>
      <c r="BA73" s="75">
        <f>$R73*(SUM([2]CPR_CEB!$K$81:$K$83)/(SUM([2]CPR_CEB!$K$79:$K$84)))</f>
        <v>65.427546519463007</v>
      </c>
      <c r="BB73" s="75">
        <f>$R73*(SUM([2]CPR_CEB!$K$84)/(SUM([2]CPR_CEB!$K$79:$K$84)))</f>
        <v>74.024360260197994</v>
      </c>
      <c r="BC73" s="71">
        <f>$S73*(SUM([2]CPR_CEB!$K$85)/(SUM([2]CPR_CEB!$K$85:$K$90)))</f>
        <v>59.78612744651798</v>
      </c>
      <c r="BD73" s="71">
        <f>$S73*(SUM([2]CPR_CEB!$K$86)/(SUM([2]CPR_CEB!$K$85:$K$90)))</f>
        <v>27.630024806554395</v>
      </c>
      <c r="BE73" s="71">
        <f>$S73*(SUM([2]CPR_CEB!$K$87:$K$90)/(SUM([2]CPR_CEB!$K$85:$K$90)))</f>
        <v>104.36384774692763</v>
      </c>
      <c r="BF73" s="75">
        <f>$U73*(SUM([2]CPR_CEB!$K$93)/(SUM([2]CPR_CEB!$K$93:$K$97)))</f>
        <v>-8.5492568963310964E-2</v>
      </c>
      <c r="BG73" s="75">
        <f>$U73*(SUM([2]CPR_CEB!$K$94)/(SUM([2]CPR_CEB!$K$93:$K$97)))*([2]TRP!$D$246/SUM([2]TRP!$D$246:$D$247))</f>
        <v>-0.24845374428410949</v>
      </c>
      <c r="BH73" s="75">
        <f>$U73*(SUM([2]CPR_CEB!$K$94)/(SUM([2]CPR_CEB!$K$93:$K$97)))*([2]TRP!$D$247/SUM([2]TRP!$D$246:$D$247))</f>
        <v>-0.11831590271879715</v>
      </c>
      <c r="BI73" s="75">
        <f>$U73*(SUM([2]CPR_CEB!$K$95:$K$96)/(SUM([2]CPR_CEB!$K$93:$K$97)))</f>
        <v>-2.6424382574995886</v>
      </c>
      <c r="BJ73" s="75">
        <f>$U73*(SUM([2]CPR_CEB!$K$97)/(SUM([2]CPR_CEB!$K$93:$K$97)))</f>
        <v>-32.605299526534196</v>
      </c>
      <c r="BK73" s="71">
        <f>$V73*(SUM([2]CPR_CEB!$K$98)/(SUM([2]CPR_CEB!$K$98:$K$100)))</f>
        <v>812.3306486102116</v>
      </c>
      <c r="BL73" s="71">
        <f>$V73*(SUM([2]CPR_CEB!$K$99)/(SUM([2]CPR_CEB!$K$98:$K$100)))</f>
        <v>420.71376620573182</v>
      </c>
      <c r="BM73" s="71">
        <f>$V73*(SUM([2]CPR_CEB!$K$100)/(SUM([2]CPR_CEB!$K$98:$K$100)))</f>
        <v>156.56558518405646</v>
      </c>
      <c r="BN73" s="75">
        <f>$AB73*(SUM([2]CPR_CEB!$K$106)/(SUM([2]CPR_CEB!$K$106:$K$113)))</f>
        <v>104.22244586140519</v>
      </c>
      <c r="BO73" s="75">
        <f>$AB73*(SUM([2]CPR_CEB!$K$107)/(SUM([2]CPR_CEB!$K$106:$K$113)))</f>
        <v>190.22583707624852</v>
      </c>
      <c r="BP73" s="75">
        <f>$AB73*(SUM([2]CPR_CEB!$K$108)/(SUM([2]CPR_CEB!$K$106:$K$113)))</f>
        <v>452.25365602609349</v>
      </c>
      <c r="BQ73" s="75">
        <f>$AB73*(SUM([2]CPR_CEB!$K$109)/(SUM([2]CPR_CEB!$K$106:$K$113)))</f>
        <v>101.98803349909102</v>
      </c>
      <c r="BR73" s="75">
        <f>$AB73*(SUM([2]CPR_CEB!$K$110)/(SUM([2]CPR_CEB!$K$106:$K$113)))</f>
        <v>191.19265011763449</v>
      </c>
      <c r="BS73" s="75">
        <f>$AB73*(SUM([2]CPR_CEB!$K$111:$K$112)/(SUM([2]CPR_CEB!$K$106:$K$113)))</f>
        <v>413.95711722008343</v>
      </c>
      <c r="BT73" s="75">
        <f>$AB73*(SUM([2]CPR_CEB!$K$113)/(SUM([2]CPR_CEB!$K$106:$K$113)))*([2]TRP!$D$248/SUM([2]TRP!$D$248:$D$251))</f>
        <v>16.665413544556941</v>
      </c>
      <c r="BU73" s="75">
        <f>$AB73*(SUM([2]CPR_CEB!$K$113)/(SUM([2]CPR_CEB!$K$106:$K$113)))*([2]TRP!$D$249/SUM([2]TRP!$D$248:$D$251))</f>
        <v>85.420931361861577</v>
      </c>
      <c r="BV73" s="75">
        <f>$AB73*(SUM([2]CPR_CEB!$K$113)/(SUM([2]CPR_CEB!$K$106:$K$113)))*([2]TRP!$D$250/SUM([2]TRP!$D$248:$D$251))</f>
        <v>20.33931976120531</v>
      </c>
      <c r="BW73" s="75">
        <f>$AB73*(SUM([2]CPR_CEB!$K$113)/(SUM([2]CPR_CEB!$K$106:$K$113)))*([2]TRP!$D$251/SUM([2]TRP!$D$248:$D$251))</f>
        <v>30.964595531820081</v>
      </c>
      <c r="BX73" s="71">
        <f>$AJ73*(SUM([2]CPR_CEB!$K$129)/(SUM([2]CPR_CEB!$K$129:$K$130)))</f>
        <v>351.16847840474202</v>
      </c>
      <c r="BY73" s="71">
        <f>$AJ73*(SUM([2]CPR_CEB!$K$130)/(SUM([2]CPR_CEB!$K$129:$K$130)))</f>
        <v>114.94152159525797</v>
      </c>
      <c r="BZ73" s="68">
        <f>$AN73*(SUM([2]CPR_CEB!$K$137)/(SUM([2]CPR_CEB!$K$137:$K$138)))</f>
        <v>58.142954683419894</v>
      </c>
      <c r="CA73" s="68">
        <f>$AN73*(SUM([2]CPR_CEB!$K$138)/(SUM([2]CPR_CEB!$K$137:$K$138)))</f>
        <v>287.23704531658012</v>
      </c>
      <c r="CB73" s="71">
        <f>$AO73*([2]CPR_CEB!$K$139+[2]CPR_CEB!$K$141)/(SUM([2]CPR_CEB!$K$139:$K$141))</f>
        <v>323.20314585812173</v>
      </c>
      <c r="CC73" s="71">
        <f>$AO73*(SUM([2]CPR_CEB!$K$140)/(SUM([2]CPR_CEB!$K$139:$K$141)))</f>
        <v>268.02685414187835</v>
      </c>
      <c r="CD73" s="68">
        <f>$AP73*(SUM([2]CPR_CEB!$K$142)/(SUM([2]CPR_CEB!$K$142:$K$143)))</f>
        <v>105.54504532092112</v>
      </c>
      <c r="CE73" s="68">
        <f>$AP73*(SUM([2]CPR_CEB!$K$143)/(SUM([2]CPR_CEB!$K$142:$K$143)))</f>
        <v>145.30495467907886</v>
      </c>
      <c r="CF73" s="70"/>
      <c r="CG73" s="70"/>
      <c r="CI73" s="72">
        <f t="shared" si="5"/>
        <v>11.82</v>
      </c>
      <c r="CJ73" s="73">
        <f t="shared" si="6"/>
        <v>313.86</v>
      </c>
      <c r="CK73" s="73">
        <f t="shared" si="7"/>
        <v>77.06</v>
      </c>
      <c r="CL73" s="73">
        <f t="shared" si="8"/>
        <v>18.835342765917485</v>
      </c>
      <c r="CM73" s="73">
        <f t="shared" si="9"/>
        <v>54.846711012333309</v>
      </c>
      <c r="CN73" s="73">
        <f t="shared" si="10"/>
        <v>52.020526762956671</v>
      </c>
      <c r="CO73" s="73">
        <f t="shared" si="11"/>
        <v>17.62596809723734</v>
      </c>
      <c r="CP73" s="73">
        <f t="shared" si="11"/>
        <v>69.892125123101636</v>
      </c>
      <c r="CQ73" s="73">
        <f t="shared" si="12"/>
        <v>74.024360260197994</v>
      </c>
      <c r="CR73" s="73">
        <f t="shared" si="12"/>
        <v>59.78612744651798</v>
      </c>
      <c r="CS73" s="73">
        <f t="shared" si="13"/>
        <v>27.630024806554395</v>
      </c>
      <c r="CT73" s="73">
        <f t="shared" si="14"/>
        <v>969.07196065174003</v>
      </c>
      <c r="CU73" s="73">
        <f t="shared" si="15"/>
        <v>190.54</v>
      </c>
      <c r="CV73" s="73">
        <f t="shared" si="16"/>
        <v>120.88785940596213</v>
      </c>
      <c r="CW73" s="73">
        <f t="shared" si="17"/>
        <v>190.22583707624852</v>
      </c>
      <c r="CX73" s="73">
        <f t="shared" si="18"/>
        <v>537.67458738795506</v>
      </c>
      <c r="CY73" s="73">
        <f t="shared" si="18"/>
        <v>122.32735326029632</v>
      </c>
      <c r="CZ73" s="73">
        <f t="shared" si="18"/>
        <v>222.15724564945458</v>
      </c>
      <c r="DA73" s="73">
        <f t="shared" si="19"/>
        <v>15082.666741487286</v>
      </c>
      <c r="DB73" s="73">
        <f t="shared" si="20"/>
        <v>11097.050375732797</v>
      </c>
      <c r="DC73" s="73">
        <f t="shared" si="21"/>
        <v>-8.5492568963310964E-2</v>
      </c>
      <c r="DD73" s="73">
        <f t="shared" si="22"/>
        <v>-32.853753270818302</v>
      </c>
      <c r="DE73" s="73">
        <f t="shared" si="23"/>
        <v>812.3306486102116</v>
      </c>
      <c r="DF73" s="73">
        <f t="shared" si="24"/>
        <v>420.59545030301302</v>
      </c>
      <c r="DG73" s="74">
        <f t="shared" si="25"/>
        <v>30509.989999999998</v>
      </c>
      <c r="DH73" s="99"/>
    </row>
    <row r="74" spans="1:112" ht="13.25" x14ac:dyDescent="0.25">
      <c r="A74" s="22" t="str">
        <f t="shared" si="36"/>
        <v>COMMERCE ET REPARATION AUTOMOBILE</v>
      </c>
      <c r="B74" s="22" t="str">
        <f t="shared" si="36"/>
        <v xml:space="preserve">FJ1 </v>
      </c>
      <c r="C74" s="22">
        <v>19</v>
      </c>
      <c r="D74" s="67">
        <f t="shared" si="27"/>
        <v>0</v>
      </c>
      <c r="E74" s="67">
        <f t="shared" si="27"/>
        <v>0</v>
      </c>
      <c r="F74" s="67">
        <f t="shared" si="27"/>
        <v>0</v>
      </c>
      <c r="G74" s="67">
        <f t="shared" si="27"/>
        <v>0</v>
      </c>
      <c r="H74" s="67">
        <f t="shared" si="27"/>
        <v>0</v>
      </c>
      <c r="I74" s="67">
        <f t="shared" si="27"/>
        <v>0</v>
      </c>
      <c r="J74" s="67">
        <f t="shared" si="27"/>
        <v>0</v>
      </c>
      <c r="K74" s="67">
        <f t="shared" si="27"/>
        <v>0</v>
      </c>
      <c r="L74" s="67">
        <f t="shared" si="27"/>
        <v>0</v>
      </c>
      <c r="M74" s="67">
        <f t="shared" si="27"/>
        <v>0</v>
      </c>
      <c r="N74" s="67">
        <f t="shared" si="27"/>
        <v>0</v>
      </c>
      <c r="O74" s="68">
        <f t="shared" si="27"/>
        <v>0</v>
      </c>
      <c r="P74" s="67">
        <f t="shared" si="27"/>
        <v>0</v>
      </c>
      <c r="Q74" s="69">
        <f t="shared" si="27"/>
        <v>0</v>
      </c>
      <c r="R74" s="68">
        <f t="shared" si="27"/>
        <v>0</v>
      </c>
      <c r="S74" s="69">
        <f t="shared" si="27"/>
        <v>0</v>
      </c>
      <c r="T74" s="67">
        <f t="shared" ref="T74:AS74" si="38">T26</f>
        <v>0</v>
      </c>
      <c r="U74" s="68">
        <f t="shared" si="38"/>
        <v>0</v>
      </c>
      <c r="V74" s="69">
        <f t="shared" si="38"/>
        <v>0</v>
      </c>
      <c r="W74" s="67">
        <f t="shared" si="38"/>
        <v>0</v>
      </c>
      <c r="X74" s="67">
        <f t="shared" si="38"/>
        <v>0</v>
      </c>
      <c r="Y74" s="67">
        <f t="shared" si="38"/>
        <v>0</v>
      </c>
      <c r="Z74" s="67">
        <f t="shared" si="38"/>
        <v>0</v>
      </c>
      <c r="AA74" s="67">
        <f t="shared" si="38"/>
        <v>0</v>
      </c>
      <c r="AB74" s="68">
        <f t="shared" si="38"/>
        <v>0</v>
      </c>
      <c r="AC74" s="67">
        <f t="shared" si="38"/>
        <v>0</v>
      </c>
      <c r="AD74" s="67">
        <f t="shared" si="38"/>
        <v>0</v>
      </c>
      <c r="AE74" s="67">
        <f t="shared" si="38"/>
        <v>0</v>
      </c>
      <c r="AF74" s="67">
        <f t="shared" si="38"/>
        <v>0</v>
      </c>
      <c r="AG74" s="67">
        <f t="shared" si="38"/>
        <v>0</v>
      </c>
      <c r="AH74" s="67">
        <f t="shared" si="38"/>
        <v>0</v>
      </c>
      <c r="AI74" s="67">
        <f t="shared" si="38"/>
        <v>0</v>
      </c>
      <c r="AJ74" s="69">
        <f t="shared" si="38"/>
        <v>0</v>
      </c>
      <c r="AK74" s="67">
        <f t="shared" si="38"/>
        <v>0</v>
      </c>
      <c r="AL74" s="67">
        <f t="shared" si="38"/>
        <v>0</v>
      </c>
      <c r="AM74" s="70">
        <f t="shared" si="38"/>
        <v>0</v>
      </c>
      <c r="AN74" s="68">
        <f t="shared" si="38"/>
        <v>0</v>
      </c>
      <c r="AO74" s="69">
        <f t="shared" si="38"/>
        <v>0</v>
      </c>
      <c r="AP74" s="68">
        <f t="shared" si="38"/>
        <v>0</v>
      </c>
      <c r="AQ74" s="67">
        <f t="shared" si="38"/>
        <v>0</v>
      </c>
      <c r="AR74" s="67">
        <f t="shared" si="38"/>
        <v>0</v>
      </c>
      <c r="AS74" s="67">
        <f t="shared" si="38"/>
        <v>0</v>
      </c>
      <c r="AT74" s="75">
        <f>O74*(SUM([2]CPR_CEB!$K$69:$K$70))/(SUM([2]CPR_CEB!$K$69:$K$72))</f>
        <v>0</v>
      </c>
      <c r="AU74" s="75">
        <f>O74*([2]CPR_CEB!$K$71/(SUM([2]CPR_CEB!$K$69:$K$72)))</f>
        <v>0</v>
      </c>
      <c r="AV74" s="75">
        <f>O74*([2]CPR_CEB!$K$72/(SUM([2]CPR_CEB!$K$69:$K$72)))</f>
        <v>0</v>
      </c>
      <c r="AW74" s="71">
        <f>$Q74*([2]CPR_CEB!$K$76/(SUM([2]CPR_CEB!$K$76:$K$78)))</f>
        <v>0</v>
      </c>
      <c r="AX74" s="71">
        <f>$Q74*(SUM([2]CPR_CEB!$K$77:$K$78)/(SUM([2]CPR_CEB!$K$76:$K$78)))</f>
        <v>0</v>
      </c>
      <c r="AY74" s="75">
        <f>$R74*(SUM([2]CPR_CEB!$K$79)/(SUM([2]CPR_CEB!$K$79:$K$84)))</f>
        <v>0</v>
      </c>
      <c r="AZ74" s="75">
        <f>$R74*(SUM([2]CPR_CEB!$K$80)/(SUM([2]CPR_CEB!$K$79:$K$84)))</f>
        <v>0</v>
      </c>
      <c r="BA74" s="75">
        <f>$R74*(SUM([2]CPR_CEB!$K$81:$K$83)/(SUM([2]CPR_CEB!$K$79:$K$84)))</f>
        <v>0</v>
      </c>
      <c r="BB74" s="75">
        <f>$R74*(SUM([2]CPR_CEB!$K$84)/(SUM([2]CPR_CEB!$K$79:$K$84)))</f>
        <v>0</v>
      </c>
      <c r="BC74" s="71">
        <f>$S74*(SUM([2]CPR_CEB!$K$85)/(SUM([2]CPR_CEB!$K$85:$K$90)))</f>
        <v>0</v>
      </c>
      <c r="BD74" s="71">
        <f>$S74*(SUM([2]CPR_CEB!$K$86)/(SUM([2]CPR_CEB!$K$85:$K$90)))</f>
        <v>0</v>
      </c>
      <c r="BE74" s="71">
        <f>$S74*(SUM([2]CPR_CEB!$K$87:$K$90)/(SUM([2]CPR_CEB!$K$85:$K$90)))</f>
        <v>0</v>
      </c>
      <c r="BF74" s="75">
        <f>$U74*(SUM([2]CPR_CEB!$K$93)/(SUM([2]CPR_CEB!$K$93:$K$97)))</f>
        <v>0</v>
      </c>
      <c r="BG74" s="75">
        <f>$U74*(SUM([2]CPR_CEB!$K$94)/(SUM([2]CPR_CEB!$K$93:$K$97)))*([2]TRP!$D$246/SUM([2]TRP!$D$246:$D$247))</f>
        <v>0</v>
      </c>
      <c r="BH74" s="75">
        <f>$U74*(SUM([2]CPR_CEB!$K$94)/(SUM([2]CPR_CEB!$K$93:$K$97)))*([2]TRP!$D$247/SUM([2]TRP!$D$246:$D$247))</f>
        <v>0</v>
      </c>
      <c r="BI74" s="75">
        <f>$U74*(SUM([2]CPR_CEB!$K$95:$K$96)/(SUM([2]CPR_CEB!$K$93:$K$97)))</f>
        <v>0</v>
      </c>
      <c r="BJ74" s="75">
        <f>$U74*(SUM([2]CPR_CEB!$K$97)/(SUM([2]CPR_CEB!$K$93:$K$97)))</f>
        <v>0</v>
      </c>
      <c r="BK74" s="71">
        <f>$V74*(SUM([2]CPR_CEB!$K$98)/(SUM([2]CPR_CEB!$K$98:$K$100)))</f>
        <v>0</v>
      </c>
      <c r="BL74" s="71">
        <f>$V74*(SUM([2]CPR_CEB!$K$99)/(SUM([2]CPR_CEB!$K$98:$K$100)))</f>
        <v>0</v>
      </c>
      <c r="BM74" s="71">
        <f>$V74*(SUM([2]CPR_CEB!$K$100)/(SUM([2]CPR_CEB!$K$98:$K$100)))</f>
        <v>0</v>
      </c>
      <c r="BN74" s="75">
        <f>$AB74*(SUM([2]CPR_CEB!$K$106)/(SUM([2]CPR_CEB!$K$106:$K$113)))</f>
        <v>0</v>
      </c>
      <c r="BO74" s="75">
        <f>$AB74*(SUM([2]CPR_CEB!$K$107)/(SUM([2]CPR_CEB!$K$106:$K$113)))</f>
        <v>0</v>
      </c>
      <c r="BP74" s="75">
        <f>$AB74*(SUM([2]CPR_CEB!$K$108)/(SUM([2]CPR_CEB!$K$106:$K$113)))</f>
        <v>0</v>
      </c>
      <c r="BQ74" s="75">
        <f>$AB74*(SUM([2]CPR_CEB!$K$109)/(SUM([2]CPR_CEB!$K$106:$K$113)))</f>
        <v>0</v>
      </c>
      <c r="BR74" s="75">
        <f>$AB74*(SUM([2]CPR_CEB!$K$110)/(SUM([2]CPR_CEB!$K$106:$K$113)))</f>
        <v>0</v>
      </c>
      <c r="BS74" s="75">
        <f>$AB74*(SUM([2]CPR_CEB!$K$111:$K$112)/(SUM([2]CPR_CEB!$K$106:$K$113)))</f>
        <v>0</v>
      </c>
      <c r="BT74" s="75">
        <f>$AB74*(SUM([2]CPR_CEB!$K$113)/(SUM([2]CPR_CEB!$K$106:$K$113)))*([2]TRP!$D$248/SUM([2]TRP!$D$248:$D$251))</f>
        <v>0</v>
      </c>
      <c r="BU74" s="75">
        <f>$AB74*(SUM([2]CPR_CEB!$K$113)/(SUM([2]CPR_CEB!$K$106:$K$113)))*([2]TRP!$D$249/SUM([2]TRP!$D$248:$D$251))</f>
        <v>0</v>
      </c>
      <c r="BV74" s="75">
        <f>$AB74*(SUM([2]CPR_CEB!$K$113)/(SUM([2]CPR_CEB!$K$106:$K$113)))*([2]TRP!$D$250/SUM([2]TRP!$D$248:$D$251))</f>
        <v>0</v>
      </c>
      <c r="BW74" s="75">
        <f>$AB74*(SUM([2]CPR_CEB!$K$113)/(SUM([2]CPR_CEB!$K$106:$K$113)))*([2]TRP!$D$251/SUM([2]TRP!$D$248:$D$251))</f>
        <v>0</v>
      </c>
      <c r="BX74" s="71">
        <f>$AJ74*(SUM([2]CPR_CEB!$K$129)/(SUM([2]CPR_CEB!$K$129:$K$130)))</f>
        <v>0</v>
      </c>
      <c r="BY74" s="71">
        <f>$AJ74*(SUM([2]CPR_CEB!$K$130)/(SUM([2]CPR_CEB!$K$129:$K$130)))</f>
        <v>0</v>
      </c>
      <c r="BZ74" s="68">
        <f>$AN74*(SUM([2]CPR_CEB!$K$137)/(SUM([2]CPR_CEB!$K$137:$K$138)))</f>
        <v>0</v>
      </c>
      <c r="CA74" s="68">
        <f>$AN74*(SUM([2]CPR_CEB!$K$138)/(SUM([2]CPR_CEB!$K$137:$K$138)))</f>
        <v>0</v>
      </c>
      <c r="CB74" s="71">
        <f>$AO74*([2]CPR_CEB!$K$139+[2]CPR_CEB!$K$141)/(SUM([2]CPR_CEB!$K$139:$K$141))</f>
        <v>0</v>
      </c>
      <c r="CC74" s="71">
        <f>$AO74*(SUM([2]CPR_CEB!$K$140)/(SUM([2]CPR_CEB!$K$139:$K$141)))</f>
        <v>0</v>
      </c>
      <c r="CD74" s="68">
        <f>$AP74*(SUM([2]CPR_CEB!$K$142)/(SUM([2]CPR_CEB!$K$142:$K$143)))</f>
        <v>0</v>
      </c>
      <c r="CE74" s="68">
        <f>$AP74*(SUM([2]CPR_CEB!$K$143)/(SUM([2]CPR_CEB!$K$142:$K$143)))</f>
        <v>0</v>
      </c>
      <c r="CF74" s="70"/>
      <c r="CG74" s="70"/>
      <c r="CI74" s="72">
        <f t="shared" si="5"/>
        <v>0</v>
      </c>
      <c r="CJ74" s="73">
        <f t="shared" si="6"/>
        <v>0</v>
      </c>
      <c r="CK74" s="73">
        <f t="shared" si="7"/>
        <v>0</v>
      </c>
      <c r="CL74" s="73">
        <f t="shared" si="8"/>
        <v>0</v>
      </c>
      <c r="CM74" s="73">
        <f t="shared" si="9"/>
        <v>0</v>
      </c>
      <c r="CN74" s="73">
        <f t="shared" si="10"/>
        <v>0</v>
      </c>
      <c r="CO74" s="73">
        <f t="shared" si="11"/>
        <v>0</v>
      </c>
      <c r="CP74" s="73">
        <f t="shared" si="11"/>
        <v>0</v>
      </c>
      <c r="CQ74" s="73">
        <f t="shared" si="12"/>
        <v>0</v>
      </c>
      <c r="CR74" s="73">
        <f t="shared" si="12"/>
        <v>0</v>
      </c>
      <c r="CS74" s="73">
        <f t="shared" si="13"/>
        <v>0</v>
      </c>
      <c r="CT74" s="73">
        <f t="shared" si="14"/>
        <v>0</v>
      </c>
      <c r="CU74" s="73">
        <f t="shared" si="15"/>
        <v>0</v>
      </c>
      <c r="CV74" s="73">
        <f t="shared" si="16"/>
        <v>0</v>
      </c>
      <c r="CW74" s="73">
        <f t="shared" si="17"/>
        <v>0</v>
      </c>
      <c r="CX74" s="73">
        <f t="shared" si="18"/>
        <v>0</v>
      </c>
      <c r="CY74" s="73">
        <f t="shared" si="18"/>
        <v>0</v>
      </c>
      <c r="CZ74" s="73">
        <f t="shared" si="18"/>
        <v>0</v>
      </c>
      <c r="DA74" s="73">
        <f t="shared" si="19"/>
        <v>0</v>
      </c>
      <c r="DB74" s="73">
        <f t="shared" si="20"/>
        <v>0</v>
      </c>
      <c r="DC74" s="73">
        <f t="shared" si="21"/>
        <v>0</v>
      </c>
      <c r="DD74" s="73">
        <f t="shared" si="22"/>
        <v>0</v>
      </c>
      <c r="DE74" s="73">
        <f t="shared" si="23"/>
        <v>0</v>
      </c>
      <c r="DF74" s="73">
        <f t="shared" si="24"/>
        <v>0</v>
      </c>
      <c r="DG74" s="74">
        <f t="shared" si="25"/>
        <v>0</v>
      </c>
      <c r="DH74" s="99"/>
    </row>
    <row r="75" spans="1:112" ht="13.25" x14ac:dyDescent="0.25">
      <c r="A75" s="22" t="str">
        <f t="shared" si="36"/>
        <v>COMMERCE DE GROS  INTERMEDIAIRES</v>
      </c>
      <c r="B75" s="22" t="str">
        <f t="shared" si="36"/>
        <v xml:space="preserve">FJ2 </v>
      </c>
      <c r="C75" s="22">
        <v>19</v>
      </c>
      <c r="D75" s="67">
        <f t="shared" si="27"/>
        <v>0</v>
      </c>
      <c r="E75" s="67">
        <f t="shared" si="27"/>
        <v>0</v>
      </c>
      <c r="F75" s="67">
        <f t="shared" si="27"/>
        <v>0</v>
      </c>
      <c r="G75" s="67">
        <f t="shared" si="27"/>
        <v>0</v>
      </c>
      <c r="H75" s="67">
        <f t="shared" si="27"/>
        <v>0</v>
      </c>
      <c r="I75" s="67">
        <f t="shared" si="27"/>
        <v>0</v>
      </c>
      <c r="J75" s="67">
        <f t="shared" si="27"/>
        <v>0</v>
      </c>
      <c r="K75" s="67">
        <f t="shared" si="27"/>
        <v>0</v>
      </c>
      <c r="L75" s="67">
        <f t="shared" si="27"/>
        <v>0</v>
      </c>
      <c r="M75" s="67">
        <f t="shared" si="27"/>
        <v>0</v>
      </c>
      <c r="N75" s="67">
        <f t="shared" si="27"/>
        <v>0</v>
      </c>
      <c r="O75" s="68">
        <f t="shared" si="27"/>
        <v>0</v>
      </c>
      <c r="P75" s="67">
        <f t="shared" si="27"/>
        <v>0</v>
      </c>
      <c r="Q75" s="69">
        <f t="shared" si="27"/>
        <v>0</v>
      </c>
      <c r="R75" s="68">
        <f t="shared" si="27"/>
        <v>0</v>
      </c>
      <c r="S75" s="69">
        <f t="shared" si="27"/>
        <v>0</v>
      </c>
      <c r="T75" s="67">
        <f t="shared" ref="T75:AS75" si="39">T27</f>
        <v>0</v>
      </c>
      <c r="U75" s="68">
        <f t="shared" si="39"/>
        <v>0</v>
      </c>
      <c r="V75" s="69">
        <f t="shared" si="39"/>
        <v>0</v>
      </c>
      <c r="W75" s="67">
        <f t="shared" si="39"/>
        <v>0</v>
      </c>
      <c r="X75" s="67">
        <f t="shared" si="39"/>
        <v>0</v>
      </c>
      <c r="Y75" s="67">
        <f t="shared" si="39"/>
        <v>0</v>
      </c>
      <c r="Z75" s="67">
        <f t="shared" si="39"/>
        <v>0</v>
      </c>
      <c r="AA75" s="67">
        <f t="shared" si="39"/>
        <v>0</v>
      </c>
      <c r="AB75" s="68">
        <f t="shared" si="39"/>
        <v>0</v>
      </c>
      <c r="AC75" s="67">
        <f t="shared" si="39"/>
        <v>0</v>
      </c>
      <c r="AD75" s="67">
        <f t="shared" si="39"/>
        <v>0</v>
      </c>
      <c r="AE75" s="67">
        <f t="shared" si="39"/>
        <v>0</v>
      </c>
      <c r="AF75" s="67">
        <f t="shared" si="39"/>
        <v>0</v>
      </c>
      <c r="AG75" s="67">
        <f t="shared" si="39"/>
        <v>0</v>
      </c>
      <c r="AH75" s="67">
        <f t="shared" si="39"/>
        <v>0</v>
      </c>
      <c r="AI75" s="67">
        <f t="shared" si="39"/>
        <v>0</v>
      </c>
      <c r="AJ75" s="69">
        <f t="shared" si="39"/>
        <v>0</v>
      </c>
      <c r="AK75" s="67">
        <f t="shared" si="39"/>
        <v>0</v>
      </c>
      <c r="AL75" s="67">
        <f t="shared" si="39"/>
        <v>0</v>
      </c>
      <c r="AM75" s="70">
        <f t="shared" si="39"/>
        <v>0</v>
      </c>
      <c r="AN75" s="68">
        <f t="shared" si="39"/>
        <v>0</v>
      </c>
      <c r="AO75" s="69">
        <f t="shared" si="39"/>
        <v>0</v>
      </c>
      <c r="AP75" s="68">
        <f t="shared" si="39"/>
        <v>0</v>
      </c>
      <c r="AQ75" s="67">
        <f t="shared" si="39"/>
        <v>0</v>
      </c>
      <c r="AR75" s="67">
        <f t="shared" si="39"/>
        <v>0</v>
      </c>
      <c r="AS75" s="67">
        <f t="shared" si="39"/>
        <v>0</v>
      </c>
      <c r="AT75" s="75">
        <f>O75*(SUM([2]CPR_CEB!$K$69:$K$70))/(SUM([2]CPR_CEB!$K$69:$K$72))</f>
        <v>0</v>
      </c>
      <c r="AU75" s="75">
        <f>O75*([2]CPR_CEB!$K$71/(SUM([2]CPR_CEB!$K$69:$K$72)))</f>
        <v>0</v>
      </c>
      <c r="AV75" s="75">
        <f>O75*([2]CPR_CEB!$K$72/(SUM([2]CPR_CEB!$K$69:$K$72)))</f>
        <v>0</v>
      </c>
      <c r="AW75" s="71">
        <f>$Q75*([2]CPR_CEB!$K$76/(SUM([2]CPR_CEB!$K$76:$K$78)))</f>
        <v>0</v>
      </c>
      <c r="AX75" s="71">
        <f>$Q75*(SUM([2]CPR_CEB!$K$77:$K$78)/(SUM([2]CPR_CEB!$K$76:$K$78)))</f>
        <v>0</v>
      </c>
      <c r="AY75" s="75">
        <f>$R75*(SUM([2]CPR_CEB!$K$79)/(SUM([2]CPR_CEB!$K$79:$K$84)))</f>
        <v>0</v>
      </c>
      <c r="AZ75" s="75">
        <f>$R75*(SUM([2]CPR_CEB!$K$80)/(SUM([2]CPR_CEB!$K$79:$K$84)))</f>
        <v>0</v>
      </c>
      <c r="BA75" s="75">
        <f>$R75*(SUM([2]CPR_CEB!$K$81:$K$83)/(SUM([2]CPR_CEB!$K$79:$K$84)))</f>
        <v>0</v>
      </c>
      <c r="BB75" s="75">
        <f>$R75*(SUM([2]CPR_CEB!$K$84)/(SUM([2]CPR_CEB!$K$79:$K$84)))</f>
        <v>0</v>
      </c>
      <c r="BC75" s="71">
        <f>$S75*(SUM([2]CPR_CEB!$K$85)/(SUM([2]CPR_CEB!$K$85:$K$90)))</f>
        <v>0</v>
      </c>
      <c r="BD75" s="71">
        <f>$S75*(SUM([2]CPR_CEB!$K$86)/(SUM([2]CPR_CEB!$K$85:$K$90)))</f>
        <v>0</v>
      </c>
      <c r="BE75" s="71">
        <f>$S75*(SUM([2]CPR_CEB!$K$87:$K$90)/(SUM([2]CPR_CEB!$K$85:$K$90)))</f>
        <v>0</v>
      </c>
      <c r="BF75" s="75">
        <f>$U75*(SUM([2]CPR_CEB!$K$93)/(SUM([2]CPR_CEB!$K$93:$K$97)))</f>
        <v>0</v>
      </c>
      <c r="BG75" s="75">
        <f>$U75*(SUM([2]CPR_CEB!$K$94)/(SUM([2]CPR_CEB!$K$93:$K$97)))*([2]TRP!$D$246/SUM([2]TRP!$D$246:$D$247))</f>
        <v>0</v>
      </c>
      <c r="BH75" s="75">
        <f>$U75*(SUM([2]CPR_CEB!$K$94)/(SUM([2]CPR_CEB!$K$93:$K$97)))*([2]TRP!$D$247/SUM([2]TRP!$D$246:$D$247))</f>
        <v>0</v>
      </c>
      <c r="BI75" s="75">
        <f>$U75*(SUM([2]CPR_CEB!$K$95:$K$96)/(SUM([2]CPR_CEB!$K$93:$K$97)))</f>
        <v>0</v>
      </c>
      <c r="BJ75" s="75">
        <f>$U75*(SUM([2]CPR_CEB!$K$97)/(SUM([2]CPR_CEB!$K$93:$K$97)))</f>
        <v>0</v>
      </c>
      <c r="BK75" s="71">
        <f>$V75*(SUM([2]CPR_CEB!$K$98)/(SUM([2]CPR_CEB!$K$98:$K$100)))</f>
        <v>0</v>
      </c>
      <c r="BL75" s="71">
        <f>$V75*(SUM([2]CPR_CEB!$K$99)/(SUM([2]CPR_CEB!$K$98:$K$100)))</f>
        <v>0</v>
      </c>
      <c r="BM75" s="71">
        <f>$V75*(SUM([2]CPR_CEB!$K$100)/(SUM([2]CPR_CEB!$K$98:$K$100)))</f>
        <v>0</v>
      </c>
      <c r="BN75" s="75">
        <f>$AB75*(SUM([2]CPR_CEB!$K$106)/(SUM([2]CPR_CEB!$K$106:$K$113)))</f>
        <v>0</v>
      </c>
      <c r="BO75" s="75">
        <f>$AB75*(SUM([2]CPR_CEB!$K$107)/(SUM([2]CPR_CEB!$K$106:$K$113)))</f>
        <v>0</v>
      </c>
      <c r="BP75" s="75">
        <f>$AB75*(SUM([2]CPR_CEB!$K$108)/(SUM([2]CPR_CEB!$K$106:$K$113)))</f>
        <v>0</v>
      </c>
      <c r="BQ75" s="75">
        <f>$AB75*(SUM([2]CPR_CEB!$K$109)/(SUM([2]CPR_CEB!$K$106:$K$113)))</f>
        <v>0</v>
      </c>
      <c r="BR75" s="75">
        <f>$AB75*(SUM([2]CPR_CEB!$K$110)/(SUM([2]CPR_CEB!$K$106:$K$113)))</f>
        <v>0</v>
      </c>
      <c r="BS75" s="75">
        <f>$AB75*(SUM([2]CPR_CEB!$K$111:$K$112)/(SUM([2]CPR_CEB!$K$106:$K$113)))</f>
        <v>0</v>
      </c>
      <c r="BT75" s="75">
        <f>$AB75*(SUM([2]CPR_CEB!$K$113)/(SUM([2]CPR_CEB!$K$106:$K$113)))*([2]TRP!$D$248/SUM([2]TRP!$D$248:$D$251))</f>
        <v>0</v>
      </c>
      <c r="BU75" s="75">
        <f>$AB75*(SUM([2]CPR_CEB!$K$113)/(SUM([2]CPR_CEB!$K$106:$K$113)))*([2]TRP!$D$249/SUM([2]TRP!$D$248:$D$251))</f>
        <v>0</v>
      </c>
      <c r="BV75" s="75">
        <f>$AB75*(SUM([2]CPR_CEB!$K$113)/(SUM([2]CPR_CEB!$K$106:$K$113)))*([2]TRP!$D$250/SUM([2]TRP!$D$248:$D$251))</f>
        <v>0</v>
      </c>
      <c r="BW75" s="75">
        <f>$AB75*(SUM([2]CPR_CEB!$K$113)/(SUM([2]CPR_CEB!$K$106:$K$113)))*([2]TRP!$D$251/SUM([2]TRP!$D$248:$D$251))</f>
        <v>0</v>
      </c>
      <c r="BX75" s="71">
        <f>$AJ75*(SUM([2]CPR_CEB!$K$129)/(SUM([2]CPR_CEB!$K$129:$K$130)))</f>
        <v>0</v>
      </c>
      <c r="BY75" s="71">
        <f>$AJ75*(SUM([2]CPR_CEB!$K$130)/(SUM([2]CPR_CEB!$K$129:$K$130)))</f>
        <v>0</v>
      </c>
      <c r="BZ75" s="68">
        <f>$AN75*(SUM([2]CPR_CEB!$K$137)/(SUM([2]CPR_CEB!$K$137:$K$138)))</f>
        <v>0</v>
      </c>
      <c r="CA75" s="68">
        <f>$AN75*(SUM([2]CPR_CEB!$K$138)/(SUM([2]CPR_CEB!$K$137:$K$138)))</f>
        <v>0</v>
      </c>
      <c r="CB75" s="71">
        <f>$AO75*([2]CPR_CEB!$K$139+[2]CPR_CEB!$K$141)/(SUM([2]CPR_CEB!$K$139:$K$141))</f>
        <v>0</v>
      </c>
      <c r="CC75" s="71">
        <f>$AO75*(SUM([2]CPR_CEB!$K$140)/(SUM([2]CPR_CEB!$K$139:$K$141)))</f>
        <v>0</v>
      </c>
      <c r="CD75" s="68">
        <f>$AP75*(SUM([2]CPR_CEB!$K$142)/(SUM([2]CPR_CEB!$K$142:$K$143)))</f>
        <v>0</v>
      </c>
      <c r="CE75" s="68">
        <f>$AP75*(SUM([2]CPR_CEB!$K$143)/(SUM([2]CPR_CEB!$K$142:$K$143)))</f>
        <v>0</v>
      </c>
      <c r="CF75" s="70"/>
      <c r="CG75" s="70"/>
      <c r="CI75" s="72">
        <f t="shared" si="5"/>
        <v>0</v>
      </c>
      <c r="CJ75" s="73">
        <f t="shared" si="6"/>
        <v>0</v>
      </c>
      <c r="CK75" s="73">
        <f t="shared" si="7"/>
        <v>0</v>
      </c>
      <c r="CL75" s="73">
        <f t="shared" si="8"/>
        <v>0</v>
      </c>
      <c r="CM75" s="73">
        <f t="shared" si="9"/>
        <v>0</v>
      </c>
      <c r="CN75" s="73">
        <f t="shared" si="10"/>
        <v>0</v>
      </c>
      <c r="CO75" s="73">
        <f t="shared" si="11"/>
        <v>0</v>
      </c>
      <c r="CP75" s="73">
        <f t="shared" si="11"/>
        <v>0</v>
      </c>
      <c r="CQ75" s="73">
        <f t="shared" si="12"/>
        <v>0</v>
      </c>
      <c r="CR75" s="73">
        <f t="shared" si="12"/>
        <v>0</v>
      </c>
      <c r="CS75" s="73">
        <f t="shared" si="13"/>
        <v>0</v>
      </c>
      <c r="CT75" s="73">
        <f t="shared" si="14"/>
        <v>0</v>
      </c>
      <c r="CU75" s="73">
        <f t="shared" si="15"/>
        <v>0</v>
      </c>
      <c r="CV75" s="73">
        <f t="shared" si="16"/>
        <v>0</v>
      </c>
      <c r="CW75" s="73">
        <f t="shared" si="17"/>
        <v>0</v>
      </c>
      <c r="CX75" s="73">
        <f t="shared" si="18"/>
        <v>0</v>
      </c>
      <c r="CY75" s="73">
        <f t="shared" si="18"/>
        <v>0</v>
      </c>
      <c r="CZ75" s="73">
        <f t="shared" si="18"/>
        <v>0</v>
      </c>
      <c r="DA75" s="73">
        <f t="shared" si="19"/>
        <v>0</v>
      </c>
      <c r="DB75" s="73">
        <f t="shared" si="20"/>
        <v>0</v>
      </c>
      <c r="DC75" s="73">
        <f t="shared" si="21"/>
        <v>0</v>
      </c>
      <c r="DD75" s="73">
        <f t="shared" si="22"/>
        <v>0</v>
      </c>
      <c r="DE75" s="73">
        <f t="shared" si="23"/>
        <v>0</v>
      </c>
      <c r="DF75" s="73">
        <f t="shared" si="24"/>
        <v>0</v>
      </c>
      <c r="DG75" s="74">
        <f t="shared" si="25"/>
        <v>0</v>
      </c>
      <c r="DH75" s="99"/>
    </row>
    <row r="76" spans="1:112" ht="13.25" x14ac:dyDescent="0.25">
      <c r="A76" s="22" t="str">
        <f t="shared" si="36"/>
        <v>COMMERCE DE DETAIL ET REPARATIONS</v>
      </c>
      <c r="B76" s="22" t="str">
        <f t="shared" si="36"/>
        <v xml:space="preserve">FJ3 </v>
      </c>
      <c r="C76" s="22">
        <v>19</v>
      </c>
      <c r="D76" s="67">
        <f t="shared" ref="D76:AS82" si="40">D28</f>
        <v>0</v>
      </c>
      <c r="E76" s="67">
        <f t="shared" si="40"/>
        <v>0</v>
      </c>
      <c r="F76" s="67">
        <f t="shared" si="40"/>
        <v>0</v>
      </c>
      <c r="G76" s="67">
        <f t="shared" si="40"/>
        <v>0</v>
      </c>
      <c r="H76" s="67">
        <f t="shared" si="40"/>
        <v>0</v>
      </c>
      <c r="I76" s="67">
        <f t="shared" si="40"/>
        <v>0</v>
      </c>
      <c r="J76" s="67">
        <f t="shared" si="40"/>
        <v>0</v>
      </c>
      <c r="K76" s="67">
        <f t="shared" si="40"/>
        <v>0</v>
      </c>
      <c r="L76" s="67">
        <f t="shared" si="40"/>
        <v>0</v>
      </c>
      <c r="M76" s="67">
        <f t="shared" si="40"/>
        <v>0</v>
      </c>
      <c r="N76" s="67">
        <f t="shared" si="40"/>
        <v>0</v>
      </c>
      <c r="O76" s="68">
        <f t="shared" si="40"/>
        <v>0</v>
      </c>
      <c r="P76" s="67">
        <f t="shared" si="40"/>
        <v>0</v>
      </c>
      <c r="Q76" s="69">
        <f t="shared" si="40"/>
        <v>0</v>
      </c>
      <c r="R76" s="68">
        <f t="shared" si="40"/>
        <v>0</v>
      </c>
      <c r="S76" s="69">
        <f t="shared" si="40"/>
        <v>0</v>
      </c>
      <c r="T76" s="67">
        <f t="shared" si="40"/>
        <v>0</v>
      </c>
      <c r="U76" s="68">
        <f t="shared" si="40"/>
        <v>0</v>
      </c>
      <c r="V76" s="69">
        <f t="shared" si="40"/>
        <v>0</v>
      </c>
      <c r="W76" s="67">
        <f t="shared" si="40"/>
        <v>0</v>
      </c>
      <c r="X76" s="67">
        <f t="shared" si="40"/>
        <v>0</v>
      </c>
      <c r="Y76" s="67">
        <f t="shared" si="40"/>
        <v>0</v>
      </c>
      <c r="Z76" s="67">
        <f t="shared" si="40"/>
        <v>0</v>
      </c>
      <c r="AA76" s="67">
        <f t="shared" si="40"/>
        <v>0</v>
      </c>
      <c r="AB76" s="68">
        <f t="shared" si="40"/>
        <v>0</v>
      </c>
      <c r="AC76" s="67">
        <f t="shared" si="40"/>
        <v>0</v>
      </c>
      <c r="AD76" s="67">
        <f t="shared" si="40"/>
        <v>0</v>
      </c>
      <c r="AE76" s="67">
        <f t="shared" si="40"/>
        <v>0</v>
      </c>
      <c r="AF76" s="67">
        <f t="shared" si="40"/>
        <v>0</v>
      </c>
      <c r="AG76" s="67">
        <f t="shared" si="40"/>
        <v>0</v>
      </c>
      <c r="AH76" s="67">
        <f t="shared" si="40"/>
        <v>0</v>
      </c>
      <c r="AI76" s="67">
        <f t="shared" si="40"/>
        <v>0</v>
      </c>
      <c r="AJ76" s="69">
        <f t="shared" si="40"/>
        <v>0</v>
      </c>
      <c r="AK76" s="67">
        <f t="shared" si="40"/>
        <v>0</v>
      </c>
      <c r="AL76" s="67">
        <f t="shared" si="40"/>
        <v>0</v>
      </c>
      <c r="AM76" s="70">
        <f t="shared" si="40"/>
        <v>0</v>
      </c>
      <c r="AN76" s="68">
        <f t="shared" si="40"/>
        <v>0</v>
      </c>
      <c r="AO76" s="69">
        <f t="shared" si="40"/>
        <v>0</v>
      </c>
      <c r="AP76" s="68">
        <f t="shared" si="40"/>
        <v>0</v>
      </c>
      <c r="AQ76" s="67">
        <f t="shared" si="40"/>
        <v>0</v>
      </c>
      <c r="AR76" s="67">
        <f t="shared" si="40"/>
        <v>0</v>
      </c>
      <c r="AS76" s="67">
        <f t="shared" si="40"/>
        <v>0</v>
      </c>
      <c r="AT76" s="75">
        <f>O76*(SUM([2]CPR_CEB!$K$69:$K$70))/(SUM([2]CPR_CEB!$K$69:$K$72))</f>
        <v>0</v>
      </c>
      <c r="AU76" s="75">
        <f>O76*([2]CPR_CEB!$K$71/(SUM([2]CPR_CEB!$K$69:$K$72)))</f>
        <v>0</v>
      </c>
      <c r="AV76" s="75">
        <f>O76*([2]CPR_CEB!$K$72/(SUM([2]CPR_CEB!$K$69:$K$72)))</f>
        <v>0</v>
      </c>
      <c r="AW76" s="71">
        <f>$Q76*([2]CPR_CEB!$K$76/(SUM([2]CPR_CEB!$K$76:$K$78)))</f>
        <v>0</v>
      </c>
      <c r="AX76" s="71">
        <f>$Q76*(SUM([2]CPR_CEB!$K$77:$K$78)/(SUM([2]CPR_CEB!$K$76:$K$78)))</f>
        <v>0</v>
      </c>
      <c r="AY76" s="75">
        <f>$R76*(SUM([2]CPR_CEB!$K$79)/(SUM([2]CPR_CEB!$K$79:$K$84)))</f>
        <v>0</v>
      </c>
      <c r="AZ76" s="75">
        <f>$R76*(SUM([2]CPR_CEB!$K$80)/(SUM([2]CPR_CEB!$K$79:$K$84)))</f>
        <v>0</v>
      </c>
      <c r="BA76" s="75">
        <f>$R76*(SUM([2]CPR_CEB!$K$81:$K$83)/(SUM([2]CPR_CEB!$K$79:$K$84)))</f>
        <v>0</v>
      </c>
      <c r="BB76" s="75">
        <f>$R76*(SUM([2]CPR_CEB!$K$84)/(SUM([2]CPR_CEB!$K$79:$K$84)))</f>
        <v>0</v>
      </c>
      <c r="BC76" s="71">
        <f>$S76*(SUM([2]CPR_CEB!$K$85)/(SUM([2]CPR_CEB!$K$85:$K$90)))</f>
        <v>0</v>
      </c>
      <c r="BD76" s="71">
        <f>$S76*(SUM([2]CPR_CEB!$K$86)/(SUM([2]CPR_CEB!$K$85:$K$90)))</f>
        <v>0</v>
      </c>
      <c r="BE76" s="71">
        <f>$S76*(SUM([2]CPR_CEB!$K$87:$K$90)/(SUM([2]CPR_CEB!$K$85:$K$90)))</f>
        <v>0</v>
      </c>
      <c r="BF76" s="75">
        <f>$U76*(SUM([2]CPR_CEB!$K$93)/(SUM([2]CPR_CEB!$K$93:$K$97)))</f>
        <v>0</v>
      </c>
      <c r="BG76" s="75">
        <f>$U76*(SUM([2]CPR_CEB!$K$94)/(SUM([2]CPR_CEB!$K$93:$K$97)))*([2]TRP!$D$246/SUM([2]TRP!$D$246:$D$247))</f>
        <v>0</v>
      </c>
      <c r="BH76" s="75">
        <f>$U76*(SUM([2]CPR_CEB!$K$94)/(SUM([2]CPR_CEB!$K$93:$K$97)))*([2]TRP!$D$247/SUM([2]TRP!$D$246:$D$247))</f>
        <v>0</v>
      </c>
      <c r="BI76" s="75">
        <f>$U76*(SUM([2]CPR_CEB!$K$95:$K$96)/(SUM([2]CPR_CEB!$K$93:$K$97)))</f>
        <v>0</v>
      </c>
      <c r="BJ76" s="75">
        <f>$U76*(SUM([2]CPR_CEB!$K$97)/(SUM([2]CPR_CEB!$K$93:$K$97)))</f>
        <v>0</v>
      </c>
      <c r="BK76" s="71">
        <f>$V76*(SUM([2]CPR_CEB!$K$98)/(SUM([2]CPR_CEB!$K$98:$K$100)))</f>
        <v>0</v>
      </c>
      <c r="BL76" s="71">
        <f>$V76*(SUM([2]CPR_CEB!$K$99)/(SUM([2]CPR_CEB!$K$98:$K$100)))</f>
        <v>0</v>
      </c>
      <c r="BM76" s="71">
        <f>$V76*(SUM([2]CPR_CEB!$K$100)/(SUM([2]CPR_CEB!$K$98:$K$100)))</f>
        <v>0</v>
      </c>
      <c r="BN76" s="75">
        <f>$AB76*(SUM([2]CPR_CEB!$K$106)/(SUM([2]CPR_CEB!$K$106:$K$113)))</f>
        <v>0</v>
      </c>
      <c r="BO76" s="75">
        <f>$AB76*(SUM([2]CPR_CEB!$K$107)/(SUM([2]CPR_CEB!$K$106:$K$113)))</f>
        <v>0</v>
      </c>
      <c r="BP76" s="75">
        <f>$AB76*(SUM([2]CPR_CEB!$K$108)/(SUM([2]CPR_CEB!$K$106:$K$113)))</f>
        <v>0</v>
      </c>
      <c r="BQ76" s="75">
        <f>$AB76*(SUM([2]CPR_CEB!$K$109)/(SUM([2]CPR_CEB!$K$106:$K$113)))</f>
        <v>0</v>
      </c>
      <c r="BR76" s="75">
        <f>$AB76*(SUM([2]CPR_CEB!$K$110)/(SUM([2]CPR_CEB!$K$106:$K$113)))</f>
        <v>0</v>
      </c>
      <c r="BS76" s="75">
        <f>$AB76*(SUM([2]CPR_CEB!$K$111:$K$112)/(SUM([2]CPR_CEB!$K$106:$K$113)))</f>
        <v>0</v>
      </c>
      <c r="BT76" s="75">
        <f>$AB76*(SUM([2]CPR_CEB!$K$113)/(SUM([2]CPR_CEB!$K$106:$K$113)))*([2]TRP!$D$248/SUM([2]TRP!$D$248:$D$251))</f>
        <v>0</v>
      </c>
      <c r="BU76" s="75">
        <f>$AB76*(SUM([2]CPR_CEB!$K$113)/(SUM([2]CPR_CEB!$K$106:$K$113)))*([2]TRP!$D$249/SUM([2]TRP!$D$248:$D$251))</f>
        <v>0</v>
      </c>
      <c r="BV76" s="75">
        <f>$AB76*(SUM([2]CPR_CEB!$K$113)/(SUM([2]CPR_CEB!$K$106:$K$113)))*([2]TRP!$D$250/SUM([2]TRP!$D$248:$D$251))</f>
        <v>0</v>
      </c>
      <c r="BW76" s="75">
        <f>$AB76*(SUM([2]CPR_CEB!$K$113)/(SUM([2]CPR_CEB!$K$106:$K$113)))*([2]TRP!$D$251/SUM([2]TRP!$D$248:$D$251))</f>
        <v>0</v>
      </c>
      <c r="BX76" s="71">
        <f>$AJ76*(SUM([2]CPR_CEB!$K$129)/(SUM([2]CPR_CEB!$K$129:$K$130)))</f>
        <v>0</v>
      </c>
      <c r="BY76" s="71">
        <f>$AJ76*(SUM([2]CPR_CEB!$K$130)/(SUM([2]CPR_CEB!$K$129:$K$130)))</f>
        <v>0</v>
      </c>
      <c r="BZ76" s="68">
        <f>$AN76*(SUM([2]CPR_CEB!$K$137)/(SUM([2]CPR_CEB!$K$137:$K$138)))</f>
        <v>0</v>
      </c>
      <c r="CA76" s="68">
        <f>$AN76*(SUM([2]CPR_CEB!$K$138)/(SUM([2]CPR_CEB!$K$137:$K$138)))</f>
        <v>0</v>
      </c>
      <c r="CB76" s="71">
        <f>$AO76*([2]CPR_CEB!$K$139+[2]CPR_CEB!$K$141)/(SUM([2]CPR_CEB!$K$139:$K$141))</f>
        <v>0</v>
      </c>
      <c r="CC76" s="71">
        <f>$AO76*(SUM([2]CPR_CEB!$K$140)/(SUM([2]CPR_CEB!$K$139:$K$141)))</f>
        <v>0</v>
      </c>
      <c r="CD76" s="68">
        <f>$AP76*(SUM([2]CPR_CEB!$K$142)/(SUM([2]CPR_CEB!$K$142:$K$143)))</f>
        <v>0</v>
      </c>
      <c r="CE76" s="68">
        <f>$AP76*(SUM([2]CPR_CEB!$K$143)/(SUM([2]CPR_CEB!$K$142:$K$143)))</f>
        <v>0</v>
      </c>
      <c r="CF76" s="70"/>
      <c r="CG76" s="70"/>
      <c r="CI76" s="72">
        <f t="shared" si="5"/>
        <v>0</v>
      </c>
      <c r="CJ76" s="73">
        <f t="shared" si="6"/>
        <v>0</v>
      </c>
      <c r="CK76" s="73">
        <f t="shared" si="7"/>
        <v>0</v>
      </c>
      <c r="CL76" s="73">
        <f t="shared" si="8"/>
        <v>0</v>
      </c>
      <c r="CM76" s="73">
        <f t="shared" si="9"/>
        <v>0</v>
      </c>
      <c r="CN76" s="73">
        <f t="shared" si="10"/>
        <v>0</v>
      </c>
      <c r="CO76" s="73">
        <f t="shared" si="11"/>
        <v>0</v>
      </c>
      <c r="CP76" s="73">
        <f t="shared" si="11"/>
        <v>0</v>
      </c>
      <c r="CQ76" s="73">
        <f t="shared" si="12"/>
        <v>0</v>
      </c>
      <c r="CR76" s="73">
        <f t="shared" si="12"/>
        <v>0</v>
      </c>
      <c r="CS76" s="73">
        <f t="shared" si="13"/>
        <v>0</v>
      </c>
      <c r="CT76" s="73">
        <f t="shared" si="14"/>
        <v>0</v>
      </c>
      <c r="CU76" s="73">
        <f t="shared" si="15"/>
        <v>0</v>
      </c>
      <c r="CV76" s="73">
        <f t="shared" si="16"/>
        <v>0</v>
      </c>
      <c r="CW76" s="73">
        <f t="shared" si="17"/>
        <v>0</v>
      </c>
      <c r="CX76" s="73">
        <f t="shared" si="18"/>
        <v>0</v>
      </c>
      <c r="CY76" s="73">
        <f t="shared" si="18"/>
        <v>0</v>
      </c>
      <c r="CZ76" s="73">
        <f t="shared" si="18"/>
        <v>0</v>
      </c>
      <c r="DA76" s="73">
        <f t="shared" si="19"/>
        <v>0</v>
      </c>
      <c r="DB76" s="73">
        <f t="shared" si="20"/>
        <v>0</v>
      </c>
      <c r="DC76" s="73">
        <f t="shared" si="21"/>
        <v>0</v>
      </c>
      <c r="DD76" s="73">
        <f t="shared" si="22"/>
        <v>0</v>
      </c>
      <c r="DE76" s="73">
        <f t="shared" si="23"/>
        <v>0</v>
      </c>
      <c r="DF76" s="73">
        <f t="shared" si="24"/>
        <v>0</v>
      </c>
      <c r="DG76" s="74">
        <f t="shared" si="25"/>
        <v>0</v>
      </c>
      <c r="DH76" s="99"/>
    </row>
    <row r="77" spans="1:112" x14ac:dyDescent="0.25">
      <c r="A77" s="22" t="str">
        <f t="shared" si="36"/>
        <v>TRANSPORTS</v>
      </c>
      <c r="B77" s="45" t="str">
        <f t="shared" si="36"/>
        <v xml:space="preserve">FK0 </v>
      </c>
      <c r="C77" s="22" t="s">
        <v>164</v>
      </c>
      <c r="D77" s="67">
        <f t="shared" si="40"/>
        <v>0</v>
      </c>
      <c r="E77" s="67">
        <f t="shared" si="40"/>
        <v>0</v>
      </c>
      <c r="F77" s="67">
        <f t="shared" si="40"/>
        <v>0</v>
      </c>
      <c r="G77" s="67">
        <f t="shared" si="40"/>
        <v>0</v>
      </c>
      <c r="H77" s="67">
        <f t="shared" si="40"/>
        <v>0</v>
      </c>
      <c r="I77" s="67">
        <f t="shared" si="40"/>
        <v>0</v>
      </c>
      <c r="J77" s="67">
        <f t="shared" si="40"/>
        <v>0</v>
      </c>
      <c r="K77" s="67">
        <f t="shared" si="40"/>
        <v>0</v>
      </c>
      <c r="L77" s="67">
        <f t="shared" si="40"/>
        <v>0</v>
      </c>
      <c r="M77" s="67">
        <f t="shared" si="40"/>
        <v>0</v>
      </c>
      <c r="N77" s="67">
        <f t="shared" si="40"/>
        <v>0</v>
      </c>
      <c r="O77" s="68">
        <f t="shared" si="40"/>
        <v>0</v>
      </c>
      <c r="P77" s="67">
        <f t="shared" si="40"/>
        <v>0</v>
      </c>
      <c r="Q77" s="69">
        <f t="shared" si="40"/>
        <v>0</v>
      </c>
      <c r="R77" s="68">
        <f t="shared" si="40"/>
        <v>0</v>
      </c>
      <c r="S77" s="69">
        <f t="shared" si="40"/>
        <v>0</v>
      </c>
      <c r="T77" s="67">
        <f t="shared" si="40"/>
        <v>0</v>
      </c>
      <c r="U77" s="68">
        <f t="shared" si="40"/>
        <v>0</v>
      </c>
      <c r="V77" s="69">
        <f t="shared" si="40"/>
        <v>0</v>
      </c>
      <c r="W77" s="67">
        <f t="shared" si="40"/>
        <v>0</v>
      </c>
      <c r="X77" s="67">
        <f t="shared" si="40"/>
        <v>0</v>
      </c>
      <c r="Y77" s="67">
        <f t="shared" si="40"/>
        <v>0</v>
      </c>
      <c r="Z77" s="67">
        <f t="shared" si="40"/>
        <v>0</v>
      </c>
      <c r="AA77" s="67">
        <f t="shared" si="40"/>
        <v>0</v>
      </c>
      <c r="AB77" s="68">
        <f t="shared" si="40"/>
        <v>0</v>
      </c>
      <c r="AC77" s="67">
        <f t="shared" si="40"/>
        <v>0</v>
      </c>
      <c r="AD77" s="67">
        <f t="shared" si="40"/>
        <v>0</v>
      </c>
      <c r="AE77" s="67">
        <f t="shared" si="40"/>
        <v>0</v>
      </c>
      <c r="AF77" s="67">
        <f t="shared" si="40"/>
        <v>0</v>
      </c>
      <c r="AG77" s="67">
        <f t="shared" si="40"/>
        <v>0</v>
      </c>
      <c r="AH77" s="67">
        <f t="shared" si="40"/>
        <v>0</v>
      </c>
      <c r="AI77" s="67">
        <f t="shared" si="40"/>
        <v>0</v>
      </c>
      <c r="AJ77" s="69">
        <f t="shared" si="40"/>
        <v>0</v>
      </c>
      <c r="AK77" s="67">
        <f t="shared" si="40"/>
        <v>0</v>
      </c>
      <c r="AL77" s="67">
        <f t="shared" si="40"/>
        <v>0</v>
      </c>
      <c r="AM77" s="70">
        <f t="shared" si="40"/>
        <v>0</v>
      </c>
      <c r="AN77" s="68">
        <f t="shared" si="40"/>
        <v>0</v>
      </c>
      <c r="AO77" s="69">
        <f t="shared" si="40"/>
        <v>0</v>
      </c>
      <c r="AP77" s="68">
        <f t="shared" si="40"/>
        <v>0</v>
      </c>
      <c r="AQ77" s="67">
        <f t="shared" si="40"/>
        <v>0</v>
      </c>
      <c r="AR77" s="67">
        <f t="shared" si="40"/>
        <v>0</v>
      </c>
      <c r="AS77" s="67">
        <f t="shared" si="40"/>
        <v>0</v>
      </c>
      <c r="AT77" s="75">
        <f>O77*(SUM([2]CPR_CEB!$K$69:$K$70))/(SUM([2]CPR_CEB!$K$69:$K$72))</f>
        <v>0</v>
      </c>
      <c r="AU77" s="75">
        <f>O77*([2]CPR_CEB!$K$71/(SUM([2]CPR_CEB!$K$69:$K$72)))</f>
        <v>0</v>
      </c>
      <c r="AV77" s="75">
        <f>O77*([2]CPR_CEB!$K$72/(SUM([2]CPR_CEB!$K$69:$K$72)))</f>
        <v>0</v>
      </c>
      <c r="AW77" s="71">
        <f>$Q77*([2]CPR_CEB!$K$76/(SUM([2]CPR_CEB!$K$76:$K$78)))</f>
        <v>0</v>
      </c>
      <c r="AX77" s="71">
        <f>$Q77*(SUM([2]CPR_CEB!$K$77:$K$78)/(SUM([2]CPR_CEB!$K$76:$K$78)))</f>
        <v>0</v>
      </c>
      <c r="AY77" s="75">
        <f>$R77*(SUM([2]CPR_CEB!$K$79)/(SUM([2]CPR_CEB!$K$79:$K$84)))</f>
        <v>0</v>
      </c>
      <c r="AZ77" s="75">
        <f>$R77*(SUM([2]CPR_CEB!$K$80)/(SUM([2]CPR_CEB!$K$79:$K$84)))</f>
        <v>0</v>
      </c>
      <c r="BA77" s="75">
        <f>$R77*(SUM([2]CPR_CEB!$K$81:$K$83)/(SUM([2]CPR_CEB!$K$79:$K$84)))</f>
        <v>0</v>
      </c>
      <c r="BB77" s="75">
        <f>$R77*(SUM([2]CPR_CEB!$K$84)/(SUM([2]CPR_CEB!$K$79:$K$84)))</f>
        <v>0</v>
      </c>
      <c r="BC77" s="71">
        <f>$S77*(SUM([2]CPR_CEB!$K$85)/(SUM([2]CPR_CEB!$K$85:$K$90)))</f>
        <v>0</v>
      </c>
      <c r="BD77" s="71">
        <f>$S77*(SUM([2]CPR_CEB!$K$86)/(SUM([2]CPR_CEB!$K$85:$K$90)))</f>
        <v>0</v>
      </c>
      <c r="BE77" s="71">
        <f>$S77*(SUM([2]CPR_CEB!$K$87:$K$90)/(SUM([2]CPR_CEB!$K$85:$K$90)))</f>
        <v>0</v>
      </c>
      <c r="BF77" s="75">
        <f>$U77*(SUM([2]CPR_CEB!$K$93)/(SUM([2]CPR_CEB!$K$93:$K$97)))</f>
        <v>0</v>
      </c>
      <c r="BG77" s="75">
        <f>$U77*(SUM([2]CPR_CEB!$K$94)/(SUM([2]CPR_CEB!$K$93:$K$97)))*([2]TRP!$D$246/SUM([2]TRP!$D$246:$D$247))</f>
        <v>0</v>
      </c>
      <c r="BH77" s="75">
        <f>$U77*(SUM([2]CPR_CEB!$K$94)/(SUM([2]CPR_CEB!$K$93:$K$97)))*([2]TRP!$D$247/SUM([2]TRP!$D$246:$D$247))</f>
        <v>0</v>
      </c>
      <c r="BI77" s="75">
        <f>$U77*(SUM([2]CPR_CEB!$K$95:$K$96)/(SUM([2]CPR_CEB!$K$93:$K$97)))</f>
        <v>0</v>
      </c>
      <c r="BJ77" s="75">
        <f>$U77*(SUM([2]CPR_CEB!$K$97)/(SUM([2]CPR_CEB!$K$93:$K$97)))</f>
        <v>0</v>
      </c>
      <c r="BK77" s="71">
        <f>$V77*(SUM([2]CPR_CEB!$K$98)/(SUM([2]CPR_CEB!$K$98:$K$100)))</f>
        <v>0</v>
      </c>
      <c r="BL77" s="71">
        <f>$V77*(SUM([2]CPR_CEB!$K$99)/(SUM([2]CPR_CEB!$K$98:$K$100)))</f>
        <v>0</v>
      </c>
      <c r="BM77" s="71">
        <f>$V77*(SUM([2]CPR_CEB!$K$100)/(SUM([2]CPR_CEB!$K$98:$K$100)))</f>
        <v>0</v>
      </c>
      <c r="BN77" s="75">
        <f>$AB77*(SUM([2]CPR_CEB!$K$106)/(SUM([2]CPR_CEB!$K$106:$K$113)))</f>
        <v>0</v>
      </c>
      <c r="BO77" s="75">
        <f>$AB77*(SUM([2]CPR_CEB!$K$107)/(SUM([2]CPR_CEB!$K$106:$K$113)))</f>
        <v>0</v>
      </c>
      <c r="BP77" s="75">
        <f>$AB77*(SUM([2]CPR_CEB!$K$108)/(SUM([2]CPR_CEB!$K$106:$K$113)))</f>
        <v>0</v>
      </c>
      <c r="BQ77" s="75">
        <f>$AB77*(SUM([2]CPR_CEB!$K$109)/(SUM([2]CPR_CEB!$K$106:$K$113)))</f>
        <v>0</v>
      </c>
      <c r="BR77" s="75">
        <f>$AB77*(SUM([2]CPR_CEB!$K$110)/(SUM([2]CPR_CEB!$K$106:$K$113)))</f>
        <v>0</v>
      </c>
      <c r="BS77" s="75">
        <f>$AB77*(SUM([2]CPR_CEB!$K$111:$K$112)/(SUM([2]CPR_CEB!$K$106:$K$113)))</f>
        <v>0</v>
      </c>
      <c r="BT77" s="75">
        <f>$AB77*(SUM([2]CPR_CEB!$K$113)/(SUM([2]CPR_CEB!$K$106:$K$113)))*([2]TRP!$D$248/SUM([2]TRP!$D$248:$D$251))</f>
        <v>0</v>
      </c>
      <c r="BU77" s="75">
        <f>$AB77*(SUM([2]CPR_CEB!$K$113)/(SUM([2]CPR_CEB!$K$106:$K$113)))*([2]TRP!$D$249/SUM([2]TRP!$D$248:$D$251))</f>
        <v>0</v>
      </c>
      <c r="BV77" s="75">
        <f>$AB77*(SUM([2]CPR_CEB!$K$113)/(SUM([2]CPR_CEB!$K$106:$K$113)))*([2]TRP!$D$250/SUM([2]TRP!$D$248:$D$251))</f>
        <v>0</v>
      </c>
      <c r="BW77" s="75">
        <f>$AB77*(SUM([2]CPR_CEB!$K$113)/(SUM([2]CPR_CEB!$K$106:$K$113)))*([2]TRP!$D$251/SUM([2]TRP!$D$248:$D$251))</f>
        <v>0</v>
      </c>
      <c r="BX77" s="71">
        <f>$AJ77*(SUM([2]CPR_CEB!$K$129)/(SUM([2]CPR_CEB!$K$129:$K$130)))</f>
        <v>0</v>
      </c>
      <c r="BY77" s="71">
        <f>$AJ77*(SUM([2]CPR_CEB!$K$130)/(SUM([2]CPR_CEB!$K$129:$K$130)))</f>
        <v>0</v>
      </c>
      <c r="BZ77" s="68">
        <f>$AN77*(SUM([2]CPR_CEB!$K$137)/(SUM([2]CPR_CEB!$K$137:$K$138)))</f>
        <v>0</v>
      </c>
      <c r="CA77" s="68">
        <f>$AN77*(SUM([2]CPR_CEB!$K$138)/(SUM([2]CPR_CEB!$K$137:$K$138)))</f>
        <v>0</v>
      </c>
      <c r="CB77" s="71">
        <f>$AO77*([2]CPR_CEB!$K$139+[2]CPR_CEB!$K$141)/(SUM([2]CPR_CEB!$K$139:$K$141))</f>
        <v>0</v>
      </c>
      <c r="CC77" s="71">
        <f>$AO77*(SUM([2]CPR_CEB!$K$140)/(SUM([2]CPR_CEB!$K$139:$K$141)))</f>
        <v>0</v>
      </c>
      <c r="CD77" s="68">
        <f>$AP77*(SUM([2]CPR_CEB!$K$142)/(SUM([2]CPR_CEB!$K$142:$K$143)))</f>
        <v>0</v>
      </c>
      <c r="CE77" s="68">
        <f>$AP77*(SUM([2]CPR_CEB!$K$143)/(SUM([2]CPR_CEB!$K$142:$K$143)))</f>
        <v>0</v>
      </c>
      <c r="CF77" s="70"/>
      <c r="CG77" s="70"/>
      <c r="CI77" s="72">
        <f t="shared" si="5"/>
        <v>0</v>
      </c>
      <c r="CJ77" s="73">
        <f t="shared" si="6"/>
        <v>0</v>
      </c>
      <c r="CK77" s="73">
        <f t="shared" si="7"/>
        <v>0</v>
      </c>
      <c r="CL77" s="73">
        <f t="shared" si="8"/>
        <v>0</v>
      </c>
      <c r="CM77" s="73">
        <f t="shared" si="9"/>
        <v>0</v>
      </c>
      <c r="CN77" s="73">
        <f t="shared" si="10"/>
        <v>0</v>
      </c>
      <c r="CO77" s="73">
        <f t="shared" si="11"/>
        <v>0</v>
      </c>
      <c r="CP77" s="73">
        <f t="shared" si="11"/>
        <v>0</v>
      </c>
      <c r="CQ77" s="73">
        <f t="shared" si="12"/>
        <v>0</v>
      </c>
      <c r="CR77" s="73">
        <f t="shared" si="12"/>
        <v>0</v>
      </c>
      <c r="CS77" s="73">
        <f t="shared" si="13"/>
        <v>0</v>
      </c>
      <c r="CT77" s="73">
        <f t="shared" si="14"/>
        <v>0</v>
      </c>
      <c r="CU77" s="73">
        <f t="shared" si="15"/>
        <v>0</v>
      </c>
      <c r="CV77" s="73">
        <f t="shared" si="16"/>
        <v>0</v>
      </c>
      <c r="CW77" s="73">
        <f t="shared" si="17"/>
        <v>0</v>
      </c>
      <c r="CX77" s="73">
        <f t="shared" si="18"/>
        <v>0</v>
      </c>
      <c r="CY77" s="73">
        <f t="shared" si="18"/>
        <v>0</v>
      </c>
      <c r="CZ77" s="73">
        <f t="shared" si="18"/>
        <v>0</v>
      </c>
      <c r="DA77" s="73">
        <f t="shared" si="19"/>
        <v>0</v>
      </c>
      <c r="DB77" s="73">
        <f t="shared" si="20"/>
        <v>0</v>
      </c>
      <c r="DC77" s="73">
        <f t="shared" si="21"/>
        <v>0</v>
      </c>
      <c r="DD77" s="73">
        <f t="shared" si="22"/>
        <v>0</v>
      </c>
      <c r="DE77" s="73">
        <f t="shared" si="23"/>
        <v>0</v>
      </c>
      <c r="DF77" s="73">
        <f t="shared" si="24"/>
        <v>0</v>
      </c>
      <c r="DG77" s="74">
        <f t="shared" si="25"/>
        <v>0</v>
      </c>
      <c r="DH77" s="99"/>
    </row>
    <row r="78" spans="1:112" x14ac:dyDescent="0.25">
      <c r="A78" s="22" t="str">
        <f t="shared" si="36"/>
        <v>INTERMEDIATION FINANCIERE</v>
      </c>
      <c r="B78" s="22" t="str">
        <f t="shared" si="36"/>
        <v xml:space="preserve">FL1 </v>
      </c>
      <c r="C78" s="22">
        <v>19</v>
      </c>
      <c r="D78" s="67">
        <f t="shared" si="40"/>
        <v>0</v>
      </c>
      <c r="E78" s="67">
        <f t="shared" si="40"/>
        <v>0</v>
      </c>
      <c r="F78" s="67">
        <f t="shared" si="40"/>
        <v>0</v>
      </c>
      <c r="G78" s="67">
        <f t="shared" si="40"/>
        <v>0</v>
      </c>
      <c r="H78" s="67">
        <f t="shared" si="40"/>
        <v>0</v>
      </c>
      <c r="I78" s="67">
        <f t="shared" si="40"/>
        <v>0</v>
      </c>
      <c r="J78" s="67">
        <f t="shared" si="40"/>
        <v>0</v>
      </c>
      <c r="K78" s="67">
        <f t="shared" si="40"/>
        <v>0</v>
      </c>
      <c r="L78" s="67">
        <f t="shared" si="40"/>
        <v>0</v>
      </c>
      <c r="M78" s="67">
        <f t="shared" si="40"/>
        <v>0</v>
      </c>
      <c r="N78" s="67">
        <f t="shared" si="40"/>
        <v>0</v>
      </c>
      <c r="O78" s="68">
        <f t="shared" si="40"/>
        <v>0</v>
      </c>
      <c r="P78" s="67">
        <f t="shared" si="40"/>
        <v>0</v>
      </c>
      <c r="Q78" s="69">
        <f t="shared" si="40"/>
        <v>0</v>
      </c>
      <c r="R78" s="68">
        <f t="shared" si="40"/>
        <v>0</v>
      </c>
      <c r="S78" s="69">
        <f t="shared" si="40"/>
        <v>0</v>
      </c>
      <c r="T78" s="67">
        <f t="shared" si="40"/>
        <v>0</v>
      </c>
      <c r="U78" s="68">
        <f t="shared" si="40"/>
        <v>0</v>
      </c>
      <c r="V78" s="69">
        <f t="shared" si="40"/>
        <v>0</v>
      </c>
      <c r="W78" s="67">
        <f t="shared" si="40"/>
        <v>0</v>
      </c>
      <c r="X78" s="67">
        <f t="shared" si="40"/>
        <v>0</v>
      </c>
      <c r="Y78" s="67">
        <f t="shared" si="40"/>
        <v>0</v>
      </c>
      <c r="Z78" s="67">
        <f t="shared" si="40"/>
        <v>0</v>
      </c>
      <c r="AA78" s="67">
        <f t="shared" si="40"/>
        <v>0</v>
      </c>
      <c r="AB78" s="68">
        <f t="shared" si="40"/>
        <v>0</v>
      </c>
      <c r="AC78" s="67">
        <f t="shared" si="40"/>
        <v>0</v>
      </c>
      <c r="AD78" s="67">
        <f t="shared" si="40"/>
        <v>0</v>
      </c>
      <c r="AE78" s="67">
        <f t="shared" si="40"/>
        <v>0</v>
      </c>
      <c r="AF78" s="67">
        <f t="shared" si="40"/>
        <v>0</v>
      </c>
      <c r="AG78" s="67">
        <f t="shared" si="40"/>
        <v>0</v>
      </c>
      <c r="AH78" s="67">
        <f t="shared" si="40"/>
        <v>0</v>
      </c>
      <c r="AI78" s="67">
        <f t="shared" si="40"/>
        <v>0</v>
      </c>
      <c r="AJ78" s="69">
        <f t="shared" si="40"/>
        <v>0</v>
      </c>
      <c r="AK78" s="67">
        <f t="shared" si="40"/>
        <v>0</v>
      </c>
      <c r="AL78" s="67">
        <f t="shared" si="40"/>
        <v>0</v>
      </c>
      <c r="AM78" s="70">
        <f t="shared" si="40"/>
        <v>0</v>
      </c>
      <c r="AN78" s="68">
        <f t="shared" si="40"/>
        <v>0</v>
      </c>
      <c r="AO78" s="69">
        <f t="shared" si="40"/>
        <v>0</v>
      </c>
      <c r="AP78" s="68">
        <f t="shared" si="40"/>
        <v>0</v>
      </c>
      <c r="AQ78" s="67">
        <f t="shared" si="40"/>
        <v>0</v>
      </c>
      <c r="AR78" s="67">
        <f t="shared" si="40"/>
        <v>0</v>
      </c>
      <c r="AS78" s="67">
        <f t="shared" si="40"/>
        <v>0</v>
      </c>
      <c r="AT78" s="75">
        <f>O78*(SUM([2]CPR_CEB!$K$69:$K$70))/(SUM([2]CPR_CEB!$K$69:$K$72))</f>
        <v>0</v>
      </c>
      <c r="AU78" s="75">
        <f>O78*([2]CPR_CEB!$K$71/(SUM([2]CPR_CEB!$K$69:$K$72)))</f>
        <v>0</v>
      </c>
      <c r="AV78" s="75">
        <f>O78*([2]CPR_CEB!$K$72/(SUM([2]CPR_CEB!$K$69:$K$72)))</f>
        <v>0</v>
      </c>
      <c r="AW78" s="71">
        <f>$Q78*([2]CPR_CEB!$K$76/(SUM([2]CPR_CEB!$K$76:$K$78)))</f>
        <v>0</v>
      </c>
      <c r="AX78" s="71">
        <f>$Q78*(SUM([2]CPR_CEB!$K$77:$K$78)/(SUM([2]CPR_CEB!$K$76:$K$78)))</f>
        <v>0</v>
      </c>
      <c r="AY78" s="75">
        <f>$R78*(SUM([2]CPR_CEB!$K$79)/(SUM([2]CPR_CEB!$K$79:$K$84)))</f>
        <v>0</v>
      </c>
      <c r="AZ78" s="75">
        <f>$R78*(SUM([2]CPR_CEB!$K$80)/(SUM([2]CPR_CEB!$K$79:$K$84)))</f>
        <v>0</v>
      </c>
      <c r="BA78" s="75">
        <f>$R78*(SUM([2]CPR_CEB!$K$81:$K$83)/(SUM([2]CPR_CEB!$K$79:$K$84)))</f>
        <v>0</v>
      </c>
      <c r="BB78" s="75">
        <f>$R78*(SUM([2]CPR_CEB!$K$84)/(SUM([2]CPR_CEB!$K$79:$K$84)))</f>
        <v>0</v>
      </c>
      <c r="BC78" s="71">
        <f>$S78*(SUM([2]CPR_CEB!$K$85)/(SUM([2]CPR_CEB!$K$85:$K$90)))</f>
        <v>0</v>
      </c>
      <c r="BD78" s="71">
        <f>$S78*(SUM([2]CPR_CEB!$K$86)/(SUM([2]CPR_CEB!$K$85:$K$90)))</f>
        <v>0</v>
      </c>
      <c r="BE78" s="71">
        <f>$S78*(SUM([2]CPR_CEB!$K$87:$K$90)/(SUM([2]CPR_CEB!$K$85:$K$90)))</f>
        <v>0</v>
      </c>
      <c r="BF78" s="75">
        <f>$U78*(SUM([2]CPR_CEB!$K$93)/(SUM([2]CPR_CEB!$K$93:$K$97)))</f>
        <v>0</v>
      </c>
      <c r="BG78" s="75">
        <f>$U78*(SUM([2]CPR_CEB!$K$94)/(SUM([2]CPR_CEB!$K$93:$K$97)))*([2]TRP!$D$246/SUM([2]TRP!$D$246:$D$247))</f>
        <v>0</v>
      </c>
      <c r="BH78" s="75">
        <f>$U78*(SUM([2]CPR_CEB!$K$94)/(SUM([2]CPR_CEB!$K$93:$K$97)))*([2]TRP!$D$247/SUM([2]TRP!$D$246:$D$247))</f>
        <v>0</v>
      </c>
      <c r="BI78" s="75">
        <f>$U78*(SUM([2]CPR_CEB!$K$95:$K$96)/(SUM([2]CPR_CEB!$K$93:$K$97)))</f>
        <v>0</v>
      </c>
      <c r="BJ78" s="75">
        <f>$U78*(SUM([2]CPR_CEB!$K$97)/(SUM([2]CPR_CEB!$K$93:$K$97)))</f>
        <v>0</v>
      </c>
      <c r="BK78" s="71">
        <f>$V78*(SUM([2]CPR_CEB!$K$98)/(SUM([2]CPR_CEB!$K$98:$K$100)))</f>
        <v>0</v>
      </c>
      <c r="BL78" s="71">
        <f>$V78*(SUM([2]CPR_CEB!$K$99)/(SUM([2]CPR_CEB!$K$98:$K$100)))</f>
        <v>0</v>
      </c>
      <c r="BM78" s="71">
        <f>$V78*(SUM([2]CPR_CEB!$K$100)/(SUM([2]CPR_CEB!$K$98:$K$100)))</f>
        <v>0</v>
      </c>
      <c r="BN78" s="75">
        <f>$AB78*(SUM([2]CPR_CEB!$K$106)/(SUM([2]CPR_CEB!$K$106:$K$113)))</f>
        <v>0</v>
      </c>
      <c r="BO78" s="75">
        <f>$AB78*(SUM([2]CPR_CEB!$K$107)/(SUM([2]CPR_CEB!$K$106:$K$113)))</f>
        <v>0</v>
      </c>
      <c r="BP78" s="75">
        <f>$AB78*(SUM([2]CPR_CEB!$K$108)/(SUM([2]CPR_CEB!$K$106:$K$113)))</f>
        <v>0</v>
      </c>
      <c r="BQ78" s="75">
        <f>$AB78*(SUM([2]CPR_CEB!$K$109)/(SUM([2]CPR_CEB!$K$106:$K$113)))</f>
        <v>0</v>
      </c>
      <c r="BR78" s="75">
        <f>$AB78*(SUM([2]CPR_CEB!$K$110)/(SUM([2]CPR_CEB!$K$106:$K$113)))</f>
        <v>0</v>
      </c>
      <c r="BS78" s="75">
        <f>$AB78*(SUM([2]CPR_CEB!$K$111:$K$112)/(SUM([2]CPR_CEB!$K$106:$K$113)))</f>
        <v>0</v>
      </c>
      <c r="BT78" s="75">
        <f>$AB78*(SUM([2]CPR_CEB!$K$113)/(SUM([2]CPR_CEB!$K$106:$K$113)))*([2]TRP!$D$248/SUM([2]TRP!$D$248:$D$251))</f>
        <v>0</v>
      </c>
      <c r="BU78" s="75">
        <f>$AB78*(SUM([2]CPR_CEB!$K$113)/(SUM([2]CPR_CEB!$K$106:$K$113)))*([2]TRP!$D$249/SUM([2]TRP!$D$248:$D$251))</f>
        <v>0</v>
      </c>
      <c r="BV78" s="75">
        <f>$AB78*(SUM([2]CPR_CEB!$K$113)/(SUM([2]CPR_CEB!$K$106:$K$113)))*([2]TRP!$D$250/SUM([2]TRP!$D$248:$D$251))</f>
        <v>0</v>
      </c>
      <c r="BW78" s="75">
        <f>$AB78*(SUM([2]CPR_CEB!$K$113)/(SUM([2]CPR_CEB!$K$106:$K$113)))*([2]TRP!$D$251/SUM([2]TRP!$D$248:$D$251))</f>
        <v>0</v>
      </c>
      <c r="BX78" s="71">
        <f>$AJ78*(SUM([2]CPR_CEB!$K$129)/(SUM([2]CPR_CEB!$K$129:$K$130)))</f>
        <v>0</v>
      </c>
      <c r="BY78" s="71">
        <f>$AJ78*(SUM([2]CPR_CEB!$K$130)/(SUM([2]CPR_CEB!$K$129:$K$130)))</f>
        <v>0</v>
      </c>
      <c r="BZ78" s="68">
        <f>$AN78*(SUM([2]CPR_CEB!$K$137)/(SUM([2]CPR_CEB!$K$137:$K$138)))</f>
        <v>0</v>
      </c>
      <c r="CA78" s="68">
        <f>$AN78*(SUM([2]CPR_CEB!$K$138)/(SUM([2]CPR_CEB!$K$137:$K$138)))</f>
        <v>0</v>
      </c>
      <c r="CB78" s="71">
        <f>$AO78*([2]CPR_CEB!$K$139+[2]CPR_CEB!$K$141)/(SUM([2]CPR_CEB!$K$139:$K$141))</f>
        <v>0</v>
      </c>
      <c r="CC78" s="71">
        <f>$AO78*(SUM([2]CPR_CEB!$K$140)/(SUM([2]CPR_CEB!$K$139:$K$141)))</f>
        <v>0</v>
      </c>
      <c r="CD78" s="68">
        <f>$AP78*(SUM([2]CPR_CEB!$K$142)/(SUM([2]CPR_CEB!$K$142:$K$143)))</f>
        <v>0</v>
      </c>
      <c r="CE78" s="68">
        <f>$AP78*(SUM([2]CPR_CEB!$K$143)/(SUM([2]CPR_CEB!$K$142:$K$143)))</f>
        <v>0</v>
      </c>
      <c r="CF78" s="70"/>
      <c r="CG78" s="70"/>
      <c r="CI78" s="72">
        <f t="shared" si="5"/>
        <v>0</v>
      </c>
      <c r="CJ78" s="73">
        <f t="shared" si="6"/>
        <v>0</v>
      </c>
      <c r="CK78" s="73">
        <f t="shared" si="7"/>
        <v>0</v>
      </c>
      <c r="CL78" s="73">
        <f t="shared" si="8"/>
        <v>0</v>
      </c>
      <c r="CM78" s="73">
        <f t="shared" si="9"/>
        <v>0</v>
      </c>
      <c r="CN78" s="73">
        <f t="shared" si="10"/>
        <v>0</v>
      </c>
      <c r="CO78" s="73">
        <f t="shared" si="11"/>
        <v>0</v>
      </c>
      <c r="CP78" s="73">
        <f t="shared" si="11"/>
        <v>0</v>
      </c>
      <c r="CQ78" s="73">
        <f t="shared" si="12"/>
        <v>0</v>
      </c>
      <c r="CR78" s="73">
        <f t="shared" si="12"/>
        <v>0</v>
      </c>
      <c r="CS78" s="73">
        <f t="shared" si="13"/>
        <v>0</v>
      </c>
      <c r="CT78" s="73">
        <f t="shared" si="14"/>
        <v>0</v>
      </c>
      <c r="CU78" s="73">
        <f t="shared" si="15"/>
        <v>0</v>
      </c>
      <c r="CV78" s="73">
        <f t="shared" si="16"/>
        <v>0</v>
      </c>
      <c r="CW78" s="73">
        <f t="shared" si="17"/>
        <v>0</v>
      </c>
      <c r="CX78" s="73">
        <f t="shared" si="18"/>
        <v>0</v>
      </c>
      <c r="CY78" s="73">
        <f t="shared" si="18"/>
        <v>0</v>
      </c>
      <c r="CZ78" s="73">
        <f t="shared" si="18"/>
        <v>0</v>
      </c>
      <c r="DA78" s="73">
        <f t="shared" si="19"/>
        <v>0</v>
      </c>
      <c r="DB78" s="73">
        <f t="shared" si="20"/>
        <v>0</v>
      </c>
      <c r="DC78" s="73">
        <f t="shared" si="21"/>
        <v>0</v>
      </c>
      <c r="DD78" s="73">
        <f t="shared" si="22"/>
        <v>0</v>
      </c>
      <c r="DE78" s="73">
        <f t="shared" si="23"/>
        <v>0</v>
      </c>
      <c r="DF78" s="73">
        <f t="shared" si="24"/>
        <v>0</v>
      </c>
      <c r="DG78" s="74">
        <f t="shared" si="25"/>
        <v>0</v>
      </c>
      <c r="DH78" s="99"/>
    </row>
    <row r="79" spans="1:112" x14ac:dyDescent="0.25">
      <c r="A79" s="22" t="str">
        <f t="shared" si="36"/>
        <v>ASSURANCES ET AUXILIAIRES FINANCIERS</v>
      </c>
      <c r="B79" s="22" t="str">
        <f t="shared" si="36"/>
        <v xml:space="preserve">FL2 </v>
      </c>
      <c r="C79" s="22">
        <v>19</v>
      </c>
      <c r="D79" s="67">
        <f t="shared" si="40"/>
        <v>0</v>
      </c>
      <c r="E79" s="67">
        <f t="shared" si="40"/>
        <v>0</v>
      </c>
      <c r="F79" s="67">
        <f t="shared" si="40"/>
        <v>0</v>
      </c>
      <c r="G79" s="67">
        <f t="shared" si="40"/>
        <v>0</v>
      </c>
      <c r="H79" s="67">
        <f t="shared" si="40"/>
        <v>0</v>
      </c>
      <c r="I79" s="67">
        <f t="shared" si="40"/>
        <v>0</v>
      </c>
      <c r="J79" s="67">
        <f t="shared" si="40"/>
        <v>0</v>
      </c>
      <c r="K79" s="67">
        <f t="shared" si="40"/>
        <v>0</v>
      </c>
      <c r="L79" s="67">
        <f t="shared" si="40"/>
        <v>0</v>
      </c>
      <c r="M79" s="67">
        <f t="shared" si="40"/>
        <v>0</v>
      </c>
      <c r="N79" s="67">
        <f t="shared" si="40"/>
        <v>0</v>
      </c>
      <c r="O79" s="68">
        <f t="shared" si="40"/>
        <v>0</v>
      </c>
      <c r="P79" s="67">
        <f t="shared" si="40"/>
        <v>0</v>
      </c>
      <c r="Q79" s="69">
        <f t="shared" si="40"/>
        <v>0</v>
      </c>
      <c r="R79" s="68">
        <f t="shared" si="40"/>
        <v>0</v>
      </c>
      <c r="S79" s="69">
        <f t="shared" si="40"/>
        <v>0</v>
      </c>
      <c r="T79" s="67">
        <f t="shared" si="40"/>
        <v>0</v>
      </c>
      <c r="U79" s="68">
        <f t="shared" si="40"/>
        <v>0</v>
      </c>
      <c r="V79" s="69">
        <f t="shared" si="40"/>
        <v>0</v>
      </c>
      <c r="W79" s="67">
        <f t="shared" si="40"/>
        <v>0</v>
      </c>
      <c r="X79" s="67">
        <f t="shared" si="40"/>
        <v>0</v>
      </c>
      <c r="Y79" s="67">
        <f t="shared" si="40"/>
        <v>0</v>
      </c>
      <c r="Z79" s="67">
        <f t="shared" si="40"/>
        <v>0</v>
      </c>
      <c r="AA79" s="67">
        <f t="shared" si="40"/>
        <v>0</v>
      </c>
      <c r="AB79" s="68">
        <f t="shared" si="40"/>
        <v>0</v>
      </c>
      <c r="AC79" s="67">
        <f t="shared" si="40"/>
        <v>0</v>
      </c>
      <c r="AD79" s="67">
        <f t="shared" si="40"/>
        <v>0</v>
      </c>
      <c r="AE79" s="67">
        <f t="shared" si="40"/>
        <v>0</v>
      </c>
      <c r="AF79" s="67">
        <f t="shared" si="40"/>
        <v>0</v>
      </c>
      <c r="AG79" s="67">
        <f t="shared" si="40"/>
        <v>0</v>
      </c>
      <c r="AH79" s="67">
        <f t="shared" si="40"/>
        <v>0</v>
      </c>
      <c r="AI79" s="67">
        <f t="shared" si="40"/>
        <v>0</v>
      </c>
      <c r="AJ79" s="69">
        <f t="shared" si="40"/>
        <v>0</v>
      </c>
      <c r="AK79" s="67">
        <f t="shared" si="40"/>
        <v>0</v>
      </c>
      <c r="AL79" s="67">
        <f t="shared" si="40"/>
        <v>0</v>
      </c>
      <c r="AM79" s="70">
        <f t="shared" si="40"/>
        <v>0</v>
      </c>
      <c r="AN79" s="68">
        <f t="shared" si="40"/>
        <v>0</v>
      </c>
      <c r="AO79" s="69">
        <f t="shared" si="40"/>
        <v>0</v>
      </c>
      <c r="AP79" s="68">
        <f t="shared" si="40"/>
        <v>0</v>
      </c>
      <c r="AQ79" s="67">
        <f t="shared" si="40"/>
        <v>0</v>
      </c>
      <c r="AR79" s="67">
        <f t="shared" si="40"/>
        <v>0</v>
      </c>
      <c r="AS79" s="67">
        <f t="shared" si="40"/>
        <v>0</v>
      </c>
      <c r="AT79" s="75">
        <f>O79*(SUM([2]CPR_CEB!$K$69:$K$70))/(SUM([2]CPR_CEB!$K$69:$K$72))</f>
        <v>0</v>
      </c>
      <c r="AU79" s="75">
        <f>O79*([2]CPR_CEB!$K$71/(SUM([2]CPR_CEB!$K$69:$K$72)))</f>
        <v>0</v>
      </c>
      <c r="AV79" s="75">
        <f>O79*([2]CPR_CEB!$K$72/(SUM([2]CPR_CEB!$K$69:$K$72)))</f>
        <v>0</v>
      </c>
      <c r="AW79" s="71">
        <f>$Q79*([2]CPR_CEB!$K$76/(SUM([2]CPR_CEB!$K$76:$K$78)))</f>
        <v>0</v>
      </c>
      <c r="AX79" s="71">
        <f>$Q79*(SUM([2]CPR_CEB!$K$77:$K$78)/(SUM([2]CPR_CEB!$K$76:$K$78)))</f>
        <v>0</v>
      </c>
      <c r="AY79" s="75">
        <f>$R79*(SUM([2]CPR_CEB!$K$79)/(SUM([2]CPR_CEB!$K$79:$K$84)))</f>
        <v>0</v>
      </c>
      <c r="AZ79" s="75">
        <f>$R79*(SUM([2]CPR_CEB!$K$80)/(SUM([2]CPR_CEB!$K$79:$K$84)))</f>
        <v>0</v>
      </c>
      <c r="BA79" s="75">
        <f>$R79*(SUM([2]CPR_CEB!$K$81:$K$83)/(SUM([2]CPR_CEB!$K$79:$K$84)))</f>
        <v>0</v>
      </c>
      <c r="BB79" s="75">
        <f>$R79*(SUM([2]CPR_CEB!$K$84)/(SUM([2]CPR_CEB!$K$79:$K$84)))</f>
        <v>0</v>
      </c>
      <c r="BC79" s="71">
        <f>$S79*(SUM([2]CPR_CEB!$K$85)/(SUM([2]CPR_CEB!$K$85:$K$90)))</f>
        <v>0</v>
      </c>
      <c r="BD79" s="71">
        <f>$S79*(SUM([2]CPR_CEB!$K$86)/(SUM([2]CPR_CEB!$K$85:$K$90)))</f>
        <v>0</v>
      </c>
      <c r="BE79" s="71">
        <f>$S79*(SUM([2]CPR_CEB!$K$87:$K$90)/(SUM([2]CPR_CEB!$K$85:$K$90)))</f>
        <v>0</v>
      </c>
      <c r="BF79" s="75">
        <f>$U79*(SUM([2]CPR_CEB!$K$93)/(SUM([2]CPR_CEB!$K$93:$K$97)))</f>
        <v>0</v>
      </c>
      <c r="BG79" s="75">
        <f>$U79*(SUM([2]CPR_CEB!$K$94)/(SUM([2]CPR_CEB!$K$93:$K$97)))*([2]TRP!$D$246/SUM([2]TRP!$D$246:$D$247))</f>
        <v>0</v>
      </c>
      <c r="BH79" s="75">
        <f>$U79*(SUM([2]CPR_CEB!$K$94)/(SUM([2]CPR_CEB!$K$93:$K$97)))*([2]TRP!$D$247/SUM([2]TRP!$D$246:$D$247))</f>
        <v>0</v>
      </c>
      <c r="BI79" s="75">
        <f>$U79*(SUM([2]CPR_CEB!$K$95:$K$96)/(SUM([2]CPR_CEB!$K$93:$K$97)))</f>
        <v>0</v>
      </c>
      <c r="BJ79" s="75">
        <f>$U79*(SUM([2]CPR_CEB!$K$97)/(SUM([2]CPR_CEB!$K$93:$K$97)))</f>
        <v>0</v>
      </c>
      <c r="BK79" s="71">
        <f>$V79*(SUM([2]CPR_CEB!$K$98)/(SUM([2]CPR_CEB!$K$98:$K$100)))</f>
        <v>0</v>
      </c>
      <c r="BL79" s="71">
        <f>$V79*(SUM([2]CPR_CEB!$K$99)/(SUM([2]CPR_CEB!$K$98:$K$100)))</f>
        <v>0</v>
      </c>
      <c r="BM79" s="71">
        <f>$V79*(SUM([2]CPR_CEB!$K$100)/(SUM([2]CPR_CEB!$K$98:$K$100)))</f>
        <v>0</v>
      </c>
      <c r="BN79" s="75">
        <f>$AB79*(SUM([2]CPR_CEB!$K$106)/(SUM([2]CPR_CEB!$K$106:$K$113)))</f>
        <v>0</v>
      </c>
      <c r="BO79" s="75">
        <f>$AB79*(SUM([2]CPR_CEB!$K$107)/(SUM([2]CPR_CEB!$K$106:$K$113)))</f>
        <v>0</v>
      </c>
      <c r="BP79" s="75">
        <f>$AB79*(SUM([2]CPR_CEB!$K$108)/(SUM([2]CPR_CEB!$K$106:$K$113)))</f>
        <v>0</v>
      </c>
      <c r="BQ79" s="75">
        <f>$AB79*(SUM([2]CPR_CEB!$K$109)/(SUM([2]CPR_CEB!$K$106:$K$113)))</f>
        <v>0</v>
      </c>
      <c r="BR79" s="75">
        <f>$AB79*(SUM([2]CPR_CEB!$K$110)/(SUM([2]CPR_CEB!$K$106:$K$113)))</f>
        <v>0</v>
      </c>
      <c r="BS79" s="75">
        <f>$AB79*(SUM([2]CPR_CEB!$K$111:$K$112)/(SUM([2]CPR_CEB!$K$106:$K$113)))</f>
        <v>0</v>
      </c>
      <c r="BT79" s="75">
        <f>$AB79*(SUM([2]CPR_CEB!$K$113)/(SUM([2]CPR_CEB!$K$106:$K$113)))*([2]TRP!$D$248/SUM([2]TRP!$D$248:$D$251))</f>
        <v>0</v>
      </c>
      <c r="BU79" s="75">
        <f>$AB79*(SUM([2]CPR_CEB!$K$113)/(SUM([2]CPR_CEB!$K$106:$K$113)))*([2]TRP!$D$249/SUM([2]TRP!$D$248:$D$251))</f>
        <v>0</v>
      </c>
      <c r="BV79" s="75">
        <f>$AB79*(SUM([2]CPR_CEB!$K$113)/(SUM([2]CPR_CEB!$K$106:$K$113)))*([2]TRP!$D$250/SUM([2]TRP!$D$248:$D$251))</f>
        <v>0</v>
      </c>
      <c r="BW79" s="75">
        <f>$AB79*(SUM([2]CPR_CEB!$K$113)/(SUM([2]CPR_CEB!$K$106:$K$113)))*([2]TRP!$D$251/SUM([2]TRP!$D$248:$D$251))</f>
        <v>0</v>
      </c>
      <c r="BX79" s="71">
        <f>$AJ79*(SUM([2]CPR_CEB!$K$129)/(SUM([2]CPR_CEB!$K$129:$K$130)))</f>
        <v>0</v>
      </c>
      <c r="BY79" s="71">
        <f>$AJ79*(SUM([2]CPR_CEB!$K$130)/(SUM([2]CPR_CEB!$K$129:$K$130)))</f>
        <v>0</v>
      </c>
      <c r="BZ79" s="68">
        <f>$AN79*(SUM([2]CPR_CEB!$K$137)/(SUM([2]CPR_CEB!$K$137:$K$138)))</f>
        <v>0</v>
      </c>
      <c r="CA79" s="68">
        <f>$AN79*(SUM([2]CPR_CEB!$K$138)/(SUM([2]CPR_CEB!$K$137:$K$138)))</f>
        <v>0</v>
      </c>
      <c r="CB79" s="71">
        <f>$AO79*([2]CPR_CEB!$K$139+[2]CPR_CEB!$K$141)/(SUM([2]CPR_CEB!$K$139:$K$141))</f>
        <v>0</v>
      </c>
      <c r="CC79" s="71">
        <f>$AO79*(SUM([2]CPR_CEB!$K$140)/(SUM([2]CPR_CEB!$K$139:$K$141)))</f>
        <v>0</v>
      </c>
      <c r="CD79" s="68">
        <f>$AP79*(SUM([2]CPR_CEB!$K$142)/(SUM([2]CPR_CEB!$K$142:$K$143)))</f>
        <v>0</v>
      </c>
      <c r="CE79" s="68">
        <f>$AP79*(SUM([2]CPR_CEB!$K$143)/(SUM([2]CPR_CEB!$K$142:$K$143)))</f>
        <v>0</v>
      </c>
      <c r="CF79" s="70"/>
      <c r="CG79" s="70"/>
      <c r="CI79" s="72">
        <f t="shared" si="5"/>
        <v>0</v>
      </c>
      <c r="CJ79" s="73">
        <f t="shared" si="6"/>
        <v>0</v>
      </c>
      <c r="CK79" s="73">
        <f t="shared" si="7"/>
        <v>0</v>
      </c>
      <c r="CL79" s="73">
        <f t="shared" si="8"/>
        <v>0</v>
      </c>
      <c r="CM79" s="73">
        <f t="shared" si="9"/>
        <v>0</v>
      </c>
      <c r="CN79" s="73">
        <f t="shared" si="10"/>
        <v>0</v>
      </c>
      <c r="CO79" s="73">
        <f t="shared" si="11"/>
        <v>0</v>
      </c>
      <c r="CP79" s="73">
        <f t="shared" si="11"/>
        <v>0</v>
      </c>
      <c r="CQ79" s="73">
        <f t="shared" si="12"/>
        <v>0</v>
      </c>
      <c r="CR79" s="73">
        <f t="shared" si="12"/>
        <v>0</v>
      </c>
      <c r="CS79" s="73">
        <f t="shared" si="13"/>
        <v>0</v>
      </c>
      <c r="CT79" s="73">
        <f t="shared" si="14"/>
        <v>0</v>
      </c>
      <c r="CU79" s="73">
        <f t="shared" si="15"/>
        <v>0</v>
      </c>
      <c r="CV79" s="73">
        <f t="shared" si="16"/>
        <v>0</v>
      </c>
      <c r="CW79" s="73">
        <f t="shared" si="17"/>
        <v>0</v>
      </c>
      <c r="CX79" s="73">
        <f t="shared" si="18"/>
        <v>0</v>
      </c>
      <c r="CY79" s="73">
        <f t="shared" si="18"/>
        <v>0</v>
      </c>
      <c r="CZ79" s="73">
        <f t="shared" si="18"/>
        <v>0</v>
      </c>
      <c r="DA79" s="73">
        <f t="shared" si="19"/>
        <v>0</v>
      </c>
      <c r="DB79" s="73">
        <f t="shared" si="20"/>
        <v>0</v>
      </c>
      <c r="DC79" s="73">
        <f t="shared" si="21"/>
        <v>0</v>
      </c>
      <c r="DD79" s="73">
        <f t="shared" si="22"/>
        <v>0</v>
      </c>
      <c r="DE79" s="73">
        <f t="shared" si="23"/>
        <v>0</v>
      </c>
      <c r="DF79" s="73">
        <f t="shared" si="24"/>
        <v>0</v>
      </c>
      <c r="DG79" s="74">
        <f t="shared" si="25"/>
        <v>0</v>
      </c>
      <c r="DH79" s="99"/>
    </row>
    <row r="80" spans="1:112" x14ac:dyDescent="0.25">
      <c r="A80" s="22" t="str">
        <f t="shared" si="36"/>
        <v>PROMOTION  GESTION IMMOBILIERE</v>
      </c>
      <c r="B80" s="22" t="str">
        <f t="shared" si="36"/>
        <v xml:space="preserve">FM1 </v>
      </c>
      <c r="C80" s="22">
        <v>19</v>
      </c>
      <c r="D80" s="67">
        <f t="shared" si="40"/>
        <v>0.56999999999999995</v>
      </c>
      <c r="E80" s="67">
        <f t="shared" si="40"/>
        <v>46.41</v>
      </c>
      <c r="F80" s="67">
        <f t="shared" si="40"/>
        <v>86.63</v>
      </c>
      <c r="G80" s="67">
        <f t="shared" si="40"/>
        <v>1.31</v>
      </c>
      <c r="H80" s="67">
        <f t="shared" si="40"/>
        <v>8.4</v>
      </c>
      <c r="I80" s="67">
        <f t="shared" si="40"/>
        <v>20.98</v>
      </c>
      <c r="J80" s="67">
        <f t="shared" si="40"/>
        <v>20.5</v>
      </c>
      <c r="K80" s="67">
        <f t="shared" si="40"/>
        <v>35.520000000000003</v>
      </c>
      <c r="L80" s="67">
        <f t="shared" si="40"/>
        <v>35.299999999999997</v>
      </c>
      <c r="M80" s="67">
        <f t="shared" si="40"/>
        <v>52.93</v>
      </c>
      <c r="N80" s="67">
        <f t="shared" si="40"/>
        <v>5.43</v>
      </c>
      <c r="O80" s="68">
        <f t="shared" si="40"/>
        <v>39.299999999999997</v>
      </c>
      <c r="P80" s="67">
        <f t="shared" si="40"/>
        <v>14.35</v>
      </c>
      <c r="Q80" s="69">
        <f t="shared" si="40"/>
        <v>33.74</v>
      </c>
      <c r="R80" s="68">
        <f t="shared" si="40"/>
        <v>75.44</v>
      </c>
      <c r="S80" s="69">
        <f t="shared" si="40"/>
        <v>62.58</v>
      </c>
      <c r="T80" s="67">
        <f t="shared" si="40"/>
        <v>32.85</v>
      </c>
      <c r="U80" s="68">
        <f t="shared" si="40"/>
        <v>-17.57</v>
      </c>
      <c r="V80" s="69">
        <f t="shared" si="40"/>
        <v>36.35</v>
      </c>
      <c r="W80" s="67">
        <f t="shared" si="40"/>
        <v>48.88</v>
      </c>
      <c r="X80" s="67">
        <f t="shared" si="40"/>
        <v>11.14</v>
      </c>
      <c r="Y80" s="67">
        <f t="shared" si="40"/>
        <v>44.14</v>
      </c>
      <c r="Z80" s="67">
        <f t="shared" si="40"/>
        <v>186.08</v>
      </c>
      <c r="AA80" s="67">
        <f t="shared" si="40"/>
        <v>211.02</v>
      </c>
      <c r="AB80" s="68">
        <f t="shared" si="40"/>
        <v>714.26</v>
      </c>
      <c r="AC80" s="67">
        <f t="shared" si="40"/>
        <v>0</v>
      </c>
      <c r="AD80" s="67">
        <f t="shared" si="40"/>
        <v>257.72000000000003</v>
      </c>
      <c r="AE80" s="67">
        <f t="shared" si="40"/>
        <v>702.36</v>
      </c>
      <c r="AF80" s="67">
        <f t="shared" si="40"/>
        <v>10313.92</v>
      </c>
      <c r="AG80" s="67">
        <f t="shared" si="40"/>
        <v>91.56</v>
      </c>
      <c r="AH80" s="67">
        <f t="shared" si="40"/>
        <v>39.39</v>
      </c>
      <c r="AI80" s="67">
        <f t="shared" si="40"/>
        <v>64.34</v>
      </c>
      <c r="AJ80" s="69">
        <f t="shared" si="40"/>
        <v>35.33</v>
      </c>
      <c r="AK80" s="67">
        <f t="shared" si="40"/>
        <v>234.72</v>
      </c>
      <c r="AL80" s="67">
        <f t="shared" si="40"/>
        <v>155.28</v>
      </c>
      <c r="AM80" s="70">
        <f t="shared" si="40"/>
        <v>13.84</v>
      </c>
      <c r="AN80" s="68">
        <f t="shared" si="40"/>
        <v>7.4</v>
      </c>
      <c r="AO80" s="69">
        <f t="shared" si="40"/>
        <v>121.95</v>
      </c>
      <c r="AP80" s="68">
        <f t="shared" si="40"/>
        <v>-0.9</v>
      </c>
      <c r="AQ80" s="67">
        <f t="shared" si="40"/>
        <v>0</v>
      </c>
      <c r="AR80" s="67">
        <f t="shared" si="40"/>
        <v>18.559999999999999</v>
      </c>
      <c r="AS80" s="67">
        <f t="shared" si="40"/>
        <v>13862.01</v>
      </c>
      <c r="AT80" s="75">
        <f>O80*(SUM([2]CPR_CEB!$K$69:$K$70))/(SUM([2]CPR_CEB!$K$69:$K$72))</f>
        <v>6.7968603268014762</v>
      </c>
      <c r="AU80" s="75">
        <f>O80*([2]CPR_CEB!$K$71/(SUM([2]CPR_CEB!$K$69:$K$72)))</f>
        <v>8.3087773117135164</v>
      </c>
      <c r="AV80" s="75">
        <f>O80*([2]CPR_CEB!$K$72/(SUM([2]CPR_CEB!$K$69:$K$72)))</f>
        <v>24.194362361485002</v>
      </c>
      <c r="AW80" s="71">
        <f>$Q80*([2]CPR_CEB!$K$76/(SUM([2]CPR_CEB!$K$76:$K$78)))</f>
        <v>12.603528745397904</v>
      </c>
      <c r="AX80" s="71">
        <f>$Q80*(SUM([2]CPR_CEB!$K$77:$K$78)/(SUM([2]CPR_CEB!$K$76:$K$78)))</f>
        <v>21.136471254602096</v>
      </c>
      <c r="AY80" s="75">
        <f>$R80*(SUM([2]CPR_CEB!$K$79)/(SUM([2]CPR_CEB!$K$79:$K$84)))</f>
        <v>5.8584968641476181</v>
      </c>
      <c r="AZ80" s="75">
        <f>$R80*(SUM([2]CPR_CEB!$K$80)/(SUM([2]CPR_CEB!$K$79:$K$84)))</f>
        <v>23.230655678225261</v>
      </c>
      <c r="BA80" s="75">
        <f>$R80*(SUM([2]CPR_CEB!$K$81:$K$83)/(SUM([2]CPR_CEB!$K$79:$K$84)))</f>
        <v>21.746724718809929</v>
      </c>
      <c r="BB80" s="75">
        <f>$R80*(SUM([2]CPR_CEB!$K$84)/(SUM([2]CPR_CEB!$K$79:$K$84)))</f>
        <v>24.604122738817185</v>
      </c>
      <c r="BC80" s="71">
        <f>$S80*(SUM([2]CPR_CEB!$K$85)/(SUM([2]CPR_CEB!$K$85:$K$90)))</f>
        <v>19.508894856622668</v>
      </c>
      <c r="BD80" s="71">
        <f>$S80*(SUM([2]CPR_CEB!$K$86)/(SUM([2]CPR_CEB!$K$85:$K$90)))</f>
        <v>9.0159920345926263</v>
      </c>
      <c r="BE80" s="71">
        <f>$S80*(SUM([2]CPR_CEB!$K$87:$K$90)/(SUM([2]CPR_CEB!$K$85:$K$90)))</f>
        <v>34.05511310878471</v>
      </c>
      <c r="BF80" s="75">
        <f>$U80*(SUM([2]CPR_CEB!$K$93)/(SUM([2]CPR_CEB!$K$93:$K$97)))</f>
        <v>-4.2075754529002064E-2</v>
      </c>
      <c r="BG80" s="75">
        <f>$U80*(SUM([2]CPR_CEB!$K$94)/(SUM([2]CPR_CEB!$K$93:$K$97)))*([2]TRP!$D$246/SUM([2]TRP!$D$246:$D$247))</f>
        <v>-0.12227821532414017</v>
      </c>
      <c r="BH80" s="75">
        <f>$U80*(SUM([2]CPR_CEB!$K$94)/(SUM([2]CPR_CEB!$K$93:$K$97)))*([2]TRP!$D$247/SUM([2]TRP!$D$246:$D$247))</f>
        <v>-5.8229983494937423E-2</v>
      </c>
      <c r="BI80" s="75">
        <f>$U80*(SUM([2]CPR_CEB!$K$95:$K$96)/(SUM([2]CPR_CEB!$K$93:$K$97)))</f>
        <v>-1.3004941228086211</v>
      </c>
      <c r="BJ80" s="75">
        <f>$U80*(SUM([2]CPR_CEB!$K$97)/(SUM([2]CPR_CEB!$K$93:$K$97)))</f>
        <v>-16.0469219238433</v>
      </c>
      <c r="BK80" s="71">
        <f>$V80*(SUM([2]CPR_CEB!$K$98)/(SUM([2]CPR_CEB!$K$98:$K$100)))</f>
        <v>21.249285106599114</v>
      </c>
      <c r="BL80" s="71">
        <f>$V80*(SUM([2]CPR_CEB!$K$99)/(SUM([2]CPR_CEB!$K$98:$K$100)))</f>
        <v>11.005206785773241</v>
      </c>
      <c r="BM80" s="71">
        <f>$V80*(SUM([2]CPR_CEB!$K$100)/(SUM([2]CPR_CEB!$K$98:$K$100)))</f>
        <v>4.0955081076276461</v>
      </c>
      <c r="BN80" s="75">
        <f>$AB80*(SUM([2]CPR_CEB!$K$106)/(SUM([2]CPR_CEB!$K$106:$K$113)))</f>
        <v>46.31690808469682</v>
      </c>
      <c r="BO80" s="75">
        <f>$AB80*(SUM([2]CPR_CEB!$K$107)/(SUM([2]CPR_CEB!$K$106:$K$113)))</f>
        <v>84.537189070687631</v>
      </c>
      <c r="BP80" s="75">
        <f>$AB80*(SUM([2]CPR_CEB!$K$108)/(SUM([2]CPR_CEB!$K$106:$K$113)))</f>
        <v>200.98349107047378</v>
      </c>
      <c r="BQ80" s="75">
        <f>$AB80*(SUM([2]CPR_CEB!$K$109)/(SUM([2]CPR_CEB!$K$106:$K$113)))</f>
        <v>45.323925515987597</v>
      </c>
      <c r="BR80" s="75">
        <f>$AB80*(SUM([2]CPR_CEB!$K$110)/(SUM([2]CPR_CEB!$K$106:$K$113)))</f>
        <v>84.966844989840652</v>
      </c>
      <c r="BS80" s="75">
        <f>$AB80*(SUM([2]CPR_CEB!$K$111:$K$112)/(SUM([2]CPR_CEB!$K$106:$K$113)))</f>
        <v>183.96434271735646</v>
      </c>
      <c r="BT80" s="75">
        <f>$AB80*(SUM([2]CPR_CEB!$K$113)/(SUM([2]CPR_CEB!$K$106:$K$113)))*([2]TRP!$D$248/SUM([2]TRP!$D$248:$D$251))</f>
        <v>7.4061822379716906</v>
      </c>
      <c r="BU80" s="75">
        <f>$AB80*(SUM([2]CPR_CEB!$K$113)/(SUM([2]CPR_CEB!$K$106:$K$113)))*([2]TRP!$D$249/SUM([2]TRP!$D$248:$D$251))</f>
        <v>37.96143329487581</v>
      </c>
      <c r="BV80" s="75">
        <f>$AB80*(SUM([2]CPR_CEB!$K$113)/(SUM([2]CPR_CEB!$K$106:$K$113)))*([2]TRP!$D$250/SUM([2]TRP!$D$248:$D$251))</f>
        <v>9.0388821342549015</v>
      </c>
      <c r="BW80" s="75">
        <f>$AB80*(SUM([2]CPR_CEB!$K$113)/(SUM([2]CPR_CEB!$K$106:$K$113)))*([2]TRP!$D$251/SUM([2]TRP!$D$248:$D$251))</f>
        <v>13.760800883854714</v>
      </c>
      <c r="BX80" s="71">
        <f>$AJ80*(SUM([2]CPR_CEB!$K$129)/(SUM([2]CPR_CEB!$K$129:$K$130)))</f>
        <v>26.617713290938909</v>
      </c>
      <c r="BY80" s="71">
        <f>$AJ80*(SUM([2]CPR_CEB!$K$130)/(SUM([2]CPR_CEB!$K$129:$K$130)))</f>
        <v>8.7122867090610878</v>
      </c>
      <c r="BZ80" s="68">
        <f>$AN80*(SUM([2]CPR_CEB!$K$137)/(SUM([2]CPR_CEB!$K$137:$K$138)))</f>
        <v>1.245752112621771</v>
      </c>
      <c r="CA80" s="68">
        <f>$AN80*(SUM([2]CPR_CEB!$K$138)/(SUM([2]CPR_CEB!$K$137:$K$138)))</f>
        <v>6.1542478873782294</v>
      </c>
      <c r="CB80" s="71">
        <f>$AO80*([2]CPR_CEB!$K$139+[2]CPR_CEB!$K$141)/(SUM([2]CPR_CEB!$K$139:$K$141))</f>
        <v>66.665466294670324</v>
      </c>
      <c r="CC80" s="71">
        <f>$AO80*(SUM([2]CPR_CEB!$K$140)/(SUM([2]CPR_CEB!$K$139:$K$141)))</f>
        <v>55.284533705329672</v>
      </c>
      <c r="CD80" s="68">
        <f>$AP80*(SUM([2]CPR_CEB!$K$142)/(SUM([2]CPR_CEB!$K$142:$K$143)))</f>
        <v>-0.37867466927976484</v>
      </c>
      <c r="CE80" s="68">
        <f>$AP80*(SUM([2]CPR_CEB!$K$143)/(SUM([2]CPR_CEB!$K$142:$K$143)))</f>
        <v>-0.52132533072023512</v>
      </c>
      <c r="CF80" s="70"/>
      <c r="CG80" s="70"/>
      <c r="CI80" s="72">
        <f t="shared" si="5"/>
        <v>0.56999999999999995</v>
      </c>
      <c r="CJ80" s="73">
        <f t="shared" si="6"/>
        <v>133.04</v>
      </c>
      <c r="CK80" s="73">
        <f t="shared" si="7"/>
        <v>35.520000000000003</v>
      </c>
      <c r="CL80" s="73">
        <f t="shared" si="8"/>
        <v>8.3087773117135164</v>
      </c>
      <c r="CM80" s="73">
        <f t="shared" si="9"/>
        <v>24.194362361485002</v>
      </c>
      <c r="CN80" s="73">
        <f t="shared" si="10"/>
        <v>21.136471254602096</v>
      </c>
      <c r="CO80" s="73">
        <f t="shared" si="11"/>
        <v>5.8584968641476181</v>
      </c>
      <c r="CP80" s="73">
        <f t="shared" si="11"/>
        <v>23.230655678225261</v>
      </c>
      <c r="CQ80" s="73">
        <f t="shared" si="12"/>
        <v>24.604122738817185</v>
      </c>
      <c r="CR80" s="73">
        <f t="shared" si="12"/>
        <v>19.508894856622668</v>
      </c>
      <c r="CS80" s="73">
        <f t="shared" si="13"/>
        <v>9.0159920345926263</v>
      </c>
      <c r="CT80" s="73">
        <f t="shared" si="14"/>
        <v>270.04724088461302</v>
      </c>
      <c r="CU80" s="73">
        <f t="shared" si="15"/>
        <v>60.02</v>
      </c>
      <c r="CV80" s="73">
        <f t="shared" si="16"/>
        <v>53.723090322668511</v>
      </c>
      <c r="CW80" s="73">
        <f t="shared" si="17"/>
        <v>84.537189070687631</v>
      </c>
      <c r="CX80" s="73">
        <f t="shared" si="18"/>
        <v>238.94492436534958</v>
      </c>
      <c r="CY80" s="73">
        <f t="shared" si="18"/>
        <v>54.362807650242502</v>
      </c>
      <c r="CZ80" s="73">
        <f t="shared" si="18"/>
        <v>98.727645873695366</v>
      </c>
      <c r="DA80" s="73">
        <f t="shared" si="19"/>
        <v>12592.484599746307</v>
      </c>
      <c r="DB80" s="73">
        <f t="shared" si="20"/>
        <v>88.189742971048759</v>
      </c>
      <c r="DC80" s="73">
        <f t="shared" si="21"/>
        <v>-4.2075754529002064E-2</v>
      </c>
      <c r="DD80" s="73">
        <f t="shared" si="22"/>
        <v>-16.16920013916744</v>
      </c>
      <c r="DE80" s="73">
        <f t="shared" si="23"/>
        <v>21.249285106599114</v>
      </c>
      <c r="DF80" s="73">
        <f t="shared" si="24"/>
        <v>10.946976802278304</v>
      </c>
      <c r="DG80" s="74">
        <f t="shared" si="25"/>
        <v>13862.01</v>
      </c>
      <c r="DH80" s="99"/>
    </row>
    <row r="81" spans="1:112" x14ac:dyDescent="0.25">
      <c r="A81" s="22" t="str">
        <f t="shared" si="36"/>
        <v>LOCATION IMMOBILIERE</v>
      </c>
      <c r="B81" s="22" t="str">
        <f t="shared" si="36"/>
        <v xml:space="preserve">FM2 </v>
      </c>
      <c r="C81" s="22">
        <v>19</v>
      </c>
      <c r="D81" s="67">
        <f t="shared" si="40"/>
        <v>0</v>
      </c>
      <c r="E81" s="67">
        <f t="shared" si="40"/>
        <v>0</v>
      </c>
      <c r="F81" s="67">
        <f t="shared" si="40"/>
        <v>0</v>
      </c>
      <c r="G81" s="67">
        <f t="shared" si="40"/>
        <v>0</v>
      </c>
      <c r="H81" s="67">
        <f t="shared" si="40"/>
        <v>0</v>
      </c>
      <c r="I81" s="67">
        <f t="shared" si="40"/>
        <v>0</v>
      </c>
      <c r="J81" s="67">
        <f t="shared" si="40"/>
        <v>0</v>
      </c>
      <c r="K81" s="67">
        <f t="shared" si="40"/>
        <v>0</v>
      </c>
      <c r="L81" s="67">
        <f t="shared" si="40"/>
        <v>0</v>
      </c>
      <c r="M81" s="67">
        <f t="shared" si="40"/>
        <v>0</v>
      </c>
      <c r="N81" s="67">
        <f t="shared" si="40"/>
        <v>0</v>
      </c>
      <c r="O81" s="68">
        <f t="shared" si="40"/>
        <v>0</v>
      </c>
      <c r="P81" s="67">
        <f t="shared" si="40"/>
        <v>0</v>
      </c>
      <c r="Q81" s="69">
        <f t="shared" si="40"/>
        <v>0</v>
      </c>
      <c r="R81" s="68">
        <f t="shared" si="40"/>
        <v>0</v>
      </c>
      <c r="S81" s="69">
        <f t="shared" si="40"/>
        <v>0</v>
      </c>
      <c r="T81" s="67">
        <f t="shared" si="40"/>
        <v>0</v>
      </c>
      <c r="U81" s="68">
        <f t="shared" si="40"/>
        <v>0</v>
      </c>
      <c r="V81" s="69">
        <f t="shared" si="40"/>
        <v>0</v>
      </c>
      <c r="W81" s="67">
        <f t="shared" si="40"/>
        <v>0</v>
      </c>
      <c r="X81" s="67">
        <f t="shared" si="40"/>
        <v>0</v>
      </c>
      <c r="Y81" s="67">
        <f t="shared" si="40"/>
        <v>0</v>
      </c>
      <c r="Z81" s="67">
        <f t="shared" si="40"/>
        <v>0</v>
      </c>
      <c r="AA81" s="67">
        <f t="shared" si="40"/>
        <v>0</v>
      </c>
      <c r="AB81" s="68">
        <f t="shared" si="40"/>
        <v>0</v>
      </c>
      <c r="AC81" s="67">
        <f t="shared" si="40"/>
        <v>0</v>
      </c>
      <c r="AD81" s="67">
        <f t="shared" si="40"/>
        <v>0</v>
      </c>
      <c r="AE81" s="67">
        <f t="shared" si="40"/>
        <v>0</v>
      </c>
      <c r="AF81" s="67">
        <f t="shared" si="40"/>
        <v>0</v>
      </c>
      <c r="AG81" s="67">
        <f t="shared" si="40"/>
        <v>0</v>
      </c>
      <c r="AH81" s="67">
        <f t="shared" si="40"/>
        <v>0</v>
      </c>
      <c r="AI81" s="67">
        <f t="shared" si="40"/>
        <v>0</v>
      </c>
      <c r="AJ81" s="69">
        <f t="shared" si="40"/>
        <v>0</v>
      </c>
      <c r="AK81" s="67">
        <f t="shared" si="40"/>
        <v>0</v>
      </c>
      <c r="AL81" s="67">
        <f t="shared" si="40"/>
        <v>0</v>
      </c>
      <c r="AM81" s="70">
        <f t="shared" si="40"/>
        <v>0</v>
      </c>
      <c r="AN81" s="68">
        <f t="shared" si="40"/>
        <v>0</v>
      </c>
      <c r="AO81" s="69">
        <f t="shared" si="40"/>
        <v>0</v>
      </c>
      <c r="AP81" s="68">
        <f t="shared" si="40"/>
        <v>0</v>
      </c>
      <c r="AQ81" s="67">
        <f t="shared" si="40"/>
        <v>0</v>
      </c>
      <c r="AR81" s="67">
        <f t="shared" si="40"/>
        <v>0</v>
      </c>
      <c r="AS81" s="67">
        <f t="shared" si="40"/>
        <v>0</v>
      </c>
      <c r="AT81" s="75">
        <f>O81*(SUM([2]CPR_CEB!$K$69:$K$70))/(SUM([2]CPR_CEB!$K$69:$K$72))</f>
        <v>0</v>
      </c>
      <c r="AU81" s="75">
        <f>O81*([2]CPR_CEB!$K$71/(SUM([2]CPR_CEB!$K$69:$K$72)))</f>
        <v>0</v>
      </c>
      <c r="AV81" s="75">
        <f>O81*([2]CPR_CEB!$K$72/(SUM([2]CPR_CEB!$K$69:$K$72)))</f>
        <v>0</v>
      </c>
      <c r="AW81" s="71">
        <f>$Q81*([2]CPR_CEB!$K$76/(SUM([2]CPR_CEB!$K$76:$K$78)))</f>
        <v>0</v>
      </c>
      <c r="AX81" s="71">
        <f>$Q81*(SUM([2]CPR_CEB!$K$77:$K$78)/(SUM([2]CPR_CEB!$K$76:$K$78)))</f>
        <v>0</v>
      </c>
      <c r="AY81" s="75">
        <f>$R81*(SUM([2]CPR_CEB!$K$79)/(SUM([2]CPR_CEB!$K$79:$K$84)))</f>
        <v>0</v>
      </c>
      <c r="AZ81" s="75">
        <f>$R81*(SUM([2]CPR_CEB!$K$80)/(SUM([2]CPR_CEB!$K$79:$K$84)))</f>
        <v>0</v>
      </c>
      <c r="BA81" s="75">
        <f>$R81*(SUM([2]CPR_CEB!$K$81:$K$83)/(SUM([2]CPR_CEB!$K$79:$K$84)))</f>
        <v>0</v>
      </c>
      <c r="BB81" s="75">
        <f>$R81*(SUM([2]CPR_CEB!$K$84)/(SUM([2]CPR_CEB!$K$79:$K$84)))</f>
        <v>0</v>
      </c>
      <c r="BC81" s="71">
        <f>$S81*(SUM([2]CPR_CEB!$K$85)/(SUM([2]CPR_CEB!$K$85:$K$90)))</f>
        <v>0</v>
      </c>
      <c r="BD81" s="71">
        <f>$S81*(SUM([2]CPR_CEB!$K$86)/(SUM([2]CPR_CEB!$K$85:$K$90)))</f>
        <v>0</v>
      </c>
      <c r="BE81" s="71">
        <f>$S81*(SUM([2]CPR_CEB!$K$87:$K$90)/(SUM([2]CPR_CEB!$K$85:$K$90)))</f>
        <v>0</v>
      </c>
      <c r="BF81" s="75">
        <f>$U81*(SUM([2]CPR_CEB!$K$93)/(SUM([2]CPR_CEB!$K$93:$K$97)))</f>
        <v>0</v>
      </c>
      <c r="BG81" s="75">
        <f>$U81*(SUM([2]CPR_CEB!$K$94)/(SUM([2]CPR_CEB!$K$93:$K$97)))*([2]TRP!$D$246/SUM([2]TRP!$D$246:$D$247))</f>
        <v>0</v>
      </c>
      <c r="BH81" s="75">
        <f>$U81*(SUM([2]CPR_CEB!$K$94)/(SUM([2]CPR_CEB!$K$93:$K$97)))*([2]TRP!$D$247/SUM([2]TRP!$D$246:$D$247))</f>
        <v>0</v>
      </c>
      <c r="BI81" s="75">
        <f>$U81*(SUM([2]CPR_CEB!$K$95:$K$96)/(SUM([2]CPR_CEB!$K$93:$K$97)))</f>
        <v>0</v>
      </c>
      <c r="BJ81" s="75">
        <f>$U81*(SUM([2]CPR_CEB!$K$97)/(SUM([2]CPR_CEB!$K$93:$K$97)))</f>
        <v>0</v>
      </c>
      <c r="BK81" s="71">
        <f>$V81*(SUM([2]CPR_CEB!$K$98)/(SUM([2]CPR_CEB!$K$98:$K$100)))</f>
        <v>0</v>
      </c>
      <c r="BL81" s="71">
        <f>$V81*(SUM([2]CPR_CEB!$K$99)/(SUM([2]CPR_CEB!$K$98:$K$100)))</f>
        <v>0</v>
      </c>
      <c r="BM81" s="71">
        <f>$V81*(SUM([2]CPR_CEB!$K$100)/(SUM([2]CPR_CEB!$K$98:$K$100)))</f>
        <v>0</v>
      </c>
      <c r="BN81" s="75">
        <f>$AB81*(SUM([2]CPR_CEB!$K$106)/(SUM([2]CPR_CEB!$K$106:$K$113)))</f>
        <v>0</v>
      </c>
      <c r="BO81" s="75">
        <f>$AB81*(SUM([2]CPR_CEB!$K$107)/(SUM([2]CPR_CEB!$K$106:$K$113)))</f>
        <v>0</v>
      </c>
      <c r="BP81" s="75">
        <f>$AB81*(SUM([2]CPR_CEB!$K$108)/(SUM([2]CPR_CEB!$K$106:$K$113)))</f>
        <v>0</v>
      </c>
      <c r="BQ81" s="75">
        <f>$AB81*(SUM([2]CPR_CEB!$K$109)/(SUM([2]CPR_CEB!$K$106:$K$113)))</f>
        <v>0</v>
      </c>
      <c r="BR81" s="75">
        <f>$AB81*(SUM([2]CPR_CEB!$K$110)/(SUM([2]CPR_CEB!$K$106:$K$113)))</f>
        <v>0</v>
      </c>
      <c r="BS81" s="75">
        <f>$AB81*(SUM([2]CPR_CEB!$K$111:$K$112)/(SUM([2]CPR_CEB!$K$106:$K$113)))</f>
        <v>0</v>
      </c>
      <c r="BT81" s="75">
        <f>$AB81*(SUM([2]CPR_CEB!$K$113)/(SUM([2]CPR_CEB!$K$106:$K$113)))*([2]TRP!$D$248/SUM([2]TRP!$D$248:$D$251))</f>
        <v>0</v>
      </c>
      <c r="BU81" s="75">
        <f>$AB81*(SUM([2]CPR_CEB!$K$113)/(SUM([2]CPR_CEB!$K$106:$K$113)))*([2]TRP!$D$249/SUM([2]TRP!$D$248:$D$251))</f>
        <v>0</v>
      </c>
      <c r="BV81" s="75">
        <f>$AB81*(SUM([2]CPR_CEB!$K$113)/(SUM([2]CPR_CEB!$K$106:$K$113)))*([2]TRP!$D$250/SUM([2]TRP!$D$248:$D$251))</f>
        <v>0</v>
      </c>
      <c r="BW81" s="75">
        <f>$AB81*(SUM([2]CPR_CEB!$K$113)/(SUM([2]CPR_CEB!$K$106:$K$113)))*([2]TRP!$D$251/SUM([2]TRP!$D$248:$D$251))</f>
        <v>0</v>
      </c>
      <c r="BX81" s="71">
        <f>$AJ81*(SUM([2]CPR_CEB!$K$129)/(SUM([2]CPR_CEB!$K$129:$K$130)))</f>
        <v>0</v>
      </c>
      <c r="BY81" s="71">
        <f>$AJ81*(SUM([2]CPR_CEB!$K$130)/(SUM([2]CPR_CEB!$K$129:$K$130)))</f>
        <v>0</v>
      </c>
      <c r="BZ81" s="68">
        <f>$AN81*(SUM([2]CPR_CEB!$K$137)/(SUM([2]CPR_CEB!$K$137:$K$138)))</f>
        <v>0</v>
      </c>
      <c r="CA81" s="68">
        <f>$AN81*(SUM([2]CPR_CEB!$K$138)/(SUM([2]CPR_CEB!$K$137:$K$138)))</f>
        <v>0</v>
      </c>
      <c r="CB81" s="71">
        <f>$AO81*([2]CPR_CEB!$K$139+[2]CPR_CEB!$K$141)/(SUM([2]CPR_CEB!$K$139:$K$141))</f>
        <v>0</v>
      </c>
      <c r="CC81" s="71">
        <f>$AO81*(SUM([2]CPR_CEB!$K$140)/(SUM([2]CPR_CEB!$K$139:$K$141)))</f>
        <v>0</v>
      </c>
      <c r="CD81" s="68">
        <f>$AP81*(SUM([2]CPR_CEB!$K$142)/(SUM([2]CPR_CEB!$K$142:$K$143)))</f>
        <v>0</v>
      </c>
      <c r="CE81" s="68">
        <f>$AP81*(SUM([2]CPR_CEB!$K$143)/(SUM([2]CPR_CEB!$K$142:$K$143)))</f>
        <v>0</v>
      </c>
      <c r="CF81" s="70"/>
      <c r="CG81" s="70"/>
      <c r="CI81" s="72">
        <f t="shared" si="5"/>
        <v>0</v>
      </c>
      <c r="CJ81" s="73">
        <f t="shared" si="6"/>
        <v>0</v>
      </c>
      <c r="CK81" s="73">
        <f t="shared" si="7"/>
        <v>0</v>
      </c>
      <c r="CL81" s="73">
        <f t="shared" si="8"/>
        <v>0</v>
      </c>
      <c r="CM81" s="73">
        <f t="shared" si="9"/>
        <v>0</v>
      </c>
      <c r="CN81" s="73">
        <f t="shared" si="10"/>
        <v>0</v>
      </c>
      <c r="CO81" s="73">
        <f t="shared" si="11"/>
        <v>0</v>
      </c>
      <c r="CP81" s="73">
        <f t="shared" si="11"/>
        <v>0</v>
      </c>
      <c r="CQ81" s="73">
        <f t="shared" si="12"/>
        <v>0</v>
      </c>
      <c r="CR81" s="73">
        <f t="shared" si="12"/>
        <v>0</v>
      </c>
      <c r="CS81" s="73">
        <f t="shared" si="13"/>
        <v>0</v>
      </c>
      <c r="CT81" s="73">
        <f t="shared" si="14"/>
        <v>0</v>
      </c>
      <c r="CU81" s="73">
        <f t="shared" si="15"/>
        <v>0</v>
      </c>
      <c r="CV81" s="73">
        <f t="shared" si="16"/>
        <v>0</v>
      </c>
      <c r="CW81" s="73">
        <f t="shared" si="17"/>
        <v>0</v>
      </c>
      <c r="CX81" s="73">
        <f t="shared" si="18"/>
        <v>0</v>
      </c>
      <c r="CY81" s="73">
        <f t="shared" si="18"/>
        <v>0</v>
      </c>
      <c r="CZ81" s="73">
        <f t="shared" si="18"/>
        <v>0</v>
      </c>
      <c r="DA81" s="73">
        <f t="shared" si="19"/>
        <v>0</v>
      </c>
      <c r="DB81" s="73">
        <f t="shared" si="20"/>
        <v>0</v>
      </c>
      <c r="DC81" s="73">
        <f t="shared" si="21"/>
        <v>0</v>
      </c>
      <c r="DD81" s="73">
        <f t="shared" si="22"/>
        <v>0</v>
      </c>
      <c r="DE81" s="73">
        <f t="shared" si="23"/>
        <v>0</v>
      </c>
      <c r="DF81" s="73">
        <f t="shared" si="24"/>
        <v>0</v>
      </c>
      <c r="DG81" s="74">
        <f t="shared" si="25"/>
        <v>0</v>
      </c>
      <c r="DH81" s="99"/>
    </row>
    <row r="82" spans="1:112" x14ac:dyDescent="0.25">
      <c r="A82" s="22" t="str">
        <f t="shared" si="36"/>
        <v>POSTES ET TELECOMMUNICATIONS</v>
      </c>
      <c r="B82" s="22" t="str">
        <f t="shared" si="36"/>
        <v xml:space="preserve">FN1 </v>
      </c>
      <c r="C82" s="22">
        <v>19</v>
      </c>
      <c r="D82" s="67">
        <f t="shared" si="40"/>
        <v>0</v>
      </c>
      <c r="E82" s="67">
        <f t="shared" si="40"/>
        <v>0</v>
      </c>
      <c r="F82" s="67">
        <f t="shared" si="40"/>
        <v>0</v>
      </c>
      <c r="G82" s="67">
        <f t="shared" ref="E82:AS88" si="41">G34</f>
        <v>0</v>
      </c>
      <c r="H82" s="67">
        <f t="shared" si="41"/>
        <v>0</v>
      </c>
      <c r="I82" s="67">
        <f t="shared" si="41"/>
        <v>0</v>
      </c>
      <c r="J82" s="67">
        <f t="shared" si="41"/>
        <v>0</v>
      </c>
      <c r="K82" s="67">
        <f t="shared" si="41"/>
        <v>0</v>
      </c>
      <c r="L82" s="67">
        <f t="shared" si="41"/>
        <v>0</v>
      </c>
      <c r="M82" s="67">
        <f t="shared" si="41"/>
        <v>0</v>
      </c>
      <c r="N82" s="67">
        <f t="shared" si="41"/>
        <v>0</v>
      </c>
      <c r="O82" s="68">
        <f t="shared" si="41"/>
        <v>0</v>
      </c>
      <c r="P82" s="67">
        <f t="shared" si="41"/>
        <v>0</v>
      </c>
      <c r="Q82" s="69">
        <f t="shared" si="41"/>
        <v>0</v>
      </c>
      <c r="R82" s="68">
        <f t="shared" si="41"/>
        <v>0</v>
      </c>
      <c r="S82" s="69">
        <f t="shared" si="41"/>
        <v>0</v>
      </c>
      <c r="T82" s="67">
        <f t="shared" si="41"/>
        <v>0</v>
      </c>
      <c r="U82" s="68">
        <f t="shared" si="41"/>
        <v>0</v>
      </c>
      <c r="V82" s="69">
        <f t="shared" si="41"/>
        <v>0</v>
      </c>
      <c r="W82" s="67">
        <f t="shared" si="41"/>
        <v>0</v>
      </c>
      <c r="X82" s="67">
        <f t="shared" si="41"/>
        <v>0</v>
      </c>
      <c r="Y82" s="67">
        <f t="shared" si="41"/>
        <v>0</v>
      </c>
      <c r="Z82" s="67">
        <f t="shared" si="41"/>
        <v>0</v>
      </c>
      <c r="AA82" s="67">
        <f t="shared" si="41"/>
        <v>0</v>
      </c>
      <c r="AB82" s="68">
        <f t="shared" si="41"/>
        <v>0</v>
      </c>
      <c r="AC82" s="67">
        <f t="shared" si="41"/>
        <v>0</v>
      </c>
      <c r="AD82" s="67">
        <f t="shared" si="41"/>
        <v>0</v>
      </c>
      <c r="AE82" s="67">
        <f t="shared" si="41"/>
        <v>0</v>
      </c>
      <c r="AF82" s="67">
        <f t="shared" si="41"/>
        <v>0</v>
      </c>
      <c r="AG82" s="67">
        <f t="shared" si="41"/>
        <v>0</v>
      </c>
      <c r="AH82" s="67">
        <f t="shared" si="41"/>
        <v>0</v>
      </c>
      <c r="AI82" s="67">
        <f t="shared" si="41"/>
        <v>0</v>
      </c>
      <c r="AJ82" s="69">
        <f t="shared" si="41"/>
        <v>0</v>
      </c>
      <c r="AK82" s="67">
        <f t="shared" si="41"/>
        <v>0</v>
      </c>
      <c r="AL82" s="67">
        <f t="shared" si="41"/>
        <v>0</v>
      </c>
      <c r="AM82" s="70">
        <f t="shared" si="41"/>
        <v>0</v>
      </c>
      <c r="AN82" s="68">
        <f t="shared" si="41"/>
        <v>0</v>
      </c>
      <c r="AO82" s="69">
        <f t="shared" si="41"/>
        <v>0</v>
      </c>
      <c r="AP82" s="68">
        <f t="shared" si="41"/>
        <v>0</v>
      </c>
      <c r="AQ82" s="67">
        <f t="shared" si="41"/>
        <v>0</v>
      </c>
      <c r="AR82" s="67">
        <f t="shared" si="41"/>
        <v>0</v>
      </c>
      <c r="AS82" s="67">
        <f t="shared" si="41"/>
        <v>0</v>
      </c>
      <c r="AT82" s="75">
        <f>O82*(SUM([2]CPR_CEB!$K$69:$K$70))/(SUM([2]CPR_CEB!$K$69:$K$72))</f>
        <v>0</v>
      </c>
      <c r="AU82" s="75">
        <f>O82*([2]CPR_CEB!$K$71/(SUM([2]CPR_CEB!$K$69:$K$72)))</f>
        <v>0</v>
      </c>
      <c r="AV82" s="75">
        <f>O82*([2]CPR_CEB!$K$72/(SUM([2]CPR_CEB!$K$69:$K$72)))</f>
        <v>0</v>
      </c>
      <c r="AW82" s="71">
        <f>$Q82*([2]CPR_CEB!$K$76/(SUM([2]CPR_CEB!$K$76:$K$78)))</f>
        <v>0</v>
      </c>
      <c r="AX82" s="71">
        <f>$Q82*(SUM([2]CPR_CEB!$K$77:$K$78)/(SUM([2]CPR_CEB!$K$76:$K$78)))</f>
        <v>0</v>
      </c>
      <c r="AY82" s="75">
        <f>$R82*(SUM([2]CPR_CEB!$K$79)/(SUM([2]CPR_CEB!$K$79:$K$84)))</f>
        <v>0</v>
      </c>
      <c r="AZ82" s="75">
        <f>$R82*(SUM([2]CPR_CEB!$K$80)/(SUM([2]CPR_CEB!$K$79:$K$84)))</f>
        <v>0</v>
      </c>
      <c r="BA82" s="75">
        <f>$R82*(SUM([2]CPR_CEB!$K$81:$K$83)/(SUM([2]CPR_CEB!$K$79:$K$84)))</f>
        <v>0</v>
      </c>
      <c r="BB82" s="75">
        <f>$R82*(SUM([2]CPR_CEB!$K$84)/(SUM([2]CPR_CEB!$K$79:$K$84)))</f>
        <v>0</v>
      </c>
      <c r="BC82" s="71">
        <f>$S82*(SUM([2]CPR_CEB!$K$85)/(SUM([2]CPR_CEB!$K$85:$K$90)))</f>
        <v>0</v>
      </c>
      <c r="BD82" s="71">
        <f>$S82*(SUM([2]CPR_CEB!$K$86)/(SUM([2]CPR_CEB!$K$85:$K$90)))</f>
        <v>0</v>
      </c>
      <c r="BE82" s="71">
        <f>$S82*(SUM([2]CPR_CEB!$K$87:$K$90)/(SUM([2]CPR_CEB!$K$85:$K$90)))</f>
        <v>0</v>
      </c>
      <c r="BF82" s="75">
        <f>$U82*(SUM([2]CPR_CEB!$K$93)/(SUM([2]CPR_CEB!$K$93:$K$97)))</f>
        <v>0</v>
      </c>
      <c r="BG82" s="75">
        <f>$U82*(SUM([2]CPR_CEB!$K$94)/(SUM([2]CPR_CEB!$K$93:$K$97)))*([2]TRP!$D$246/SUM([2]TRP!$D$246:$D$247))</f>
        <v>0</v>
      </c>
      <c r="BH82" s="75">
        <f>$U82*(SUM([2]CPR_CEB!$K$94)/(SUM([2]CPR_CEB!$K$93:$K$97)))*([2]TRP!$D$247/SUM([2]TRP!$D$246:$D$247))</f>
        <v>0</v>
      </c>
      <c r="BI82" s="75">
        <f>$U82*(SUM([2]CPR_CEB!$K$95:$K$96)/(SUM([2]CPR_CEB!$K$93:$K$97)))</f>
        <v>0</v>
      </c>
      <c r="BJ82" s="75">
        <f>$U82*(SUM([2]CPR_CEB!$K$97)/(SUM([2]CPR_CEB!$K$93:$K$97)))</f>
        <v>0</v>
      </c>
      <c r="BK82" s="71">
        <f>$V82*(SUM([2]CPR_CEB!$K$98)/(SUM([2]CPR_CEB!$K$98:$K$100)))</f>
        <v>0</v>
      </c>
      <c r="BL82" s="71">
        <f>$V82*(SUM([2]CPR_CEB!$K$99)/(SUM([2]CPR_CEB!$K$98:$K$100)))</f>
        <v>0</v>
      </c>
      <c r="BM82" s="71">
        <f>$V82*(SUM([2]CPR_CEB!$K$100)/(SUM([2]CPR_CEB!$K$98:$K$100)))</f>
        <v>0</v>
      </c>
      <c r="BN82" s="75">
        <f>$AB82*(SUM([2]CPR_CEB!$K$106)/(SUM([2]CPR_CEB!$K$106:$K$113)))</f>
        <v>0</v>
      </c>
      <c r="BO82" s="75">
        <f>$AB82*(SUM([2]CPR_CEB!$K$107)/(SUM([2]CPR_CEB!$K$106:$K$113)))</f>
        <v>0</v>
      </c>
      <c r="BP82" s="75">
        <f>$AB82*(SUM([2]CPR_CEB!$K$108)/(SUM([2]CPR_CEB!$K$106:$K$113)))</f>
        <v>0</v>
      </c>
      <c r="BQ82" s="75">
        <f>$AB82*(SUM([2]CPR_CEB!$K$109)/(SUM([2]CPR_CEB!$K$106:$K$113)))</f>
        <v>0</v>
      </c>
      <c r="BR82" s="75">
        <f>$AB82*(SUM([2]CPR_CEB!$K$110)/(SUM([2]CPR_CEB!$K$106:$K$113)))</f>
        <v>0</v>
      </c>
      <c r="BS82" s="75">
        <f>$AB82*(SUM([2]CPR_CEB!$K$111:$K$112)/(SUM([2]CPR_CEB!$K$106:$K$113)))</f>
        <v>0</v>
      </c>
      <c r="BT82" s="75">
        <f>$AB82*(SUM([2]CPR_CEB!$K$113)/(SUM([2]CPR_CEB!$K$106:$K$113)))*([2]TRP!$D$248/SUM([2]TRP!$D$248:$D$251))</f>
        <v>0</v>
      </c>
      <c r="BU82" s="75">
        <f>$AB82*(SUM([2]CPR_CEB!$K$113)/(SUM([2]CPR_CEB!$K$106:$K$113)))*([2]TRP!$D$249/SUM([2]TRP!$D$248:$D$251))</f>
        <v>0</v>
      </c>
      <c r="BV82" s="75">
        <f>$AB82*(SUM([2]CPR_CEB!$K$113)/(SUM([2]CPR_CEB!$K$106:$K$113)))*([2]TRP!$D$250/SUM([2]TRP!$D$248:$D$251))</f>
        <v>0</v>
      </c>
      <c r="BW82" s="75">
        <f>$AB82*(SUM([2]CPR_CEB!$K$113)/(SUM([2]CPR_CEB!$K$106:$K$113)))*([2]TRP!$D$251/SUM([2]TRP!$D$248:$D$251))</f>
        <v>0</v>
      </c>
      <c r="BX82" s="71">
        <f>$AJ82*(SUM([2]CPR_CEB!$K$129)/(SUM([2]CPR_CEB!$K$129:$K$130)))</f>
        <v>0</v>
      </c>
      <c r="BY82" s="71">
        <f>$AJ82*(SUM([2]CPR_CEB!$K$130)/(SUM([2]CPR_CEB!$K$129:$K$130)))</f>
        <v>0</v>
      </c>
      <c r="BZ82" s="68">
        <f>$AN82*(SUM([2]CPR_CEB!$K$137)/(SUM([2]CPR_CEB!$K$137:$K$138)))</f>
        <v>0</v>
      </c>
      <c r="CA82" s="68">
        <f>$AN82*(SUM([2]CPR_CEB!$K$138)/(SUM([2]CPR_CEB!$K$137:$K$138)))</f>
        <v>0</v>
      </c>
      <c r="CB82" s="71">
        <f>$AO82*([2]CPR_CEB!$K$139+[2]CPR_CEB!$K$141)/(SUM([2]CPR_CEB!$K$139:$K$141))</f>
        <v>0</v>
      </c>
      <c r="CC82" s="71">
        <f>$AO82*(SUM([2]CPR_CEB!$K$140)/(SUM([2]CPR_CEB!$K$139:$K$141)))</f>
        <v>0</v>
      </c>
      <c r="CD82" s="68">
        <f>$AP82*(SUM([2]CPR_CEB!$K$142)/(SUM([2]CPR_CEB!$K$142:$K$143)))</f>
        <v>0</v>
      </c>
      <c r="CE82" s="68">
        <f>$AP82*(SUM([2]CPR_CEB!$K$143)/(SUM([2]CPR_CEB!$K$142:$K$143)))</f>
        <v>0</v>
      </c>
      <c r="CF82" s="70"/>
      <c r="CG82" s="70"/>
      <c r="CI82" s="72">
        <f t="shared" si="5"/>
        <v>0</v>
      </c>
      <c r="CJ82" s="73">
        <f t="shared" si="6"/>
        <v>0</v>
      </c>
      <c r="CK82" s="73">
        <f t="shared" si="7"/>
        <v>0</v>
      </c>
      <c r="CL82" s="73">
        <f t="shared" si="8"/>
        <v>0</v>
      </c>
      <c r="CM82" s="73">
        <f t="shared" si="9"/>
        <v>0</v>
      </c>
      <c r="CN82" s="73">
        <f t="shared" si="10"/>
        <v>0</v>
      </c>
      <c r="CO82" s="73">
        <f t="shared" si="11"/>
        <v>0</v>
      </c>
      <c r="CP82" s="73">
        <f t="shared" si="11"/>
        <v>0</v>
      </c>
      <c r="CQ82" s="73">
        <f t="shared" si="12"/>
        <v>0</v>
      </c>
      <c r="CR82" s="73">
        <f t="shared" si="12"/>
        <v>0</v>
      </c>
      <c r="CS82" s="73">
        <f t="shared" si="13"/>
        <v>0</v>
      </c>
      <c r="CT82" s="73">
        <f t="shared" si="14"/>
        <v>0</v>
      </c>
      <c r="CU82" s="73">
        <f t="shared" si="15"/>
        <v>0</v>
      </c>
      <c r="CV82" s="73">
        <f t="shared" si="16"/>
        <v>0</v>
      </c>
      <c r="CW82" s="73">
        <f t="shared" si="17"/>
        <v>0</v>
      </c>
      <c r="CX82" s="73">
        <f t="shared" si="18"/>
        <v>0</v>
      </c>
      <c r="CY82" s="73">
        <f t="shared" si="18"/>
        <v>0</v>
      </c>
      <c r="CZ82" s="73">
        <f t="shared" si="18"/>
        <v>0</v>
      </c>
      <c r="DA82" s="73">
        <f t="shared" si="19"/>
        <v>0</v>
      </c>
      <c r="DB82" s="73">
        <f t="shared" si="20"/>
        <v>0</v>
      </c>
      <c r="DC82" s="73">
        <f t="shared" si="21"/>
        <v>0</v>
      </c>
      <c r="DD82" s="73">
        <f t="shared" si="22"/>
        <v>0</v>
      </c>
      <c r="DE82" s="73">
        <f t="shared" si="23"/>
        <v>0</v>
      </c>
      <c r="DF82" s="73">
        <f t="shared" si="24"/>
        <v>0</v>
      </c>
      <c r="DG82" s="74">
        <f t="shared" si="25"/>
        <v>0</v>
      </c>
      <c r="DH82" s="99"/>
    </row>
    <row r="83" spans="1:112" x14ac:dyDescent="0.25">
      <c r="A83" s="22" t="str">
        <f t="shared" si="36"/>
        <v>CONSEILS ET ASSISTANCE</v>
      </c>
      <c r="B83" s="22" t="str">
        <f t="shared" si="36"/>
        <v xml:space="preserve">FN2 </v>
      </c>
      <c r="C83" s="22">
        <v>19</v>
      </c>
      <c r="D83" s="67">
        <f t="shared" ref="D83:S93" si="42">D35</f>
        <v>273.25</v>
      </c>
      <c r="E83" s="67">
        <f t="shared" si="41"/>
        <v>175.14</v>
      </c>
      <c r="F83" s="67">
        <f t="shared" si="41"/>
        <v>347.66</v>
      </c>
      <c r="G83" s="67">
        <f t="shared" si="41"/>
        <v>54.08</v>
      </c>
      <c r="H83" s="67">
        <f t="shared" si="41"/>
        <v>257.99</v>
      </c>
      <c r="I83" s="67">
        <f t="shared" si="41"/>
        <v>180.54</v>
      </c>
      <c r="J83" s="67">
        <f t="shared" si="41"/>
        <v>193.31</v>
      </c>
      <c r="K83" s="67">
        <f t="shared" si="41"/>
        <v>359.42</v>
      </c>
      <c r="L83" s="67">
        <f t="shared" si="41"/>
        <v>417.72</v>
      </c>
      <c r="M83" s="67">
        <f t="shared" si="41"/>
        <v>448.92</v>
      </c>
      <c r="N83" s="67">
        <f t="shared" si="41"/>
        <v>2615.7199999999998</v>
      </c>
      <c r="O83" s="68">
        <f t="shared" si="41"/>
        <v>152.05000000000001</v>
      </c>
      <c r="P83" s="67">
        <f t="shared" si="41"/>
        <v>75.8</v>
      </c>
      <c r="Q83" s="69">
        <f t="shared" si="41"/>
        <v>150.80000000000001</v>
      </c>
      <c r="R83" s="68">
        <f t="shared" si="41"/>
        <v>353.23</v>
      </c>
      <c r="S83" s="69">
        <f t="shared" si="41"/>
        <v>340.96</v>
      </c>
      <c r="T83" s="67">
        <f t="shared" si="41"/>
        <v>346.68</v>
      </c>
      <c r="U83" s="68">
        <f t="shared" si="41"/>
        <v>70.77</v>
      </c>
      <c r="V83" s="69">
        <f t="shared" si="41"/>
        <v>455.8</v>
      </c>
      <c r="W83" s="67">
        <f t="shared" si="41"/>
        <v>354.99</v>
      </c>
      <c r="X83" s="67">
        <f t="shared" si="41"/>
        <v>68.099999999999994</v>
      </c>
      <c r="Y83" s="67">
        <f t="shared" si="41"/>
        <v>174.86</v>
      </c>
      <c r="Z83" s="67">
        <f t="shared" si="41"/>
        <v>1954.75</v>
      </c>
      <c r="AA83" s="67">
        <f t="shared" si="41"/>
        <v>758.3</v>
      </c>
      <c r="AB83" s="68">
        <f t="shared" si="41"/>
        <v>2123.88</v>
      </c>
      <c r="AC83" s="67">
        <f t="shared" si="41"/>
        <v>2296</v>
      </c>
      <c r="AD83" s="67">
        <f t="shared" si="41"/>
        <v>584</v>
      </c>
      <c r="AE83" s="67">
        <f t="shared" si="41"/>
        <v>1399.49</v>
      </c>
      <c r="AF83" s="67">
        <f t="shared" si="41"/>
        <v>12931.82</v>
      </c>
      <c r="AG83" s="67">
        <f t="shared" si="41"/>
        <v>631.9</v>
      </c>
      <c r="AH83" s="67">
        <f t="shared" si="41"/>
        <v>8501.2900000000009</v>
      </c>
      <c r="AI83" s="67">
        <f t="shared" si="41"/>
        <v>1248.06</v>
      </c>
      <c r="AJ83" s="69">
        <f t="shared" si="41"/>
        <v>1143.43</v>
      </c>
      <c r="AK83" s="67">
        <f t="shared" si="41"/>
        <v>545.26</v>
      </c>
      <c r="AL83" s="67">
        <f t="shared" si="41"/>
        <v>604.87</v>
      </c>
      <c r="AM83" s="70">
        <f t="shared" si="41"/>
        <v>43.59</v>
      </c>
      <c r="AN83" s="68">
        <f t="shared" si="41"/>
        <v>403.88</v>
      </c>
      <c r="AO83" s="69">
        <f t="shared" si="41"/>
        <v>470.28</v>
      </c>
      <c r="AP83" s="68">
        <f t="shared" si="41"/>
        <v>139.5</v>
      </c>
      <c r="AQ83" s="67">
        <f t="shared" si="41"/>
        <v>3370</v>
      </c>
      <c r="AR83" s="67">
        <f t="shared" si="41"/>
        <v>175.93</v>
      </c>
      <c r="AS83" s="67">
        <f t="shared" si="41"/>
        <v>47194.02</v>
      </c>
      <c r="AT83" s="75">
        <f>O83*(SUM([2]CPR_CEB!$K$69:$K$70))/(SUM([2]CPR_CEB!$K$69:$K$72))</f>
        <v>26.296758592625057</v>
      </c>
      <c r="AU83" s="75">
        <f>O83*([2]CPR_CEB!$K$71/(SUM([2]CPR_CEB!$K$69:$K$72)))</f>
        <v>32.146300006260567</v>
      </c>
      <c r="AV83" s="75">
        <f>O83*([2]CPR_CEB!$K$72/(SUM([2]CPR_CEB!$K$69:$K$72)))</f>
        <v>93.606941401114383</v>
      </c>
      <c r="AW83" s="71">
        <f>$Q83*([2]CPR_CEB!$K$76/(SUM([2]CPR_CEB!$K$76:$K$78)))</f>
        <v>56.331124327386007</v>
      </c>
      <c r="AX83" s="71">
        <f>$Q83*(SUM([2]CPR_CEB!$K$77:$K$78)/(SUM([2]CPR_CEB!$K$76:$K$78)))</f>
        <v>94.46887567261399</v>
      </c>
      <c r="AY83" s="75">
        <f>$R83*(SUM([2]CPR_CEB!$K$79)/(SUM([2]CPR_CEB!$K$79:$K$84)))</f>
        <v>27.431029259316851</v>
      </c>
      <c r="AZ83" s="75">
        <f>$R83*(SUM([2]CPR_CEB!$K$80)/(SUM([2]CPR_CEB!$K$79:$K$84)))</f>
        <v>108.77206396102213</v>
      </c>
      <c r="BA83" s="75">
        <f>$R83*(SUM([2]CPR_CEB!$K$81:$K$83)/(SUM([2]CPR_CEB!$K$79:$K$84)))</f>
        <v>101.82390737573212</v>
      </c>
      <c r="BB83" s="75">
        <f>$R83*(SUM([2]CPR_CEB!$K$84)/(SUM([2]CPR_CEB!$K$79:$K$84)))</f>
        <v>115.20299940392889</v>
      </c>
      <c r="BC83" s="71">
        <f>$S83*(SUM([2]CPR_CEB!$K$85)/(SUM([2]CPR_CEB!$K$85:$K$90)))</f>
        <v>106.29199089667728</v>
      </c>
      <c r="BD83" s="71">
        <f>$S83*(SUM([2]CPR_CEB!$K$86)/(SUM([2]CPR_CEB!$K$85:$K$90)))</f>
        <v>49.1226053709604</v>
      </c>
      <c r="BE83" s="71">
        <f>$S83*(SUM([2]CPR_CEB!$K$87:$K$90)/(SUM([2]CPR_CEB!$K$85:$K$90)))</f>
        <v>185.5454037323623</v>
      </c>
      <c r="BF83" s="75">
        <f>$U83*(SUM([2]CPR_CEB!$K$93)/(SUM([2]CPR_CEB!$K$93:$K$97)))</f>
        <v>0.16947644553315172</v>
      </c>
      <c r="BG83" s="75">
        <f>$U83*(SUM([2]CPR_CEB!$K$94)/(SUM([2]CPR_CEB!$K$93:$K$97)))*([2]TRP!$D$246/SUM([2]TRP!$D$246:$D$247))</f>
        <v>0.49252301072791116</v>
      </c>
      <c r="BH83" s="75">
        <f>$U83*(SUM([2]CPR_CEB!$K$94)/(SUM([2]CPR_CEB!$K$93:$K$97)))*([2]TRP!$D$247/SUM([2]TRP!$D$246:$D$247))</f>
        <v>0.23454387774255669</v>
      </c>
      <c r="BI83" s="75">
        <f>$U83*(SUM([2]CPR_CEB!$K$95:$K$96)/(SUM([2]CPR_CEB!$K$93:$K$97)))</f>
        <v>5.238245251631537</v>
      </c>
      <c r="BJ83" s="75">
        <f>$U83*(SUM([2]CPR_CEB!$K$97)/(SUM([2]CPR_CEB!$K$93:$K$97)))</f>
        <v>64.635211414364832</v>
      </c>
      <c r="BK83" s="71">
        <f>$V83*(SUM([2]CPR_CEB!$K$98)/(SUM([2]CPR_CEB!$K$98:$K$100)))</f>
        <v>266.44908257463209</v>
      </c>
      <c r="BL83" s="71">
        <f>$V83*(SUM([2]CPR_CEB!$K$99)/(SUM([2]CPR_CEB!$K$98:$K$100)))</f>
        <v>137.99651314870545</v>
      </c>
      <c r="BM83" s="71">
        <f>$V83*(SUM([2]CPR_CEB!$K$100)/(SUM([2]CPR_CEB!$K$98:$K$100)))</f>
        <v>51.354404276662478</v>
      </c>
      <c r="BN83" s="75">
        <f>$AB83*(SUM([2]CPR_CEB!$K$106)/(SUM([2]CPR_CEB!$K$106:$K$113)))</f>
        <v>137.72513474494707</v>
      </c>
      <c r="BO83" s="75">
        <f>$AB83*(SUM([2]CPR_CEB!$K$107)/(SUM([2]CPR_CEB!$K$106:$K$113)))</f>
        <v>251.37463265960861</v>
      </c>
      <c r="BP83" s="75">
        <f>$AB83*(SUM([2]CPR_CEB!$K$108)/(SUM([2]CPR_CEB!$K$106:$K$113)))</f>
        <v>597.63225858196995</v>
      </c>
      <c r="BQ83" s="75">
        <f>$AB83*(SUM([2]CPR_CEB!$K$109)/(SUM([2]CPR_CEB!$K$106:$K$113)))</f>
        <v>134.77246230349698</v>
      </c>
      <c r="BR83" s="75">
        <f>$AB83*(SUM([2]CPR_CEB!$K$110)/(SUM([2]CPR_CEB!$K$106:$K$113)))</f>
        <v>252.65223131215913</v>
      </c>
      <c r="BS83" s="75">
        <f>$AB83*(SUM([2]CPR_CEB!$K$111:$K$112)/(SUM([2]CPR_CEB!$K$106:$K$113)))</f>
        <v>547.02515640038507</v>
      </c>
      <c r="BT83" s="75">
        <f>$AB83*(SUM([2]CPR_CEB!$K$113)/(SUM([2]CPR_CEB!$K$106:$K$113)))*([2]TRP!$D$248/SUM([2]TRP!$D$248:$D$251))</f>
        <v>22.022572076811407</v>
      </c>
      <c r="BU83" s="75">
        <f>$AB83*(SUM([2]CPR_CEB!$K$113)/(SUM([2]CPR_CEB!$K$106:$K$113)))*([2]TRP!$D$249/SUM([2]TRP!$D$248:$D$251))</f>
        <v>112.8798041978003</v>
      </c>
      <c r="BV83" s="75">
        <f>$AB83*(SUM([2]CPR_CEB!$K$113)/(SUM([2]CPR_CEB!$K$106:$K$113)))*([2]TRP!$D$250/SUM([2]TRP!$D$248:$D$251))</f>
        <v>26.877468971104783</v>
      </c>
      <c r="BW83" s="75">
        <f>$AB83*(SUM([2]CPR_CEB!$K$113)/(SUM([2]CPR_CEB!$K$106:$K$113)))*([2]TRP!$D$251/SUM([2]TRP!$D$248:$D$251))</f>
        <v>40.918278751716954</v>
      </c>
      <c r="BX83" s="71">
        <f>$AJ83*(SUM([2]CPR_CEB!$K$129)/(SUM([2]CPR_CEB!$K$129:$K$130)))</f>
        <v>861.4631165654763</v>
      </c>
      <c r="BY83" s="71">
        <f>$AJ83*(SUM([2]CPR_CEB!$K$130)/(SUM([2]CPR_CEB!$K$129:$K$130)))</f>
        <v>281.96688343452365</v>
      </c>
      <c r="BZ83" s="68">
        <f>$AN83*(SUM([2]CPR_CEB!$K$137)/(SUM([2]CPR_CEB!$K$137:$K$138)))</f>
        <v>67.991130168335246</v>
      </c>
      <c r="CA83" s="68">
        <f>$AN83*(SUM([2]CPR_CEB!$K$138)/(SUM([2]CPR_CEB!$K$137:$K$138)))</f>
        <v>335.88886983166475</v>
      </c>
      <c r="CB83" s="71">
        <f>$AO83*([2]CPR_CEB!$K$139+[2]CPR_CEB!$K$141)/(SUM([2]CPR_CEB!$K$139:$K$141))</f>
        <v>257.08434185369055</v>
      </c>
      <c r="CC83" s="71">
        <f>$AO83*(SUM([2]CPR_CEB!$K$140)/(SUM([2]CPR_CEB!$K$139:$K$141)))</f>
        <v>213.19565814630943</v>
      </c>
      <c r="CD83" s="68">
        <f>$AP83*(SUM([2]CPR_CEB!$K$142)/(SUM([2]CPR_CEB!$K$142:$K$143)))</f>
        <v>58.694573738363545</v>
      </c>
      <c r="CE83" s="68">
        <f>$AP83*(SUM([2]CPR_CEB!$K$143)/(SUM([2]CPR_CEB!$K$142:$K$143)))</f>
        <v>80.805426261636441</v>
      </c>
      <c r="CF83" s="70"/>
      <c r="CG83" s="70"/>
      <c r="CI83" s="72">
        <f t="shared" si="5"/>
        <v>273.25</v>
      </c>
      <c r="CJ83" s="73">
        <f t="shared" si="6"/>
        <v>522.79999999999995</v>
      </c>
      <c r="CK83" s="73">
        <f t="shared" si="7"/>
        <v>359.42</v>
      </c>
      <c r="CL83" s="73">
        <f t="shared" si="8"/>
        <v>32.146300006260567</v>
      </c>
      <c r="CM83" s="73">
        <f t="shared" si="9"/>
        <v>93.606941401114383</v>
      </c>
      <c r="CN83" s="73">
        <f t="shared" si="10"/>
        <v>94.46887567261399</v>
      </c>
      <c r="CO83" s="73">
        <f t="shared" si="11"/>
        <v>27.431029259316851</v>
      </c>
      <c r="CP83" s="73">
        <f t="shared" si="11"/>
        <v>108.77206396102213</v>
      </c>
      <c r="CQ83" s="73">
        <f t="shared" si="12"/>
        <v>115.20299940392889</v>
      </c>
      <c r="CR83" s="73">
        <f t="shared" si="12"/>
        <v>106.29199089667728</v>
      </c>
      <c r="CS83" s="73">
        <f t="shared" si="13"/>
        <v>49.1226053709604</v>
      </c>
      <c r="CT83" s="73">
        <f t="shared" si="14"/>
        <v>5017.3498435563997</v>
      </c>
      <c r="CU83" s="73">
        <f t="shared" si="15"/>
        <v>423.09000000000003</v>
      </c>
      <c r="CV83" s="73">
        <f t="shared" si="16"/>
        <v>159.74770682175847</v>
      </c>
      <c r="CW83" s="73">
        <f t="shared" si="17"/>
        <v>251.37463265960861</v>
      </c>
      <c r="CX83" s="73">
        <f t="shared" si="18"/>
        <v>710.5120627797703</v>
      </c>
      <c r="CY83" s="73">
        <f t="shared" si="18"/>
        <v>161.64993127460176</v>
      </c>
      <c r="CZ83" s="73">
        <f t="shared" si="18"/>
        <v>293.5705100638761</v>
      </c>
      <c r="DA83" s="73">
        <f t="shared" si="19"/>
        <v>33466.448318726259</v>
      </c>
      <c r="DB83" s="73">
        <f t="shared" si="20"/>
        <v>4457.7868376741335</v>
      </c>
      <c r="DC83" s="73">
        <f t="shared" si="21"/>
        <v>0.16947644553315172</v>
      </c>
      <c r="DD83" s="73">
        <f t="shared" si="22"/>
        <v>65.12773442509274</v>
      </c>
      <c r="DE83" s="73">
        <f t="shared" si="23"/>
        <v>266.44908257463209</v>
      </c>
      <c r="DF83" s="73">
        <f t="shared" si="24"/>
        <v>138.23105702644801</v>
      </c>
      <c r="DG83" s="74">
        <f t="shared" si="25"/>
        <v>47194.02</v>
      </c>
      <c r="DH83" s="99"/>
    </row>
    <row r="84" spans="1:112" x14ac:dyDescent="0.25">
      <c r="A84" s="22" t="str">
        <f t="shared" si="36"/>
        <v>SERVICES OPERATIONNELS</v>
      </c>
      <c r="B84" s="22" t="str">
        <f t="shared" si="36"/>
        <v xml:space="preserve">FN3 </v>
      </c>
      <c r="C84" s="22">
        <v>19</v>
      </c>
      <c r="D84" s="67">
        <f t="shared" si="42"/>
        <v>0</v>
      </c>
      <c r="E84" s="67">
        <f t="shared" si="41"/>
        <v>0</v>
      </c>
      <c r="F84" s="67">
        <f t="shared" si="41"/>
        <v>0</v>
      </c>
      <c r="G84" s="67">
        <f t="shared" si="41"/>
        <v>0</v>
      </c>
      <c r="H84" s="67">
        <f t="shared" si="41"/>
        <v>0</v>
      </c>
      <c r="I84" s="67">
        <f t="shared" si="41"/>
        <v>0</v>
      </c>
      <c r="J84" s="67">
        <f t="shared" si="41"/>
        <v>0</v>
      </c>
      <c r="K84" s="67">
        <f t="shared" si="41"/>
        <v>0</v>
      </c>
      <c r="L84" s="67">
        <f t="shared" si="41"/>
        <v>0</v>
      </c>
      <c r="M84" s="67">
        <f t="shared" si="41"/>
        <v>0</v>
      </c>
      <c r="N84" s="67">
        <f t="shared" si="41"/>
        <v>0</v>
      </c>
      <c r="O84" s="68">
        <f t="shared" si="41"/>
        <v>0</v>
      </c>
      <c r="P84" s="67">
        <f t="shared" si="41"/>
        <v>0</v>
      </c>
      <c r="Q84" s="69">
        <f t="shared" si="41"/>
        <v>0</v>
      </c>
      <c r="R84" s="68">
        <f t="shared" si="41"/>
        <v>0</v>
      </c>
      <c r="S84" s="69">
        <f t="shared" si="41"/>
        <v>0</v>
      </c>
      <c r="T84" s="67">
        <f t="shared" si="41"/>
        <v>0</v>
      </c>
      <c r="U84" s="68">
        <f t="shared" si="41"/>
        <v>0</v>
      </c>
      <c r="V84" s="69">
        <f t="shared" si="41"/>
        <v>0</v>
      </c>
      <c r="W84" s="67">
        <f t="shared" si="41"/>
        <v>0</v>
      </c>
      <c r="X84" s="67">
        <f t="shared" si="41"/>
        <v>0</v>
      </c>
      <c r="Y84" s="67">
        <f t="shared" si="41"/>
        <v>0</v>
      </c>
      <c r="Z84" s="67">
        <f t="shared" si="41"/>
        <v>0</v>
      </c>
      <c r="AA84" s="67">
        <f t="shared" si="41"/>
        <v>0</v>
      </c>
      <c r="AB84" s="68">
        <f t="shared" si="41"/>
        <v>0</v>
      </c>
      <c r="AC84" s="67">
        <f t="shared" si="41"/>
        <v>0</v>
      </c>
      <c r="AD84" s="67">
        <f t="shared" si="41"/>
        <v>0</v>
      </c>
      <c r="AE84" s="67">
        <f t="shared" si="41"/>
        <v>0</v>
      </c>
      <c r="AF84" s="67">
        <f t="shared" si="41"/>
        <v>0</v>
      </c>
      <c r="AG84" s="67">
        <f t="shared" si="41"/>
        <v>0</v>
      </c>
      <c r="AH84" s="67">
        <f t="shared" si="41"/>
        <v>0</v>
      </c>
      <c r="AI84" s="67">
        <f t="shared" si="41"/>
        <v>0</v>
      </c>
      <c r="AJ84" s="69">
        <f t="shared" si="41"/>
        <v>0</v>
      </c>
      <c r="AK84" s="67">
        <f t="shared" si="41"/>
        <v>0</v>
      </c>
      <c r="AL84" s="67">
        <f t="shared" si="41"/>
        <v>0</v>
      </c>
      <c r="AM84" s="70">
        <f t="shared" si="41"/>
        <v>0</v>
      </c>
      <c r="AN84" s="68">
        <f t="shared" si="41"/>
        <v>0</v>
      </c>
      <c r="AO84" s="69">
        <f t="shared" si="41"/>
        <v>0</v>
      </c>
      <c r="AP84" s="68">
        <f t="shared" si="41"/>
        <v>0</v>
      </c>
      <c r="AQ84" s="67">
        <f t="shared" si="41"/>
        <v>0</v>
      </c>
      <c r="AR84" s="67">
        <f t="shared" si="41"/>
        <v>0</v>
      </c>
      <c r="AS84" s="67">
        <f t="shared" si="41"/>
        <v>0</v>
      </c>
      <c r="AT84" s="75">
        <f>O84*(SUM([2]CPR_CEB!$K$69:$K$70))/(SUM([2]CPR_CEB!$K$69:$K$72))</f>
        <v>0</v>
      </c>
      <c r="AU84" s="75">
        <f>O84*([2]CPR_CEB!$K$71/(SUM([2]CPR_CEB!$K$69:$K$72)))</f>
        <v>0</v>
      </c>
      <c r="AV84" s="75">
        <f>O84*([2]CPR_CEB!$K$72/(SUM([2]CPR_CEB!$K$69:$K$72)))</f>
        <v>0</v>
      </c>
      <c r="AW84" s="71">
        <f>$Q84*([2]CPR_CEB!$K$76/(SUM([2]CPR_CEB!$K$76:$K$78)))</f>
        <v>0</v>
      </c>
      <c r="AX84" s="71">
        <f>$Q84*(SUM([2]CPR_CEB!$K$77:$K$78)/(SUM([2]CPR_CEB!$K$76:$K$78)))</f>
        <v>0</v>
      </c>
      <c r="AY84" s="75">
        <f>$R84*(SUM([2]CPR_CEB!$K$79)/(SUM([2]CPR_CEB!$K$79:$K$84)))</f>
        <v>0</v>
      </c>
      <c r="AZ84" s="75">
        <f>$R84*(SUM([2]CPR_CEB!$K$80)/(SUM([2]CPR_CEB!$K$79:$K$84)))</f>
        <v>0</v>
      </c>
      <c r="BA84" s="75">
        <f>$R84*(SUM([2]CPR_CEB!$K$81:$K$83)/(SUM([2]CPR_CEB!$K$79:$K$84)))</f>
        <v>0</v>
      </c>
      <c r="BB84" s="75">
        <f>$R84*(SUM([2]CPR_CEB!$K$84)/(SUM([2]CPR_CEB!$K$79:$K$84)))</f>
        <v>0</v>
      </c>
      <c r="BC84" s="71">
        <f>$S84*(SUM([2]CPR_CEB!$K$85)/(SUM([2]CPR_CEB!$K$85:$K$90)))</f>
        <v>0</v>
      </c>
      <c r="BD84" s="71">
        <f>$S84*(SUM([2]CPR_CEB!$K$86)/(SUM([2]CPR_CEB!$K$85:$K$90)))</f>
        <v>0</v>
      </c>
      <c r="BE84" s="71">
        <f>$S84*(SUM([2]CPR_CEB!$K$87:$K$90)/(SUM([2]CPR_CEB!$K$85:$K$90)))</f>
        <v>0</v>
      </c>
      <c r="BF84" s="75">
        <f>$U84*(SUM([2]CPR_CEB!$K$93)/(SUM([2]CPR_CEB!$K$93:$K$97)))</f>
        <v>0</v>
      </c>
      <c r="BG84" s="75">
        <f>$U84*(SUM([2]CPR_CEB!$K$94)/(SUM([2]CPR_CEB!$K$93:$K$97)))*([2]TRP!$D$246/SUM([2]TRP!$D$246:$D$247))</f>
        <v>0</v>
      </c>
      <c r="BH84" s="75">
        <f>$U84*(SUM([2]CPR_CEB!$K$94)/(SUM([2]CPR_CEB!$K$93:$K$97)))*([2]TRP!$D$247/SUM([2]TRP!$D$246:$D$247))</f>
        <v>0</v>
      </c>
      <c r="BI84" s="75">
        <f>$U84*(SUM([2]CPR_CEB!$K$95:$K$96)/(SUM([2]CPR_CEB!$K$93:$K$97)))</f>
        <v>0</v>
      </c>
      <c r="BJ84" s="75">
        <f>$U84*(SUM([2]CPR_CEB!$K$97)/(SUM([2]CPR_CEB!$K$93:$K$97)))</f>
        <v>0</v>
      </c>
      <c r="BK84" s="71">
        <f>$V84*(SUM([2]CPR_CEB!$K$98)/(SUM([2]CPR_CEB!$K$98:$K$100)))</f>
        <v>0</v>
      </c>
      <c r="BL84" s="71">
        <f>$V84*(SUM([2]CPR_CEB!$K$99)/(SUM([2]CPR_CEB!$K$98:$K$100)))</f>
        <v>0</v>
      </c>
      <c r="BM84" s="71">
        <f>$V84*(SUM([2]CPR_CEB!$K$100)/(SUM([2]CPR_CEB!$K$98:$K$100)))</f>
        <v>0</v>
      </c>
      <c r="BN84" s="75">
        <f>$AB84*(SUM([2]CPR_CEB!$K$106)/(SUM([2]CPR_CEB!$K$106:$K$113)))</f>
        <v>0</v>
      </c>
      <c r="BO84" s="75">
        <f>$AB84*(SUM([2]CPR_CEB!$K$107)/(SUM([2]CPR_CEB!$K$106:$K$113)))</f>
        <v>0</v>
      </c>
      <c r="BP84" s="75">
        <f>$AB84*(SUM([2]CPR_CEB!$K$108)/(SUM([2]CPR_CEB!$K$106:$K$113)))</f>
        <v>0</v>
      </c>
      <c r="BQ84" s="75">
        <f>$AB84*(SUM([2]CPR_CEB!$K$109)/(SUM([2]CPR_CEB!$K$106:$K$113)))</f>
        <v>0</v>
      </c>
      <c r="BR84" s="75">
        <f>$AB84*(SUM([2]CPR_CEB!$K$110)/(SUM([2]CPR_CEB!$K$106:$K$113)))</f>
        <v>0</v>
      </c>
      <c r="BS84" s="75">
        <f>$AB84*(SUM([2]CPR_CEB!$K$111:$K$112)/(SUM([2]CPR_CEB!$K$106:$K$113)))</f>
        <v>0</v>
      </c>
      <c r="BT84" s="75">
        <f>$AB84*(SUM([2]CPR_CEB!$K$113)/(SUM([2]CPR_CEB!$K$106:$K$113)))*([2]TRP!$D$248/SUM([2]TRP!$D$248:$D$251))</f>
        <v>0</v>
      </c>
      <c r="BU84" s="75">
        <f>$AB84*(SUM([2]CPR_CEB!$K$113)/(SUM([2]CPR_CEB!$K$106:$K$113)))*([2]TRP!$D$249/SUM([2]TRP!$D$248:$D$251))</f>
        <v>0</v>
      </c>
      <c r="BV84" s="75">
        <f>$AB84*(SUM([2]CPR_CEB!$K$113)/(SUM([2]CPR_CEB!$K$106:$K$113)))*([2]TRP!$D$250/SUM([2]TRP!$D$248:$D$251))</f>
        <v>0</v>
      </c>
      <c r="BW84" s="75">
        <f>$AB84*(SUM([2]CPR_CEB!$K$113)/(SUM([2]CPR_CEB!$K$106:$K$113)))*([2]TRP!$D$251/SUM([2]TRP!$D$248:$D$251))</f>
        <v>0</v>
      </c>
      <c r="BX84" s="71">
        <f>$AJ84*(SUM([2]CPR_CEB!$K$129)/(SUM([2]CPR_CEB!$K$129:$K$130)))</f>
        <v>0</v>
      </c>
      <c r="BY84" s="71">
        <f>$AJ84*(SUM([2]CPR_CEB!$K$130)/(SUM([2]CPR_CEB!$K$129:$K$130)))</f>
        <v>0</v>
      </c>
      <c r="BZ84" s="68">
        <f>$AN84*(SUM([2]CPR_CEB!$K$137)/(SUM([2]CPR_CEB!$K$137:$K$138)))</f>
        <v>0</v>
      </c>
      <c r="CA84" s="68">
        <f>$AN84*(SUM([2]CPR_CEB!$K$138)/(SUM([2]CPR_CEB!$K$137:$K$138)))</f>
        <v>0</v>
      </c>
      <c r="CB84" s="71">
        <f>$AO84*([2]CPR_CEB!$K$139+[2]CPR_CEB!$K$141)/(SUM([2]CPR_CEB!$K$139:$K$141))</f>
        <v>0</v>
      </c>
      <c r="CC84" s="71">
        <f>$AO84*(SUM([2]CPR_CEB!$K$140)/(SUM([2]CPR_CEB!$K$139:$K$141)))</f>
        <v>0</v>
      </c>
      <c r="CD84" s="68">
        <f>$AP84*(SUM([2]CPR_CEB!$K$142)/(SUM([2]CPR_CEB!$K$142:$K$143)))</f>
        <v>0</v>
      </c>
      <c r="CE84" s="68">
        <f>$AP84*(SUM([2]CPR_CEB!$K$143)/(SUM([2]CPR_CEB!$K$142:$K$143)))</f>
        <v>0</v>
      </c>
      <c r="CF84" s="70"/>
      <c r="CG84" s="70"/>
      <c r="CI84" s="72">
        <f t="shared" si="5"/>
        <v>0</v>
      </c>
      <c r="CJ84" s="73">
        <f t="shared" si="6"/>
        <v>0</v>
      </c>
      <c r="CK84" s="73">
        <f t="shared" si="7"/>
        <v>0</v>
      </c>
      <c r="CL84" s="73">
        <f t="shared" si="8"/>
        <v>0</v>
      </c>
      <c r="CM84" s="73">
        <f t="shared" si="9"/>
        <v>0</v>
      </c>
      <c r="CN84" s="73">
        <f t="shared" si="10"/>
        <v>0</v>
      </c>
      <c r="CO84" s="73">
        <f t="shared" si="11"/>
        <v>0</v>
      </c>
      <c r="CP84" s="73">
        <f t="shared" si="11"/>
        <v>0</v>
      </c>
      <c r="CQ84" s="73">
        <f t="shared" si="12"/>
        <v>0</v>
      </c>
      <c r="CR84" s="73">
        <f t="shared" si="12"/>
        <v>0</v>
      </c>
      <c r="CS84" s="73">
        <f t="shared" si="13"/>
        <v>0</v>
      </c>
      <c r="CT84" s="73">
        <f t="shared" si="14"/>
        <v>0</v>
      </c>
      <c r="CU84" s="73">
        <f t="shared" si="15"/>
        <v>0</v>
      </c>
      <c r="CV84" s="73">
        <f t="shared" si="16"/>
        <v>0</v>
      </c>
      <c r="CW84" s="73">
        <f t="shared" si="17"/>
        <v>0</v>
      </c>
      <c r="CX84" s="73">
        <f t="shared" si="18"/>
        <v>0</v>
      </c>
      <c r="CY84" s="73">
        <f t="shared" si="18"/>
        <v>0</v>
      </c>
      <c r="CZ84" s="73">
        <f t="shared" si="18"/>
        <v>0</v>
      </c>
      <c r="DA84" s="73">
        <f t="shared" si="19"/>
        <v>0</v>
      </c>
      <c r="DB84" s="73">
        <f t="shared" si="20"/>
        <v>0</v>
      </c>
      <c r="DC84" s="73">
        <f t="shared" si="21"/>
        <v>0</v>
      </c>
      <c r="DD84" s="73">
        <f t="shared" si="22"/>
        <v>0</v>
      </c>
      <c r="DE84" s="73">
        <f t="shared" si="23"/>
        <v>0</v>
      </c>
      <c r="DF84" s="73">
        <f t="shared" si="24"/>
        <v>0</v>
      </c>
      <c r="DG84" s="74">
        <f t="shared" si="25"/>
        <v>0</v>
      </c>
      <c r="DH84" s="99"/>
    </row>
    <row r="85" spans="1:112" x14ac:dyDescent="0.25">
      <c r="A85" s="22" t="str">
        <f t="shared" si="36"/>
        <v>RECHERCHE ET DEVELOPPEMENT</v>
      </c>
      <c r="B85" s="46" t="str">
        <f t="shared" si="36"/>
        <v xml:space="preserve">FN4 </v>
      </c>
      <c r="C85" s="22" t="s">
        <v>165</v>
      </c>
      <c r="D85" s="67">
        <f t="shared" si="42"/>
        <v>0</v>
      </c>
      <c r="E85" s="67">
        <f t="shared" si="42"/>
        <v>0</v>
      </c>
      <c r="F85" s="67">
        <f t="shared" si="42"/>
        <v>0</v>
      </c>
      <c r="G85" s="67">
        <f t="shared" si="42"/>
        <v>0</v>
      </c>
      <c r="H85" s="67">
        <f t="shared" si="42"/>
        <v>0</v>
      </c>
      <c r="I85" s="67">
        <f t="shared" si="42"/>
        <v>0</v>
      </c>
      <c r="J85" s="67">
        <f t="shared" si="42"/>
        <v>0</v>
      </c>
      <c r="K85" s="67">
        <f t="shared" si="42"/>
        <v>0</v>
      </c>
      <c r="L85" s="67">
        <f t="shared" si="42"/>
        <v>0</v>
      </c>
      <c r="M85" s="67">
        <f t="shared" si="42"/>
        <v>0</v>
      </c>
      <c r="N85" s="67">
        <f t="shared" si="42"/>
        <v>0</v>
      </c>
      <c r="O85" s="68">
        <f t="shared" si="42"/>
        <v>0</v>
      </c>
      <c r="P85" s="67">
        <f t="shared" si="42"/>
        <v>0</v>
      </c>
      <c r="Q85" s="69">
        <f t="shared" si="42"/>
        <v>0</v>
      </c>
      <c r="R85" s="68">
        <f t="shared" si="42"/>
        <v>0</v>
      </c>
      <c r="S85" s="69">
        <f t="shared" si="42"/>
        <v>0</v>
      </c>
      <c r="T85" s="67">
        <f t="shared" si="41"/>
        <v>0</v>
      </c>
      <c r="U85" s="68">
        <f t="shared" si="41"/>
        <v>0</v>
      </c>
      <c r="V85" s="69">
        <f t="shared" si="41"/>
        <v>0</v>
      </c>
      <c r="W85" s="67">
        <f t="shared" si="41"/>
        <v>0</v>
      </c>
      <c r="X85" s="67">
        <f t="shared" si="41"/>
        <v>0</v>
      </c>
      <c r="Y85" s="67">
        <f t="shared" si="41"/>
        <v>0</v>
      </c>
      <c r="Z85" s="67">
        <f t="shared" si="41"/>
        <v>0</v>
      </c>
      <c r="AA85" s="67">
        <f t="shared" si="41"/>
        <v>0</v>
      </c>
      <c r="AB85" s="68">
        <f t="shared" si="41"/>
        <v>0</v>
      </c>
      <c r="AC85" s="67">
        <f t="shared" si="41"/>
        <v>0</v>
      </c>
      <c r="AD85" s="67">
        <f t="shared" si="41"/>
        <v>0</v>
      </c>
      <c r="AE85" s="67">
        <f t="shared" si="41"/>
        <v>0</v>
      </c>
      <c r="AF85" s="67">
        <f t="shared" si="41"/>
        <v>0</v>
      </c>
      <c r="AG85" s="67">
        <f t="shared" si="41"/>
        <v>0</v>
      </c>
      <c r="AH85" s="67">
        <f t="shared" si="41"/>
        <v>0</v>
      </c>
      <c r="AI85" s="67">
        <f t="shared" si="41"/>
        <v>0</v>
      </c>
      <c r="AJ85" s="69">
        <f t="shared" si="41"/>
        <v>0</v>
      </c>
      <c r="AK85" s="67">
        <f t="shared" si="41"/>
        <v>0</v>
      </c>
      <c r="AL85" s="67">
        <f t="shared" si="41"/>
        <v>0</v>
      </c>
      <c r="AM85" s="70">
        <f t="shared" si="41"/>
        <v>0</v>
      </c>
      <c r="AN85" s="68">
        <f t="shared" si="41"/>
        <v>0</v>
      </c>
      <c r="AO85" s="69">
        <f t="shared" si="41"/>
        <v>0</v>
      </c>
      <c r="AP85" s="68">
        <f t="shared" si="41"/>
        <v>0</v>
      </c>
      <c r="AQ85" s="67">
        <f t="shared" si="41"/>
        <v>0</v>
      </c>
      <c r="AR85" s="67">
        <f t="shared" si="41"/>
        <v>0</v>
      </c>
      <c r="AS85" s="67">
        <f t="shared" si="41"/>
        <v>0</v>
      </c>
      <c r="AT85" s="75">
        <f>O85*(SUM([2]CPR_CEB!$K$69:$K$70))/(SUM([2]CPR_CEB!$K$69:$K$72))</f>
        <v>0</v>
      </c>
      <c r="AU85" s="75">
        <f>O85*([2]CPR_CEB!$K$71/(SUM([2]CPR_CEB!$K$69:$K$72)))</f>
        <v>0</v>
      </c>
      <c r="AV85" s="75">
        <f>O85*([2]CPR_CEB!$K$72/(SUM([2]CPR_CEB!$K$69:$K$72)))</f>
        <v>0</v>
      </c>
      <c r="AW85" s="71">
        <f>$Q85*([2]CPR_CEB!$K$76/(SUM([2]CPR_CEB!$K$76:$K$78)))</f>
        <v>0</v>
      </c>
      <c r="AX85" s="71">
        <f>$Q85*(SUM([2]CPR_CEB!$K$77:$K$78)/(SUM([2]CPR_CEB!$K$76:$K$78)))</f>
        <v>0</v>
      </c>
      <c r="AY85" s="75">
        <f>$R85*(SUM([2]CPR_CEB!$K$79)/(SUM([2]CPR_CEB!$K$79:$K$84)))</f>
        <v>0</v>
      </c>
      <c r="AZ85" s="75">
        <f>$R85*(SUM([2]CPR_CEB!$K$80)/(SUM([2]CPR_CEB!$K$79:$K$84)))</f>
        <v>0</v>
      </c>
      <c r="BA85" s="75">
        <f>$R85*(SUM([2]CPR_CEB!$K$81:$K$83)/(SUM([2]CPR_CEB!$K$79:$K$84)))</f>
        <v>0</v>
      </c>
      <c r="BB85" s="75">
        <f>$R85*(SUM([2]CPR_CEB!$K$84)/(SUM([2]CPR_CEB!$K$79:$K$84)))</f>
        <v>0</v>
      </c>
      <c r="BC85" s="71">
        <f>$S85*(SUM([2]CPR_CEB!$K$85)/(SUM([2]CPR_CEB!$K$85:$K$90)))</f>
        <v>0</v>
      </c>
      <c r="BD85" s="71">
        <f>$S85*(SUM([2]CPR_CEB!$K$86)/(SUM([2]CPR_CEB!$K$85:$K$90)))</f>
        <v>0</v>
      </c>
      <c r="BE85" s="71">
        <f>$S85*(SUM([2]CPR_CEB!$K$87:$K$90)/(SUM([2]CPR_CEB!$K$85:$K$90)))</f>
        <v>0</v>
      </c>
      <c r="BF85" s="75">
        <f>$U85*(SUM([2]CPR_CEB!$K$93)/(SUM([2]CPR_CEB!$K$93:$K$97)))</f>
        <v>0</v>
      </c>
      <c r="BG85" s="75">
        <f>$U85*(SUM([2]CPR_CEB!$K$94)/(SUM([2]CPR_CEB!$K$93:$K$97)))*([2]TRP!$D$246/SUM([2]TRP!$D$246:$D$247))</f>
        <v>0</v>
      </c>
      <c r="BH85" s="75">
        <f>$U85*(SUM([2]CPR_CEB!$K$94)/(SUM([2]CPR_CEB!$K$93:$K$97)))*([2]TRP!$D$247/SUM([2]TRP!$D$246:$D$247))</f>
        <v>0</v>
      </c>
      <c r="BI85" s="75">
        <f>$U85*(SUM([2]CPR_CEB!$K$95:$K$96)/(SUM([2]CPR_CEB!$K$93:$K$97)))</f>
        <v>0</v>
      </c>
      <c r="BJ85" s="75">
        <f>$U85*(SUM([2]CPR_CEB!$K$97)/(SUM([2]CPR_CEB!$K$93:$K$97)))</f>
        <v>0</v>
      </c>
      <c r="BK85" s="71">
        <f>$V85*(SUM([2]CPR_CEB!$K$98)/(SUM([2]CPR_CEB!$K$98:$K$100)))</f>
        <v>0</v>
      </c>
      <c r="BL85" s="71">
        <f>$V85*(SUM([2]CPR_CEB!$K$99)/(SUM([2]CPR_CEB!$K$98:$K$100)))</f>
        <v>0</v>
      </c>
      <c r="BM85" s="71">
        <f>$V85*(SUM([2]CPR_CEB!$K$100)/(SUM([2]CPR_CEB!$K$98:$K$100)))</f>
        <v>0</v>
      </c>
      <c r="BN85" s="75">
        <f>$AB85*(SUM([2]CPR_CEB!$K$106)/(SUM([2]CPR_CEB!$K$106:$K$113)))</f>
        <v>0</v>
      </c>
      <c r="BO85" s="75">
        <f>$AB85*(SUM([2]CPR_CEB!$K$107)/(SUM([2]CPR_CEB!$K$106:$K$113)))</f>
        <v>0</v>
      </c>
      <c r="BP85" s="75">
        <f>$AB85*(SUM([2]CPR_CEB!$K$108)/(SUM([2]CPR_CEB!$K$106:$K$113)))</f>
        <v>0</v>
      </c>
      <c r="BQ85" s="75">
        <f>$AB85*(SUM([2]CPR_CEB!$K$109)/(SUM([2]CPR_CEB!$K$106:$K$113)))</f>
        <v>0</v>
      </c>
      <c r="BR85" s="75">
        <f>$AB85*(SUM([2]CPR_CEB!$K$110)/(SUM([2]CPR_CEB!$K$106:$K$113)))</f>
        <v>0</v>
      </c>
      <c r="BS85" s="75">
        <f>$AB85*(SUM([2]CPR_CEB!$K$111:$K$112)/(SUM([2]CPR_CEB!$K$106:$K$113)))</f>
        <v>0</v>
      </c>
      <c r="BT85" s="75">
        <f>$AB85*(SUM([2]CPR_CEB!$K$113)/(SUM([2]CPR_CEB!$K$106:$K$113)))*([2]TRP!$D$248/SUM([2]TRP!$D$248:$D$251))</f>
        <v>0</v>
      </c>
      <c r="BU85" s="75">
        <f>$AB85*(SUM([2]CPR_CEB!$K$113)/(SUM([2]CPR_CEB!$K$106:$K$113)))*([2]TRP!$D$249/SUM([2]TRP!$D$248:$D$251))</f>
        <v>0</v>
      </c>
      <c r="BV85" s="75">
        <f>$AB85*(SUM([2]CPR_CEB!$K$113)/(SUM([2]CPR_CEB!$K$106:$K$113)))*([2]TRP!$D$250/SUM([2]TRP!$D$248:$D$251))</f>
        <v>0</v>
      </c>
      <c r="BW85" s="75">
        <f>$AB85*(SUM([2]CPR_CEB!$K$113)/(SUM([2]CPR_CEB!$K$106:$K$113)))*([2]TRP!$D$251/SUM([2]TRP!$D$248:$D$251))</f>
        <v>0</v>
      </c>
      <c r="BX85" s="71">
        <f>$AJ85*(SUM([2]CPR_CEB!$K$129)/(SUM([2]CPR_CEB!$K$129:$K$130)))</f>
        <v>0</v>
      </c>
      <c r="BY85" s="71">
        <f>$AJ85*(SUM([2]CPR_CEB!$K$130)/(SUM([2]CPR_CEB!$K$129:$K$130)))</f>
        <v>0</v>
      </c>
      <c r="BZ85" s="68">
        <f>$AN85*(SUM([2]CPR_CEB!$K$137)/(SUM([2]CPR_CEB!$K$137:$K$138)))</f>
        <v>0</v>
      </c>
      <c r="CA85" s="68">
        <f>$AN85*(SUM([2]CPR_CEB!$K$138)/(SUM([2]CPR_CEB!$K$137:$K$138)))</f>
        <v>0</v>
      </c>
      <c r="CB85" s="71">
        <f>$AO85*([2]CPR_CEB!$K$139+[2]CPR_CEB!$K$141)/(SUM([2]CPR_CEB!$K$139:$K$141))</f>
        <v>0</v>
      </c>
      <c r="CC85" s="71">
        <f>$AO85*(SUM([2]CPR_CEB!$K$140)/(SUM([2]CPR_CEB!$K$139:$K$141)))</f>
        <v>0</v>
      </c>
      <c r="CD85" s="68">
        <f>$AP85*(SUM([2]CPR_CEB!$K$142)/(SUM([2]CPR_CEB!$K$142:$K$143)))</f>
        <v>0</v>
      </c>
      <c r="CE85" s="68">
        <f>$AP85*(SUM([2]CPR_CEB!$K$143)/(SUM([2]CPR_CEB!$K$142:$K$143)))</f>
        <v>0</v>
      </c>
      <c r="CF85" s="70"/>
      <c r="CG85" s="70"/>
      <c r="CI85" s="72">
        <f t="shared" si="5"/>
        <v>0</v>
      </c>
      <c r="CJ85" s="73">
        <f t="shared" si="6"/>
        <v>0</v>
      </c>
      <c r="CK85" s="73">
        <f t="shared" si="7"/>
        <v>0</v>
      </c>
      <c r="CL85" s="73">
        <f t="shared" si="8"/>
        <v>0</v>
      </c>
      <c r="CM85" s="73">
        <f t="shared" si="9"/>
        <v>0</v>
      </c>
      <c r="CN85" s="73">
        <f t="shared" si="10"/>
        <v>0</v>
      </c>
      <c r="CO85" s="73">
        <f t="shared" si="11"/>
        <v>0</v>
      </c>
      <c r="CP85" s="73">
        <f t="shared" si="11"/>
        <v>0</v>
      </c>
      <c r="CQ85" s="73">
        <f t="shared" si="12"/>
        <v>0</v>
      </c>
      <c r="CR85" s="73">
        <f t="shared" si="12"/>
        <v>0</v>
      </c>
      <c r="CS85" s="73">
        <f t="shared" si="13"/>
        <v>0</v>
      </c>
      <c r="CT85" s="73">
        <f t="shared" si="14"/>
        <v>0</v>
      </c>
      <c r="CU85" s="73">
        <f t="shared" si="15"/>
        <v>0</v>
      </c>
      <c r="CV85" s="73">
        <f t="shared" si="16"/>
        <v>0</v>
      </c>
      <c r="CW85" s="73">
        <f t="shared" si="17"/>
        <v>0</v>
      </c>
      <c r="CX85" s="73">
        <f t="shared" si="18"/>
        <v>0</v>
      </c>
      <c r="CY85" s="73">
        <f t="shared" si="18"/>
        <v>0</v>
      </c>
      <c r="CZ85" s="73">
        <f t="shared" si="18"/>
        <v>0</v>
      </c>
      <c r="DA85" s="73">
        <f t="shared" si="19"/>
        <v>0</v>
      </c>
      <c r="DB85" s="73">
        <f t="shared" si="20"/>
        <v>0</v>
      </c>
      <c r="DC85" s="73">
        <f t="shared" si="21"/>
        <v>0</v>
      </c>
      <c r="DD85" s="73">
        <f t="shared" si="22"/>
        <v>0</v>
      </c>
      <c r="DE85" s="73">
        <f t="shared" si="23"/>
        <v>0</v>
      </c>
      <c r="DF85" s="73">
        <f t="shared" si="24"/>
        <v>0</v>
      </c>
      <c r="DG85" s="74">
        <f t="shared" si="25"/>
        <v>0</v>
      </c>
      <c r="DH85" s="99"/>
    </row>
    <row r="86" spans="1:112" x14ac:dyDescent="0.25">
      <c r="A86" s="22" t="str">
        <f t="shared" si="36"/>
        <v>HOTELS ET RESTAURANTS</v>
      </c>
      <c r="B86" s="22" t="str">
        <f t="shared" si="36"/>
        <v xml:space="preserve">FP1 </v>
      </c>
      <c r="C86" s="22">
        <v>19</v>
      </c>
      <c r="D86" s="67">
        <f t="shared" si="42"/>
        <v>0</v>
      </c>
      <c r="E86" s="67">
        <f t="shared" si="41"/>
        <v>0</v>
      </c>
      <c r="F86" s="67">
        <f t="shared" si="41"/>
        <v>0</v>
      </c>
      <c r="G86" s="67">
        <f t="shared" si="41"/>
        <v>0</v>
      </c>
      <c r="H86" s="67">
        <f t="shared" si="41"/>
        <v>0</v>
      </c>
      <c r="I86" s="67">
        <f t="shared" si="41"/>
        <v>0</v>
      </c>
      <c r="J86" s="67">
        <f t="shared" si="41"/>
        <v>0</v>
      </c>
      <c r="K86" s="67">
        <f t="shared" si="41"/>
        <v>0</v>
      </c>
      <c r="L86" s="67">
        <f t="shared" si="41"/>
        <v>0</v>
      </c>
      <c r="M86" s="67">
        <f t="shared" si="41"/>
        <v>0</v>
      </c>
      <c r="N86" s="67">
        <f t="shared" si="41"/>
        <v>0</v>
      </c>
      <c r="O86" s="68">
        <f t="shared" si="41"/>
        <v>0</v>
      </c>
      <c r="P86" s="67">
        <f t="shared" si="41"/>
        <v>0</v>
      </c>
      <c r="Q86" s="69">
        <f t="shared" si="41"/>
        <v>0</v>
      </c>
      <c r="R86" s="68">
        <f t="shared" si="41"/>
        <v>0</v>
      </c>
      <c r="S86" s="69">
        <f t="shared" si="41"/>
        <v>0</v>
      </c>
      <c r="T86" s="67">
        <f t="shared" si="41"/>
        <v>0</v>
      </c>
      <c r="U86" s="68">
        <f t="shared" si="41"/>
        <v>0</v>
      </c>
      <c r="V86" s="69">
        <f t="shared" si="41"/>
        <v>0</v>
      </c>
      <c r="W86" s="67">
        <f t="shared" si="41"/>
        <v>0</v>
      </c>
      <c r="X86" s="67">
        <f t="shared" si="41"/>
        <v>0</v>
      </c>
      <c r="Y86" s="67">
        <f t="shared" si="41"/>
        <v>0</v>
      </c>
      <c r="Z86" s="67">
        <f t="shared" si="41"/>
        <v>0</v>
      </c>
      <c r="AA86" s="67">
        <f t="shared" si="41"/>
        <v>0</v>
      </c>
      <c r="AB86" s="68">
        <f t="shared" si="41"/>
        <v>0</v>
      </c>
      <c r="AC86" s="67">
        <f t="shared" si="41"/>
        <v>0</v>
      </c>
      <c r="AD86" s="67">
        <f t="shared" si="41"/>
        <v>0</v>
      </c>
      <c r="AE86" s="67">
        <f t="shared" si="41"/>
        <v>0</v>
      </c>
      <c r="AF86" s="67">
        <f t="shared" si="41"/>
        <v>0</v>
      </c>
      <c r="AG86" s="67">
        <f t="shared" si="41"/>
        <v>0</v>
      </c>
      <c r="AH86" s="67">
        <f t="shared" si="41"/>
        <v>0</v>
      </c>
      <c r="AI86" s="67">
        <f t="shared" si="41"/>
        <v>0</v>
      </c>
      <c r="AJ86" s="69">
        <f t="shared" si="41"/>
        <v>0</v>
      </c>
      <c r="AK86" s="67">
        <f t="shared" si="41"/>
        <v>0</v>
      </c>
      <c r="AL86" s="67">
        <f t="shared" si="41"/>
        <v>0</v>
      </c>
      <c r="AM86" s="70">
        <f t="shared" si="41"/>
        <v>0</v>
      </c>
      <c r="AN86" s="68">
        <f t="shared" si="41"/>
        <v>0</v>
      </c>
      <c r="AO86" s="69">
        <f t="shared" si="41"/>
        <v>0</v>
      </c>
      <c r="AP86" s="68">
        <f t="shared" si="41"/>
        <v>0</v>
      </c>
      <c r="AQ86" s="67">
        <f t="shared" si="41"/>
        <v>0</v>
      </c>
      <c r="AR86" s="67">
        <f t="shared" si="41"/>
        <v>0</v>
      </c>
      <c r="AS86" s="67">
        <f t="shared" si="41"/>
        <v>0</v>
      </c>
      <c r="AT86" s="75">
        <f>O86*(SUM([2]CPR_CEB!$K$69:$K$70))/(SUM([2]CPR_CEB!$K$69:$K$72))</f>
        <v>0</v>
      </c>
      <c r="AU86" s="75">
        <f>O86*([2]CPR_CEB!$K$71/(SUM([2]CPR_CEB!$K$69:$K$72)))</f>
        <v>0</v>
      </c>
      <c r="AV86" s="75">
        <f>O86*([2]CPR_CEB!$K$72/(SUM([2]CPR_CEB!$K$69:$K$72)))</f>
        <v>0</v>
      </c>
      <c r="AW86" s="71">
        <f>$Q86*([2]CPR_CEB!$K$76/(SUM([2]CPR_CEB!$K$76:$K$78)))</f>
        <v>0</v>
      </c>
      <c r="AX86" s="71">
        <f>$Q86*(SUM([2]CPR_CEB!$K$77:$K$78)/(SUM([2]CPR_CEB!$K$76:$K$78)))</f>
        <v>0</v>
      </c>
      <c r="AY86" s="75">
        <f>$R86*(SUM([2]CPR_CEB!$K$79)/(SUM([2]CPR_CEB!$K$79:$K$84)))</f>
        <v>0</v>
      </c>
      <c r="AZ86" s="75">
        <f>$R86*(SUM([2]CPR_CEB!$K$80)/(SUM([2]CPR_CEB!$K$79:$K$84)))</f>
        <v>0</v>
      </c>
      <c r="BA86" s="75">
        <f>$R86*(SUM([2]CPR_CEB!$K$81:$K$83)/(SUM([2]CPR_CEB!$K$79:$K$84)))</f>
        <v>0</v>
      </c>
      <c r="BB86" s="75">
        <f>$R86*(SUM([2]CPR_CEB!$K$84)/(SUM([2]CPR_CEB!$K$79:$K$84)))</f>
        <v>0</v>
      </c>
      <c r="BC86" s="71">
        <f>$S86*(SUM([2]CPR_CEB!$K$85)/(SUM([2]CPR_CEB!$K$85:$K$90)))</f>
        <v>0</v>
      </c>
      <c r="BD86" s="71">
        <f>$S86*(SUM([2]CPR_CEB!$K$86)/(SUM([2]CPR_CEB!$K$85:$K$90)))</f>
        <v>0</v>
      </c>
      <c r="BE86" s="71">
        <f>$S86*(SUM([2]CPR_CEB!$K$87:$K$90)/(SUM([2]CPR_CEB!$K$85:$K$90)))</f>
        <v>0</v>
      </c>
      <c r="BF86" s="75">
        <f>$U86*(SUM([2]CPR_CEB!$K$93)/(SUM([2]CPR_CEB!$K$93:$K$97)))</f>
        <v>0</v>
      </c>
      <c r="BG86" s="75">
        <f>$U86*(SUM([2]CPR_CEB!$K$94)/(SUM([2]CPR_CEB!$K$93:$K$97)))*([2]TRP!$D$246/SUM([2]TRP!$D$246:$D$247))</f>
        <v>0</v>
      </c>
      <c r="BH86" s="75">
        <f>$U86*(SUM([2]CPR_CEB!$K$94)/(SUM([2]CPR_CEB!$K$93:$K$97)))*([2]TRP!$D$247/SUM([2]TRP!$D$246:$D$247))</f>
        <v>0</v>
      </c>
      <c r="BI86" s="75">
        <f>$U86*(SUM([2]CPR_CEB!$K$95:$K$96)/(SUM([2]CPR_CEB!$K$93:$K$97)))</f>
        <v>0</v>
      </c>
      <c r="BJ86" s="75">
        <f>$U86*(SUM([2]CPR_CEB!$K$97)/(SUM([2]CPR_CEB!$K$93:$K$97)))</f>
        <v>0</v>
      </c>
      <c r="BK86" s="71">
        <f>$V86*(SUM([2]CPR_CEB!$K$98)/(SUM([2]CPR_CEB!$K$98:$K$100)))</f>
        <v>0</v>
      </c>
      <c r="BL86" s="71">
        <f>$V86*(SUM([2]CPR_CEB!$K$99)/(SUM([2]CPR_CEB!$K$98:$K$100)))</f>
        <v>0</v>
      </c>
      <c r="BM86" s="71">
        <f>$V86*(SUM([2]CPR_CEB!$K$100)/(SUM([2]CPR_CEB!$K$98:$K$100)))</f>
        <v>0</v>
      </c>
      <c r="BN86" s="75">
        <f>$AB86*(SUM([2]CPR_CEB!$K$106)/(SUM([2]CPR_CEB!$K$106:$K$113)))</f>
        <v>0</v>
      </c>
      <c r="BO86" s="75">
        <f>$AB86*(SUM([2]CPR_CEB!$K$107)/(SUM([2]CPR_CEB!$K$106:$K$113)))</f>
        <v>0</v>
      </c>
      <c r="BP86" s="75">
        <f>$AB86*(SUM([2]CPR_CEB!$K$108)/(SUM([2]CPR_CEB!$K$106:$K$113)))</f>
        <v>0</v>
      </c>
      <c r="BQ86" s="75">
        <f>$AB86*(SUM([2]CPR_CEB!$K$109)/(SUM([2]CPR_CEB!$K$106:$K$113)))</f>
        <v>0</v>
      </c>
      <c r="BR86" s="75">
        <f>$AB86*(SUM([2]CPR_CEB!$K$110)/(SUM([2]CPR_CEB!$K$106:$K$113)))</f>
        <v>0</v>
      </c>
      <c r="BS86" s="75">
        <f>$AB86*(SUM([2]CPR_CEB!$K$111:$K$112)/(SUM([2]CPR_CEB!$K$106:$K$113)))</f>
        <v>0</v>
      </c>
      <c r="BT86" s="75">
        <f>$AB86*(SUM([2]CPR_CEB!$K$113)/(SUM([2]CPR_CEB!$K$106:$K$113)))*([2]TRP!$D$248/SUM([2]TRP!$D$248:$D$251))</f>
        <v>0</v>
      </c>
      <c r="BU86" s="75">
        <f>$AB86*(SUM([2]CPR_CEB!$K$113)/(SUM([2]CPR_CEB!$K$106:$K$113)))*([2]TRP!$D$249/SUM([2]TRP!$D$248:$D$251))</f>
        <v>0</v>
      </c>
      <c r="BV86" s="75">
        <f>$AB86*(SUM([2]CPR_CEB!$K$113)/(SUM([2]CPR_CEB!$K$106:$K$113)))*([2]TRP!$D$250/SUM([2]TRP!$D$248:$D$251))</f>
        <v>0</v>
      </c>
      <c r="BW86" s="75">
        <f>$AB86*(SUM([2]CPR_CEB!$K$113)/(SUM([2]CPR_CEB!$K$106:$K$113)))*([2]TRP!$D$251/SUM([2]TRP!$D$248:$D$251))</f>
        <v>0</v>
      </c>
      <c r="BX86" s="71">
        <f>$AJ86*(SUM([2]CPR_CEB!$K$129)/(SUM([2]CPR_CEB!$K$129:$K$130)))</f>
        <v>0</v>
      </c>
      <c r="BY86" s="71">
        <f>$AJ86*(SUM([2]CPR_CEB!$K$130)/(SUM([2]CPR_CEB!$K$129:$K$130)))</f>
        <v>0</v>
      </c>
      <c r="BZ86" s="68">
        <f>$AN86*(SUM([2]CPR_CEB!$K$137)/(SUM([2]CPR_CEB!$K$137:$K$138)))</f>
        <v>0</v>
      </c>
      <c r="CA86" s="68">
        <f>$AN86*(SUM([2]CPR_CEB!$K$138)/(SUM([2]CPR_CEB!$K$137:$K$138)))</f>
        <v>0</v>
      </c>
      <c r="CB86" s="71">
        <f>$AO86*([2]CPR_CEB!$K$139+[2]CPR_CEB!$K$141)/(SUM([2]CPR_CEB!$K$139:$K$141))</f>
        <v>0</v>
      </c>
      <c r="CC86" s="71">
        <f>$AO86*(SUM([2]CPR_CEB!$K$140)/(SUM([2]CPR_CEB!$K$139:$K$141)))</f>
        <v>0</v>
      </c>
      <c r="CD86" s="68">
        <f>$AP86*(SUM([2]CPR_CEB!$K$142)/(SUM([2]CPR_CEB!$K$142:$K$143)))</f>
        <v>0</v>
      </c>
      <c r="CE86" s="68">
        <f>$AP86*(SUM([2]CPR_CEB!$K$143)/(SUM([2]CPR_CEB!$K$142:$K$143)))</f>
        <v>0</v>
      </c>
      <c r="CF86" s="70"/>
      <c r="CG86" s="70"/>
      <c r="CI86" s="72">
        <f t="shared" si="5"/>
        <v>0</v>
      </c>
      <c r="CJ86" s="73">
        <f t="shared" si="6"/>
        <v>0</v>
      </c>
      <c r="CK86" s="73">
        <f t="shared" si="7"/>
        <v>0</v>
      </c>
      <c r="CL86" s="73">
        <f t="shared" si="8"/>
        <v>0</v>
      </c>
      <c r="CM86" s="73">
        <f t="shared" si="9"/>
        <v>0</v>
      </c>
      <c r="CN86" s="73">
        <f t="shared" si="10"/>
        <v>0</v>
      </c>
      <c r="CO86" s="73">
        <f t="shared" si="11"/>
        <v>0</v>
      </c>
      <c r="CP86" s="73">
        <f t="shared" si="11"/>
        <v>0</v>
      </c>
      <c r="CQ86" s="73">
        <f t="shared" si="12"/>
        <v>0</v>
      </c>
      <c r="CR86" s="73">
        <f t="shared" si="12"/>
        <v>0</v>
      </c>
      <c r="CS86" s="73">
        <f t="shared" si="13"/>
        <v>0</v>
      </c>
      <c r="CT86" s="73">
        <f t="shared" si="14"/>
        <v>0</v>
      </c>
      <c r="CU86" s="73">
        <f t="shared" si="15"/>
        <v>0</v>
      </c>
      <c r="CV86" s="73">
        <f t="shared" si="16"/>
        <v>0</v>
      </c>
      <c r="CW86" s="73">
        <f t="shared" si="17"/>
        <v>0</v>
      </c>
      <c r="CX86" s="73">
        <f t="shared" si="18"/>
        <v>0</v>
      </c>
      <c r="CY86" s="73">
        <f t="shared" si="18"/>
        <v>0</v>
      </c>
      <c r="CZ86" s="73">
        <f t="shared" si="18"/>
        <v>0</v>
      </c>
      <c r="DA86" s="73">
        <f t="shared" si="19"/>
        <v>0</v>
      </c>
      <c r="DB86" s="73">
        <f t="shared" si="20"/>
        <v>0</v>
      </c>
      <c r="DC86" s="73">
        <f t="shared" si="21"/>
        <v>0</v>
      </c>
      <c r="DD86" s="73">
        <f t="shared" si="22"/>
        <v>0</v>
      </c>
      <c r="DE86" s="73">
        <f t="shared" si="23"/>
        <v>0</v>
      </c>
      <c r="DF86" s="73">
        <f t="shared" si="24"/>
        <v>0</v>
      </c>
      <c r="DG86" s="74">
        <f t="shared" si="25"/>
        <v>0</v>
      </c>
      <c r="DH86" s="99"/>
    </row>
    <row r="87" spans="1:112" x14ac:dyDescent="0.25">
      <c r="A87" s="22" t="str">
        <f t="shared" si="36"/>
        <v>ACTIVITES RECREATIVES  CULTURELLES ET SP</v>
      </c>
      <c r="B87" s="22" t="str">
        <f t="shared" si="36"/>
        <v xml:space="preserve">FP2 </v>
      </c>
      <c r="C87" s="22">
        <v>19</v>
      </c>
      <c r="D87" s="67">
        <f t="shared" si="42"/>
        <v>0</v>
      </c>
      <c r="E87" s="67">
        <f t="shared" si="41"/>
        <v>0.03</v>
      </c>
      <c r="F87" s="67">
        <f t="shared" si="41"/>
        <v>7.0000000000000007E-2</v>
      </c>
      <c r="G87" s="67">
        <f t="shared" si="41"/>
        <v>0.02</v>
      </c>
      <c r="H87" s="67">
        <f t="shared" si="41"/>
        <v>-1.7</v>
      </c>
      <c r="I87" s="67">
        <f t="shared" si="41"/>
        <v>0.09</v>
      </c>
      <c r="J87" s="67">
        <f t="shared" si="41"/>
        <v>0.02</v>
      </c>
      <c r="K87" s="67">
        <f t="shared" si="41"/>
        <v>0.02</v>
      </c>
      <c r="L87" s="67">
        <f t="shared" si="41"/>
        <v>0</v>
      </c>
      <c r="M87" s="67">
        <f t="shared" si="41"/>
        <v>0.03</v>
      </c>
      <c r="N87" s="67">
        <f t="shared" si="41"/>
        <v>0.03</v>
      </c>
      <c r="O87" s="68">
        <f t="shared" si="41"/>
        <v>0.02</v>
      </c>
      <c r="P87" s="67">
        <f t="shared" si="41"/>
        <v>0.01</v>
      </c>
      <c r="Q87" s="69">
        <f t="shared" si="41"/>
        <v>0.01</v>
      </c>
      <c r="R87" s="68">
        <f t="shared" si="41"/>
        <v>7.0000000000000007E-2</v>
      </c>
      <c r="S87" s="69">
        <f t="shared" si="41"/>
        <v>0.02</v>
      </c>
      <c r="T87" s="67">
        <f t="shared" si="41"/>
        <v>0.03</v>
      </c>
      <c r="U87" s="68">
        <f t="shared" si="41"/>
        <v>0.04</v>
      </c>
      <c r="V87" s="69">
        <f t="shared" si="41"/>
        <v>-0.09</v>
      </c>
      <c r="W87" s="67">
        <f t="shared" si="41"/>
        <v>0.01</v>
      </c>
      <c r="X87" s="67">
        <f t="shared" si="41"/>
        <v>0.01</v>
      </c>
      <c r="Y87" s="67">
        <f t="shared" si="41"/>
        <v>-0.06</v>
      </c>
      <c r="Z87" s="67">
        <f t="shared" si="41"/>
        <v>-1.24</v>
      </c>
      <c r="AA87" s="67">
        <f t="shared" si="41"/>
        <v>-1.64</v>
      </c>
      <c r="AB87" s="68">
        <f t="shared" si="41"/>
        <v>-0.08</v>
      </c>
      <c r="AC87" s="67">
        <f t="shared" si="41"/>
        <v>0</v>
      </c>
      <c r="AD87" s="67">
        <f t="shared" si="41"/>
        <v>0</v>
      </c>
      <c r="AE87" s="67">
        <f t="shared" si="41"/>
        <v>0.01</v>
      </c>
      <c r="AF87" s="67">
        <f t="shared" si="41"/>
        <v>-0.01</v>
      </c>
      <c r="AG87" s="67">
        <f t="shared" si="41"/>
        <v>-3.99</v>
      </c>
      <c r="AH87" s="67">
        <f t="shared" si="41"/>
        <v>-1.32</v>
      </c>
      <c r="AI87" s="67">
        <f t="shared" si="41"/>
        <v>-0.54</v>
      </c>
      <c r="AJ87" s="69">
        <f t="shared" si="41"/>
        <v>0.01</v>
      </c>
      <c r="AK87" s="67">
        <f t="shared" si="41"/>
        <v>-1.26</v>
      </c>
      <c r="AL87" s="67">
        <f t="shared" si="41"/>
        <v>2154.37</v>
      </c>
      <c r="AM87" s="70">
        <f t="shared" si="41"/>
        <v>0</v>
      </c>
      <c r="AN87" s="68">
        <f t="shared" si="41"/>
        <v>3</v>
      </c>
      <c r="AO87" s="69">
        <f t="shared" si="41"/>
        <v>0</v>
      </c>
      <c r="AP87" s="68">
        <f t="shared" si="41"/>
        <v>2</v>
      </c>
      <c r="AQ87" s="67">
        <f t="shared" si="41"/>
        <v>21</v>
      </c>
      <c r="AR87" s="67">
        <f t="shared" si="41"/>
        <v>0</v>
      </c>
      <c r="AS87" s="67">
        <f t="shared" si="41"/>
        <v>2168.9899999999998</v>
      </c>
      <c r="AT87" s="75">
        <f>O87*(SUM([2]CPR_CEB!$K$69:$K$70))/(SUM([2]CPR_CEB!$K$69:$K$72))</f>
        <v>3.4589619983722533E-3</v>
      </c>
      <c r="AU87" s="75">
        <f>O87*([2]CPR_CEB!$K$71/(SUM([2]CPR_CEB!$K$69:$K$72)))</f>
        <v>4.2283854003631128E-3</v>
      </c>
      <c r="AV87" s="75">
        <f>O87*([2]CPR_CEB!$K$72/(SUM([2]CPR_CEB!$K$69:$K$72)))</f>
        <v>1.2312652601264634E-2</v>
      </c>
      <c r="AW87" s="71">
        <f>$Q87*([2]CPR_CEB!$K$76/(SUM([2]CPR_CEB!$K$76:$K$78)))</f>
        <v>3.7354856981025204E-3</v>
      </c>
      <c r="AX87" s="71">
        <f>$Q87*(SUM([2]CPR_CEB!$K$77:$K$78)/(SUM([2]CPR_CEB!$K$76:$K$78)))</f>
        <v>6.2645143018974789E-3</v>
      </c>
      <c r="AY87" s="75">
        <f>$R87*(SUM([2]CPR_CEB!$K$79)/(SUM([2]CPR_CEB!$K$79:$K$84)))</f>
        <v>5.4360389778676209E-3</v>
      </c>
      <c r="AZ87" s="75">
        <f>$R87*(SUM([2]CPR_CEB!$K$80)/(SUM([2]CPR_CEB!$K$79:$K$84)))</f>
        <v>2.1555486445861194E-2</v>
      </c>
      <c r="BA87" s="75">
        <f>$R87*(SUM([2]CPR_CEB!$K$81:$K$83)/(SUM([2]CPR_CEB!$K$79:$K$84)))</f>
        <v>2.0178562172808792E-2</v>
      </c>
      <c r="BB87" s="75">
        <f>$R87*(SUM([2]CPR_CEB!$K$84)/(SUM([2]CPR_CEB!$K$79:$K$84)))</f>
        <v>2.2829912403462396E-2</v>
      </c>
      <c r="BC87" s="71">
        <f>$S87*(SUM([2]CPR_CEB!$K$85)/(SUM([2]CPR_CEB!$K$85:$K$90)))</f>
        <v>6.2348657259899869E-3</v>
      </c>
      <c r="BD87" s="71">
        <f>$S87*(SUM([2]CPR_CEB!$K$86)/(SUM([2]CPR_CEB!$K$85:$K$90)))</f>
        <v>2.8814292216659083E-3</v>
      </c>
      <c r="BE87" s="71">
        <f>$S87*(SUM([2]CPR_CEB!$K$87:$K$90)/(SUM([2]CPR_CEB!$K$85:$K$90)))</f>
        <v>1.0883705052344107E-2</v>
      </c>
      <c r="BF87" s="75">
        <f>$U87*(SUM([2]CPR_CEB!$K$93)/(SUM([2]CPR_CEB!$K$93:$K$97)))</f>
        <v>9.5789993236202757E-5</v>
      </c>
      <c r="BG87" s="75">
        <f>$U87*(SUM([2]CPR_CEB!$K$94)/(SUM([2]CPR_CEB!$K$93:$K$97)))*([2]TRP!$D$246/SUM([2]TRP!$D$246:$D$247))</f>
        <v>2.7837954541636917E-4</v>
      </c>
      <c r="BH87" s="75">
        <f>$U87*(SUM([2]CPR_CEB!$K$94)/(SUM([2]CPR_CEB!$K$93:$K$97)))*([2]TRP!$D$247/SUM([2]TRP!$D$246:$D$247))</f>
        <v>1.3256683778016488E-4</v>
      </c>
      <c r="BI87" s="75">
        <f>$U87*(SUM([2]CPR_CEB!$K$95:$K$96)/(SUM([2]CPR_CEB!$K$93:$K$97)))</f>
        <v>2.9607151344533205E-3</v>
      </c>
      <c r="BJ87" s="75">
        <f>$U87*(SUM([2]CPR_CEB!$K$97)/(SUM([2]CPR_CEB!$K$93:$K$97)))</f>
        <v>3.6532548489113942E-2</v>
      </c>
      <c r="BK87" s="71">
        <f>$V87*(SUM([2]CPR_CEB!$K$98)/(SUM([2]CPR_CEB!$K$98:$K$100)))</f>
        <v>-5.2611710030094086E-2</v>
      </c>
      <c r="BL87" s="71">
        <f>$V87*(SUM([2]CPR_CEB!$K$99)/(SUM([2]CPR_CEB!$K$98:$K$100)))</f>
        <v>-2.7248104834101557E-2</v>
      </c>
      <c r="BM87" s="71">
        <f>$V87*(SUM([2]CPR_CEB!$K$100)/(SUM([2]CPR_CEB!$K$98:$K$100)))</f>
        <v>-1.014018513580435E-2</v>
      </c>
      <c r="BN87" s="75">
        <f>$AB87*(SUM([2]CPR_CEB!$K$106)/(SUM([2]CPR_CEB!$K$106:$K$113)))</f>
        <v>-5.1876804619826753E-3</v>
      </c>
      <c r="BO87" s="75">
        <f>$AB87*(SUM([2]CPR_CEB!$K$107)/(SUM([2]CPR_CEB!$K$106:$K$113)))</f>
        <v>-9.4685060421345318E-3</v>
      </c>
      <c r="BP87" s="75">
        <f>$AB87*(SUM([2]CPR_CEB!$K$108)/(SUM([2]CPR_CEB!$K$106:$K$113)))</f>
        <v>-2.2510961394503263E-2</v>
      </c>
      <c r="BQ87" s="75">
        <f>$AB87*(SUM([2]CPR_CEB!$K$109)/(SUM([2]CPR_CEB!$K$106:$K$113)))</f>
        <v>-5.0764624104373867E-3</v>
      </c>
      <c r="BR87" s="75">
        <f>$AB87*(SUM([2]CPR_CEB!$K$110)/(SUM([2]CPR_CEB!$K$106:$K$113)))</f>
        <v>-9.5166292375147045E-3</v>
      </c>
      <c r="BS87" s="75">
        <f>$AB87*(SUM([2]CPR_CEB!$K$111:$K$112)/(SUM([2]CPR_CEB!$K$106:$K$113)))</f>
        <v>-2.0604748155277512E-2</v>
      </c>
      <c r="BT87" s="75">
        <f>$AB87*(SUM([2]CPR_CEB!$K$113)/(SUM([2]CPR_CEB!$K$106:$K$113)))*([2]TRP!$D$248/SUM([2]TRP!$D$248:$D$251))</f>
        <v>-8.2952227345467369E-4</v>
      </c>
      <c r="BU87" s="75">
        <f>$AB87*(SUM([2]CPR_CEB!$K$113)/(SUM([2]CPR_CEB!$K$106:$K$113)))*([2]TRP!$D$249/SUM([2]TRP!$D$248:$D$251))</f>
        <v>-4.2518335950355122E-3</v>
      </c>
      <c r="BV87" s="75">
        <f>$AB87*(SUM([2]CPR_CEB!$K$113)/(SUM([2]CPR_CEB!$K$106:$K$113)))*([2]TRP!$D$250/SUM([2]TRP!$D$248:$D$251))</f>
        <v>-1.0123912451213734E-3</v>
      </c>
      <c r="BW87" s="75">
        <f>$AB87*(SUM([2]CPR_CEB!$K$113)/(SUM([2]CPR_CEB!$K$106:$K$113)))*([2]TRP!$D$251/SUM([2]TRP!$D$248:$D$251))</f>
        <v>-1.5412651845383713E-3</v>
      </c>
      <c r="BX87" s="71">
        <f>$AJ87*(SUM([2]CPR_CEB!$K$129)/(SUM([2]CPR_CEB!$K$129:$K$130)))</f>
        <v>7.5340258394958701E-3</v>
      </c>
      <c r="BY87" s="71">
        <f>$AJ87*(SUM([2]CPR_CEB!$K$130)/(SUM([2]CPR_CEB!$K$129:$K$130)))</f>
        <v>2.4659741605041292E-3</v>
      </c>
      <c r="BZ87" s="68">
        <f>$AN87*(SUM([2]CPR_CEB!$K$137)/(SUM([2]CPR_CEB!$K$137:$K$138)))</f>
        <v>0.50503464025206934</v>
      </c>
      <c r="CA87" s="68">
        <f>$AN87*(SUM([2]CPR_CEB!$K$138)/(SUM([2]CPR_CEB!$K$137:$K$138)))</f>
        <v>2.4949653597479307</v>
      </c>
      <c r="CB87" s="71">
        <f>$AO87*([2]CPR_CEB!$K$139+[2]CPR_CEB!$K$141)/(SUM([2]CPR_CEB!$K$139:$K$141))</f>
        <v>0</v>
      </c>
      <c r="CC87" s="71">
        <f>$AO87*(SUM([2]CPR_CEB!$K$140)/(SUM([2]CPR_CEB!$K$139:$K$141)))</f>
        <v>0</v>
      </c>
      <c r="CD87" s="68">
        <f>$AP87*(SUM([2]CPR_CEB!$K$142)/(SUM([2]CPR_CEB!$K$142:$K$143)))</f>
        <v>0.84149926506614403</v>
      </c>
      <c r="CE87" s="68">
        <f>$AP87*(SUM([2]CPR_CEB!$K$143)/(SUM([2]CPR_CEB!$K$142:$K$143)))</f>
        <v>1.1585007349338559</v>
      </c>
      <c r="CF87" s="70"/>
      <c r="CG87" s="70"/>
      <c r="CI87" s="72">
        <f t="shared" si="5"/>
        <v>0</v>
      </c>
      <c r="CJ87" s="73">
        <f t="shared" si="6"/>
        <v>0.1</v>
      </c>
      <c r="CK87" s="73">
        <f t="shared" si="7"/>
        <v>0.02</v>
      </c>
      <c r="CL87" s="73">
        <f t="shared" si="8"/>
        <v>4.2283854003631128E-3</v>
      </c>
      <c r="CM87" s="73">
        <f t="shared" si="9"/>
        <v>1.2312652601264634E-2</v>
      </c>
      <c r="CN87" s="73">
        <f t="shared" si="10"/>
        <v>6.2645143018974789E-3</v>
      </c>
      <c r="CO87" s="73">
        <f t="shared" si="11"/>
        <v>5.4360389778676209E-3</v>
      </c>
      <c r="CP87" s="73">
        <f t="shared" si="11"/>
        <v>2.1555486445861194E-2</v>
      </c>
      <c r="CQ87" s="73">
        <f t="shared" si="12"/>
        <v>2.2829912403462396E-2</v>
      </c>
      <c r="CR87" s="73">
        <f t="shared" si="12"/>
        <v>6.2348657259899869E-3</v>
      </c>
      <c r="CS87" s="73">
        <f t="shared" si="13"/>
        <v>2.8814292216659083E-3</v>
      </c>
      <c r="CT87" s="73">
        <f t="shared" si="14"/>
        <v>-1.4389227550797232</v>
      </c>
      <c r="CU87" s="73">
        <f t="shared" si="15"/>
        <v>0.02</v>
      </c>
      <c r="CV87" s="73">
        <f t="shared" si="16"/>
        <v>-6.0172027354373492E-3</v>
      </c>
      <c r="CW87" s="73">
        <f t="shared" si="17"/>
        <v>-9.4685060421345318E-3</v>
      </c>
      <c r="CX87" s="73">
        <f t="shared" si="18"/>
        <v>-2.6762794989538777E-2</v>
      </c>
      <c r="CY87" s="73">
        <f t="shared" si="18"/>
        <v>-6.08885365555876E-3</v>
      </c>
      <c r="CZ87" s="73">
        <f t="shared" si="18"/>
        <v>-1.1057894422053075E-2</v>
      </c>
      <c r="DA87" s="73">
        <f t="shared" si="19"/>
        <v>2145.6534631830023</v>
      </c>
      <c r="DB87" s="73">
        <f t="shared" si="20"/>
        <v>24.65593206884229</v>
      </c>
      <c r="DC87" s="73">
        <f t="shared" si="21"/>
        <v>9.5789993236202757E-5</v>
      </c>
      <c r="DD87" s="73">
        <f t="shared" si="22"/>
        <v>3.6810928034530309E-2</v>
      </c>
      <c r="DE87" s="73">
        <f t="shared" si="23"/>
        <v>-5.2611710030094086E-2</v>
      </c>
      <c r="DF87" s="73">
        <f t="shared" si="24"/>
        <v>-2.7115537996321392E-2</v>
      </c>
      <c r="DG87" s="74">
        <f t="shared" si="25"/>
        <v>2168.9899999999998</v>
      </c>
      <c r="DH87" s="99"/>
    </row>
    <row r="88" spans="1:112" x14ac:dyDescent="0.25">
      <c r="A88" s="22" t="str">
        <f t="shared" si="36"/>
        <v>SERVICES PERSONNELS ET DOMESTIQUES</v>
      </c>
      <c r="B88" s="22" t="str">
        <f t="shared" si="36"/>
        <v xml:space="preserve">FP3 </v>
      </c>
      <c r="C88" s="22">
        <v>19</v>
      </c>
      <c r="D88" s="67">
        <f t="shared" si="42"/>
        <v>0</v>
      </c>
      <c r="E88" s="67">
        <f t="shared" si="41"/>
        <v>0</v>
      </c>
      <c r="F88" s="67">
        <f t="shared" si="41"/>
        <v>0</v>
      </c>
      <c r="G88" s="67">
        <f t="shared" si="41"/>
        <v>0</v>
      </c>
      <c r="H88" s="67">
        <f t="shared" si="41"/>
        <v>0</v>
      </c>
      <c r="I88" s="67">
        <f t="shared" si="41"/>
        <v>0</v>
      </c>
      <c r="J88" s="67">
        <f t="shared" si="41"/>
        <v>0</v>
      </c>
      <c r="K88" s="67">
        <f t="shared" si="41"/>
        <v>0</v>
      </c>
      <c r="L88" s="67">
        <f t="shared" si="41"/>
        <v>0</v>
      </c>
      <c r="M88" s="67">
        <f t="shared" si="41"/>
        <v>0</v>
      </c>
      <c r="N88" s="67">
        <f t="shared" si="41"/>
        <v>0</v>
      </c>
      <c r="O88" s="68">
        <f t="shared" si="41"/>
        <v>0</v>
      </c>
      <c r="P88" s="67">
        <f t="shared" si="41"/>
        <v>0</v>
      </c>
      <c r="Q88" s="69">
        <f t="shared" si="41"/>
        <v>0</v>
      </c>
      <c r="R88" s="68">
        <f t="shared" si="41"/>
        <v>0</v>
      </c>
      <c r="S88" s="69">
        <f t="shared" si="41"/>
        <v>0</v>
      </c>
      <c r="T88" s="67">
        <f t="shared" si="41"/>
        <v>0</v>
      </c>
      <c r="U88" s="68">
        <f t="shared" si="41"/>
        <v>0</v>
      </c>
      <c r="V88" s="69">
        <f t="shared" si="41"/>
        <v>0</v>
      </c>
      <c r="W88" s="67">
        <f t="shared" si="41"/>
        <v>0</v>
      </c>
      <c r="X88" s="67">
        <f t="shared" si="41"/>
        <v>0</v>
      </c>
      <c r="Y88" s="67">
        <f t="shared" si="41"/>
        <v>0</v>
      </c>
      <c r="Z88" s="67">
        <f t="shared" si="41"/>
        <v>0</v>
      </c>
      <c r="AA88" s="67">
        <f t="shared" si="41"/>
        <v>0</v>
      </c>
      <c r="AB88" s="68">
        <f t="shared" si="41"/>
        <v>0</v>
      </c>
      <c r="AC88" s="67">
        <f t="shared" si="41"/>
        <v>0</v>
      </c>
      <c r="AD88" s="67">
        <f t="shared" si="41"/>
        <v>0</v>
      </c>
      <c r="AE88" s="67">
        <f t="shared" ref="AE88:AS88" si="43">AE40</f>
        <v>0</v>
      </c>
      <c r="AF88" s="67">
        <f t="shared" si="43"/>
        <v>0</v>
      </c>
      <c r="AG88" s="67">
        <f t="shared" si="43"/>
        <v>0</v>
      </c>
      <c r="AH88" s="67">
        <f t="shared" si="43"/>
        <v>0</v>
      </c>
      <c r="AI88" s="67">
        <f t="shared" si="43"/>
        <v>0</v>
      </c>
      <c r="AJ88" s="69">
        <f t="shared" si="43"/>
        <v>0</v>
      </c>
      <c r="AK88" s="67">
        <f t="shared" si="43"/>
        <v>0</v>
      </c>
      <c r="AL88" s="67">
        <f t="shared" si="43"/>
        <v>0</v>
      </c>
      <c r="AM88" s="70">
        <f t="shared" si="43"/>
        <v>0</v>
      </c>
      <c r="AN88" s="68">
        <f t="shared" si="43"/>
        <v>0</v>
      </c>
      <c r="AO88" s="69">
        <f t="shared" si="43"/>
        <v>0</v>
      </c>
      <c r="AP88" s="68">
        <f t="shared" si="43"/>
        <v>0</v>
      </c>
      <c r="AQ88" s="67">
        <f t="shared" si="43"/>
        <v>0</v>
      </c>
      <c r="AR88" s="67">
        <f t="shared" si="43"/>
        <v>0</v>
      </c>
      <c r="AS88" s="67">
        <f t="shared" si="43"/>
        <v>0</v>
      </c>
      <c r="AT88" s="75">
        <f>O88*(SUM([2]CPR_CEB!$K$69:$K$70))/(SUM([2]CPR_CEB!$K$69:$K$72))</f>
        <v>0</v>
      </c>
      <c r="AU88" s="75">
        <f>O88*([2]CPR_CEB!$K$71/(SUM([2]CPR_CEB!$K$69:$K$72)))</f>
        <v>0</v>
      </c>
      <c r="AV88" s="75">
        <f>O88*([2]CPR_CEB!$K$72/(SUM([2]CPR_CEB!$K$69:$K$72)))</f>
        <v>0</v>
      </c>
      <c r="AW88" s="71">
        <f>$Q88*([2]CPR_CEB!$K$76/(SUM([2]CPR_CEB!$K$76:$K$78)))</f>
        <v>0</v>
      </c>
      <c r="AX88" s="71">
        <f>$Q88*(SUM([2]CPR_CEB!$K$77:$K$78)/(SUM([2]CPR_CEB!$K$76:$K$78)))</f>
        <v>0</v>
      </c>
      <c r="AY88" s="75">
        <f>$R88*(SUM([2]CPR_CEB!$K$79)/(SUM([2]CPR_CEB!$K$79:$K$84)))</f>
        <v>0</v>
      </c>
      <c r="AZ88" s="75">
        <f>$R88*(SUM([2]CPR_CEB!$K$80)/(SUM([2]CPR_CEB!$K$79:$K$84)))</f>
        <v>0</v>
      </c>
      <c r="BA88" s="75">
        <f>$R88*(SUM([2]CPR_CEB!$K$81:$K$83)/(SUM([2]CPR_CEB!$K$79:$K$84)))</f>
        <v>0</v>
      </c>
      <c r="BB88" s="75">
        <f>$R88*(SUM([2]CPR_CEB!$K$84)/(SUM([2]CPR_CEB!$K$79:$K$84)))</f>
        <v>0</v>
      </c>
      <c r="BC88" s="71">
        <f>$S88*(SUM([2]CPR_CEB!$K$85)/(SUM([2]CPR_CEB!$K$85:$K$90)))</f>
        <v>0</v>
      </c>
      <c r="BD88" s="71">
        <f>$S88*(SUM([2]CPR_CEB!$K$86)/(SUM([2]CPR_CEB!$K$85:$K$90)))</f>
        <v>0</v>
      </c>
      <c r="BE88" s="71">
        <f>$S88*(SUM([2]CPR_CEB!$K$87:$K$90)/(SUM([2]CPR_CEB!$K$85:$K$90)))</f>
        <v>0</v>
      </c>
      <c r="BF88" s="75">
        <f>$U88*(SUM([2]CPR_CEB!$K$93)/(SUM([2]CPR_CEB!$K$93:$K$97)))</f>
        <v>0</v>
      </c>
      <c r="BG88" s="75">
        <f>$U88*(SUM([2]CPR_CEB!$K$94)/(SUM([2]CPR_CEB!$K$93:$K$97)))*([2]TRP!$D$246/SUM([2]TRP!$D$246:$D$247))</f>
        <v>0</v>
      </c>
      <c r="BH88" s="75">
        <f>$U88*(SUM([2]CPR_CEB!$K$94)/(SUM([2]CPR_CEB!$K$93:$K$97)))*([2]TRP!$D$247/SUM([2]TRP!$D$246:$D$247))</f>
        <v>0</v>
      </c>
      <c r="BI88" s="75">
        <f>$U88*(SUM([2]CPR_CEB!$K$95:$K$96)/(SUM([2]CPR_CEB!$K$93:$K$97)))</f>
        <v>0</v>
      </c>
      <c r="BJ88" s="75">
        <f>$U88*(SUM([2]CPR_CEB!$K$97)/(SUM([2]CPR_CEB!$K$93:$K$97)))</f>
        <v>0</v>
      </c>
      <c r="BK88" s="71">
        <f>$V88*(SUM([2]CPR_CEB!$K$98)/(SUM([2]CPR_CEB!$K$98:$K$100)))</f>
        <v>0</v>
      </c>
      <c r="BL88" s="71">
        <f>$V88*(SUM([2]CPR_CEB!$K$99)/(SUM([2]CPR_CEB!$K$98:$K$100)))</f>
        <v>0</v>
      </c>
      <c r="BM88" s="71">
        <f>$V88*(SUM([2]CPR_CEB!$K$100)/(SUM([2]CPR_CEB!$K$98:$K$100)))</f>
        <v>0</v>
      </c>
      <c r="BN88" s="75">
        <f>$AB88*(SUM([2]CPR_CEB!$K$106)/(SUM([2]CPR_CEB!$K$106:$K$113)))</f>
        <v>0</v>
      </c>
      <c r="BO88" s="75">
        <f>$AB88*(SUM([2]CPR_CEB!$K$107)/(SUM([2]CPR_CEB!$K$106:$K$113)))</f>
        <v>0</v>
      </c>
      <c r="BP88" s="75">
        <f>$AB88*(SUM([2]CPR_CEB!$K$108)/(SUM([2]CPR_CEB!$K$106:$K$113)))</f>
        <v>0</v>
      </c>
      <c r="BQ88" s="75">
        <f>$AB88*(SUM([2]CPR_CEB!$K$109)/(SUM([2]CPR_CEB!$K$106:$K$113)))</f>
        <v>0</v>
      </c>
      <c r="BR88" s="75">
        <f>$AB88*(SUM([2]CPR_CEB!$K$110)/(SUM([2]CPR_CEB!$K$106:$K$113)))</f>
        <v>0</v>
      </c>
      <c r="BS88" s="75">
        <f>$AB88*(SUM([2]CPR_CEB!$K$111:$K$112)/(SUM([2]CPR_CEB!$K$106:$K$113)))</f>
        <v>0</v>
      </c>
      <c r="BT88" s="75">
        <f>$AB88*(SUM([2]CPR_CEB!$K$113)/(SUM([2]CPR_CEB!$K$106:$K$113)))*([2]TRP!$D$248/SUM([2]TRP!$D$248:$D$251))</f>
        <v>0</v>
      </c>
      <c r="BU88" s="75">
        <f>$AB88*(SUM([2]CPR_CEB!$K$113)/(SUM([2]CPR_CEB!$K$106:$K$113)))*([2]TRP!$D$249/SUM([2]TRP!$D$248:$D$251))</f>
        <v>0</v>
      </c>
      <c r="BV88" s="75">
        <f>$AB88*(SUM([2]CPR_CEB!$K$113)/(SUM([2]CPR_CEB!$K$106:$K$113)))*([2]TRP!$D$250/SUM([2]TRP!$D$248:$D$251))</f>
        <v>0</v>
      </c>
      <c r="BW88" s="75">
        <f>$AB88*(SUM([2]CPR_CEB!$K$113)/(SUM([2]CPR_CEB!$K$106:$K$113)))*([2]TRP!$D$251/SUM([2]TRP!$D$248:$D$251))</f>
        <v>0</v>
      </c>
      <c r="BX88" s="71">
        <f>$AJ88*(SUM([2]CPR_CEB!$K$129)/(SUM([2]CPR_CEB!$K$129:$K$130)))</f>
        <v>0</v>
      </c>
      <c r="BY88" s="71">
        <f>$AJ88*(SUM([2]CPR_CEB!$K$130)/(SUM([2]CPR_CEB!$K$129:$K$130)))</f>
        <v>0</v>
      </c>
      <c r="BZ88" s="68">
        <f>$AN88*(SUM([2]CPR_CEB!$K$137)/(SUM([2]CPR_CEB!$K$137:$K$138)))</f>
        <v>0</v>
      </c>
      <c r="CA88" s="68">
        <f>$AN88*(SUM([2]CPR_CEB!$K$138)/(SUM([2]CPR_CEB!$K$137:$K$138)))</f>
        <v>0</v>
      </c>
      <c r="CB88" s="71">
        <f>$AO88*([2]CPR_CEB!$K$139+[2]CPR_CEB!$K$141)/(SUM([2]CPR_CEB!$K$139:$K$141))</f>
        <v>0</v>
      </c>
      <c r="CC88" s="71">
        <f>$AO88*(SUM([2]CPR_CEB!$K$140)/(SUM([2]CPR_CEB!$K$139:$K$141)))</f>
        <v>0</v>
      </c>
      <c r="CD88" s="68">
        <f>$AP88*(SUM([2]CPR_CEB!$K$142)/(SUM([2]CPR_CEB!$K$142:$K$143)))</f>
        <v>0</v>
      </c>
      <c r="CE88" s="68">
        <f>$AP88*(SUM([2]CPR_CEB!$K$143)/(SUM([2]CPR_CEB!$K$142:$K$143)))</f>
        <v>0</v>
      </c>
      <c r="CF88" s="70"/>
      <c r="CG88" s="70"/>
      <c r="CI88" s="72">
        <f t="shared" si="5"/>
        <v>0</v>
      </c>
      <c r="CJ88" s="73">
        <f t="shared" si="6"/>
        <v>0</v>
      </c>
      <c r="CK88" s="73">
        <f t="shared" si="7"/>
        <v>0</v>
      </c>
      <c r="CL88" s="73">
        <f t="shared" si="8"/>
        <v>0</v>
      </c>
      <c r="CM88" s="73">
        <f t="shared" si="9"/>
        <v>0</v>
      </c>
      <c r="CN88" s="73">
        <f t="shared" si="10"/>
        <v>0</v>
      </c>
      <c r="CO88" s="73">
        <f t="shared" si="11"/>
        <v>0</v>
      </c>
      <c r="CP88" s="73">
        <f t="shared" si="11"/>
        <v>0</v>
      </c>
      <c r="CQ88" s="73">
        <f t="shared" si="12"/>
        <v>0</v>
      </c>
      <c r="CR88" s="73">
        <f t="shared" si="12"/>
        <v>0</v>
      </c>
      <c r="CS88" s="73">
        <f t="shared" si="13"/>
        <v>0</v>
      </c>
      <c r="CT88" s="73">
        <f t="shared" si="14"/>
        <v>0</v>
      </c>
      <c r="CU88" s="73">
        <f t="shared" si="15"/>
        <v>0</v>
      </c>
      <c r="CV88" s="73">
        <f t="shared" si="16"/>
        <v>0</v>
      </c>
      <c r="CW88" s="73">
        <f t="shared" si="17"/>
        <v>0</v>
      </c>
      <c r="CX88" s="73">
        <f t="shared" si="18"/>
        <v>0</v>
      </c>
      <c r="CY88" s="73">
        <f t="shared" si="18"/>
        <v>0</v>
      </c>
      <c r="CZ88" s="73">
        <f t="shared" si="18"/>
        <v>0</v>
      </c>
      <c r="DA88" s="73">
        <f t="shared" si="19"/>
        <v>0</v>
      </c>
      <c r="DB88" s="73">
        <f t="shared" si="20"/>
        <v>0</v>
      </c>
      <c r="DC88" s="73">
        <f t="shared" si="21"/>
        <v>0</v>
      </c>
      <c r="DD88" s="73">
        <f t="shared" si="22"/>
        <v>0</v>
      </c>
      <c r="DE88" s="73">
        <f t="shared" si="23"/>
        <v>0</v>
      </c>
      <c r="DF88" s="73">
        <f t="shared" si="24"/>
        <v>0</v>
      </c>
      <c r="DG88" s="74">
        <f t="shared" si="25"/>
        <v>0</v>
      </c>
      <c r="DH88" s="99"/>
    </row>
    <row r="89" spans="1:112" x14ac:dyDescent="0.25">
      <c r="A89" s="22" t="str">
        <f t="shared" si="36"/>
        <v>EDUCATION</v>
      </c>
      <c r="B89" s="45" t="str">
        <f t="shared" si="36"/>
        <v xml:space="preserve">FQ1 </v>
      </c>
      <c r="C89" s="22" t="s">
        <v>165</v>
      </c>
      <c r="D89" s="67">
        <f t="shared" si="42"/>
        <v>0</v>
      </c>
      <c r="E89" s="67">
        <f t="shared" si="42"/>
        <v>0</v>
      </c>
      <c r="F89" s="67">
        <f t="shared" si="42"/>
        <v>0</v>
      </c>
      <c r="G89" s="67">
        <f t="shared" si="42"/>
        <v>0</v>
      </c>
      <c r="H89" s="67">
        <f t="shared" si="42"/>
        <v>0</v>
      </c>
      <c r="I89" s="67">
        <f t="shared" si="42"/>
        <v>0</v>
      </c>
      <c r="J89" s="67">
        <f t="shared" si="42"/>
        <v>0</v>
      </c>
      <c r="K89" s="67">
        <f t="shared" si="42"/>
        <v>0</v>
      </c>
      <c r="L89" s="67">
        <f t="shared" si="42"/>
        <v>0</v>
      </c>
      <c r="M89" s="67">
        <f t="shared" si="42"/>
        <v>0</v>
      </c>
      <c r="N89" s="67">
        <f t="shared" si="42"/>
        <v>0</v>
      </c>
      <c r="O89" s="68">
        <f t="shared" si="42"/>
        <v>0</v>
      </c>
      <c r="P89" s="67">
        <f t="shared" si="42"/>
        <v>0</v>
      </c>
      <c r="Q89" s="69">
        <f t="shared" si="42"/>
        <v>0</v>
      </c>
      <c r="R89" s="68">
        <f t="shared" si="42"/>
        <v>0</v>
      </c>
      <c r="S89" s="69">
        <f t="shared" si="42"/>
        <v>0</v>
      </c>
      <c r="T89" s="67">
        <f t="shared" ref="T89:AD89" si="44">T41</f>
        <v>0</v>
      </c>
      <c r="U89" s="68">
        <f t="shared" si="44"/>
        <v>0</v>
      </c>
      <c r="V89" s="69">
        <f t="shared" si="44"/>
        <v>0</v>
      </c>
      <c r="W89" s="67">
        <f t="shared" si="44"/>
        <v>0</v>
      </c>
      <c r="X89" s="67">
        <f t="shared" si="44"/>
        <v>0</v>
      </c>
      <c r="Y89" s="67">
        <f t="shared" si="44"/>
        <v>0</v>
      </c>
      <c r="Z89" s="67">
        <f t="shared" si="44"/>
        <v>0</v>
      </c>
      <c r="AA89" s="67">
        <f t="shared" si="44"/>
        <v>0</v>
      </c>
      <c r="AB89" s="68">
        <f t="shared" si="44"/>
        <v>0</v>
      </c>
      <c r="AC89" s="67">
        <f t="shared" si="44"/>
        <v>0</v>
      </c>
      <c r="AD89" s="67">
        <f t="shared" si="44"/>
        <v>0</v>
      </c>
      <c r="AE89" s="67">
        <f t="shared" ref="AE89:AS89" si="45">AE41</f>
        <v>0</v>
      </c>
      <c r="AF89" s="67">
        <f t="shared" si="45"/>
        <v>0</v>
      </c>
      <c r="AG89" s="67">
        <f t="shared" si="45"/>
        <v>0</v>
      </c>
      <c r="AH89" s="67">
        <f t="shared" si="45"/>
        <v>0</v>
      </c>
      <c r="AI89" s="67">
        <f t="shared" si="45"/>
        <v>0</v>
      </c>
      <c r="AJ89" s="69">
        <f t="shared" si="45"/>
        <v>0</v>
      </c>
      <c r="AK89" s="67">
        <f t="shared" si="45"/>
        <v>0</v>
      </c>
      <c r="AL89" s="67">
        <f t="shared" si="45"/>
        <v>0</v>
      </c>
      <c r="AM89" s="70">
        <f t="shared" si="45"/>
        <v>0</v>
      </c>
      <c r="AN89" s="68">
        <f t="shared" si="45"/>
        <v>0</v>
      </c>
      <c r="AO89" s="69">
        <f t="shared" si="45"/>
        <v>0</v>
      </c>
      <c r="AP89" s="68">
        <f t="shared" si="45"/>
        <v>0</v>
      </c>
      <c r="AQ89" s="67">
        <f t="shared" si="45"/>
        <v>0</v>
      </c>
      <c r="AR89" s="67">
        <f t="shared" si="45"/>
        <v>0</v>
      </c>
      <c r="AS89" s="67">
        <f t="shared" si="45"/>
        <v>0</v>
      </c>
      <c r="AT89" s="75">
        <f>O89*(SUM([2]CPR_CEB!$K$69:$K$70))/(SUM([2]CPR_CEB!$K$69:$K$72))</f>
        <v>0</v>
      </c>
      <c r="AU89" s="75">
        <f>O89*([2]CPR_CEB!$K$71/(SUM([2]CPR_CEB!$K$69:$K$72)))</f>
        <v>0</v>
      </c>
      <c r="AV89" s="75">
        <f>O89*([2]CPR_CEB!$K$72/(SUM([2]CPR_CEB!$K$69:$K$72)))</f>
        <v>0</v>
      </c>
      <c r="AW89" s="71">
        <f>$Q89*([2]CPR_CEB!$K$76/(SUM([2]CPR_CEB!$K$76:$K$78)))</f>
        <v>0</v>
      </c>
      <c r="AX89" s="71">
        <f>$Q89*(SUM([2]CPR_CEB!$K$77:$K$78)/(SUM([2]CPR_CEB!$K$76:$K$78)))</f>
        <v>0</v>
      </c>
      <c r="AY89" s="75">
        <f>$R89*(SUM([2]CPR_CEB!$K$79)/(SUM([2]CPR_CEB!$K$79:$K$84)))</f>
        <v>0</v>
      </c>
      <c r="AZ89" s="75">
        <f>$R89*(SUM([2]CPR_CEB!$K$80)/(SUM([2]CPR_CEB!$K$79:$K$84)))</f>
        <v>0</v>
      </c>
      <c r="BA89" s="75">
        <f>$R89*(SUM([2]CPR_CEB!$K$81:$K$83)/(SUM([2]CPR_CEB!$K$79:$K$84)))</f>
        <v>0</v>
      </c>
      <c r="BB89" s="75">
        <f>$R89*(SUM([2]CPR_CEB!$K$84)/(SUM([2]CPR_CEB!$K$79:$K$84)))</f>
        <v>0</v>
      </c>
      <c r="BC89" s="71">
        <f>$S89*(SUM([2]CPR_CEB!$K$85)/(SUM([2]CPR_CEB!$K$85:$K$90)))</f>
        <v>0</v>
      </c>
      <c r="BD89" s="71">
        <f>$S89*(SUM([2]CPR_CEB!$K$86)/(SUM([2]CPR_CEB!$K$85:$K$90)))</f>
        <v>0</v>
      </c>
      <c r="BE89" s="71">
        <f>$S89*(SUM([2]CPR_CEB!$K$87:$K$90)/(SUM([2]CPR_CEB!$K$85:$K$90)))</f>
        <v>0</v>
      </c>
      <c r="BF89" s="75">
        <f>$U89*(SUM([2]CPR_CEB!$K$93)/(SUM([2]CPR_CEB!$K$93:$K$97)))</f>
        <v>0</v>
      </c>
      <c r="BG89" s="75">
        <f>$U89*(SUM([2]CPR_CEB!$K$94)/(SUM([2]CPR_CEB!$K$93:$K$97)))*([2]TRP!$D$246/SUM([2]TRP!$D$246:$D$247))</f>
        <v>0</v>
      </c>
      <c r="BH89" s="75">
        <f>$U89*(SUM([2]CPR_CEB!$K$94)/(SUM([2]CPR_CEB!$K$93:$K$97)))*([2]TRP!$D$247/SUM([2]TRP!$D$246:$D$247))</f>
        <v>0</v>
      </c>
      <c r="BI89" s="75">
        <f>$U89*(SUM([2]CPR_CEB!$K$95:$K$96)/(SUM([2]CPR_CEB!$K$93:$K$97)))</f>
        <v>0</v>
      </c>
      <c r="BJ89" s="75">
        <f>$U89*(SUM([2]CPR_CEB!$K$97)/(SUM([2]CPR_CEB!$K$93:$K$97)))</f>
        <v>0</v>
      </c>
      <c r="BK89" s="71">
        <f>$V89*(SUM([2]CPR_CEB!$K$98)/(SUM([2]CPR_CEB!$K$98:$K$100)))</f>
        <v>0</v>
      </c>
      <c r="BL89" s="71">
        <f>$V89*(SUM([2]CPR_CEB!$K$99)/(SUM([2]CPR_CEB!$K$98:$K$100)))</f>
        <v>0</v>
      </c>
      <c r="BM89" s="71">
        <f>$V89*(SUM([2]CPR_CEB!$K$100)/(SUM([2]CPR_CEB!$K$98:$K$100)))</f>
        <v>0</v>
      </c>
      <c r="BN89" s="75">
        <f>$AB89*(SUM([2]CPR_CEB!$K$106)/(SUM([2]CPR_CEB!$K$106:$K$113)))</f>
        <v>0</v>
      </c>
      <c r="BO89" s="75">
        <f>$AB89*(SUM([2]CPR_CEB!$K$107)/(SUM([2]CPR_CEB!$K$106:$K$113)))</f>
        <v>0</v>
      </c>
      <c r="BP89" s="75">
        <f>$AB89*(SUM([2]CPR_CEB!$K$108)/(SUM([2]CPR_CEB!$K$106:$K$113)))</f>
        <v>0</v>
      </c>
      <c r="BQ89" s="75">
        <f>$AB89*(SUM([2]CPR_CEB!$K$109)/(SUM([2]CPR_CEB!$K$106:$K$113)))</f>
        <v>0</v>
      </c>
      <c r="BR89" s="75">
        <f>$AB89*(SUM([2]CPR_CEB!$K$110)/(SUM([2]CPR_CEB!$K$106:$K$113)))</f>
        <v>0</v>
      </c>
      <c r="BS89" s="75">
        <f>$AB89*(SUM([2]CPR_CEB!$K$111:$K$112)/(SUM([2]CPR_CEB!$K$106:$K$113)))</f>
        <v>0</v>
      </c>
      <c r="BT89" s="75">
        <f>$AB89*(SUM([2]CPR_CEB!$K$113)/(SUM([2]CPR_CEB!$K$106:$K$113)))*([2]TRP!$D$248/SUM([2]TRP!$D$248:$D$251))</f>
        <v>0</v>
      </c>
      <c r="BU89" s="75">
        <f>$AB89*(SUM([2]CPR_CEB!$K$113)/(SUM([2]CPR_CEB!$K$106:$K$113)))*([2]TRP!$D$249/SUM([2]TRP!$D$248:$D$251))</f>
        <v>0</v>
      </c>
      <c r="BV89" s="75">
        <f>$AB89*(SUM([2]CPR_CEB!$K$113)/(SUM([2]CPR_CEB!$K$106:$K$113)))*([2]TRP!$D$250/SUM([2]TRP!$D$248:$D$251))</f>
        <v>0</v>
      </c>
      <c r="BW89" s="75">
        <f>$AB89*(SUM([2]CPR_CEB!$K$113)/(SUM([2]CPR_CEB!$K$106:$K$113)))*([2]TRP!$D$251/SUM([2]TRP!$D$248:$D$251))</f>
        <v>0</v>
      </c>
      <c r="BX89" s="71">
        <f>$AJ89*(SUM([2]CPR_CEB!$K$129)/(SUM([2]CPR_CEB!$K$129:$K$130)))</f>
        <v>0</v>
      </c>
      <c r="BY89" s="71">
        <f>$AJ89*(SUM([2]CPR_CEB!$K$130)/(SUM([2]CPR_CEB!$K$129:$K$130)))</f>
        <v>0</v>
      </c>
      <c r="BZ89" s="68">
        <f>$AN89*(SUM([2]CPR_CEB!$K$137)/(SUM([2]CPR_CEB!$K$137:$K$138)))</f>
        <v>0</v>
      </c>
      <c r="CA89" s="68">
        <f>$AN89*(SUM([2]CPR_CEB!$K$138)/(SUM([2]CPR_CEB!$K$137:$K$138)))</f>
        <v>0</v>
      </c>
      <c r="CB89" s="71">
        <f>$AO89*([2]CPR_CEB!$K$139+[2]CPR_CEB!$K$141)/(SUM([2]CPR_CEB!$K$139:$K$141))</f>
        <v>0</v>
      </c>
      <c r="CC89" s="71">
        <f>$AO89*(SUM([2]CPR_CEB!$K$140)/(SUM([2]CPR_CEB!$K$139:$K$141)))</f>
        <v>0</v>
      </c>
      <c r="CD89" s="68">
        <f>$AP89*(SUM([2]CPR_CEB!$K$142)/(SUM([2]CPR_CEB!$K$142:$K$143)))</f>
        <v>0</v>
      </c>
      <c r="CE89" s="68">
        <f>$AP89*(SUM([2]CPR_CEB!$K$143)/(SUM([2]CPR_CEB!$K$142:$K$143)))</f>
        <v>0</v>
      </c>
      <c r="CF89" s="70"/>
      <c r="CG89" s="70"/>
      <c r="CI89" s="72">
        <f t="shared" si="5"/>
        <v>0</v>
      </c>
      <c r="CJ89" s="73">
        <f t="shared" si="6"/>
        <v>0</v>
      </c>
      <c r="CK89" s="73">
        <f t="shared" si="7"/>
        <v>0</v>
      </c>
      <c r="CL89" s="73">
        <f t="shared" si="8"/>
        <v>0</v>
      </c>
      <c r="CM89" s="73">
        <f t="shared" si="9"/>
        <v>0</v>
      </c>
      <c r="CN89" s="73">
        <f t="shared" si="10"/>
        <v>0</v>
      </c>
      <c r="CO89" s="73">
        <f t="shared" si="11"/>
        <v>0</v>
      </c>
      <c r="CP89" s="73">
        <f t="shared" si="11"/>
        <v>0</v>
      </c>
      <c r="CQ89" s="73">
        <f t="shared" si="12"/>
        <v>0</v>
      </c>
      <c r="CR89" s="73">
        <f t="shared" si="12"/>
        <v>0</v>
      </c>
      <c r="CS89" s="73">
        <f t="shared" si="13"/>
        <v>0</v>
      </c>
      <c r="CT89" s="73">
        <f t="shared" si="14"/>
        <v>0</v>
      </c>
      <c r="CU89" s="73">
        <f t="shared" si="15"/>
        <v>0</v>
      </c>
      <c r="CV89" s="73">
        <f t="shared" si="16"/>
        <v>0</v>
      </c>
      <c r="CW89" s="73">
        <f t="shared" si="17"/>
        <v>0</v>
      </c>
      <c r="CX89" s="73">
        <f t="shared" si="18"/>
        <v>0</v>
      </c>
      <c r="CY89" s="73">
        <f t="shared" si="18"/>
        <v>0</v>
      </c>
      <c r="CZ89" s="73">
        <f t="shared" si="18"/>
        <v>0</v>
      </c>
      <c r="DA89" s="73">
        <f t="shared" si="19"/>
        <v>0</v>
      </c>
      <c r="DB89" s="73">
        <f t="shared" si="20"/>
        <v>0</v>
      </c>
      <c r="DC89" s="73">
        <f t="shared" si="21"/>
        <v>0</v>
      </c>
      <c r="DD89" s="73">
        <f t="shared" si="22"/>
        <v>0</v>
      </c>
      <c r="DE89" s="73">
        <f t="shared" si="23"/>
        <v>0</v>
      </c>
      <c r="DF89" s="73">
        <f t="shared" si="24"/>
        <v>0</v>
      </c>
      <c r="DG89" s="74">
        <f t="shared" si="25"/>
        <v>0</v>
      </c>
      <c r="DH89" s="99"/>
    </row>
    <row r="90" spans="1:112" x14ac:dyDescent="0.25">
      <c r="A90" s="22" t="str">
        <f t="shared" si="36"/>
        <v>SANTE</v>
      </c>
      <c r="B90" s="46" t="str">
        <f t="shared" si="36"/>
        <v xml:space="preserve">FQ2 </v>
      </c>
      <c r="C90" s="22" t="s">
        <v>165</v>
      </c>
      <c r="D90" s="67">
        <f t="shared" si="42"/>
        <v>0</v>
      </c>
      <c r="E90" s="67">
        <f t="shared" si="42"/>
        <v>0</v>
      </c>
      <c r="F90" s="67">
        <f t="shared" si="42"/>
        <v>0</v>
      </c>
      <c r="G90" s="67">
        <f t="shared" si="42"/>
        <v>0</v>
      </c>
      <c r="H90" s="67">
        <f t="shared" si="42"/>
        <v>0</v>
      </c>
      <c r="I90" s="67">
        <f t="shared" si="42"/>
        <v>0</v>
      </c>
      <c r="J90" s="67">
        <f t="shared" si="42"/>
        <v>0</v>
      </c>
      <c r="K90" s="67">
        <f t="shared" si="42"/>
        <v>0</v>
      </c>
      <c r="L90" s="67">
        <f t="shared" si="42"/>
        <v>0</v>
      </c>
      <c r="M90" s="67">
        <f t="shared" si="42"/>
        <v>0</v>
      </c>
      <c r="N90" s="67">
        <f t="shared" si="42"/>
        <v>0</v>
      </c>
      <c r="O90" s="68">
        <f t="shared" si="42"/>
        <v>0</v>
      </c>
      <c r="P90" s="67">
        <f t="shared" si="42"/>
        <v>0</v>
      </c>
      <c r="Q90" s="69">
        <f t="shared" si="42"/>
        <v>0</v>
      </c>
      <c r="R90" s="68">
        <f t="shared" si="42"/>
        <v>0</v>
      </c>
      <c r="S90" s="69">
        <f t="shared" si="42"/>
        <v>0</v>
      </c>
      <c r="T90" s="67">
        <f t="shared" ref="T90:AD90" si="46">T42</f>
        <v>0</v>
      </c>
      <c r="U90" s="68">
        <f t="shared" si="46"/>
        <v>0</v>
      </c>
      <c r="V90" s="69">
        <f t="shared" si="46"/>
        <v>0</v>
      </c>
      <c r="W90" s="67">
        <f t="shared" si="46"/>
        <v>0</v>
      </c>
      <c r="X90" s="67">
        <f t="shared" si="46"/>
        <v>0</v>
      </c>
      <c r="Y90" s="67">
        <f t="shared" si="46"/>
        <v>0</v>
      </c>
      <c r="Z90" s="67">
        <f t="shared" si="46"/>
        <v>0</v>
      </c>
      <c r="AA90" s="67">
        <f t="shared" si="46"/>
        <v>0</v>
      </c>
      <c r="AB90" s="68">
        <f t="shared" si="46"/>
        <v>0</v>
      </c>
      <c r="AC90" s="67">
        <f t="shared" si="46"/>
        <v>0</v>
      </c>
      <c r="AD90" s="67">
        <f t="shared" si="46"/>
        <v>0</v>
      </c>
      <c r="AE90" s="67">
        <f t="shared" ref="AE90:AS90" si="47">AE42</f>
        <v>0</v>
      </c>
      <c r="AF90" s="67">
        <f t="shared" si="47"/>
        <v>0</v>
      </c>
      <c r="AG90" s="67">
        <f t="shared" si="47"/>
        <v>0</v>
      </c>
      <c r="AH90" s="67">
        <f t="shared" si="47"/>
        <v>0</v>
      </c>
      <c r="AI90" s="67">
        <f t="shared" si="47"/>
        <v>0</v>
      </c>
      <c r="AJ90" s="69">
        <f t="shared" si="47"/>
        <v>0</v>
      </c>
      <c r="AK90" s="67">
        <f t="shared" si="47"/>
        <v>0</v>
      </c>
      <c r="AL90" s="67">
        <f t="shared" si="47"/>
        <v>0</v>
      </c>
      <c r="AM90" s="70">
        <f t="shared" si="47"/>
        <v>0</v>
      </c>
      <c r="AN90" s="68">
        <f t="shared" si="47"/>
        <v>0</v>
      </c>
      <c r="AO90" s="69">
        <f t="shared" si="47"/>
        <v>0</v>
      </c>
      <c r="AP90" s="68">
        <f t="shared" si="47"/>
        <v>0</v>
      </c>
      <c r="AQ90" s="67">
        <f t="shared" si="47"/>
        <v>0</v>
      </c>
      <c r="AR90" s="67">
        <f t="shared" si="47"/>
        <v>0</v>
      </c>
      <c r="AS90" s="67">
        <f t="shared" si="47"/>
        <v>0</v>
      </c>
      <c r="AT90" s="75">
        <f>O90*(SUM([2]CPR_CEB!$K$69:$K$70))/(SUM([2]CPR_CEB!$K$69:$K$72))</f>
        <v>0</v>
      </c>
      <c r="AU90" s="75">
        <f>O90*([2]CPR_CEB!$K$71/(SUM([2]CPR_CEB!$K$69:$K$72)))</f>
        <v>0</v>
      </c>
      <c r="AV90" s="75">
        <f>O90*([2]CPR_CEB!$K$72/(SUM([2]CPR_CEB!$K$69:$K$72)))</f>
        <v>0</v>
      </c>
      <c r="AW90" s="71">
        <f>$Q90*([2]CPR_CEB!$K$76/(SUM([2]CPR_CEB!$K$76:$K$78)))</f>
        <v>0</v>
      </c>
      <c r="AX90" s="71">
        <f>$Q90*(SUM([2]CPR_CEB!$K$77:$K$78)/(SUM([2]CPR_CEB!$K$76:$K$78)))</f>
        <v>0</v>
      </c>
      <c r="AY90" s="75">
        <f>$R90*(SUM([2]CPR_CEB!$K$79)/(SUM([2]CPR_CEB!$K$79:$K$84)))</f>
        <v>0</v>
      </c>
      <c r="AZ90" s="75">
        <f>$R90*(SUM([2]CPR_CEB!$K$80)/(SUM([2]CPR_CEB!$K$79:$K$84)))</f>
        <v>0</v>
      </c>
      <c r="BA90" s="75">
        <f>$R90*(SUM([2]CPR_CEB!$K$81:$K$83)/(SUM([2]CPR_CEB!$K$79:$K$84)))</f>
        <v>0</v>
      </c>
      <c r="BB90" s="75">
        <f>$R90*(SUM([2]CPR_CEB!$K$84)/(SUM([2]CPR_CEB!$K$79:$K$84)))</f>
        <v>0</v>
      </c>
      <c r="BC90" s="71">
        <f>$S90*(SUM([2]CPR_CEB!$K$85)/(SUM([2]CPR_CEB!$K$85:$K$90)))</f>
        <v>0</v>
      </c>
      <c r="BD90" s="71">
        <f>$S90*(SUM([2]CPR_CEB!$K$86)/(SUM([2]CPR_CEB!$K$85:$K$90)))</f>
        <v>0</v>
      </c>
      <c r="BE90" s="71">
        <f>$S90*(SUM([2]CPR_CEB!$K$87:$K$90)/(SUM([2]CPR_CEB!$K$85:$K$90)))</f>
        <v>0</v>
      </c>
      <c r="BF90" s="75">
        <f>$U90*(SUM([2]CPR_CEB!$K$93)/(SUM([2]CPR_CEB!$K$93:$K$97)))</f>
        <v>0</v>
      </c>
      <c r="BG90" s="75">
        <f>$U90*(SUM([2]CPR_CEB!$K$94)/(SUM([2]CPR_CEB!$K$93:$K$97)))*([2]TRP!$D$246/SUM([2]TRP!$D$246:$D$247))</f>
        <v>0</v>
      </c>
      <c r="BH90" s="75">
        <f>$U90*(SUM([2]CPR_CEB!$K$94)/(SUM([2]CPR_CEB!$K$93:$K$97)))*([2]TRP!$D$247/SUM([2]TRP!$D$246:$D$247))</f>
        <v>0</v>
      </c>
      <c r="BI90" s="75">
        <f>$U90*(SUM([2]CPR_CEB!$K$95:$K$96)/(SUM([2]CPR_CEB!$K$93:$K$97)))</f>
        <v>0</v>
      </c>
      <c r="BJ90" s="75">
        <f>$U90*(SUM([2]CPR_CEB!$K$97)/(SUM([2]CPR_CEB!$K$93:$K$97)))</f>
        <v>0</v>
      </c>
      <c r="BK90" s="71">
        <f>$V90*(SUM([2]CPR_CEB!$K$98)/(SUM([2]CPR_CEB!$K$98:$K$100)))</f>
        <v>0</v>
      </c>
      <c r="BL90" s="71">
        <f>$V90*(SUM([2]CPR_CEB!$K$99)/(SUM([2]CPR_CEB!$K$98:$K$100)))</f>
        <v>0</v>
      </c>
      <c r="BM90" s="71">
        <f>$V90*(SUM([2]CPR_CEB!$K$100)/(SUM([2]CPR_CEB!$K$98:$K$100)))</f>
        <v>0</v>
      </c>
      <c r="BN90" s="75">
        <f>$AB90*(SUM([2]CPR_CEB!$K$106)/(SUM([2]CPR_CEB!$K$106:$K$113)))</f>
        <v>0</v>
      </c>
      <c r="BO90" s="75">
        <f>$AB90*(SUM([2]CPR_CEB!$K$107)/(SUM([2]CPR_CEB!$K$106:$K$113)))</f>
        <v>0</v>
      </c>
      <c r="BP90" s="75">
        <f>$AB90*(SUM([2]CPR_CEB!$K$108)/(SUM([2]CPR_CEB!$K$106:$K$113)))</f>
        <v>0</v>
      </c>
      <c r="BQ90" s="75">
        <f>$AB90*(SUM([2]CPR_CEB!$K$109)/(SUM([2]CPR_CEB!$K$106:$K$113)))</f>
        <v>0</v>
      </c>
      <c r="BR90" s="75">
        <f>$AB90*(SUM([2]CPR_CEB!$K$110)/(SUM([2]CPR_CEB!$K$106:$K$113)))</f>
        <v>0</v>
      </c>
      <c r="BS90" s="75">
        <f>$AB90*(SUM([2]CPR_CEB!$K$111:$K$112)/(SUM([2]CPR_CEB!$K$106:$K$113)))</f>
        <v>0</v>
      </c>
      <c r="BT90" s="75">
        <f>$AB90*(SUM([2]CPR_CEB!$K$113)/(SUM([2]CPR_CEB!$K$106:$K$113)))*([2]TRP!$D$248/SUM([2]TRP!$D$248:$D$251))</f>
        <v>0</v>
      </c>
      <c r="BU90" s="75">
        <f>$AB90*(SUM([2]CPR_CEB!$K$113)/(SUM([2]CPR_CEB!$K$106:$K$113)))*([2]TRP!$D$249/SUM([2]TRP!$D$248:$D$251))</f>
        <v>0</v>
      </c>
      <c r="BV90" s="75">
        <f>$AB90*(SUM([2]CPR_CEB!$K$113)/(SUM([2]CPR_CEB!$K$106:$K$113)))*([2]TRP!$D$250/SUM([2]TRP!$D$248:$D$251))</f>
        <v>0</v>
      </c>
      <c r="BW90" s="75">
        <f>$AB90*(SUM([2]CPR_CEB!$K$113)/(SUM([2]CPR_CEB!$K$106:$K$113)))*([2]TRP!$D$251/SUM([2]TRP!$D$248:$D$251))</f>
        <v>0</v>
      </c>
      <c r="BX90" s="71">
        <f>$AJ90*(SUM([2]CPR_CEB!$K$129)/(SUM([2]CPR_CEB!$K$129:$K$130)))</f>
        <v>0</v>
      </c>
      <c r="BY90" s="71">
        <f>$AJ90*(SUM([2]CPR_CEB!$K$130)/(SUM([2]CPR_CEB!$K$129:$K$130)))</f>
        <v>0</v>
      </c>
      <c r="BZ90" s="68">
        <f>$AN90*(SUM([2]CPR_CEB!$K$137)/(SUM([2]CPR_CEB!$K$137:$K$138)))</f>
        <v>0</v>
      </c>
      <c r="CA90" s="68">
        <f>$AN90*(SUM([2]CPR_CEB!$K$138)/(SUM([2]CPR_CEB!$K$137:$K$138)))</f>
        <v>0</v>
      </c>
      <c r="CB90" s="71">
        <f>$AO90*([2]CPR_CEB!$K$139+[2]CPR_CEB!$K$141)/(SUM([2]CPR_CEB!$K$139:$K$141))</f>
        <v>0</v>
      </c>
      <c r="CC90" s="71">
        <f>$AO90*(SUM([2]CPR_CEB!$K$140)/(SUM([2]CPR_CEB!$K$139:$K$141)))</f>
        <v>0</v>
      </c>
      <c r="CD90" s="68">
        <f>$AP90*(SUM([2]CPR_CEB!$K$142)/(SUM([2]CPR_CEB!$K$142:$K$143)))</f>
        <v>0</v>
      </c>
      <c r="CE90" s="68">
        <f>$AP90*(SUM([2]CPR_CEB!$K$143)/(SUM([2]CPR_CEB!$K$142:$K$143)))</f>
        <v>0</v>
      </c>
      <c r="CF90" s="70"/>
      <c r="CG90" s="70"/>
      <c r="CI90" s="72">
        <f t="shared" si="5"/>
        <v>0</v>
      </c>
      <c r="CJ90" s="73">
        <f t="shared" si="6"/>
        <v>0</v>
      </c>
      <c r="CK90" s="73">
        <f t="shared" si="7"/>
        <v>0</v>
      </c>
      <c r="CL90" s="73">
        <f t="shared" si="8"/>
        <v>0</v>
      </c>
      <c r="CM90" s="73">
        <f t="shared" si="9"/>
        <v>0</v>
      </c>
      <c r="CN90" s="73">
        <f t="shared" si="10"/>
        <v>0</v>
      </c>
      <c r="CO90" s="73">
        <f t="shared" si="11"/>
        <v>0</v>
      </c>
      <c r="CP90" s="73">
        <f t="shared" si="11"/>
        <v>0</v>
      </c>
      <c r="CQ90" s="73">
        <f t="shared" si="12"/>
        <v>0</v>
      </c>
      <c r="CR90" s="73">
        <f t="shared" si="12"/>
        <v>0</v>
      </c>
      <c r="CS90" s="73">
        <f t="shared" si="13"/>
        <v>0</v>
      </c>
      <c r="CT90" s="73">
        <f t="shared" si="14"/>
        <v>0</v>
      </c>
      <c r="CU90" s="73">
        <f t="shared" si="15"/>
        <v>0</v>
      </c>
      <c r="CV90" s="73">
        <f t="shared" si="16"/>
        <v>0</v>
      </c>
      <c r="CW90" s="73">
        <f t="shared" si="17"/>
        <v>0</v>
      </c>
      <c r="CX90" s="73">
        <f t="shared" si="18"/>
        <v>0</v>
      </c>
      <c r="CY90" s="73">
        <f t="shared" si="18"/>
        <v>0</v>
      </c>
      <c r="CZ90" s="73">
        <f t="shared" si="18"/>
        <v>0</v>
      </c>
      <c r="DA90" s="73">
        <f t="shared" si="19"/>
        <v>0</v>
      </c>
      <c r="DB90" s="73">
        <f t="shared" si="20"/>
        <v>0</v>
      </c>
      <c r="DC90" s="73">
        <f t="shared" si="21"/>
        <v>0</v>
      </c>
      <c r="DD90" s="73">
        <f t="shared" si="22"/>
        <v>0</v>
      </c>
      <c r="DE90" s="73">
        <f t="shared" si="23"/>
        <v>0</v>
      </c>
      <c r="DF90" s="73">
        <f t="shared" si="24"/>
        <v>0</v>
      </c>
      <c r="DG90" s="74">
        <f t="shared" si="25"/>
        <v>0</v>
      </c>
      <c r="DH90" s="99"/>
    </row>
    <row r="91" spans="1:112" x14ac:dyDescent="0.25">
      <c r="A91" s="22" t="str">
        <f t="shared" si="36"/>
        <v>ACTION SOCIALE</v>
      </c>
      <c r="B91" s="45" t="str">
        <f t="shared" si="36"/>
        <v xml:space="preserve">FQ3 </v>
      </c>
      <c r="C91" s="22" t="s">
        <v>165</v>
      </c>
      <c r="D91" s="67">
        <f t="shared" si="42"/>
        <v>0</v>
      </c>
      <c r="E91" s="67">
        <f t="shared" si="42"/>
        <v>0</v>
      </c>
      <c r="F91" s="67">
        <f t="shared" si="42"/>
        <v>0</v>
      </c>
      <c r="G91" s="67">
        <f t="shared" si="42"/>
        <v>0</v>
      </c>
      <c r="H91" s="67">
        <f t="shared" si="42"/>
        <v>0</v>
      </c>
      <c r="I91" s="67">
        <f t="shared" si="42"/>
        <v>0</v>
      </c>
      <c r="J91" s="67">
        <f t="shared" si="42"/>
        <v>0</v>
      </c>
      <c r="K91" s="67">
        <f t="shared" si="42"/>
        <v>0</v>
      </c>
      <c r="L91" s="67">
        <f t="shared" si="42"/>
        <v>0</v>
      </c>
      <c r="M91" s="67">
        <f t="shared" si="42"/>
        <v>0</v>
      </c>
      <c r="N91" s="67">
        <f t="shared" si="42"/>
        <v>0</v>
      </c>
      <c r="O91" s="68">
        <f t="shared" si="42"/>
        <v>0</v>
      </c>
      <c r="P91" s="67">
        <f t="shared" si="42"/>
        <v>0</v>
      </c>
      <c r="Q91" s="69">
        <f t="shared" si="42"/>
        <v>0</v>
      </c>
      <c r="R91" s="68">
        <f t="shared" si="42"/>
        <v>0</v>
      </c>
      <c r="S91" s="69">
        <f t="shared" si="42"/>
        <v>0</v>
      </c>
      <c r="T91" s="67">
        <f t="shared" ref="T91:AD91" si="48">T43</f>
        <v>0</v>
      </c>
      <c r="U91" s="68">
        <f t="shared" si="48"/>
        <v>0</v>
      </c>
      <c r="V91" s="69">
        <f t="shared" si="48"/>
        <v>0</v>
      </c>
      <c r="W91" s="67">
        <f t="shared" si="48"/>
        <v>0</v>
      </c>
      <c r="X91" s="67">
        <f t="shared" si="48"/>
        <v>0</v>
      </c>
      <c r="Y91" s="67">
        <f t="shared" si="48"/>
        <v>0</v>
      </c>
      <c r="Z91" s="67">
        <f t="shared" si="48"/>
        <v>0</v>
      </c>
      <c r="AA91" s="67">
        <f t="shared" si="48"/>
        <v>0</v>
      </c>
      <c r="AB91" s="68">
        <f t="shared" si="48"/>
        <v>0</v>
      </c>
      <c r="AC91" s="67">
        <f t="shared" si="48"/>
        <v>0</v>
      </c>
      <c r="AD91" s="67">
        <f t="shared" si="48"/>
        <v>0</v>
      </c>
      <c r="AE91" s="67">
        <f t="shared" ref="AE91:AS91" si="49">AE43</f>
        <v>0</v>
      </c>
      <c r="AF91" s="67">
        <f t="shared" si="49"/>
        <v>0</v>
      </c>
      <c r="AG91" s="67">
        <f t="shared" si="49"/>
        <v>0</v>
      </c>
      <c r="AH91" s="67">
        <f t="shared" si="49"/>
        <v>0</v>
      </c>
      <c r="AI91" s="67">
        <f t="shared" si="49"/>
        <v>0</v>
      </c>
      <c r="AJ91" s="69">
        <f t="shared" si="49"/>
        <v>0</v>
      </c>
      <c r="AK91" s="67">
        <f t="shared" si="49"/>
        <v>0</v>
      </c>
      <c r="AL91" s="67">
        <f t="shared" si="49"/>
        <v>0</v>
      </c>
      <c r="AM91" s="70">
        <f t="shared" si="49"/>
        <v>0</v>
      </c>
      <c r="AN91" s="68">
        <f t="shared" si="49"/>
        <v>0</v>
      </c>
      <c r="AO91" s="69">
        <f t="shared" si="49"/>
        <v>0</v>
      </c>
      <c r="AP91" s="68">
        <f t="shared" si="49"/>
        <v>0</v>
      </c>
      <c r="AQ91" s="67">
        <f t="shared" si="49"/>
        <v>0</v>
      </c>
      <c r="AR91" s="67">
        <f t="shared" si="49"/>
        <v>0</v>
      </c>
      <c r="AS91" s="67">
        <f t="shared" si="49"/>
        <v>0</v>
      </c>
      <c r="AT91" s="75">
        <f>O91*(SUM([2]CPR_CEB!$K$69:$K$70))/(SUM([2]CPR_CEB!$K$69:$K$72))</f>
        <v>0</v>
      </c>
      <c r="AU91" s="75">
        <f>O91*([2]CPR_CEB!$K$71/(SUM([2]CPR_CEB!$K$69:$K$72)))</f>
        <v>0</v>
      </c>
      <c r="AV91" s="75">
        <f>O91*([2]CPR_CEB!$K$72/(SUM([2]CPR_CEB!$K$69:$K$72)))</f>
        <v>0</v>
      </c>
      <c r="AW91" s="71">
        <f>$Q91*([2]CPR_CEB!$K$76/(SUM([2]CPR_CEB!$K$76:$K$78)))</f>
        <v>0</v>
      </c>
      <c r="AX91" s="71">
        <f>$Q91*(SUM([2]CPR_CEB!$K$77:$K$78)/(SUM([2]CPR_CEB!$K$76:$K$78)))</f>
        <v>0</v>
      </c>
      <c r="AY91" s="75">
        <f>$R91*(SUM([2]CPR_CEB!$K$79)/(SUM([2]CPR_CEB!$K$79:$K$84)))</f>
        <v>0</v>
      </c>
      <c r="AZ91" s="75">
        <f>$R91*(SUM([2]CPR_CEB!$K$80)/(SUM([2]CPR_CEB!$K$79:$K$84)))</f>
        <v>0</v>
      </c>
      <c r="BA91" s="75">
        <f>$R91*(SUM([2]CPR_CEB!$K$81:$K$83)/(SUM([2]CPR_CEB!$K$79:$K$84)))</f>
        <v>0</v>
      </c>
      <c r="BB91" s="75">
        <f>$R91*(SUM([2]CPR_CEB!$K$84)/(SUM([2]CPR_CEB!$K$79:$K$84)))</f>
        <v>0</v>
      </c>
      <c r="BC91" s="71">
        <f>$S91*(SUM([2]CPR_CEB!$K$85)/(SUM([2]CPR_CEB!$K$85:$K$90)))</f>
        <v>0</v>
      </c>
      <c r="BD91" s="71">
        <f>$S91*(SUM([2]CPR_CEB!$K$86)/(SUM([2]CPR_CEB!$K$85:$K$90)))</f>
        <v>0</v>
      </c>
      <c r="BE91" s="71">
        <f>$S91*(SUM([2]CPR_CEB!$K$87:$K$90)/(SUM([2]CPR_CEB!$K$85:$K$90)))</f>
        <v>0</v>
      </c>
      <c r="BF91" s="75">
        <f>$U91*(SUM([2]CPR_CEB!$K$93)/(SUM([2]CPR_CEB!$K$93:$K$97)))</f>
        <v>0</v>
      </c>
      <c r="BG91" s="75">
        <f>$U91*(SUM([2]CPR_CEB!$K$94)/(SUM([2]CPR_CEB!$K$93:$K$97)))*([2]TRP!$D$246/SUM([2]TRP!$D$246:$D$247))</f>
        <v>0</v>
      </c>
      <c r="BH91" s="75">
        <f>$U91*(SUM([2]CPR_CEB!$K$94)/(SUM([2]CPR_CEB!$K$93:$K$97)))*([2]TRP!$D$247/SUM([2]TRP!$D$246:$D$247))</f>
        <v>0</v>
      </c>
      <c r="BI91" s="75">
        <f>$U91*(SUM([2]CPR_CEB!$K$95:$K$96)/(SUM([2]CPR_CEB!$K$93:$K$97)))</f>
        <v>0</v>
      </c>
      <c r="BJ91" s="75">
        <f>$U91*(SUM([2]CPR_CEB!$K$97)/(SUM([2]CPR_CEB!$K$93:$K$97)))</f>
        <v>0</v>
      </c>
      <c r="BK91" s="71">
        <f>$V91*(SUM([2]CPR_CEB!$K$98)/(SUM([2]CPR_CEB!$K$98:$K$100)))</f>
        <v>0</v>
      </c>
      <c r="BL91" s="71">
        <f>$V91*(SUM([2]CPR_CEB!$K$99)/(SUM([2]CPR_CEB!$K$98:$K$100)))</f>
        <v>0</v>
      </c>
      <c r="BM91" s="71">
        <f>$V91*(SUM([2]CPR_CEB!$K$100)/(SUM([2]CPR_CEB!$K$98:$K$100)))</f>
        <v>0</v>
      </c>
      <c r="BN91" s="75">
        <f>$AB91*(SUM([2]CPR_CEB!$K$106)/(SUM([2]CPR_CEB!$K$106:$K$113)))</f>
        <v>0</v>
      </c>
      <c r="BO91" s="75">
        <f>$AB91*(SUM([2]CPR_CEB!$K$107)/(SUM([2]CPR_CEB!$K$106:$K$113)))</f>
        <v>0</v>
      </c>
      <c r="BP91" s="75">
        <f>$AB91*(SUM([2]CPR_CEB!$K$108)/(SUM([2]CPR_CEB!$K$106:$K$113)))</f>
        <v>0</v>
      </c>
      <c r="BQ91" s="75">
        <f>$AB91*(SUM([2]CPR_CEB!$K$109)/(SUM([2]CPR_CEB!$K$106:$K$113)))</f>
        <v>0</v>
      </c>
      <c r="BR91" s="75">
        <f>$AB91*(SUM([2]CPR_CEB!$K$110)/(SUM([2]CPR_CEB!$K$106:$K$113)))</f>
        <v>0</v>
      </c>
      <c r="BS91" s="75">
        <f>$AB91*(SUM([2]CPR_CEB!$K$111:$K$112)/(SUM([2]CPR_CEB!$K$106:$K$113)))</f>
        <v>0</v>
      </c>
      <c r="BT91" s="75">
        <f>$AB91*(SUM([2]CPR_CEB!$K$113)/(SUM([2]CPR_CEB!$K$106:$K$113)))*([2]TRP!$D$248/SUM([2]TRP!$D$248:$D$251))</f>
        <v>0</v>
      </c>
      <c r="BU91" s="75">
        <f>$AB91*(SUM([2]CPR_CEB!$K$113)/(SUM([2]CPR_CEB!$K$106:$K$113)))*([2]TRP!$D$249/SUM([2]TRP!$D$248:$D$251))</f>
        <v>0</v>
      </c>
      <c r="BV91" s="75">
        <f>$AB91*(SUM([2]CPR_CEB!$K$113)/(SUM([2]CPR_CEB!$K$106:$K$113)))*([2]TRP!$D$250/SUM([2]TRP!$D$248:$D$251))</f>
        <v>0</v>
      </c>
      <c r="BW91" s="75">
        <f>$AB91*(SUM([2]CPR_CEB!$K$113)/(SUM([2]CPR_CEB!$K$106:$K$113)))*([2]TRP!$D$251/SUM([2]TRP!$D$248:$D$251))</f>
        <v>0</v>
      </c>
      <c r="BX91" s="71">
        <f>$AJ91*(SUM([2]CPR_CEB!$K$129)/(SUM([2]CPR_CEB!$K$129:$K$130)))</f>
        <v>0</v>
      </c>
      <c r="BY91" s="71">
        <f>$AJ91*(SUM([2]CPR_CEB!$K$130)/(SUM([2]CPR_CEB!$K$129:$K$130)))</f>
        <v>0</v>
      </c>
      <c r="BZ91" s="68">
        <f>$AN91*(SUM([2]CPR_CEB!$K$137)/(SUM([2]CPR_CEB!$K$137:$K$138)))</f>
        <v>0</v>
      </c>
      <c r="CA91" s="68">
        <f>$AN91*(SUM([2]CPR_CEB!$K$138)/(SUM([2]CPR_CEB!$K$137:$K$138)))</f>
        <v>0</v>
      </c>
      <c r="CB91" s="71">
        <f>$AO91*([2]CPR_CEB!$K$139+[2]CPR_CEB!$K$141)/(SUM([2]CPR_CEB!$K$139:$K$141))</f>
        <v>0</v>
      </c>
      <c r="CC91" s="71">
        <f>$AO91*(SUM([2]CPR_CEB!$K$140)/(SUM([2]CPR_CEB!$K$139:$K$141)))</f>
        <v>0</v>
      </c>
      <c r="CD91" s="68">
        <f>$AP91*(SUM([2]CPR_CEB!$K$142)/(SUM([2]CPR_CEB!$K$142:$K$143)))</f>
        <v>0</v>
      </c>
      <c r="CE91" s="68">
        <f>$AP91*(SUM([2]CPR_CEB!$K$143)/(SUM([2]CPR_CEB!$K$142:$K$143)))</f>
        <v>0</v>
      </c>
      <c r="CF91" s="70"/>
      <c r="CG91" s="70"/>
      <c r="CI91" s="72">
        <f t="shared" si="5"/>
        <v>0</v>
      </c>
      <c r="CJ91" s="73">
        <f t="shared" si="6"/>
        <v>0</v>
      </c>
      <c r="CK91" s="73">
        <f t="shared" si="7"/>
        <v>0</v>
      </c>
      <c r="CL91" s="73">
        <f t="shared" si="8"/>
        <v>0</v>
      </c>
      <c r="CM91" s="73">
        <f t="shared" si="9"/>
        <v>0</v>
      </c>
      <c r="CN91" s="73">
        <f t="shared" si="10"/>
        <v>0</v>
      </c>
      <c r="CO91" s="73">
        <f t="shared" si="11"/>
        <v>0</v>
      </c>
      <c r="CP91" s="73">
        <f t="shared" si="11"/>
        <v>0</v>
      </c>
      <c r="CQ91" s="73">
        <f t="shared" si="12"/>
        <v>0</v>
      </c>
      <c r="CR91" s="73">
        <f t="shared" si="12"/>
        <v>0</v>
      </c>
      <c r="CS91" s="73">
        <f t="shared" si="13"/>
        <v>0</v>
      </c>
      <c r="CT91" s="73">
        <f t="shared" si="14"/>
        <v>0</v>
      </c>
      <c r="CU91" s="73">
        <f t="shared" si="15"/>
        <v>0</v>
      </c>
      <c r="CV91" s="73">
        <f t="shared" si="16"/>
        <v>0</v>
      </c>
      <c r="CW91" s="73">
        <f t="shared" si="17"/>
        <v>0</v>
      </c>
      <c r="CX91" s="73">
        <f t="shared" si="18"/>
        <v>0</v>
      </c>
      <c r="CY91" s="73">
        <f t="shared" si="18"/>
        <v>0</v>
      </c>
      <c r="CZ91" s="73">
        <f t="shared" si="18"/>
        <v>0</v>
      </c>
      <c r="DA91" s="73">
        <f t="shared" si="19"/>
        <v>0</v>
      </c>
      <c r="DB91" s="73">
        <f t="shared" si="20"/>
        <v>0</v>
      </c>
      <c r="DC91" s="73">
        <f t="shared" si="21"/>
        <v>0</v>
      </c>
      <c r="DD91" s="73">
        <f t="shared" si="22"/>
        <v>0</v>
      </c>
      <c r="DE91" s="73">
        <f t="shared" si="23"/>
        <v>0</v>
      </c>
      <c r="DF91" s="73">
        <f t="shared" si="24"/>
        <v>0</v>
      </c>
      <c r="DG91" s="74">
        <f t="shared" si="25"/>
        <v>0</v>
      </c>
      <c r="DH91" s="99"/>
    </row>
    <row r="92" spans="1:112" x14ac:dyDescent="0.25">
      <c r="A92" s="22" t="str">
        <f t="shared" si="36"/>
        <v>ADMINISTRATION PUBLIQUE</v>
      </c>
      <c r="B92" s="22" t="str">
        <f t="shared" si="36"/>
        <v xml:space="preserve">FR1 </v>
      </c>
      <c r="C92" s="22">
        <v>20</v>
      </c>
      <c r="D92" s="67">
        <f t="shared" si="42"/>
        <v>0</v>
      </c>
      <c r="E92" s="67">
        <f t="shared" si="42"/>
        <v>0</v>
      </c>
      <c r="F92" s="67">
        <f t="shared" si="42"/>
        <v>0</v>
      </c>
      <c r="G92" s="67">
        <f t="shared" si="42"/>
        <v>0</v>
      </c>
      <c r="H92" s="67">
        <f t="shared" si="42"/>
        <v>0</v>
      </c>
      <c r="I92" s="67">
        <f t="shared" si="42"/>
        <v>0</v>
      </c>
      <c r="J92" s="67">
        <f t="shared" si="42"/>
        <v>0</v>
      </c>
      <c r="K92" s="67">
        <f t="shared" si="42"/>
        <v>0</v>
      </c>
      <c r="L92" s="67">
        <f t="shared" si="42"/>
        <v>0</v>
      </c>
      <c r="M92" s="67">
        <f t="shared" si="42"/>
        <v>0</v>
      </c>
      <c r="N92" s="67">
        <f t="shared" si="42"/>
        <v>0</v>
      </c>
      <c r="O92" s="68">
        <f t="shared" si="42"/>
        <v>0</v>
      </c>
      <c r="P92" s="67">
        <f t="shared" si="42"/>
        <v>0</v>
      </c>
      <c r="Q92" s="69">
        <f t="shared" si="42"/>
        <v>0</v>
      </c>
      <c r="R92" s="68">
        <f t="shared" si="42"/>
        <v>0</v>
      </c>
      <c r="S92" s="69">
        <f t="shared" si="42"/>
        <v>0</v>
      </c>
      <c r="T92" s="67">
        <f t="shared" ref="T92:AD92" si="50">T44</f>
        <v>0</v>
      </c>
      <c r="U92" s="68">
        <f t="shared" si="50"/>
        <v>0</v>
      </c>
      <c r="V92" s="69">
        <f t="shared" si="50"/>
        <v>0</v>
      </c>
      <c r="W92" s="67">
        <f t="shared" si="50"/>
        <v>0</v>
      </c>
      <c r="X92" s="67">
        <f t="shared" si="50"/>
        <v>0</v>
      </c>
      <c r="Y92" s="67">
        <f t="shared" si="50"/>
        <v>0</v>
      </c>
      <c r="Z92" s="67">
        <f t="shared" si="50"/>
        <v>0</v>
      </c>
      <c r="AA92" s="67">
        <f t="shared" si="50"/>
        <v>0</v>
      </c>
      <c r="AB92" s="68">
        <f t="shared" si="50"/>
        <v>0</v>
      </c>
      <c r="AC92" s="67">
        <f t="shared" si="50"/>
        <v>0</v>
      </c>
      <c r="AD92" s="67">
        <f t="shared" si="50"/>
        <v>0</v>
      </c>
      <c r="AE92" s="67">
        <f t="shared" ref="AE92:AS92" si="51">AE44</f>
        <v>0</v>
      </c>
      <c r="AF92" s="67">
        <f t="shared" si="51"/>
        <v>0</v>
      </c>
      <c r="AG92" s="67">
        <f t="shared" si="51"/>
        <v>0</v>
      </c>
      <c r="AH92" s="67">
        <f t="shared" si="51"/>
        <v>0</v>
      </c>
      <c r="AI92" s="67">
        <f t="shared" si="51"/>
        <v>0</v>
      </c>
      <c r="AJ92" s="69">
        <f t="shared" si="51"/>
        <v>0</v>
      </c>
      <c r="AK92" s="67">
        <f t="shared" si="51"/>
        <v>0</v>
      </c>
      <c r="AL92" s="67">
        <f t="shared" si="51"/>
        <v>0</v>
      </c>
      <c r="AM92" s="70">
        <f t="shared" si="51"/>
        <v>0</v>
      </c>
      <c r="AN92" s="68">
        <f t="shared" si="51"/>
        <v>0</v>
      </c>
      <c r="AO92" s="69">
        <f t="shared" si="51"/>
        <v>0</v>
      </c>
      <c r="AP92" s="68">
        <f t="shared" si="51"/>
        <v>0</v>
      </c>
      <c r="AQ92" s="67">
        <f t="shared" si="51"/>
        <v>0</v>
      </c>
      <c r="AR92" s="67">
        <f t="shared" si="51"/>
        <v>0</v>
      </c>
      <c r="AS92" s="67">
        <f t="shared" si="51"/>
        <v>0</v>
      </c>
      <c r="AT92" s="75">
        <f>O92*(SUM([2]CPR_CEB!$K$69:$K$70))/(SUM([2]CPR_CEB!$K$69:$K$72))</f>
        <v>0</v>
      </c>
      <c r="AU92" s="75">
        <f>O92*([2]CPR_CEB!$K$71/(SUM([2]CPR_CEB!$K$69:$K$72)))</f>
        <v>0</v>
      </c>
      <c r="AV92" s="75">
        <f>O92*([2]CPR_CEB!$K$72/(SUM([2]CPR_CEB!$K$69:$K$72)))</f>
        <v>0</v>
      </c>
      <c r="AW92" s="71">
        <f>$Q92*([2]CPR_CEB!$K$76/(SUM([2]CPR_CEB!$K$76:$K$78)))</f>
        <v>0</v>
      </c>
      <c r="AX92" s="71">
        <f>$Q92*(SUM([2]CPR_CEB!$K$77:$K$78)/(SUM([2]CPR_CEB!$K$76:$K$78)))</f>
        <v>0</v>
      </c>
      <c r="AY92" s="75">
        <f>$R92*(SUM([2]CPR_CEB!$K$79)/(SUM([2]CPR_CEB!$K$79:$K$84)))</f>
        <v>0</v>
      </c>
      <c r="AZ92" s="75">
        <f>$R92*(SUM([2]CPR_CEB!$K$80)/(SUM([2]CPR_CEB!$K$79:$K$84)))</f>
        <v>0</v>
      </c>
      <c r="BA92" s="75">
        <f>$R92*(SUM([2]CPR_CEB!$K$81:$K$83)/(SUM([2]CPR_CEB!$K$79:$K$84)))</f>
        <v>0</v>
      </c>
      <c r="BB92" s="75">
        <f>$R92*(SUM([2]CPR_CEB!$K$84)/(SUM([2]CPR_CEB!$K$79:$K$84)))</f>
        <v>0</v>
      </c>
      <c r="BC92" s="71">
        <f>$S92*(SUM([2]CPR_CEB!$K$85)/(SUM([2]CPR_CEB!$K$85:$K$90)))</f>
        <v>0</v>
      </c>
      <c r="BD92" s="71">
        <f>$S92*(SUM([2]CPR_CEB!$K$86)/(SUM([2]CPR_CEB!$K$85:$K$90)))</f>
        <v>0</v>
      </c>
      <c r="BE92" s="71">
        <f>$S92*(SUM([2]CPR_CEB!$K$87:$K$90)/(SUM([2]CPR_CEB!$K$85:$K$90)))</f>
        <v>0</v>
      </c>
      <c r="BF92" s="75">
        <f>$U92*(SUM([2]CPR_CEB!$K$93)/(SUM([2]CPR_CEB!$K$93:$K$97)))</f>
        <v>0</v>
      </c>
      <c r="BG92" s="75">
        <f>$U92*(SUM([2]CPR_CEB!$K$94)/(SUM([2]CPR_CEB!$K$93:$K$97)))*([2]TRP!$D$246/SUM([2]TRP!$D$246:$D$247))</f>
        <v>0</v>
      </c>
      <c r="BH92" s="75">
        <f>$U92*(SUM([2]CPR_CEB!$K$94)/(SUM([2]CPR_CEB!$K$93:$K$97)))*([2]TRP!$D$247/SUM([2]TRP!$D$246:$D$247))</f>
        <v>0</v>
      </c>
      <c r="BI92" s="75">
        <f>$U92*(SUM([2]CPR_CEB!$K$95:$K$96)/(SUM([2]CPR_CEB!$K$93:$K$97)))</f>
        <v>0</v>
      </c>
      <c r="BJ92" s="75">
        <f>$U92*(SUM([2]CPR_CEB!$K$97)/(SUM([2]CPR_CEB!$K$93:$K$97)))</f>
        <v>0</v>
      </c>
      <c r="BK92" s="71">
        <f>$V92*(SUM([2]CPR_CEB!$K$98)/(SUM([2]CPR_CEB!$K$98:$K$100)))</f>
        <v>0</v>
      </c>
      <c r="BL92" s="71">
        <f>$V92*(SUM([2]CPR_CEB!$K$99)/(SUM([2]CPR_CEB!$K$98:$K$100)))</f>
        <v>0</v>
      </c>
      <c r="BM92" s="71">
        <f>$V92*(SUM([2]CPR_CEB!$K$100)/(SUM([2]CPR_CEB!$K$98:$K$100)))</f>
        <v>0</v>
      </c>
      <c r="BN92" s="75">
        <f>$AB92*(SUM([2]CPR_CEB!$K$106)/(SUM([2]CPR_CEB!$K$106:$K$113)))</f>
        <v>0</v>
      </c>
      <c r="BO92" s="75">
        <f>$AB92*(SUM([2]CPR_CEB!$K$107)/(SUM([2]CPR_CEB!$K$106:$K$113)))</f>
        <v>0</v>
      </c>
      <c r="BP92" s="75">
        <f>$AB92*(SUM([2]CPR_CEB!$K$108)/(SUM([2]CPR_CEB!$K$106:$K$113)))</f>
        <v>0</v>
      </c>
      <c r="BQ92" s="75">
        <f>$AB92*(SUM([2]CPR_CEB!$K$109)/(SUM([2]CPR_CEB!$K$106:$K$113)))</f>
        <v>0</v>
      </c>
      <c r="BR92" s="75">
        <f>$AB92*(SUM([2]CPR_CEB!$K$110)/(SUM([2]CPR_CEB!$K$106:$K$113)))</f>
        <v>0</v>
      </c>
      <c r="BS92" s="75">
        <f>$AB92*(SUM([2]CPR_CEB!$K$111:$K$112)/(SUM([2]CPR_CEB!$K$106:$K$113)))</f>
        <v>0</v>
      </c>
      <c r="BT92" s="75">
        <f>$AB92*(SUM([2]CPR_CEB!$K$113)/(SUM([2]CPR_CEB!$K$106:$K$113)))*([2]TRP!$D$248/SUM([2]TRP!$D$248:$D$251))</f>
        <v>0</v>
      </c>
      <c r="BU92" s="75">
        <f>$AB92*(SUM([2]CPR_CEB!$K$113)/(SUM([2]CPR_CEB!$K$106:$K$113)))*([2]TRP!$D$249/SUM([2]TRP!$D$248:$D$251))</f>
        <v>0</v>
      </c>
      <c r="BV92" s="75">
        <f>$AB92*(SUM([2]CPR_CEB!$K$113)/(SUM([2]CPR_CEB!$K$106:$K$113)))*([2]TRP!$D$250/SUM([2]TRP!$D$248:$D$251))</f>
        <v>0</v>
      </c>
      <c r="BW92" s="75">
        <f>$AB92*(SUM([2]CPR_CEB!$K$113)/(SUM([2]CPR_CEB!$K$106:$K$113)))*([2]TRP!$D$251/SUM([2]TRP!$D$248:$D$251))</f>
        <v>0</v>
      </c>
      <c r="BX92" s="71">
        <f>$AJ92*(SUM([2]CPR_CEB!$K$129)/(SUM([2]CPR_CEB!$K$129:$K$130)))</f>
        <v>0</v>
      </c>
      <c r="BY92" s="71">
        <f>$AJ92*(SUM([2]CPR_CEB!$K$130)/(SUM([2]CPR_CEB!$K$129:$K$130)))</f>
        <v>0</v>
      </c>
      <c r="BZ92" s="68">
        <f>$AN92*(SUM([2]CPR_CEB!$K$137)/(SUM([2]CPR_CEB!$K$137:$K$138)))</f>
        <v>0</v>
      </c>
      <c r="CA92" s="68">
        <f>$AN92*(SUM([2]CPR_CEB!$K$138)/(SUM([2]CPR_CEB!$K$137:$K$138)))</f>
        <v>0</v>
      </c>
      <c r="CB92" s="71">
        <f>$AO92*([2]CPR_CEB!$K$139+[2]CPR_CEB!$K$141)/(SUM([2]CPR_CEB!$K$139:$K$141))</f>
        <v>0</v>
      </c>
      <c r="CC92" s="71">
        <f>$AO92*(SUM([2]CPR_CEB!$K$140)/(SUM([2]CPR_CEB!$K$139:$K$141)))</f>
        <v>0</v>
      </c>
      <c r="CD92" s="68">
        <f>$AP92*(SUM([2]CPR_CEB!$K$142)/(SUM([2]CPR_CEB!$K$142:$K$143)))</f>
        <v>0</v>
      </c>
      <c r="CE92" s="68">
        <f>$AP92*(SUM([2]CPR_CEB!$K$143)/(SUM([2]CPR_CEB!$K$142:$K$143)))</f>
        <v>0</v>
      </c>
      <c r="CF92" s="70"/>
      <c r="CG92" s="70"/>
      <c r="CI92" s="72">
        <f t="shared" si="5"/>
        <v>0</v>
      </c>
      <c r="CJ92" s="73">
        <f t="shared" si="6"/>
        <v>0</v>
      </c>
      <c r="CK92" s="73">
        <f t="shared" si="7"/>
        <v>0</v>
      </c>
      <c r="CL92" s="73">
        <f t="shared" si="8"/>
        <v>0</v>
      </c>
      <c r="CM92" s="73">
        <f t="shared" si="9"/>
        <v>0</v>
      </c>
      <c r="CN92" s="73">
        <f t="shared" si="10"/>
        <v>0</v>
      </c>
      <c r="CO92" s="73">
        <f t="shared" si="11"/>
        <v>0</v>
      </c>
      <c r="CP92" s="73">
        <f t="shared" si="11"/>
        <v>0</v>
      </c>
      <c r="CQ92" s="73">
        <f t="shared" si="12"/>
        <v>0</v>
      </c>
      <c r="CR92" s="73">
        <f t="shared" si="12"/>
        <v>0</v>
      </c>
      <c r="CS92" s="73">
        <f t="shared" si="13"/>
        <v>0</v>
      </c>
      <c r="CT92" s="73">
        <f t="shared" si="14"/>
        <v>0</v>
      </c>
      <c r="CU92" s="73">
        <f t="shared" si="15"/>
        <v>0</v>
      </c>
      <c r="CV92" s="73">
        <f t="shared" si="16"/>
        <v>0</v>
      </c>
      <c r="CW92" s="73">
        <f t="shared" si="17"/>
        <v>0</v>
      </c>
      <c r="CX92" s="73">
        <f t="shared" si="18"/>
        <v>0</v>
      </c>
      <c r="CY92" s="73">
        <f t="shared" si="18"/>
        <v>0</v>
      </c>
      <c r="CZ92" s="73">
        <f t="shared" si="18"/>
        <v>0</v>
      </c>
      <c r="DA92" s="73">
        <f t="shared" si="19"/>
        <v>0</v>
      </c>
      <c r="DB92" s="73">
        <f t="shared" si="20"/>
        <v>0</v>
      </c>
      <c r="DC92" s="73">
        <f t="shared" si="21"/>
        <v>0</v>
      </c>
      <c r="DD92" s="73">
        <f t="shared" si="22"/>
        <v>0</v>
      </c>
      <c r="DE92" s="73">
        <f t="shared" si="23"/>
        <v>0</v>
      </c>
      <c r="DF92" s="73">
        <f t="shared" si="24"/>
        <v>0</v>
      </c>
      <c r="DG92" s="74">
        <f t="shared" si="25"/>
        <v>0</v>
      </c>
      <c r="DH92" s="99"/>
    </row>
    <row r="93" spans="1:112" x14ac:dyDescent="0.25">
      <c r="A93" s="22" t="str">
        <f>B45</f>
        <v>ACTIVITES ASSOCIATIVES</v>
      </c>
      <c r="B93" s="22" t="str">
        <f>C45</f>
        <v xml:space="preserve">FR2 </v>
      </c>
      <c r="C93" s="22">
        <v>20</v>
      </c>
      <c r="D93" s="67">
        <f t="shared" si="42"/>
        <v>0</v>
      </c>
      <c r="E93" s="67">
        <f t="shared" si="42"/>
        <v>0</v>
      </c>
      <c r="F93" s="67">
        <f t="shared" si="42"/>
        <v>0</v>
      </c>
      <c r="G93" s="67">
        <f t="shared" si="42"/>
        <v>0</v>
      </c>
      <c r="H93" s="67">
        <f t="shared" si="42"/>
        <v>0</v>
      </c>
      <c r="I93" s="67">
        <f t="shared" si="42"/>
        <v>0</v>
      </c>
      <c r="J93" s="67">
        <f t="shared" si="42"/>
        <v>0</v>
      </c>
      <c r="K93" s="67">
        <f t="shared" si="42"/>
        <v>0</v>
      </c>
      <c r="L93" s="67">
        <f t="shared" si="42"/>
        <v>0</v>
      </c>
      <c r="M93" s="67">
        <f t="shared" si="42"/>
        <v>0</v>
      </c>
      <c r="N93" s="67">
        <f t="shared" si="42"/>
        <v>0</v>
      </c>
      <c r="O93" s="68">
        <f t="shared" si="42"/>
        <v>0</v>
      </c>
      <c r="P93" s="67">
        <f t="shared" si="42"/>
        <v>0</v>
      </c>
      <c r="Q93" s="69">
        <f t="shared" si="42"/>
        <v>0</v>
      </c>
      <c r="R93" s="68">
        <f t="shared" si="42"/>
        <v>0</v>
      </c>
      <c r="S93" s="69">
        <f t="shared" si="42"/>
        <v>0</v>
      </c>
      <c r="T93" s="67">
        <f t="shared" ref="T93:AD93" si="52">T45</f>
        <v>0</v>
      </c>
      <c r="U93" s="68">
        <f t="shared" si="52"/>
        <v>0</v>
      </c>
      <c r="V93" s="69">
        <f t="shared" si="52"/>
        <v>0</v>
      </c>
      <c r="W93" s="67">
        <f t="shared" si="52"/>
        <v>0</v>
      </c>
      <c r="X93" s="67">
        <f t="shared" si="52"/>
        <v>0</v>
      </c>
      <c r="Y93" s="67">
        <f t="shared" si="52"/>
        <v>0</v>
      </c>
      <c r="Z93" s="67">
        <f t="shared" si="52"/>
        <v>0</v>
      </c>
      <c r="AA93" s="67">
        <f t="shared" si="52"/>
        <v>0</v>
      </c>
      <c r="AB93" s="68">
        <f t="shared" si="52"/>
        <v>0</v>
      </c>
      <c r="AC93" s="67">
        <f t="shared" si="52"/>
        <v>0</v>
      </c>
      <c r="AD93" s="67">
        <f t="shared" si="52"/>
        <v>0</v>
      </c>
      <c r="AE93" s="67">
        <f t="shared" ref="AE93:AS93" si="53">AE45</f>
        <v>0</v>
      </c>
      <c r="AF93" s="67">
        <f t="shared" si="53"/>
        <v>0</v>
      </c>
      <c r="AG93" s="67">
        <f t="shared" si="53"/>
        <v>0</v>
      </c>
      <c r="AH93" s="67">
        <f t="shared" si="53"/>
        <v>0</v>
      </c>
      <c r="AI93" s="67">
        <f t="shared" si="53"/>
        <v>0</v>
      </c>
      <c r="AJ93" s="69">
        <f t="shared" si="53"/>
        <v>0</v>
      </c>
      <c r="AK93" s="67">
        <f t="shared" si="53"/>
        <v>0</v>
      </c>
      <c r="AL93" s="67">
        <f t="shared" si="53"/>
        <v>0</v>
      </c>
      <c r="AM93" s="70">
        <f t="shared" si="53"/>
        <v>0</v>
      </c>
      <c r="AN93" s="68">
        <f t="shared" si="53"/>
        <v>0</v>
      </c>
      <c r="AO93" s="69">
        <f t="shared" si="53"/>
        <v>0</v>
      </c>
      <c r="AP93" s="68">
        <f t="shared" si="53"/>
        <v>0</v>
      </c>
      <c r="AQ93" s="67">
        <f t="shared" si="53"/>
        <v>0</v>
      </c>
      <c r="AR93" s="67">
        <f t="shared" si="53"/>
        <v>0</v>
      </c>
      <c r="AS93" s="67">
        <f t="shared" si="53"/>
        <v>0</v>
      </c>
      <c r="AT93" s="75">
        <f>O93*(SUM([2]CPR_CEB!$K$69:$K$70))/(SUM([2]CPR_CEB!$K$69:$K$72))</f>
        <v>0</v>
      </c>
      <c r="AU93" s="75">
        <f>O93*([2]CPR_CEB!$K$71/(SUM([2]CPR_CEB!$K$69:$K$72)))</f>
        <v>0</v>
      </c>
      <c r="AV93" s="75">
        <f>O93*([2]CPR_CEB!$K$72/(SUM([2]CPR_CEB!$K$69:$K$72)))</f>
        <v>0</v>
      </c>
      <c r="AW93" s="71">
        <f>$Q93*([2]CPR_CEB!$K$76/(SUM([2]CPR_CEB!$K$76:$K$78)))</f>
        <v>0</v>
      </c>
      <c r="AX93" s="71">
        <f>$Q93*(SUM([2]CPR_CEB!$K$77:$K$78)/(SUM([2]CPR_CEB!$K$76:$K$78)))</f>
        <v>0</v>
      </c>
      <c r="AY93" s="75">
        <f>$R93*(SUM([2]CPR_CEB!$K$79)/(SUM([2]CPR_CEB!$K$79:$K$84)))</f>
        <v>0</v>
      </c>
      <c r="AZ93" s="75">
        <f>$R93*(SUM([2]CPR_CEB!$K$80)/(SUM([2]CPR_CEB!$K$79:$K$84)))</f>
        <v>0</v>
      </c>
      <c r="BA93" s="75">
        <f>$R93*(SUM([2]CPR_CEB!$K$81:$K$83)/(SUM([2]CPR_CEB!$K$79:$K$84)))</f>
        <v>0</v>
      </c>
      <c r="BB93" s="75">
        <f>$R93*(SUM([2]CPR_CEB!$K$84)/(SUM([2]CPR_CEB!$K$79:$K$84)))</f>
        <v>0</v>
      </c>
      <c r="BC93" s="71">
        <f>$S93*(SUM([2]CPR_CEB!$K$85)/(SUM([2]CPR_CEB!$K$85:$K$90)))</f>
        <v>0</v>
      </c>
      <c r="BD93" s="71">
        <f>$S93*(SUM([2]CPR_CEB!$K$86)/(SUM([2]CPR_CEB!$K$85:$K$90)))</f>
        <v>0</v>
      </c>
      <c r="BE93" s="71">
        <f>$S93*(SUM([2]CPR_CEB!$K$87:$K$90)/(SUM([2]CPR_CEB!$K$85:$K$90)))</f>
        <v>0</v>
      </c>
      <c r="BF93" s="75">
        <f>$U93*(SUM([2]CPR_CEB!$K$93)/(SUM([2]CPR_CEB!$K$93:$K$97)))</f>
        <v>0</v>
      </c>
      <c r="BG93" s="75">
        <f>$U93*(SUM([2]CPR_CEB!$K$94)/(SUM([2]CPR_CEB!$K$93:$K$97)))*([2]TRP!$D$246/SUM([2]TRP!$D$246:$D$247))</f>
        <v>0</v>
      </c>
      <c r="BH93" s="75">
        <f>$U93*(SUM([2]CPR_CEB!$K$94)/(SUM([2]CPR_CEB!$K$93:$K$97)))*([2]TRP!$D$247/SUM([2]TRP!$D$246:$D$247))</f>
        <v>0</v>
      </c>
      <c r="BI93" s="75">
        <f>$U93*(SUM([2]CPR_CEB!$K$95:$K$96)/(SUM([2]CPR_CEB!$K$93:$K$97)))</f>
        <v>0</v>
      </c>
      <c r="BJ93" s="75">
        <f>$U93*(SUM([2]CPR_CEB!$K$97)/(SUM([2]CPR_CEB!$K$93:$K$97)))</f>
        <v>0</v>
      </c>
      <c r="BK93" s="71">
        <f>$V93*(SUM([2]CPR_CEB!$K$98)/(SUM([2]CPR_CEB!$K$98:$K$100)))</f>
        <v>0</v>
      </c>
      <c r="BL93" s="71">
        <f>$V93*(SUM([2]CPR_CEB!$K$99)/(SUM([2]CPR_CEB!$K$98:$K$100)))</f>
        <v>0</v>
      </c>
      <c r="BM93" s="71">
        <f>$V93*(SUM([2]CPR_CEB!$K$100)/(SUM([2]CPR_CEB!$K$98:$K$100)))</f>
        <v>0</v>
      </c>
      <c r="BN93" s="75">
        <f>$AB93*(SUM([2]CPR_CEB!$K$106)/(SUM([2]CPR_CEB!$K$106:$K$113)))</f>
        <v>0</v>
      </c>
      <c r="BO93" s="75">
        <f>$AB93*(SUM([2]CPR_CEB!$K$107)/(SUM([2]CPR_CEB!$K$106:$K$113)))</f>
        <v>0</v>
      </c>
      <c r="BP93" s="75">
        <f>$AB93*(SUM([2]CPR_CEB!$K$108)/(SUM([2]CPR_CEB!$K$106:$K$113)))</f>
        <v>0</v>
      </c>
      <c r="BQ93" s="75">
        <f>$AB93*(SUM([2]CPR_CEB!$K$109)/(SUM([2]CPR_CEB!$K$106:$K$113)))</f>
        <v>0</v>
      </c>
      <c r="BR93" s="75">
        <f>$AB93*(SUM([2]CPR_CEB!$K$110)/(SUM([2]CPR_CEB!$K$106:$K$113)))</f>
        <v>0</v>
      </c>
      <c r="BS93" s="75">
        <f>$AB93*(SUM([2]CPR_CEB!$K$111:$K$112)/(SUM([2]CPR_CEB!$K$106:$K$113)))</f>
        <v>0</v>
      </c>
      <c r="BT93" s="75">
        <f>$AB93*(SUM([2]CPR_CEB!$K$113)/(SUM([2]CPR_CEB!$K$106:$K$113)))*([2]TRP!$D$248/SUM([2]TRP!$D$248:$D$251))</f>
        <v>0</v>
      </c>
      <c r="BU93" s="75">
        <f>$AB93*(SUM([2]CPR_CEB!$K$113)/(SUM([2]CPR_CEB!$K$106:$K$113)))*([2]TRP!$D$249/SUM([2]TRP!$D$248:$D$251))</f>
        <v>0</v>
      </c>
      <c r="BV93" s="75">
        <f>$AB93*(SUM([2]CPR_CEB!$K$113)/(SUM([2]CPR_CEB!$K$106:$K$113)))*([2]TRP!$D$250/SUM([2]TRP!$D$248:$D$251))</f>
        <v>0</v>
      </c>
      <c r="BW93" s="75">
        <f>$AB93*(SUM([2]CPR_CEB!$K$113)/(SUM([2]CPR_CEB!$K$106:$K$113)))*([2]TRP!$D$251/SUM([2]TRP!$D$248:$D$251))</f>
        <v>0</v>
      </c>
      <c r="BX93" s="71">
        <f>$AJ93*(SUM([2]CPR_CEB!$K$129)/(SUM([2]CPR_CEB!$K$129:$K$130)))</f>
        <v>0</v>
      </c>
      <c r="BY93" s="71">
        <f>$AJ93*(SUM([2]CPR_CEB!$K$130)/(SUM([2]CPR_CEB!$K$129:$K$130)))</f>
        <v>0</v>
      </c>
      <c r="BZ93" s="68">
        <f>$AN93*(SUM([2]CPR_CEB!$K$137)/(SUM([2]CPR_CEB!$K$137:$K$138)))</f>
        <v>0</v>
      </c>
      <c r="CA93" s="68">
        <f>$AN93*(SUM([2]CPR_CEB!$K$138)/(SUM([2]CPR_CEB!$K$137:$K$138)))</f>
        <v>0</v>
      </c>
      <c r="CB93" s="71">
        <f>$AO93*([2]CPR_CEB!$K$139+[2]CPR_CEB!$K$141)/(SUM([2]CPR_CEB!$K$139:$K$141))</f>
        <v>0</v>
      </c>
      <c r="CC93" s="71">
        <f>$AO93*(SUM([2]CPR_CEB!$K$140)/(SUM([2]CPR_CEB!$K$139:$K$141)))</f>
        <v>0</v>
      </c>
      <c r="CD93" s="68">
        <f>$AP93*(SUM([2]CPR_CEB!$K$142)/(SUM([2]CPR_CEB!$K$142:$K$143)))</f>
        <v>0</v>
      </c>
      <c r="CE93" s="68">
        <f>$AP93*(SUM([2]CPR_CEB!$K$143)/(SUM([2]CPR_CEB!$K$142:$K$143)))</f>
        <v>0</v>
      </c>
      <c r="CF93" s="70"/>
      <c r="CG93" s="70"/>
      <c r="CI93" s="72">
        <f t="shared" si="5"/>
        <v>0</v>
      </c>
      <c r="CJ93" s="73">
        <f t="shared" si="6"/>
        <v>0</v>
      </c>
      <c r="CK93" s="73">
        <f t="shared" si="7"/>
        <v>0</v>
      </c>
      <c r="CL93" s="73">
        <f t="shared" si="8"/>
        <v>0</v>
      </c>
      <c r="CM93" s="73">
        <f t="shared" si="9"/>
        <v>0</v>
      </c>
      <c r="CN93" s="73">
        <f t="shared" si="10"/>
        <v>0</v>
      </c>
      <c r="CO93" s="73">
        <f t="shared" si="11"/>
        <v>0</v>
      </c>
      <c r="CP93" s="73">
        <f t="shared" si="11"/>
        <v>0</v>
      </c>
      <c r="CQ93" s="73">
        <f t="shared" si="12"/>
        <v>0</v>
      </c>
      <c r="CR93" s="73">
        <f t="shared" si="12"/>
        <v>0</v>
      </c>
      <c r="CS93" s="73">
        <f t="shared" si="13"/>
        <v>0</v>
      </c>
      <c r="CT93" s="73">
        <f t="shared" si="14"/>
        <v>0</v>
      </c>
      <c r="CU93" s="73">
        <f t="shared" si="15"/>
        <v>0</v>
      </c>
      <c r="CV93" s="73">
        <f t="shared" si="16"/>
        <v>0</v>
      </c>
      <c r="CW93" s="73">
        <f t="shared" si="17"/>
        <v>0</v>
      </c>
      <c r="CX93" s="73">
        <f t="shared" si="18"/>
        <v>0</v>
      </c>
      <c r="CY93" s="73">
        <f t="shared" si="18"/>
        <v>0</v>
      </c>
      <c r="CZ93" s="73">
        <f t="shared" si="18"/>
        <v>0</v>
      </c>
      <c r="DA93" s="73">
        <f t="shared" si="19"/>
        <v>0</v>
      </c>
      <c r="DB93" s="73">
        <f t="shared" si="20"/>
        <v>0</v>
      </c>
      <c r="DC93" s="73">
        <f t="shared" si="21"/>
        <v>0</v>
      </c>
      <c r="DD93" s="73">
        <f t="shared" si="22"/>
        <v>0</v>
      </c>
      <c r="DE93" s="73">
        <f t="shared" si="23"/>
        <v>0</v>
      </c>
      <c r="DF93" s="73">
        <f t="shared" si="24"/>
        <v>0</v>
      </c>
      <c r="DG93" s="74">
        <f t="shared" si="25"/>
        <v>0</v>
      </c>
      <c r="DH93" s="99"/>
    </row>
    <row r="94" spans="1:112" x14ac:dyDescent="0.25">
      <c r="A94" s="22" t="str">
        <f>B48</f>
        <v>Total des produits</v>
      </c>
      <c r="B94" s="22" t="str">
        <f>C48</f>
        <v xml:space="preserve">TOTAL </v>
      </c>
      <c r="C94" s="22">
        <v>25</v>
      </c>
      <c r="D94" s="67">
        <f>D48</f>
        <v>9966.6299999999974</v>
      </c>
      <c r="E94" s="67">
        <f t="shared" ref="E94:AS94" si="54">E48</f>
        <v>1313.5800000000002</v>
      </c>
      <c r="F94" s="67">
        <f t="shared" si="54"/>
        <v>3271.79</v>
      </c>
      <c r="G94" s="67">
        <f t="shared" si="54"/>
        <v>293.16000000000003</v>
      </c>
      <c r="H94" s="67">
        <f t="shared" si="54"/>
        <v>1279.79</v>
      </c>
      <c r="I94" s="67">
        <f t="shared" si="54"/>
        <v>1023.43</v>
      </c>
      <c r="J94" s="67">
        <f t="shared" si="54"/>
        <v>1132.57</v>
      </c>
      <c r="K94" s="67">
        <f t="shared" si="54"/>
        <v>5046.2900000000018</v>
      </c>
      <c r="L94" s="67">
        <f t="shared" si="54"/>
        <v>1441.34</v>
      </c>
      <c r="M94" s="67">
        <f t="shared" si="54"/>
        <v>2291.42</v>
      </c>
      <c r="N94" s="67">
        <f t="shared" si="54"/>
        <v>3684.57</v>
      </c>
      <c r="O94" s="68">
        <f t="shared" si="54"/>
        <v>1925.34</v>
      </c>
      <c r="P94" s="67">
        <f t="shared" si="54"/>
        <v>589.37</v>
      </c>
      <c r="Q94" s="69">
        <f t="shared" si="54"/>
        <v>1747.7399999999998</v>
      </c>
      <c r="R94" s="68">
        <f t="shared" si="54"/>
        <v>3753.3199999999997</v>
      </c>
      <c r="S94" s="69">
        <f t="shared" si="54"/>
        <v>3873.4900000000002</v>
      </c>
      <c r="T94" s="67">
        <f t="shared" si="54"/>
        <v>2416.36</v>
      </c>
      <c r="U94" s="68">
        <f t="shared" si="54"/>
        <v>256.81</v>
      </c>
      <c r="V94" s="69">
        <f t="shared" si="54"/>
        <v>6659.8499999999995</v>
      </c>
      <c r="W94" s="67">
        <f t="shared" si="54"/>
        <v>2019.2900000000002</v>
      </c>
      <c r="X94" s="67">
        <f t="shared" si="54"/>
        <v>2368.08</v>
      </c>
      <c r="Y94" s="67">
        <f t="shared" si="54"/>
        <v>1556.38</v>
      </c>
      <c r="Z94" s="67">
        <f t="shared" si="54"/>
        <v>6085.54</v>
      </c>
      <c r="AA94" s="67">
        <f t="shared" si="54"/>
        <v>5316.96</v>
      </c>
      <c r="AB94" s="68">
        <f t="shared" si="54"/>
        <v>14156.409999999998</v>
      </c>
      <c r="AC94" s="67">
        <f t="shared" si="54"/>
        <v>9347</v>
      </c>
      <c r="AD94" s="67">
        <f t="shared" si="54"/>
        <v>2239.5500000000002</v>
      </c>
      <c r="AE94" s="67">
        <f t="shared" si="54"/>
        <v>5530.15</v>
      </c>
      <c r="AF94" s="67">
        <f t="shared" si="54"/>
        <v>89499.79</v>
      </c>
      <c r="AG94" s="67">
        <f t="shared" si="54"/>
        <v>7296.579999999999</v>
      </c>
      <c r="AH94" s="67">
        <f t="shared" si="54"/>
        <v>13994.460000000001</v>
      </c>
      <c r="AI94" s="67">
        <f t="shared" si="54"/>
        <v>19344.039999999997</v>
      </c>
      <c r="AJ94" s="69">
        <f t="shared" si="54"/>
        <v>3830.12</v>
      </c>
      <c r="AK94" s="67">
        <f t="shared" si="54"/>
        <v>4219.0499999999993</v>
      </c>
      <c r="AL94" s="67">
        <f t="shared" si="54"/>
        <v>10246.98</v>
      </c>
      <c r="AM94" s="70">
        <f t="shared" si="54"/>
        <v>494.75</v>
      </c>
      <c r="AN94" s="68">
        <f t="shared" si="54"/>
        <v>7698.11</v>
      </c>
      <c r="AO94" s="69">
        <f t="shared" si="54"/>
        <v>5889.41</v>
      </c>
      <c r="AP94" s="68">
        <f t="shared" si="54"/>
        <v>2722.5299999999997</v>
      </c>
      <c r="AQ94" s="67">
        <f t="shared" si="54"/>
        <v>25136</v>
      </c>
      <c r="AR94" s="67">
        <f t="shared" si="54"/>
        <v>678</v>
      </c>
      <c r="AS94" s="76">
        <f t="shared" si="54"/>
        <v>291636.02999999997</v>
      </c>
      <c r="AT94" s="75">
        <f>O94*(SUM([2]CPR_CEB!$K$69:$K$70))/(SUM([2]CPR_CEB!$K$69:$K$72))</f>
        <v>332.98389469730171</v>
      </c>
      <c r="AU94" s="75">
        <f>O94*([2]CPR_CEB!$K$71/(SUM([2]CPR_CEB!$K$69:$K$72)))</f>
        <v>407.05397733675574</v>
      </c>
      <c r="AV94" s="75">
        <f>O94*([2]CPR_CEB!$K$72/(SUM([2]CPR_CEB!$K$69:$K$72)))</f>
        <v>1185.3021279659424</v>
      </c>
      <c r="AW94" s="71">
        <f>$Q94*([2]CPR_CEB!$K$76/(SUM([2]CPR_CEB!$K$76:$K$78)))</f>
        <v>652.8657774001698</v>
      </c>
      <c r="AX94" s="71">
        <f>$Q94*(SUM([2]CPR_CEB!$K$77:$K$78)/(SUM([2]CPR_CEB!$K$76:$K$78)))</f>
        <v>1094.8742225998299</v>
      </c>
      <c r="AY94" s="75">
        <f>$R94*(SUM([2]CPR_CEB!$K$79)/(SUM([2]CPR_CEB!$K$79:$K$84)))</f>
        <v>291.47419737728706</v>
      </c>
      <c r="AZ94" s="75">
        <f>$R94*(SUM([2]CPR_CEB!$K$80)/(SUM([2]CPR_CEB!$K$79:$K$84)))</f>
        <v>1155.7805483854247</v>
      </c>
      <c r="BA94" s="75">
        <f>$R94*(SUM([2]CPR_CEB!$K$81:$K$83)/(SUM([2]CPR_CEB!$K$79:$K$84)))</f>
        <v>1081.9514424920953</v>
      </c>
      <c r="BB94" s="75">
        <f>$R94*(SUM([2]CPR_CEB!$K$84)/(SUM([2]CPR_CEB!$K$79:$K$84)))</f>
        <v>1224.1138117451924</v>
      </c>
      <c r="BC94" s="71">
        <f>$S94*(SUM([2]CPR_CEB!$K$85)/(SUM([2]CPR_CEB!$K$85:$K$90)))</f>
        <v>1207.5345020482478</v>
      </c>
      <c r="BD94" s="71">
        <f>$S94*(SUM([2]CPR_CEB!$K$86)/(SUM([2]CPR_CEB!$K$85:$K$90)))</f>
        <v>558.059363791534</v>
      </c>
      <c r="BE94" s="71">
        <f>$S94*(SUM([2]CPR_CEB!$K$87:$K$90)/(SUM([2]CPR_CEB!$K$85:$K$90)))</f>
        <v>2107.8961341602185</v>
      </c>
      <c r="BF94" s="75">
        <f>$U94*(SUM([2]CPR_CEB!$K$93)/(SUM([2]CPR_CEB!$K$93:$K$97)))</f>
        <v>0.61499570407473081</v>
      </c>
      <c r="BG94" s="75">
        <f>$U94*(SUM([2]CPR_CEB!$K$94)/(SUM([2]CPR_CEB!$K$93:$K$97)))*([2]TRP!$D$246/SUM([2]TRP!$D$246:$D$247))</f>
        <v>1.7872662764594442</v>
      </c>
      <c r="BH94" s="75">
        <f>$U94*(SUM([2]CPR_CEB!$K$94)/(SUM([2]CPR_CEB!$K$93:$K$97)))*([2]TRP!$D$247/SUM([2]TRP!$D$246:$D$247))</f>
        <v>0.8511122402581035</v>
      </c>
      <c r="BI94" s="75">
        <f>$U94*(SUM([2]CPR_CEB!$K$95:$K$96)/(SUM([2]CPR_CEB!$K$93:$K$97)))</f>
        <v>19.008531341973931</v>
      </c>
      <c r="BJ94" s="75">
        <f>$U94*(SUM([2]CPR_CEB!$K$97)/(SUM([2]CPR_CEB!$K$93:$K$97)))</f>
        <v>234.54809443723377</v>
      </c>
      <c r="BK94" s="71">
        <f>$V94*(SUM([2]CPR_CEB!$K$98)/(SUM([2]CPR_CEB!$K$98:$K$100)))</f>
        <v>3893.1788560435789</v>
      </c>
      <c r="BL94" s="71">
        <f>$V94*(SUM([2]CPR_CEB!$K$99)/(SUM([2]CPR_CEB!$K$98:$K$100)))</f>
        <v>2016.3143442154585</v>
      </c>
      <c r="BM94" s="71">
        <f>$V94*(SUM([2]CPR_CEB!$K$100)/(SUM([2]CPR_CEB!$K$98:$K$100)))</f>
        <v>750.35679974096217</v>
      </c>
      <c r="BN94" s="75">
        <f>$AB94*(SUM([2]CPR_CEB!$K$106)/(SUM([2]CPR_CEB!$K$106:$K$113)))</f>
        <v>917.98664461020201</v>
      </c>
      <c r="BO94" s="75">
        <f>$AB94*(SUM([2]CPR_CEB!$K$107)/(SUM([2]CPR_CEB!$K$106:$K$113)))</f>
        <v>1675.500670249171</v>
      </c>
      <c r="BP94" s="75">
        <f>$AB94*(SUM([2]CPR_CEB!$K$108)/(SUM([2]CPR_CEB!$K$106:$K$113)))</f>
        <v>3983.4299874344988</v>
      </c>
      <c r="BQ94" s="75">
        <f>$AB94*(SUM([2]CPR_CEB!$K$109)/(SUM([2]CPR_CEB!$K$106:$K$113)))</f>
        <v>898.30604039674893</v>
      </c>
      <c r="BR94" s="75">
        <f>$AB94*(SUM([2]CPR_CEB!$K$110)/(SUM([2]CPR_CEB!$K$106:$K$113)))</f>
        <v>1684.0163163030691</v>
      </c>
      <c r="BS94" s="75">
        <f>$AB94*(SUM([2]CPR_CEB!$K$111:$K$112)/(SUM([2]CPR_CEB!$K$106:$K$113)))</f>
        <v>3646.1157854106509</v>
      </c>
      <c r="BT94" s="75">
        <f>$AB94*(SUM([2]CPR_CEB!$K$113)/(SUM([2]CPR_CEB!$K$106:$K$113)))*([2]TRP!$D$248/SUM([2]TRP!$D$248:$D$251))</f>
        <v>146.78821758945594</v>
      </c>
      <c r="BU94" s="75">
        <f>$AB94*(SUM([2]CPR_CEB!$K$113)/(SUM([2]CPR_CEB!$K$106:$K$113)))*([2]TRP!$D$249/SUM([2]TRP!$D$248:$D$251))</f>
        <v>752.38374528870838</v>
      </c>
      <c r="BV94" s="75">
        <f>$AB94*(SUM([2]CPR_CEB!$K$113)/(SUM([2]CPR_CEB!$K$106:$K$113)))*([2]TRP!$D$250/SUM([2]TRP!$D$248:$D$251))</f>
        <v>179.14781932935824</v>
      </c>
      <c r="BW94" s="75">
        <f>$AB94*(SUM([2]CPR_CEB!$K$113)/(SUM([2]CPR_CEB!$K$106:$K$113)))*([2]TRP!$D$251/SUM([2]TRP!$D$248:$D$251))</f>
        <v>272.73477338813552</v>
      </c>
      <c r="BX94" s="71">
        <f>$AJ94*(SUM([2]CPR_CEB!$K$129)/(SUM([2]CPR_CEB!$K$129:$K$130)))</f>
        <v>2885.622304836992</v>
      </c>
      <c r="BY94" s="71">
        <f>$AJ94*(SUM([2]CPR_CEB!$K$130)/(SUM([2]CPR_CEB!$K$129:$K$130)))</f>
        <v>944.49769516300751</v>
      </c>
      <c r="BZ94" s="68">
        <f>$AN94*(SUM([2]CPR_CEB!$K$137)/(SUM([2]CPR_CEB!$K$137:$K$138)))</f>
        <v>1295.9374048236191</v>
      </c>
      <c r="CA94" s="68">
        <f>$AN94*(SUM([2]CPR_CEB!$K$138)/(SUM([2]CPR_CEB!$K$137:$K$138)))</f>
        <v>6402.172595176381</v>
      </c>
      <c r="CB94" s="71">
        <f>$AO94*([2]CPR_CEB!$K$139+[2]CPR_CEB!$K$141)/(SUM([2]CPR_CEB!$K$139:$K$141))</f>
        <v>3219.5183587576412</v>
      </c>
      <c r="CC94" s="71">
        <f>$AO94*(SUM([2]CPR_CEB!$K$140)/(SUM([2]CPR_CEB!$K$139:$K$141)))</f>
        <v>2669.8916412423582</v>
      </c>
      <c r="CD94" s="68">
        <f>$AP94*(SUM([2]CPR_CEB!$K$142)/(SUM([2]CPR_CEB!$K$142:$K$143)))</f>
        <v>1145.5034970602644</v>
      </c>
      <c r="CE94" s="68">
        <f>$AP94*(SUM([2]CPR_CEB!$K$143)/(SUM([2]CPR_CEB!$K$142:$K$143)))</f>
        <v>1577.0265029397351</v>
      </c>
      <c r="CF94" s="70"/>
      <c r="CG94" s="70"/>
      <c r="CI94" s="77">
        <f t="shared" si="5"/>
        <v>9966.6299999999974</v>
      </c>
      <c r="CJ94" s="78">
        <f t="shared" si="6"/>
        <v>4585.37</v>
      </c>
      <c r="CK94" s="78">
        <f t="shared" si="7"/>
        <v>5046.2900000000018</v>
      </c>
      <c r="CL94" s="78">
        <f t="shared" si="8"/>
        <v>407.05397733675574</v>
      </c>
      <c r="CM94" s="78">
        <f t="shared" si="9"/>
        <v>1185.3021279659424</v>
      </c>
      <c r="CN94" s="78">
        <f t="shared" si="10"/>
        <v>1094.8742225998299</v>
      </c>
      <c r="CO94" s="78">
        <f t="shared" si="11"/>
        <v>291.47419737728706</v>
      </c>
      <c r="CP94" s="78">
        <f t="shared" si="11"/>
        <v>1155.7805483854247</v>
      </c>
      <c r="CQ94" s="78">
        <f t="shared" si="12"/>
        <v>1224.1138117451924</v>
      </c>
      <c r="CR94" s="78">
        <f t="shared" si="12"/>
        <v>1207.5345020482478</v>
      </c>
      <c r="CS94" s="78">
        <f t="shared" si="13"/>
        <v>558.059363791534</v>
      </c>
      <c r="CT94" s="78">
        <f t="shared" si="14"/>
        <v>19097.072579832722</v>
      </c>
      <c r="CU94" s="78">
        <f t="shared" si="15"/>
        <v>4387.37</v>
      </c>
      <c r="CV94" s="78">
        <f t="shared" si="16"/>
        <v>1064.7748621996579</v>
      </c>
      <c r="CW94" s="78">
        <f t="shared" si="17"/>
        <v>1675.500670249171</v>
      </c>
      <c r="CX94" s="78">
        <f t="shared" si="18"/>
        <v>4735.8137327232071</v>
      </c>
      <c r="CY94" s="78">
        <f t="shared" si="18"/>
        <v>1077.4538597261071</v>
      </c>
      <c r="CZ94" s="78">
        <f t="shared" si="18"/>
        <v>1956.7510896912045</v>
      </c>
      <c r="DA94" s="78">
        <f t="shared" si="19"/>
        <v>187363.92735088916</v>
      </c>
      <c r="DB94" s="78">
        <f t="shared" si="20"/>
        <v>37407.58843452148</v>
      </c>
      <c r="DC94" s="78">
        <f t="shared" si="21"/>
        <v>0.61499570407473081</v>
      </c>
      <c r="DD94" s="78">
        <f t="shared" si="22"/>
        <v>236.33536071369321</v>
      </c>
      <c r="DE94" s="78">
        <f t="shared" si="23"/>
        <v>3893.1788560435789</v>
      </c>
      <c r="DF94" s="78">
        <f t="shared" si="24"/>
        <v>2017.1654564557166</v>
      </c>
      <c r="DG94" s="79">
        <f t="shared" si="25"/>
        <v>291636.02999999997</v>
      </c>
      <c r="DH94" s="99"/>
    </row>
    <row r="95" spans="1:112" s="97" customFormat="1" x14ac:dyDescent="0.25">
      <c r="A95" s="97" t="s">
        <v>166</v>
      </c>
      <c r="C95" s="97">
        <v>100</v>
      </c>
      <c r="D95" s="101">
        <f>SUM(D53:D93)-D94</f>
        <v>0</v>
      </c>
      <c r="E95" s="101">
        <f t="shared" ref="E95:BP95" si="55">SUM(E53:E93)-E94</f>
        <v>0</v>
      </c>
      <c r="F95" s="101">
        <f t="shared" si="55"/>
        <v>0</v>
      </c>
      <c r="G95" s="101">
        <f t="shared" si="55"/>
        <v>0</v>
      </c>
      <c r="H95" s="101">
        <f t="shared" si="55"/>
        <v>0</v>
      </c>
      <c r="I95" s="101">
        <f t="shared" si="55"/>
        <v>0</v>
      </c>
      <c r="J95" s="101">
        <f t="shared" si="55"/>
        <v>0</v>
      </c>
      <c r="K95" s="101">
        <f t="shared" si="55"/>
        <v>0</v>
      </c>
      <c r="L95" s="101">
        <f t="shared" si="55"/>
        <v>0</v>
      </c>
      <c r="M95" s="101">
        <f t="shared" si="55"/>
        <v>0</v>
      </c>
      <c r="N95" s="101">
        <f t="shared" si="55"/>
        <v>0</v>
      </c>
      <c r="O95" s="101">
        <f t="shared" si="55"/>
        <v>0</v>
      </c>
      <c r="P95" s="101">
        <f t="shared" si="55"/>
        <v>0</v>
      </c>
      <c r="Q95" s="101">
        <f t="shared" si="55"/>
        <v>0</v>
      </c>
      <c r="R95" s="101">
        <f t="shared" si="55"/>
        <v>0</v>
      </c>
      <c r="S95" s="101">
        <f t="shared" si="55"/>
        <v>0</v>
      </c>
      <c r="T95" s="101">
        <f t="shared" si="55"/>
        <v>0</v>
      </c>
      <c r="U95" s="101">
        <f t="shared" si="55"/>
        <v>0</v>
      </c>
      <c r="V95" s="101">
        <f t="shared" si="55"/>
        <v>0</v>
      </c>
      <c r="W95" s="101">
        <f t="shared" si="55"/>
        <v>0</v>
      </c>
      <c r="X95" s="101">
        <f t="shared" si="55"/>
        <v>0</v>
      </c>
      <c r="Y95" s="101">
        <f t="shared" si="55"/>
        <v>0</v>
      </c>
      <c r="Z95" s="101">
        <f t="shared" si="55"/>
        <v>0</v>
      </c>
      <c r="AA95" s="101">
        <f t="shared" si="55"/>
        <v>0</v>
      </c>
      <c r="AB95" s="101">
        <f t="shared" si="55"/>
        <v>0</v>
      </c>
      <c r="AC95" s="101">
        <f t="shared" si="55"/>
        <v>0</v>
      </c>
      <c r="AD95" s="101">
        <f t="shared" si="55"/>
        <v>0</v>
      </c>
      <c r="AE95" s="101">
        <f t="shared" si="55"/>
        <v>0</v>
      </c>
      <c r="AF95" s="101">
        <f t="shared" si="55"/>
        <v>0</v>
      </c>
      <c r="AG95" s="101">
        <f t="shared" si="55"/>
        <v>0</v>
      </c>
      <c r="AH95" s="101">
        <f t="shared" si="55"/>
        <v>0</v>
      </c>
      <c r="AI95" s="101">
        <f t="shared" si="55"/>
        <v>0</v>
      </c>
      <c r="AJ95" s="101">
        <f t="shared" si="55"/>
        <v>0</v>
      </c>
      <c r="AK95" s="101">
        <f t="shared" si="55"/>
        <v>0</v>
      </c>
      <c r="AL95" s="101">
        <f t="shared" si="55"/>
        <v>0</v>
      </c>
      <c r="AM95" s="101">
        <f t="shared" si="55"/>
        <v>0</v>
      </c>
      <c r="AN95" s="101">
        <f t="shared" si="55"/>
        <v>0</v>
      </c>
      <c r="AO95" s="101">
        <f t="shared" si="55"/>
        <v>0</v>
      </c>
      <c r="AP95" s="101">
        <f t="shared" si="55"/>
        <v>0</v>
      </c>
      <c r="AQ95" s="101">
        <f t="shared" si="55"/>
        <v>0</v>
      </c>
      <c r="AR95" s="101">
        <f t="shared" si="55"/>
        <v>0</v>
      </c>
      <c r="AS95" s="101">
        <f t="shared" si="55"/>
        <v>0</v>
      </c>
      <c r="AT95" s="101">
        <f t="shared" si="55"/>
        <v>0</v>
      </c>
      <c r="AU95" s="101">
        <f t="shared" si="55"/>
        <v>0</v>
      </c>
      <c r="AV95" s="101">
        <f t="shared" si="55"/>
        <v>0</v>
      </c>
      <c r="AW95" s="101">
        <f t="shared" si="55"/>
        <v>0</v>
      </c>
      <c r="AX95" s="101">
        <f t="shared" si="55"/>
        <v>0</v>
      </c>
      <c r="AY95" s="101">
        <f t="shared" si="55"/>
        <v>0</v>
      </c>
      <c r="AZ95" s="101">
        <f t="shared" si="55"/>
        <v>0</v>
      </c>
      <c r="BA95" s="101">
        <f t="shared" si="55"/>
        <v>0</v>
      </c>
      <c r="BB95" s="101">
        <f t="shared" si="55"/>
        <v>0</v>
      </c>
      <c r="BC95" s="101">
        <f t="shared" si="55"/>
        <v>0</v>
      </c>
      <c r="BD95" s="101">
        <f t="shared" si="55"/>
        <v>0</v>
      </c>
      <c r="BE95" s="101">
        <f t="shared" si="55"/>
        <v>0</v>
      </c>
      <c r="BF95" s="101">
        <f t="shared" si="55"/>
        <v>0</v>
      </c>
      <c r="BG95" s="101">
        <f t="shared" si="55"/>
        <v>0</v>
      </c>
      <c r="BH95" s="101">
        <f t="shared" si="55"/>
        <v>0</v>
      </c>
      <c r="BI95" s="101">
        <f t="shared" si="55"/>
        <v>0</v>
      </c>
      <c r="BJ95" s="101">
        <f t="shared" si="55"/>
        <v>0</v>
      </c>
      <c r="BK95" s="101">
        <f t="shared" si="55"/>
        <v>0</v>
      </c>
      <c r="BL95" s="101">
        <f t="shared" si="55"/>
        <v>0</v>
      </c>
      <c r="BM95" s="101">
        <f t="shared" si="55"/>
        <v>0</v>
      </c>
      <c r="BN95" s="101">
        <f t="shared" si="55"/>
        <v>0</v>
      </c>
      <c r="BO95" s="101">
        <f t="shared" si="55"/>
        <v>0</v>
      </c>
      <c r="BP95" s="101">
        <f t="shared" si="55"/>
        <v>0</v>
      </c>
      <c r="BQ95" s="101">
        <f t="shared" ref="BQ95:DG95" si="56">SUM(BQ53:BQ93)-BQ94</f>
        <v>0</v>
      </c>
      <c r="BR95" s="101">
        <f t="shared" si="56"/>
        <v>0</v>
      </c>
      <c r="BS95" s="101">
        <f t="shared" si="56"/>
        <v>0</v>
      </c>
      <c r="BT95" s="101">
        <f t="shared" si="56"/>
        <v>0</v>
      </c>
      <c r="BU95" s="101">
        <f t="shared" si="56"/>
        <v>0</v>
      </c>
      <c r="BV95" s="101">
        <f t="shared" si="56"/>
        <v>0</v>
      </c>
      <c r="BW95" s="101">
        <f t="shared" si="56"/>
        <v>0</v>
      </c>
      <c r="BX95" s="101">
        <f t="shared" si="56"/>
        <v>0</v>
      </c>
      <c r="BY95" s="101">
        <f t="shared" si="56"/>
        <v>0</v>
      </c>
      <c r="BZ95" s="101">
        <f t="shared" si="56"/>
        <v>0</v>
      </c>
      <c r="CA95" s="101">
        <f t="shared" si="56"/>
        <v>0</v>
      </c>
      <c r="CB95" s="101">
        <f t="shared" si="56"/>
        <v>0</v>
      </c>
      <c r="CC95" s="101">
        <f t="shared" si="56"/>
        <v>0</v>
      </c>
      <c r="CD95" s="101">
        <f t="shared" si="56"/>
        <v>0</v>
      </c>
      <c r="CE95" s="101">
        <f t="shared" si="56"/>
        <v>0</v>
      </c>
      <c r="CF95" s="101">
        <f t="shared" si="56"/>
        <v>0</v>
      </c>
      <c r="CG95" s="101">
        <f t="shared" si="56"/>
        <v>0</v>
      </c>
      <c r="CH95" s="101">
        <f t="shared" si="56"/>
        <v>0</v>
      </c>
      <c r="CI95" s="101">
        <f t="shared" si="56"/>
        <v>0</v>
      </c>
      <c r="CJ95" s="101">
        <f t="shared" si="56"/>
        <v>0</v>
      </c>
      <c r="CK95" s="101">
        <f t="shared" si="56"/>
        <v>0</v>
      </c>
      <c r="CL95" s="101">
        <f t="shared" si="56"/>
        <v>0</v>
      </c>
      <c r="CM95" s="101">
        <f t="shared" si="56"/>
        <v>0</v>
      </c>
      <c r="CN95" s="101">
        <f t="shared" si="56"/>
        <v>0</v>
      </c>
      <c r="CO95" s="101">
        <f t="shared" si="56"/>
        <v>0</v>
      </c>
      <c r="CP95" s="101">
        <f t="shared" si="56"/>
        <v>0</v>
      </c>
      <c r="CQ95" s="101">
        <f t="shared" si="56"/>
        <v>0</v>
      </c>
      <c r="CR95" s="101">
        <f t="shared" si="56"/>
        <v>0</v>
      </c>
      <c r="CS95" s="101">
        <f t="shared" si="56"/>
        <v>0</v>
      </c>
      <c r="CT95" s="101">
        <f t="shared" si="56"/>
        <v>0</v>
      </c>
      <c r="CU95" s="101">
        <f t="shared" si="56"/>
        <v>0</v>
      </c>
      <c r="CV95" s="101">
        <f t="shared" si="56"/>
        <v>0</v>
      </c>
      <c r="CW95" s="101">
        <f t="shared" si="56"/>
        <v>0</v>
      </c>
      <c r="CX95" s="101">
        <f t="shared" si="56"/>
        <v>0</v>
      </c>
      <c r="CY95" s="101">
        <f t="shared" si="56"/>
        <v>0</v>
      </c>
      <c r="CZ95" s="101">
        <f t="shared" si="56"/>
        <v>0</v>
      </c>
      <c r="DA95" s="101">
        <f t="shared" si="56"/>
        <v>0</v>
      </c>
      <c r="DB95" s="101">
        <f t="shared" si="56"/>
        <v>0</v>
      </c>
      <c r="DC95" s="101">
        <f t="shared" si="56"/>
        <v>0</v>
      </c>
      <c r="DD95" s="101">
        <f t="shared" si="56"/>
        <v>0</v>
      </c>
      <c r="DE95" s="101">
        <f t="shared" si="56"/>
        <v>0</v>
      </c>
      <c r="DF95" s="101">
        <f t="shared" si="56"/>
        <v>0</v>
      </c>
      <c r="DG95" s="101">
        <f t="shared" si="56"/>
        <v>0</v>
      </c>
    </row>
    <row r="96" spans="1:112" x14ac:dyDescent="0.25">
      <c r="C96" s="22">
        <v>1</v>
      </c>
      <c r="AS96" s="67">
        <f>SUM(U96:AR96)</f>
        <v>0</v>
      </c>
      <c r="BF96" s="47"/>
      <c r="BG96" s="47"/>
      <c r="BH96" s="47"/>
      <c r="BI96" s="47"/>
      <c r="BJ96" s="47"/>
    </row>
    <row r="97" spans="3:45" x14ac:dyDescent="0.25">
      <c r="C97" s="22">
        <f>C96+1</f>
        <v>2</v>
      </c>
      <c r="AS97" s="67">
        <f t="shared" ref="AS97:AS136" si="57">SUM(U97:AR97)</f>
        <v>0</v>
      </c>
    </row>
    <row r="98" spans="3:45" x14ac:dyDescent="0.25">
      <c r="C98" s="22">
        <f t="shared" ref="C98:C120" si="58">C97+1</f>
        <v>3</v>
      </c>
      <c r="AS98" s="67">
        <f t="shared" si="57"/>
        <v>0</v>
      </c>
    </row>
    <row r="99" spans="3:45" x14ac:dyDescent="0.25">
      <c r="C99" s="22">
        <f t="shared" si="58"/>
        <v>4</v>
      </c>
      <c r="AS99" s="67">
        <f t="shared" si="57"/>
        <v>0</v>
      </c>
    </row>
    <row r="100" spans="3:45" x14ac:dyDescent="0.25">
      <c r="C100" s="22">
        <f t="shared" si="58"/>
        <v>5</v>
      </c>
      <c r="AS100" s="67">
        <f t="shared" si="57"/>
        <v>0</v>
      </c>
    </row>
    <row r="101" spans="3:45" x14ac:dyDescent="0.25">
      <c r="C101" s="22">
        <f t="shared" si="58"/>
        <v>6</v>
      </c>
      <c r="AS101" s="67">
        <f t="shared" si="57"/>
        <v>0</v>
      </c>
    </row>
    <row r="102" spans="3:45" x14ac:dyDescent="0.25">
      <c r="C102" s="22">
        <f t="shared" si="58"/>
        <v>7</v>
      </c>
      <c r="AS102" s="67">
        <f t="shared" si="57"/>
        <v>0</v>
      </c>
    </row>
    <row r="103" spans="3:45" x14ac:dyDescent="0.25">
      <c r="C103" s="22">
        <f t="shared" si="58"/>
        <v>8</v>
      </c>
      <c r="AS103" s="67">
        <f t="shared" si="57"/>
        <v>0</v>
      </c>
    </row>
    <row r="104" spans="3:45" x14ac:dyDescent="0.25">
      <c r="C104" s="22">
        <f t="shared" si="58"/>
        <v>9</v>
      </c>
      <c r="AS104" s="67">
        <f t="shared" si="57"/>
        <v>0</v>
      </c>
    </row>
    <row r="105" spans="3:45" x14ac:dyDescent="0.25">
      <c r="C105" s="22">
        <f t="shared" si="58"/>
        <v>10</v>
      </c>
      <c r="AS105" s="67">
        <f t="shared" si="57"/>
        <v>0</v>
      </c>
    </row>
    <row r="106" spans="3:45" x14ac:dyDescent="0.25">
      <c r="C106" s="22">
        <f t="shared" si="58"/>
        <v>11</v>
      </c>
      <c r="AS106" s="67">
        <f t="shared" si="57"/>
        <v>0</v>
      </c>
    </row>
    <row r="107" spans="3:45" x14ac:dyDescent="0.25">
      <c r="C107" s="22">
        <f t="shared" si="58"/>
        <v>12</v>
      </c>
      <c r="AS107" s="67">
        <f t="shared" si="57"/>
        <v>0</v>
      </c>
    </row>
    <row r="108" spans="3:45" x14ac:dyDescent="0.25">
      <c r="C108" s="22">
        <f t="shared" si="58"/>
        <v>13</v>
      </c>
      <c r="AS108" s="67">
        <f t="shared" si="57"/>
        <v>0</v>
      </c>
    </row>
    <row r="109" spans="3:45" x14ac:dyDescent="0.25">
      <c r="C109" s="22">
        <f t="shared" si="58"/>
        <v>14</v>
      </c>
      <c r="AS109" s="67">
        <f t="shared" si="57"/>
        <v>0</v>
      </c>
    </row>
    <row r="110" spans="3:45" x14ac:dyDescent="0.25">
      <c r="C110" s="22">
        <f t="shared" si="58"/>
        <v>15</v>
      </c>
      <c r="AS110" s="67">
        <f t="shared" si="57"/>
        <v>0</v>
      </c>
    </row>
    <row r="111" spans="3:45" x14ac:dyDescent="0.25">
      <c r="C111" s="22">
        <f t="shared" si="58"/>
        <v>16</v>
      </c>
      <c r="AS111" s="67">
        <f t="shared" si="57"/>
        <v>0</v>
      </c>
    </row>
    <row r="112" spans="3:45" x14ac:dyDescent="0.25">
      <c r="C112" s="22">
        <f t="shared" si="58"/>
        <v>17</v>
      </c>
      <c r="AS112" s="67">
        <f t="shared" si="57"/>
        <v>0</v>
      </c>
    </row>
    <row r="113" spans="3:45" x14ac:dyDescent="0.25">
      <c r="C113" s="22">
        <f t="shared" si="58"/>
        <v>18</v>
      </c>
      <c r="AS113" s="67">
        <f t="shared" si="57"/>
        <v>0</v>
      </c>
    </row>
    <row r="114" spans="3:45" x14ac:dyDescent="0.25">
      <c r="C114" s="22">
        <f t="shared" si="58"/>
        <v>19</v>
      </c>
      <c r="AS114" s="67">
        <f t="shared" si="57"/>
        <v>0</v>
      </c>
    </row>
    <row r="115" spans="3:45" x14ac:dyDescent="0.25">
      <c r="C115" s="22">
        <f t="shared" si="58"/>
        <v>20</v>
      </c>
      <c r="AS115" s="67">
        <f t="shared" si="57"/>
        <v>0</v>
      </c>
    </row>
    <row r="116" spans="3:45" x14ac:dyDescent="0.25">
      <c r="C116" s="22">
        <f t="shared" si="58"/>
        <v>21</v>
      </c>
      <c r="AS116" s="67">
        <f t="shared" si="57"/>
        <v>0</v>
      </c>
    </row>
    <row r="117" spans="3:45" x14ac:dyDescent="0.25">
      <c r="C117" s="22">
        <f t="shared" si="58"/>
        <v>22</v>
      </c>
      <c r="AS117" s="67">
        <f t="shared" si="57"/>
        <v>0</v>
      </c>
    </row>
    <row r="118" spans="3:45" x14ac:dyDescent="0.25">
      <c r="C118" s="22">
        <f t="shared" si="58"/>
        <v>23</v>
      </c>
      <c r="AS118" s="67">
        <f t="shared" si="57"/>
        <v>0</v>
      </c>
    </row>
    <row r="119" spans="3:45" x14ac:dyDescent="0.25">
      <c r="C119" s="22">
        <f>C118+1</f>
        <v>24</v>
      </c>
      <c r="AS119" s="67">
        <f t="shared" si="57"/>
        <v>0</v>
      </c>
    </row>
    <row r="120" spans="3:45" x14ac:dyDescent="0.25">
      <c r="C120" s="22">
        <f t="shared" si="58"/>
        <v>25</v>
      </c>
      <c r="AS120" s="67">
        <f t="shared" si="57"/>
        <v>0</v>
      </c>
    </row>
    <row r="121" spans="3:45" x14ac:dyDescent="0.25">
      <c r="C121" s="22">
        <v>100</v>
      </c>
      <c r="AS121" s="67">
        <f t="shared" si="57"/>
        <v>0</v>
      </c>
    </row>
    <row r="122" spans="3:45" x14ac:dyDescent="0.25">
      <c r="C122" s="22">
        <v>100</v>
      </c>
      <c r="AS122" s="67">
        <f t="shared" si="57"/>
        <v>0</v>
      </c>
    </row>
    <row r="123" spans="3:45" x14ac:dyDescent="0.25">
      <c r="C123" s="22">
        <v>100</v>
      </c>
      <c r="AS123" s="67">
        <f t="shared" si="57"/>
        <v>0</v>
      </c>
    </row>
    <row r="124" spans="3:45" x14ac:dyDescent="0.25">
      <c r="C124" s="22">
        <v>100</v>
      </c>
      <c r="AS124" s="67">
        <f t="shared" si="57"/>
        <v>0</v>
      </c>
    </row>
    <row r="125" spans="3:45" x14ac:dyDescent="0.25">
      <c r="C125" s="22">
        <v>100</v>
      </c>
      <c r="AS125" s="67">
        <f t="shared" si="57"/>
        <v>0</v>
      </c>
    </row>
    <row r="126" spans="3:45" x14ac:dyDescent="0.25">
      <c r="C126" s="22">
        <v>100</v>
      </c>
      <c r="AS126" s="67">
        <f t="shared" si="57"/>
        <v>0</v>
      </c>
    </row>
    <row r="127" spans="3:45" x14ac:dyDescent="0.25">
      <c r="C127" s="22">
        <v>100</v>
      </c>
      <c r="AS127" s="67">
        <f t="shared" si="57"/>
        <v>0</v>
      </c>
    </row>
    <row r="128" spans="3:45" x14ac:dyDescent="0.25">
      <c r="C128" s="22">
        <v>100</v>
      </c>
      <c r="AS128" s="67">
        <f t="shared" si="57"/>
        <v>0</v>
      </c>
    </row>
    <row r="129" spans="3:45" x14ac:dyDescent="0.25">
      <c r="C129" s="22">
        <v>100</v>
      </c>
      <c r="AS129" s="67">
        <f t="shared" si="57"/>
        <v>0</v>
      </c>
    </row>
    <row r="130" spans="3:45" x14ac:dyDescent="0.25">
      <c r="C130" s="22">
        <v>100</v>
      </c>
      <c r="AS130" s="67">
        <f t="shared" si="57"/>
        <v>0</v>
      </c>
    </row>
    <row r="131" spans="3:45" x14ac:dyDescent="0.25">
      <c r="C131" s="22">
        <v>100</v>
      </c>
      <c r="AS131" s="67">
        <f t="shared" si="57"/>
        <v>0</v>
      </c>
    </row>
    <row r="132" spans="3:45" x14ac:dyDescent="0.25">
      <c r="C132" s="22">
        <v>100</v>
      </c>
      <c r="AS132" s="67">
        <f t="shared" si="57"/>
        <v>0</v>
      </c>
    </row>
    <row r="133" spans="3:45" x14ac:dyDescent="0.25">
      <c r="C133" s="22">
        <v>100</v>
      </c>
      <c r="AS133" s="67">
        <f t="shared" si="57"/>
        <v>0</v>
      </c>
    </row>
    <row r="134" spans="3:45" x14ac:dyDescent="0.25">
      <c r="C134" s="22">
        <v>100</v>
      </c>
      <c r="AS134" s="67">
        <f t="shared" si="57"/>
        <v>0</v>
      </c>
    </row>
    <row r="135" spans="3:45" x14ac:dyDescent="0.25">
      <c r="C135" s="22">
        <v>100</v>
      </c>
      <c r="AS135" s="67">
        <f t="shared" si="57"/>
        <v>0</v>
      </c>
    </row>
    <row r="136" spans="3:45" x14ac:dyDescent="0.25">
      <c r="C136" s="22">
        <v>100</v>
      </c>
      <c r="AS136" s="67">
        <f t="shared" si="57"/>
        <v>0</v>
      </c>
    </row>
    <row r="137" spans="3:45" x14ac:dyDescent="0.25">
      <c r="C137" s="22">
        <v>100</v>
      </c>
    </row>
    <row r="138" spans="3:45" x14ac:dyDescent="0.25">
      <c r="C138" s="22">
        <v>100</v>
      </c>
    </row>
    <row r="139" spans="3:45" x14ac:dyDescent="0.25">
      <c r="C139" s="22">
        <v>100</v>
      </c>
    </row>
    <row r="140" spans="3:45" x14ac:dyDescent="0.25">
      <c r="C140" s="22">
        <v>100</v>
      </c>
    </row>
    <row r="141" spans="3:45" x14ac:dyDescent="0.25">
      <c r="C141" s="22">
        <v>100</v>
      </c>
    </row>
    <row r="142" spans="3:45" x14ac:dyDescent="0.25">
      <c r="C142" s="22">
        <v>100</v>
      </c>
    </row>
    <row r="143" spans="3:45" x14ac:dyDescent="0.25">
      <c r="C143" s="22">
        <v>100</v>
      </c>
    </row>
    <row r="144" spans="3:45" x14ac:dyDescent="0.25">
      <c r="C144" s="22">
        <v>100</v>
      </c>
    </row>
    <row r="145" spans="3:3" x14ac:dyDescent="0.25">
      <c r="C145" s="22">
        <v>100</v>
      </c>
    </row>
    <row r="146" spans="3:3" x14ac:dyDescent="0.25">
      <c r="C146" s="22">
        <v>100</v>
      </c>
    </row>
    <row r="147" spans="3:3" x14ac:dyDescent="0.25">
      <c r="C147" s="22">
        <v>100</v>
      </c>
    </row>
    <row r="148" spans="3:3" x14ac:dyDescent="0.25">
      <c r="C148" s="22">
        <v>100</v>
      </c>
    </row>
    <row r="149" spans="3:3" x14ac:dyDescent="0.25">
      <c r="C149" s="22">
        <v>100</v>
      </c>
    </row>
    <row r="150" spans="3:3" x14ac:dyDescent="0.25">
      <c r="C150" s="22">
        <v>100</v>
      </c>
    </row>
    <row r="151" spans="3:3" x14ac:dyDescent="0.25">
      <c r="C151" s="22">
        <v>100</v>
      </c>
    </row>
    <row r="152" spans="3:3" x14ac:dyDescent="0.25">
      <c r="C152" s="22">
        <v>100</v>
      </c>
    </row>
    <row r="153" spans="3:3" x14ac:dyDescent="0.25">
      <c r="C153" s="22">
        <v>100</v>
      </c>
    </row>
    <row r="154" spans="3:3" x14ac:dyDescent="0.25">
      <c r="C154" s="22">
        <v>100</v>
      </c>
    </row>
    <row r="155" spans="3:3" x14ac:dyDescent="0.25">
      <c r="C155" s="22">
        <v>100</v>
      </c>
    </row>
    <row r="156" spans="3:3" x14ac:dyDescent="0.25">
      <c r="C156" s="22">
        <v>100</v>
      </c>
    </row>
    <row r="157" spans="3:3" x14ac:dyDescent="0.25">
      <c r="C157" s="22">
        <v>100</v>
      </c>
    </row>
    <row r="158" spans="3:3" x14ac:dyDescent="0.25">
      <c r="C158" s="22">
        <v>100</v>
      </c>
    </row>
    <row r="159" spans="3:3" x14ac:dyDescent="0.25">
      <c r="C159" s="22">
        <v>100</v>
      </c>
    </row>
    <row r="160" spans="3:3" x14ac:dyDescent="0.25">
      <c r="C160" s="22">
        <v>100</v>
      </c>
    </row>
    <row r="161" spans="3:3" x14ac:dyDescent="0.25">
      <c r="C161" s="22">
        <v>100</v>
      </c>
    </row>
    <row r="162" spans="3:3" x14ac:dyDescent="0.25">
      <c r="C162" s="22">
        <v>100</v>
      </c>
    </row>
    <row r="163" spans="3:3" x14ac:dyDescent="0.25">
      <c r="C163" s="22">
        <v>100</v>
      </c>
    </row>
    <row r="164" spans="3:3" x14ac:dyDescent="0.25">
      <c r="C164" s="22">
        <v>100</v>
      </c>
    </row>
    <row r="165" spans="3:3" x14ac:dyDescent="0.25">
      <c r="C165" s="22">
        <v>100</v>
      </c>
    </row>
    <row r="166" spans="3:3" x14ac:dyDescent="0.25">
      <c r="C166" s="22">
        <v>100</v>
      </c>
    </row>
    <row r="167" spans="3:3" x14ac:dyDescent="0.25">
      <c r="C167" s="22">
        <v>100</v>
      </c>
    </row>
    <row r="168" spans="3:3" x14ac:dyDescent="0.25">
      <c r="C168" s="22">
        <v>100</v>
      </c>
    </row>
    <row r="169" spans="3:3" x14ac:dyDescent="0.25">
      <c r="C169" s="22">
        <v>100</v>
      </c>
    </row>
    <row r="170" spans="3:3" x14ac:dyDescent="0.25">
      <c r="C170" s="22">
        <v>100</v>
      </c>
    </row>
    <row r="171" spans="3:3" x14ac:dyDescent="0.25">
      <c r="C171" s="22">
        <v>100</v>
      </c>
    </row>
    <row r="172" spans="3:3" x14ac:dyDescent="0.25">
      <c r="C172" s="22">
        <v>100</v>
      </c>
    </row>
    <row r="173" spans="3:3" x14ac:dyDescent="0.25">
      <c r="C173" s="22">
        <v>100</v>
      </c>
    </row>
    <row r="174" spans="3:3" x14ac:dyDescent="0.25">
      <c r="C174" s="22">
        <v>100</v>
      </c>
    </row>
    <row r="175" spans="3:3" x14ac:dyDescent="0.25">
      <c r="C175" s="22">
        <v>100</v>
      </c>
    </row>
    <row r="176" spans="3:3" x14ac:dyDescent="0.25">
      <c r="C176" s="22">
        <v>100</v>
      </c>
    </row>
    <row r="177" spans="3:3" x14ac:dyDescent="0.25">
      <c r="C177" s="22">
        <v>100</v>
      </c>
    </row>
    <row r="178" spans="3:3" x14ac:dyDescent="0.25">
      <c r="C178" s="22">
        <v>100</v>
      </c>
    </row>
    <row r="179" spans="3:3" x14ac:dyDescent="0.25">
      <c r="C179" s="22">
        <v>100</v>
      </c>
    </row>
    <row r="180" spans="3:3" x14ac:dyDescent="0.25">
      <c r="C180" s="22">
        <v>100</v>
      </c>
    </row>
    <row r="181" spans="3:3" x14ac:dyDescent="0.25">
      <c r="C181" s="22">
        <v>100</v>
      </c>
    </row>
    <row r="182" spans="3:3" x14ac:dyDescent="0.25">
      <c r="C182" s="22">
        <v>100</v>
      </c>
    </row>
    <row r="183" spans="3:3" x14ac:dyDescent="0.25">
      <c r="C183" s="22">
        <v>100</v>
      </c>
    </row>
    <row r="184" spans="3:3" x14ac:dyDescent="0.25">
      <c r="C184" s="22">
        <v>100</v>
      </c>
    </row>
    <row r="185" spans="3:3" x14ac:dyDescent="0.25">
      <c r="C185" s="22">
        <v>100</v>
      </c>
    </row>
  </sheetData>
  <mergeCells count="2">
    <mergeCell ref="B3:C3"/>
    <mergeCell ref="B4:C4"/>
  </mergeCells>
  <pageMargins left="0" right="0" top="0" bottom="0" header="0.51181102362204722" footer="0.51181102362204722"/>
  <pageSetup paperSize="9" scale="50" orientation="landscape"/>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60"/>
  <dimension ref="A1:AR48"/>
  <sheetViews>
    <sheetView showZeros="0" workbookViewId="0">
      <pane xSplit="2" ySplit="4" topLeftCell="C14" activePane="bottomRight" state="frozen"/>
      <selection activeCell="A2" sqref="A2"/>
      <selection pane="topRight" activeCell="A2" sqref="A2"/>
      <selection pane="bottomLeft" activeCell="A2" sqref="A2"/>
      <selection pane="bottomRight" activeCell="A2" sqref="A2"/>
    </sheetView>
  </sheetViews>
  <sheetFormatPr baseColWidth="10" defaultColWidth="11.453125" defaultRowHeight="12.5" x14ac:dyDescent="0.25"/>
  <cols>
    <col min="1" max="1" width="28" customWidth="1"/>
    <col min="2" max="2" width="31.6328125" customWidth="1"/>
    <col min="3" max="3" width="5.90625" customWidth="1"/>
    <col min="4" max="4" width="5.6328125" customWidth="1"/>
    <col min="5" max="5" width="5.90625" customWidth="1"/>
    <col min="6" max="7" width="5.453125" customWidth="1"/>
    <col min="8" max="8" width="5.6328125" customWidth="1"/>
    <col min="9" max="9" width="5.453125" customWidth="1"/>
    <col min="10" max="10" width="5.6328125" customWidth="1"/>
    <col min="11" max="11" width="5.453125" customWidth="1"/>
    <col min="12" max="12" width="5.6328125" customWidth="1"/>
    <col min="13" max="14" width="6" bestFit="1" customWidth="1"/>
    <col min="15" max="15" width="5.453125" customWidth="1"/>
    <col min="16" max="16" width="5.90625" customWidth="1"/>
    <col min="17" max="19" width="5.6328125" customWidth="1"/>
    <col min="20" max="20" width="5.453125" customWidth="1"/>
    <col min="21" max="22" width="5.6328125" customWidth="1"/>
    <col min="23" max="23" width="6" bestFit="1" customWidth="1"/>
    <col min="24" max="24" width="5.453125" customWidth="1"/>
    <col min="25" max="25" width="5.6328125" customWidth="1"/>
    <col min="26" max="26" width="6" bestFit="1" customWidth="1"/>
    <col min="27" max="27" width="5.6328125" customWidth="1"/>
    <col min="28" max="29" width="6" bestFit="1" customWidth="1"/>
    <col min="30" max="30" width="5.453125" customWidth="1"/>
    <col min="31" max="31" width="5.90625" customWidth="1"/>
    <col min="32" max="32" width="5.6328125" customWidth="1"/>
    <col min="33" max="33" width="6.36328125" bestFit="1" customWidth="1"/>
    <col min="34" max="34" width="5.6328125" customWidth="1"/>
    <col min="35" max="36" width="6" bestFit="1" customWidth="1"/>
    <col min="37" max="37" width="5.90625" customWidth="1"/>
    <col min="38" max="39" width="5.453125" customWidth="1"/>
    <col min="40" max="40" width="6" bestFit="1" customWidth="1"/>
    <col min="41" max="41" width="5.453125" customWidth="1"/>
    <col min="42" max="42" width="5.6328125" customWidth="1"/>
    <col min="43" max="43" width="5.453125" customWidth="1"/>
    <col min="44" max="44" width="7.453125" customWidth="1"/>
  </cols>
  <sheetData>
    <row r="1" spans="1:44" ht="13" x14ac:dyDescent="0.3">
      <c r="A1" s="1" t="s">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3"/>
    </row>
    <row r="2" spans="1:44" ht="13.25" x14ac:dyDescent="0.25">
      <c r="A2" s="4">
        <v>2001</v>
      </c>
      <c r="B2" s="5"/>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6"/>
    </row>
    <row r="3" spans="1:44" ht="13.25" x14ac:dyDescent="0.25">
      <c r="A3" s="150" t="s">
        <v>1</v>
      </c>
      <c r="B3" s="151"/>
      <c r="C3" s="7" t="s">
        <v>2</v>
      </c>
      <c r="D3" s="8" t="s">
        <v>3</v>
      </c>
      <c r="E3" s="8" t="s">
        <v>4</v>
      </c>
      <c r="F3" s="8" t="s">
        <v>5</v>
      </c>
      <c r="G3" s="8" t="s">
        <v>6</v>
      </c>
      <c r="H3" s="8" t="s">
        <v>7</v>
      </c>
      <c r="I3" s="8" t="s">
        <v>8</v>
      </c>
      <c r="J3" s="8" t="s">
        <v>9</v>
      </c>
      <c r="K3" s="8" t="s">
        <v>10</v>
      </c>
      <c r="L3" s="8" t="s">
        <v>11</v>
      </c>
      <c r="M3" s="8" t="s">
        <v>12</v>
      </c>
      <c r="N3" s="8" t="s">
        <v>13</v>
      </c>
      <c r="O3" s="8" t="s">
        <v>14</v>
      </c>
      <c r="P3" s="8" t="s">
        <v>15</v>
      </c>
      <c r="Q3" s="8" t="s">
        <v>16</v>
      </c>
      <c r="R3" s="8" t="s">
        <v>17</v>
      </c>
      <c r="S3" s="8" t="s">
        <v>18</v>
      </c>
      <c r="T3" s="8" t="s">
        <v>19</v>
      </c>
      <c r="U3" s="8" t="s">
        <v>20</v>
      </c>
      <c r="V3" s="8" t="s">
        <v>21</v>
      </c>
      <c r="W3" s="8" t="s">
        <v>22</v>
      </c>
      <c r="X3" s="8" t="s">
        <v>23</v>
      </c>
      <c r="Y3" s="8" t="s">
        <v>24</v>
      </c>
      <c r="Z3" s="8" t="s">
        <v>25</v>
      </c>
      <c r="AA3" s="8" t="s">
        <v>26</v>
      </c>
      <c r="AB3" s="8" t="s">
        <v>27</v>
      </c>
      <c r="AC3" s="8" t="s">
        <v>28</v>
      </c>
      <c r="AD3" s="8" t="s">
        <v>29</v>
      </c>
      <c r="AE3" s="8" t="s">
        <v>30</v>
      </c>
      <c r="AF3" s="8" t="s">
        <v>31</v>
      </c>
      <c r="AG3" s="8" t="s">
        <v>32</v>
      </c>
      <c r="AH3" s="8" t="s">
        <v>33</v>
      </c>
      <c r="AI3" s="8" t="s">
        <v>34</v>
      </c>
      <c r="AJ3" s="8" t="s">
        <v>35</v>
      </c>
      <c r="AK3" s="8" t="s">
        <v>36</v>
      </c>
      <c r="AL3" s="8" t="s">
        <v>37</v>
      </c>
      <c r="AM3" s="8" t="s">
        <v>38</v>
      </c>
      <c r="AN3" s="8" t="s">
        <v>39</v>
      </c>
      <c r="AO3" s="8" t="s">
        <v>40</v>
      </c>
      <c r="AP3" s="8" t="s">
        <v>41</v>
      </c>
      <c r="AQ3" s="8" t="s">
        <v>42</v>
      </c>
      <c r="AR3" s="9" t="s">
        <v>43</v>
      </c>
    </row>
    <row r="4" spans="1:44" ht="13.25" x14ac:dyDescent="0.25">
      <c r="A4" s="152" t="s">
        <v>44</v>
      </c>
      <c r="B4" s="153"/>
      <c r="C4" s="10"/>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2"/>
    </row>
    <row r="5" spans="1:44" ht="13.25" x14ac:dyDescent="0.25">
      <c r="A5" s="13" t="s">
        <v>45</v>
      </c>
      <c r="B5" s="14" t="s">
        <v>46</v>
      </c>
      <c r="C5" s="15">
        <v>1416</v>
      </c>
      <c r="D5" s="15">
        <v>0</v>
      </c>
      <c r="E5" s="15">
        <v>0</v>
      </c>
      <c r="F5" s="15">
        <v>0</v>
      </c>
      <c r="G5" s="15">
        <v>0</v>
      </c>
      <c r="H5" s="15">
        <v>0</v>
      </c>
      <c r="I5" s="15">
        <v>0</v>
      </c>
      <c r="J5" s="15">
        <v>0</v>
      </c>
      <c r="K5" s="15">
        <v>0</v>
      </c>
      <c r="L5" s="15">
        <v>0</v>
      </c>
      <c r="M5" s="15">
        <v>0</v>
      </c>
      <c r="N5" s="15">
        <v>0</v>
      </c>
      <c r="O5" s="15">
        <v>0</v>
      </c>
      <c r="P5" s="15">
        <v>0</v>
      </c>
      <c r="Q5" s="15">
        <v>0</v>
      </c>
      <c r="R5" s="15">
        <v>0</v>
      </c>
      <c r="S5" s="15">
        <v>0</v>
      </c>
      <c r="T5" s="15">
        <v>0</v>
      </c>
      <c r="U5" s="15">
        <v>0</v>
      </c>
      <c r="V5" s="15">
        <v>0</v>
      </c>
      <c r="W5" s="15">
        <v>0</v>
      </c>
      <c r="X5" s="15">
        <v>0</v>
      </c>
      <c r="Y5" s="15">
        <v>0</v>
      </c>
      <c r="Z5" s="15">
        <v>0</v>
      </c>
      <c r="AA5" s="15">
        <v>0</v>
      </c>
      <c r="AB5" s="15">
        <v>0</v>
      </c>
      <c r="AC5" s="15">
        <v>0</v>
      </c>
      <c r="AD5" s="15">
        <v>0</v>
      </c>
      <c r="AE5" s="15">
        <v>0</v>
      </c>
      <c r="AF5" s="15">
        <v>0</v>
      </c>
      <c r="AG5" s="15">
        <v>0</v>
      </c>
      <c r="AH5" s="15">
        <v>0</v>
      </c>
      <c r="AI5" s="15">
        <v>0</v>
      </c>
      <c r="AJ5" s="15">
        <v>0</v>
      </c>
      <c r="AK5" s="15">
        <v>6</v>
      </c>
      <c r="AL5" s="15">
        <v>0</v>
      </c>
      <c r="AM5" s="15">
        <v>2</v>
      </c>
      <c r="AN5" s="15">
        <v>0</v>
      </c>
      <c r="AO5" s="15">
        <v>0</v>
      </c>
      <c r="AP5" s="15">
        <v>62</v>
      </c>
      <c r="AQ5" s="15">
        <v>0</v>
      </c>
      <c r="AR5" s="16">
        <f t="shared" ref="AR5:AR47" si="0">SUM(C5:AQ5)</f>
        <v>1486</v>
      </c>
    </row>
    <row r="6" spans="1:44" ht="13.25" x14ac:dyDescent="0.25">
      <c r="A6" s="13" t="s">
        <v>47</v>
      </c>
      <c r="B6" s="14" t="s">
        <v>48</v>
      </c>
      <c r="C6" s="15">
        <v>0</v>
      </c>
      <c r="D6" s="15">
        <v>0</v>
      </c>
      <c r="E6" s="15">
        <v>0</v>
      </c>
      <c r="F6" s="15">
        <v>0</v>
      </c>
      <c r="G6" s="15">
        <v>0</v>
      </c>
      <c r="H6" s="15">
        <v>0</v>
      </c>
      <c r="I6" s="15">
        <v>0</v>
      </c>
      <c r="J6" s="15">
        <v>0</v>
      </c>
      <c r="K6" s="15">
        <v>0</v>
      </c>
      <c r="L6" s="15">
        <v>0</v>
      </c>
      <c r="M6" s="15">
        <v>0</v>
      </c>
      <c r="N6" s="15">
        <v>0</v>
      </c>
      <c r="O6" s="15">
        <v>0</v>
      </c>
      <c r="P6" s="15">
        <v>0</v>
      </c>
      <c r="Q6" s="15">
        <v>0</v>
      </c>
      <c r="R6" s="15">
        <v>0</v>
      </c>
      <c r="S6" s="15">
        <v>0</v>
      </c>
      <c r="T6" s="15">
        <v>0</v>
      </c>
      <c r="U6" s="15">
        <v>0</v>
      </c>
      <c r="V6" s="15">
        <v>0</v>
      </c>
      <c r="W6" s="15">
        <v>0</v>
      </c>
      <c r="X6" s="15">
        <v>0</v>
      </c>
      <c r="Y6" s="15">
        <v>0</v>
      </c>
      <c r="Z6" s="15">
        <v>0</v>
      </c>
      <c r="AA6" s="15">
        <v>0</v>
      </c>
      <c r="AB6" s="15">
        <v>0</v>
      </c>
      <c r="AC6" s="15">
        <v>0</v>
      </c>
      <c r="AD6" s="15">
        <v>0</v>
      </c>
      <c r="AE6" s="15">
        <v>0</v>
      </c>
      <c r="AF6" s="15">
        <v>0</v>
      </c>
      <c r="AG6" s="15">
        <v>0</v>
      </c>
      <c r="AH6" s="15">
        <v>0</v>
      </c>
      <c r="AI6" s="15">
        <v>0</v>
      </c>
      <c r="AJ6" s="15">
        <v>0</v>
      </c>
      <c r="AK6" s="15">
        <v>0</v>
      </c>
      <c r="AL6" s="15">
        <v>0</v>
      </c>
      <c r="AM6" s="15">
        <v>0</v>
      </c>
      <c r="AN6" s="15">
        <v>0</v>
      </c>
      <c r="AO6" s="15">
        <v>0</v>
      </c>
      <c r="AP6" s="15">
        <v>0</v>
      </c>
      <c r="AQ6" s="15">
        <v>0</v>
      </c>
      <c r="AR6" s="16">
        <f t="shared" si="0"/>
        <v>0</v>
      </c>
    </row>
    <row r="7" spans="1:44" ht="13.25" x14ac:dyDescent="0.25">
      <c r="A7" s="13" t="s">
        <v>49</v>
      </c>
      <c r="B7" s="14" t="s">
        <v>50</v>
      </c>
      <c r="C7" s="15">
        <v>0</v>
      </c>
      <c r="D7" s="15">
        <v>0</v>
      </c>
      <c r="E7" s="15">
        <v>0</v>
      </c>
      <c r="F7" s="15">
        <v>0</v>
      </c>
      <c r="G7" s="15">
        <v>0</v>
      </c>
      <c r="H7" s="15">
        <v>0</v>
      </c>
      <c r="I7" s="15">
        <v>0</v>
      </c>
      <c r="J7" s="15">
        <v>0</v>
      </c>
      <c r="K7" s="15">
        <v>0</v>
      </c>
      <c r="L7" s="15">
        <v>0</v>
      </c>
      <c r="M7" s="15">
        <v>0</v>
      </c>
      <c r="N7" s="15">
        <v>0</v>
      </c>
      <c r="O7" s="15">
        <v>0</v>
      </c>
      <c r="P7" s="15">
        <v>0</v>
      </c>
      <c r="Q7" s="15">
        <v>0</v>
      </c>
      <c r="R7" s="15">
        <v>0</v>
      </c>
      <c r="S7" s="15">
        <v>0</v>
      </c>
      <c r="T7" s="15">
        <v>0</v>
      </c>
      <c r="U7" s="15">
        <v>0</v>
      </c>
      <c r="V7" s="15">
        <v>0</v>
      </c>
      <c r="W7" s="15">
        <v>0</v>
      </c>
      <c r="X7" s="15">
        <v>0</v>
      </c>
      <c r="Y7" s="15">
        <v>0</v>
      </c>
      <c r="Z7" s="15">
        <v>0</v>
      </c>
      <c r="AA7" s="15">
        <v>0</v>
      </c>
      <c r="AB7" s="15">
        <v>0</v>
      </c>
      <c r="AC7" s="15">
        <v>0</v>
      </c>
      <c r="AD7" s="15">
        <v>0</v>
      </c>
      <c r="AE7" s="15">
        <v>0</v>
      </c>
      <c r="AF7" s="15">
        <v>0</v>
      </c>
      <c r="AG7" s="15">
        <v>0</v>
      </c>
      <c r="AH7" s="15">
        <v>0</v>
      </c>
      <c r="AI7" s="15">
        <v>0</v>
      </c>
      <c r="AJ7" s="15">
        <v>0</v>
      </c>
      <c r="AK7" s="15">
        <v>0</v>
      </c>
      <c r="AL7" s="15">
        <v>0</v>
      </c>
      <c r="AM7" s="15">
        <v>0</v>
      </c>
      <c r="AN7" s="15">
        <v>0</v>
      </c>
      <c r="AO7" s="15">
        <v>0</v>
      </c>
      <c r="AP7" s="15">
        <v>0</v>
      </c>
      <c r="AQ7" s="15">
        <v>0</v>
      </c>
      <c r="AR7" s="16">
        <f t="shared" si="0"/>
        <v>0</v>
      </c>
    </row>
    <row r="8" spans="1:44" ht="13.25" x14ac:dyDescent="0.25">
      <c r="A8" s="13" t="s">
        <v>51</v>
      </c>
      <c r="B8" s="14" t="s">
        <v>52</v>
      </c>
      <c r="C8" s="15">
        <v>0</v>
      </c>
      <c r="D8" s="15">
        <v>0</v>
      </c>
      <c r="E8" s="15">
        <v>0</v>
      </c>
      <c r="F8" s="15">
        <v>0</v>
      </c>
      <c r="G8" s="15">
        <v>0</v>
      </c>
      <c r="H8" s="15">
        <v>0</v>
      </c>
      <c r="I8" s="15">
        <v>0</v>
      </c>
      <c r="J8" s="15">
        <v>0</v>
      </c>
      <c r="K8" s="15">
        <v>0</v>
      </c>
      <c r="L8" s="15">
        <v>0</v>
      </c>
      <c r="M8" s="15">
        <v>0</v>
      </c>
      <c r="N8" s="15">
        <v>0</v>
      </c>
      <c r="O8" s="15">
        <v>0</v>
      </c>
      <c r="P8" s="15">
        <v>0</v>
      </c>
      <c r="Q8" s="15">
        <v>0</v>
      </c>
      <c r="R8" s="15">
        <v>0</v>
      </c>
      <c r="S8" s="15">
        <v>0</v>
      </c>
      <c r="T8" s="15">
        <v>0</v>
      </c>
      <c r="U8" s="15">
        <v>0</v>
      </c>
      <c r="V8" s="15">
        <v>0</v>
      </c>
      <c r="W8" s="15">
        <v>0</v>
      </c>
      <c r="X8" s="15">
        <v>0</v>
      </c>
      <c r="Y8" s="15">
        <v>0</v>
      </c>
      <c r="Z8" s="15">
        <v>0</v>
      </c>
      <c r="AA8" s="15">
        <v>0</v>
      </c>
      <c r="AB8" s="15">
        <v>0</v>
      </c>
      <c r="AC8" s="15">
        <v>0</v>
      </c>
      <c r="AD8" s="15">
        <v>0</v>
      </c>
      <c r="AE8" s="15">
        <v>0</v>
      </c>
      <c r="AF8" s="15">
        <v>0</v>
      </c>
      <c r="AG8" s="15">
        <v>0</v>
      </c>
      <c r="AH8" s="15">
        <v>0</v>
      </c>
      <c r="AI8" s="15">
        <v>0</v>
      </c>
      <c r="AJ8" s="15">
        <v>0</v>
      </c>
      <c r="AK8" s="15">
        <v>0</v>
      </c>
      <c r="AL8" s="15">
        <v>0</v>
      </c>
      <c r="AM8" s="15">
        <v>0</v>
      </c>
      <c r="AN8" s="15">
        <v>0</v>
      </c>
      <c r="AO8" s="15">
        <v>0</v>
      </c>
      <c r="AP8" s="15">
        <v>0</v>
      </c>
      <c r="AQ8" s="15">
        <v>0</v>
      </c>
      <c r="AR8" s="16">
        <f t="shared" si="0"/>
        <v>0</v>
      </c>
    </row>
    <row r="9" spans="1:44" ht="13.25" x14ac:dyDescent="0.25">
      <c r="A9" s="13" t="s">
        <v>53</v>
      </c>
      <c r="B9" s="14" t="s">
        <v>54</v>
      </c>
      <c r="C9" s="15">
        <v>0</v>
      </c>
      <c r="D9" s="15">
        <v>0</v>
      </c>
      <c r="E9" s="15">
        <v>0</v>
      </c>
      <c r="F9" s="15">
        <v>0</v>
      </c>
      <c r="G9" s="15">
        <v>0</v>
      </c>
      <c r="H9" s="15">
        <v>0</v>
      </c>
      <c r="I9" s="15">
        <v>0</v>
      </c>
      <c r="J9" s="15">
        <v>0</v>
      </c>
      <c r="K9" s="15">
        <v>0</v>
      </c>
      <c r="L9" s="15">
        <v>0</v>
      </c>
      <c r="M9" s="15">
        <v>0</v>
      </c>
      <c r="N9" s="15">
        <v>0</v>
      </c>
      <c r="O9" s="15">
        <v>0</v>
      </c>
      <c r="P9" s="15">
        <v>0</v>
      </c>
      <c r="Q9" s="15">
        <v>0</v>
      </c>
      <c r="R9" s="15">
        <v>0</v>
      </c>
      <c r="S9" s="15">
        <v>0</v>
      </c>
      <c r="T9" s="15">
        <v>0</v>
      </c>
      <c r="U9" s="15">
        <v>0</v>
      </c>
      <c r="V9" s="15">
        <v>0</v>
      </c>
      <c r="W9" s="15">
        <v>0</v>
      </c>
      <c r="X9" s="15">
        <v>0</v>
      </c>
      <c r="Y9" s="15">
        <v>0</v>
      </c>
      <c r="Z9" s="15">
        <v>0</v>
      </c>
      <c r="AA9" s="15">
        <v>0</v>
      </c>
      <c r="AB9" s="15">
        <v>0</v>
      </c>
      <c r="AC9" s="15">
        <v>0</v>
      </c>
      <c r="AD9" s="15">
        <v>0</v>
      </c>
      <c r="AE9" s="15">
        <v>0</v>
      </c>
      <c r="AF9" s="15">
        <v>0</v>
      </c>
      <c r="AG9" s="15">
        <v>0</v>
      </c>
      <c r="AH9" s="15">
        <v>0</v>
      </c>
      <c r="AI9" s="15">
        <v>0</v>
      </c>
      <c r="AJ9" s="15">
        <v>0</v>
      </c>
      <c r="AK9" s="15">
        <v>0</v>
      </c>
      <c r="AL9" s="15">
        <v>0</v>
      </c>
      <c r="AM9" s="15">
        <v>0</v>
      </c>
      <c r="AN9" s="15">
        <v>0</v>
      </c>
      <c r="AO9" s="15">
        <v>0</v>
      </c>
      <c r="AP9" s="15">
        <v>0</v>
      </c>
      <c r="AQ9" s="15">
        <v>0</v>
      </c>
      <c r="AR9" s="16">
        <f t="shared" si="0"/>
        <v>0</v>
      </c>
    </row>
    <row r="10" spans="1:44" ht="13.25" x14ac:dyDescent="0.25">
      <c r="A10" s="13" t="s">
        <v>55</v>
      </c>
      <c r="B10" s="14" t="s">
        <v>56</v>
      </c>
      <c r="C10" s="15">
        <v>0</v>
      </c>
      <c r="D10" s="15">
        <v>0</v>
      </c>
      <c r="E10" s="15">
        <v>0</v>
      </c>
      <c r="F10" s="15">
        <v>0</v>
      </c>
      <c r="G10" s="15">
        <v>0</v>
      </c>
      <c r="H10" s="15">
        <v>0</v>
      </c>
      <c r="I10" s="15">
        <v>0</v>
      </c>
      <c r="J10" s="15">
        <v>0</v>
      </c>
      <c r="K10" s="15">
        <v>0</v>
      </c>
      <c r="L10" s="15">
        <v>0</v>
      </c>
      <c r="M10" s="15">
        <v>0</v>
      </c>
      <c r="N10" s="15">
        <v>0</v>
      </c>
      <c r="O10" s="15">
        <v>0</v>
      </c>
      <c r="P10" s="15">
        <v>0</v>
      </c>
      <c r="Q10" s="15">
        <v>0</v>
      </c>
      <c r="R10" s="15">
        <v>0</v>
      </c>
      <c r="S10" s="15">
        <v>0</v>
      </c>
      <c r="T10" s="15">
        <v>0</v>
      </c>
      <c r="U10" s="15">
        <v>0</v>
      </c>
      <c r="V10" s="15">
        <v>0</v>
      </c>
      <c r="W10" s="15">
        <v>0</v>
      </c>
      <c r="X10" s="15">
        <v>0</v>
      </c>
      <c r="Y10" s="15">
        <v>0</v>
      </c>
      <c r="Z10" s="15">
        <v>0</v>
      </c>
      <c r="AA10" s="15">
        <v>0</v>
      </c>
      <c r="AB10" s="15">
        <v>0</v>
      </c>
      <c r="AC10" s="15">
        <v>0</v>
      </c>
      <c r="AD10" s="15">
        <v>0</v>
      </c>
      <c r="AE10" s="15">
        <v>0</v>
      </c>
      <c r="AF10" s="15">
        <v>0</v>
      </c>
      <c r="AG10" s="15">
        <v>0</v>
      </c>
      <c r="AH10" s="15">
        <v>0</v>
      </c>
      <c r="AI10" s="15">
        <v>0</v>
      </c>
      <c r="AJ10" s="15">
        <v>0</v>
      </c>
      <c r="AK10" s="15">
        <v>0</v>
      </c>
      <c r="AL10" s="15">
        <v>0</v>
      </c>
      <c r="AM10" s="15">
        <v>0</v>
      </c>
      <c r="AN10" s="15">
        <v>0</v>
      </c>
      <c r="AO10" s="15">
        <v>0</v>
      </c>
      <c r="AP10" s="15">
        <v>0</v>
      </c>
      <c r="AQ10" s="15">
        <v>0</v>
      </c>
      <c r="AR10" s="16">
        <f t="shared" si="0"/>
        <v>0</v>
      </c>
    </row>
    <row r="11" spans="1:44" ht="13.25" x14ac:dyDescent="0.25">
      <c r="A11" s="13" t="s">
        <v>57</v>
      </c>
      <c r="B11" s="14" t="s">
        <v>58</v>
      </c>
      <c r="C11" s="15">
        <v>2.62</v>
      </c>
      <c r="D11" s="15">
        <v>26.74</v>
      </c>
      <c r="E11" s="15">
        <v>73.16</v>
      </c>
      <c r="F11" s="15">
        <v>8.23</v>
      </c>
      <c r="G11" s="15">
        <v>45.81</v>
      </c>
      <c r="H11" s="15">
        <v>24.42</v>
      </c>
      <c r="I11" s="15">
        <v>29.62</v>
      </c>
      <c r="J11" s="15">
        <v>154.68</v>
      </c>
      <c r="K11" s="15">
        <v>31.24</v>
      </c>
      <c r="L11" s="15">
        <v>65.92</v>
      </c>
      <c r="M11" s="15">
        <v>93.32</v>
      </c>
      <c r="N11" s="15">
        <v>46.87</v>
      </c>
      <c r="O11" s="15">
        <v>14.38</v>
      </c>
      <c r="P11" s="15">
        <v>38.74</v>
      </c>
      <c r="Q11" s="15">
        <v>89.71</v>
      </c>
      <c r="R11" s="15">
        <v>98.44</v>
      </c>
      <c r="S11" s="15">
        <v>65.44</v>
      </c>
      <c r="T11" s="15">
        <v>16.5</v>
      </c>
      <c r="U11" s="15">
        <v>139.41999999999999</v>
      </c>
      <c r="V11" s="15">
        <v>52.02</v>
      </c>
      <c r="W11" s="15">
        <v>77.77</v>
      </c>
      <c r="X11" s="15">
        <v>25.07</v>
      </c>
      <c r="Y11" s="15">
        <v>190.35</v>
      </c>
      <c r="Z11" s="15">
        <v>97.66</v>
      </c>
      <c r="AA11" s="15">
        <v>99.28</v>
      </c>
      <c r="AB11" s="15">
        <v>301</v>
      </c>
      <c r="AC11" s="15">
        <v>72.650000000000006</v>
      </c>
      <c r="AD11" s="15">
        <v>9</v>
      </c>
      <c r="AE11" s="15">
        <v>31.05</v>
      </c>
      <c r="AF11" s="15">
        <v>261.57</v>
      </c>
      <c r="AG11" s="15">
        <v>449.45</v>
      </c>
      <c r="AH11" s="15">
        <v>357.81</v>
      </c>
      <c r="AI11" s="15">
        <v>66.260000000000005</v>
      </c>
      <c r="AJ11" s="15">
        <v>92.61</v>
      </c>
      <c r="AK11" s="15">
        <v>377.68</v>
      </c>
      <c r="AL11" s="15">
        <v>15.42</v>
      </c>
      <c r="AM11" s="15">
        <v>395.78</v>
      </c>
      <c r="AN11" s="15">
        <v>254.47</v>
      </c>
      <c r="AO11" s="15">
        <v>196.44</v>
      </c>
      <c r="AP11" s="15">
        <v>1109</v>
      </c>
      <c r="AQ11" s="15">
        <v>29.41</v>
      </c>
      <c r="AR11" s="16">
        <f t="shared" si="0"/>
        <v>5627.01</v>
      </c>
    </row>
    <row r="12" spans="1:44" ht="13.25" x14ac:dyDescent="0.25">
      <c r="A12" s="13" t="s">
        <v>59</v>
      </c>
      <c r="B12" s="14" t="s">
        <v>60</v>
      </c>
      <c r="C12" s="15">
        <v>278.87</v>
      </c>
      <c r="D12" s="15">
        <v>66.02</v>
      </c>
      <c r="E12" s="15">
        <v>88.55</v>
      </c>
      <c r="F12" s="15">
        <v>13.63</v>
      </c>
      <c r="G12" s="15">
        <v>42.97</v>
      </c>
      <c r="H12" s="15">
        <v>-0.88</v>
      </c>
      <c r="I12" s="15">
        <v>39.020000000000003</v>
      </c>
      <c r="J12" s="15">
        <v>238.01</v>
      </c>
      <c r="K12" s="15">
        <v>45</v>
      </c>
      <c r="L12" s="15">
        <v>64.23</v>
      </c>
      <c r="M12" s="15">
        <v>-54.92</v>
      </c>
      <c r="N12" s="15">
        <v>90.19</v>
      </c>
      <c r="O12" s="15">
        <v>19.61</v>
      </c>
      <c r="P12" s="15">
        <v>232.32</v>
      </c>
      <c r="Q12" s="15">
        <v>-26.99</v>
      </c>
      <c r="R12" s="15">
        <v>163.01</v>
      </c>
      <c r="S12" s="15">
        <v>41.72</v>
      </c>
      <c r="T12" s="15">
        <v>-82.14</v>
      </c>
      <c r="U12" s="15">
        <v>70.13</v>
      </c>
      <c r="V12" s="15">
        <v>478.39</v>
      </c>
      <c r="W12" s="15">
        <v>595</v>
      </c>
      <c r="X12" s="15">
        <v>580.95000000000005</v>
      </c>
      <c r="Y12" s="15">
        <v>-44.32</v>
      </c>
      <c r="Z12" s="15">
        <v>-244.34</v>
      </c>
      <c r="AA12" s="15">
        <v>3523.31</v>
      </c>
      <c r="AB12" s="15">
        <v>143</v>
      </c>
      <c r="AC12" s="15">
        <v>75.849999999999994</v>
      </c>
      <c r="AD12" s="15">
        <v>446.3</v>
      </c>
      <c r="AE12" s="15">
        <v>808.27</v>
      </c>
      <c r="AF12" s="15">
        <v>12.14</v>
      </c>
      <c r="AG12" s="15">
        <v>194.26</v>
      </c>
      <c r="AH12" s="15">
        <v>9959.07</v>
      </c>
      <c r="AI12" s="15">
        <v>26.13</v>
      </c>
      <c r="AJ12" s="15">
        <v>147.52000000000001</v>
      </c>
      <c r="AK12" s="15">
        <v>117.44</v>
      </c>
      <c r="AL12" s="15">
        <v>23.3</v>
      </c>
      <c r="AM12" s="15">
        <v>58.47</v>
      </c>
      <c r="AN12" s="15">
        <v>192.29</v>
      </c>
      <c r="AO12" s="15">
        <v>211.67</v>
      </c>
      <c r="AP12" s="15">
        <v>1076</v>
      </c>
      <c r="AQ12" s="15">
        <v>40.950000000000003</v>
      </c>
      <c r="AR12" s="16">
        <f t="shared" si="0"/>
        <v>19750</v>
      </c>
    </row>
    <row r="13" spans="1:44" ht="13.25" x14ac:dyDescent="0.25">
      <c r="A13" s="13" t="s">
        <v>61</v>
      </c>
      <c r="B13" s="14" t="s">
        <v>62</v>
      </c>
      <c r="C13" s="15">
        <v>0.76</v>
      </c>
      <c r="D13" s="15">
        <v>7.76</v>
      </c>
      <c r="E13" s="15">
        <v>13.21</v>
      </c>
      <c r="F13" s="15">
        <v>1.43</v>
      </c>
      <c r="G13" s="15">
        <v>5.45</v>
      </c>
      <c r="H13" s="15">
        <v>1.53</v>
      </c>
      <c r="I13" s="15">
        <v>5.12</v>
      </c>
      <c r="J13" s="15">
        <v>30.82</v>
      </c>
      <c r="K13" s="15">
        <v>6.66</v>
      </c>
      <c r="L13" s="15">
        <v>8.74</v>
      </c>
      <c r="M13" s="15">
        <v>-3.22</v>
      </c>
      <c r="N13" s="15">
        <v>11.39</v>
      </c>
      <c r="O13" s="15">
        <v>2.66</v>
      </c>
      <c r="P13" s="15">
        <v>22.95</v>
      </c>
      <c r="Q13" s="15">
        <v>4.8</v>
      </c>
      <c r="R13" s="15">
        <v>21.22</v>
      </c>
      <c r="S13" s="15">
        <v>7.98</v>
      </c>
      <c r="T13" s="15">
        <v>-6.3</v>
      </c>
      <c r="U13" s="15">
        <v>15.74</v>
      </c>
      <c r="V13" s="15">
        <v>43.05</v>
      </c>
      <c r="W13" s="15">
        <v>55.05</v>
      </c>
      <c r="X13" s="15">
        <v>51.06</v>
      </c>
      <c r="Y13" s="15">
        <v>0.11</v>
      </c>
      <c r="Z13" s="15">
        <v>-18.23</v>
      </c>
      <c r="AA13" s="15">
        <v>2014.78</v>
      </c>
      <c r="AB13" s="15">
        <v>0</v>
      </c>
      <c r="AC13" s="15">
        <v>0.18</v>
      </c>
      <c r="AD13" s="15">
        <v>38.909999999999997</v>
      </c>
      <c r="AE13" s="15">
        <v>72.180000000000007</v>
      </c>
      <c r="AF13" s="15">
        <v>14.47</v>
      </c>
      <c r="AG13" s="15">
        <v>21.25</v>
      </c>
      <c r="AH13" s="15">
        <v>875.11</v>
      </c>
      <c r="AI13" s="15">
        <v>304.58</v>
      </c>
      <c r="AJ13" s="15">
        <v>15.34</v>
      </c>
      <c r="AK13" s="15">
        <v>6.04</v>
      </c>
      <c r="AL13" s="15">
        <v>2.39</v>
      </c>
      <c r="AM13" s="15">
        <v>1.81</v>
      </c>
      <c r="AN13" s="15">
        <v>15.39</v>
      </c>
      <c r="AO13" s="15">
        <v>4.4000000000000004</v>
      </c>
      <c r="AP13" s="15">
        <v>86</v>
      </c>
      <c r="AQ13" s="15">
        <v>3.44</v>
      </c>
      <c r="AR13" s="16">
        <f t="shared" si="0"/>
        <v>3766.0099999999993</v>
      </c>
    </row>
    <row r="14" spans="1:44" ht="13.25" x14ac:dyDescent="0.25">
      <c r="A14" s="13" t="s">
        <v>63</v>
      </c>
      <c r="B14" s="14" t="s">
        <v>64</v>
      </c>
      <c r="C14" s="15">
        <v>4934.91</v>
      </c>
      <c r="D14" s="15">
        <v>415.29</v>
      </c>
      <c r="E14" s="15">
        <v>1145.76</v>
      </c>
      <c r="F14" s="15">
        <v>60.08</v>
      </c>
      <c r="G14" s="15">
        <v>375.95</v>
      </c>
      <c r="H14" s="15">
        <v>337.85</v>
      </c>
      <c r="I14" s="15">
        <v>362.89</v>
      </c>
      <c r="J14" s="15">
        <v>2102.27</v>
      </c>
      <c r="K14" s="15">
        <v>371.11</v>
      </c>
      <c r="L14" s="15">
        <v>672.37</v>
      </c>
      <c r="M14" s="15">
        <v>376.92</v>
      </c>
      <c r="N14" s="15">
        <v>732.96</v>
      </c>
      <c r="O14" s="15">
        <v>199.07</v>
      </c>
      <c r="P14" s="15">
        <v>570.86</v>
      </c>
      <c r="Q14" s="15">
        <v>1481.92</v>
      </c>
      <c r="R14" s="15">
        <v>1465.02</v>
      </c>
      <c r="S14" s="15">
        <v>906.15</v>
      </c>
      <c r="T14" s="15">
        <v>177.35</v>
      </c>
      <c r="U14" s="15">
        <v>2242.44</v>
      </c>
      <c r="V14" s="15">
        <v>330.35</v>
      </c>
      <c r="W14" s="15">
        <v>737.97</v>
      </c>
      <c r="X14" s="15">
        <v>137.13999999999999</v>
      </c>
      <c r="Y14" s="15">
        <v>972.92</v>
      </c>
      <c r="Z14" s="15">
        <v>812.1</v>
      </c>
      <c r="AA14" s="15">
        <v>866.75</v>
      </c>
      <c r="AB14" s="15">
        <v>574</v>
      </c>
      <c r="AC14" s="15">
        <v>85.12</v>
      </c>
      <c r="AD14" s="15">
        <v>28.36</v>
      </c>
      <c r="AE14" s="15">
        <v>410.64</v>
      </c>
      <c r="AF14" s="15">
        <v>2843.22</v>
      </c>
      <c r="AG14" s="15">
        <v>1267.52</v>
      </c>
      <c r="AH14" s="15">
        <v>2176.4699999999998</v>
      </c>
      <c r="AI14" s="15">
        <v>553.79999999999995</v>
      </c>
      <c r="AJ14" s="15">
        <v>626.41999999999996</v>
      </c>
      <c r="AK14" s="15">
        <v>572.39</v>
      </c>
      <c r="AL14" s="15">
        <v>107.22</v>
      </c>
      <c r="AM14" s="15">
        <v>79.77</v>
      </c>
      <c r="AN14" s="15">
        <v>612.26</v>
      </c>
      <c r="AO14" s="15">
        <v>349.4</v>
      </c>
      <c r="AP14" s="15">
        <v>502</v>
      </c>
      <c r="AQ14" s="15">
        <v>18.02</v>
      </c>
      <c r="AR14" s="16">
        <f t="shared" si="0"/>
        <v>33595.009999999987</v>
      </c>
    </row>
    <row r="15" spans="1:44" ht="13.25" x14ac:dyDescent="0.25">
      <c r="A15" s="13" t="s">
        <v>65</v>
      </c>
      <c r="B15" s="14" t="s">
        <v>66</v>
      </c>
      <c r="C15" s="15">
        <v>81.319999999999993</v>
      </c>
      <c r="D15" s="15">
        <v>212.2</v>
      </c>
      <c r="E15" s="15">
        <v>580.57000000000005</v>
      </c>
      <c r="F15" s="15">
        <v>45.19</v>
      </c>
      <c r="G15" s="15">
        <v>270.56</v>
      </c>
      <c r="H15" s="15">
        <v>181.42</v>
      </c>
      <c r="I15" s="15">
        <v>208.01</v>
      </c>
      <c r="J15" s="15">
        <v>1145.68</v>
      </c>
      <c r="K15" s="15">
        <v>225.25</v>
      </c>
      <c r="L15" s="15">
        <v>425.79</v>
      </c>
      <c r="M15" s="15">
        <v>447.26</v>
      </c>
      <c r="N15" s="15">
        <v>372.78</v>
      </c>
      <c r="O15" s="15">
        <v>107.09</v>
      </c>
      <c r="P15" s="15">
        <v>298.29000000000002</v>
      </c>
      <c r="Q15" s="15">
        <v>733.14</v>
      </c>
      <c r="R15" s="15">
        <v>761.32</v>
      </c>
      <c r="S15" s="15">
        <v>488.63</v>
      </c>
      <c r="T15" s="15">
        <v>109.76</v>
      </c>
      <c r="U15" s="15">
        <v>1129.5899999999999</v>
      </c>
      <c r="V15" s="15">
        <v>280.41000000000003</v>
      </c>
      <c r="W15" s="15">
        <v>451.54</v>
      </c>
      <c r="X15" s="15">
        <v>126.35</v>
      </c>
      <c r="Y15" s="15">
        <v>954.49</v>
      </c>
      <c r="Z15" s="15">
        <v>542.6</v>
      </c>
      <c r="AA15" s="15">
        <v>783.91</v>
      </c>
      <c r="AB15" s="15">
        <v>1943</v>
      </c>
      <c r="AC15" s="15">
        <v>211.52</v>
      </c>
      <c r="AD15" s="15">
        <v>40.07</v>
      </c>
      <c r="AE15" s="15">
        <v>222.24</v>
      </c>
      <c r="AF15" s="15">
        <v>1738.82</v>
      </c>
      <c r="AG15" s="15">
        <v>1987.13</v>
      </c>
      <c r="AH15" s="15">
        <v>1904.21</v>
      </c>
      <c r="AI15" s="15">
        <v>560.28</v>
      </c>
      <c r="AJ15" s="15">
        <v>495.68</v>
      </c>
      <c r="AK15" s="15">
        <v>549.12</v>
      </c>
      <c r="AL15" s="15">
        <v>84.28</v>
      </c>
      <c r="AM15" s="15">
        <v>602.89</v>
      </c>
      <c r="AN15" s="15">
        <v>1128.0999999999999</v>
      </c>
      <c r="AO15" s="15">
        <v>293.31</v>
      </c>
      <c r="AP15" s="15">
        <v>1753</v>
      </c>
      <c r="AQ15" s="15">
        <v>74.19</v>
      </c>
      <c r="AR15" s="16">
        <f t="shared" si="0"/>
        <v>24550.989999999994</v>
      </c>
    </row>
    <row r="16" spans="1:44" ht="13.25" x14ac:dyDescent="0.25">
      <c r="A16" s="13" t="s">
        <v>67</v>
      </c>
      <c r="B16" s="14" t="s">
        <v>68</v>
      </c>
      <c r="C16" s="15">
        <v>0</v>
      </c>
      <c r="D16" s="15">
        <v>0</v>
      </c>
      <c r="E16" s="15">
        <v>0</v>
      </c>
      <c r="F16" s="15">
        <v>0</v>
      </c>
      <c r="G16" s="15">
        <v>0</v>
      </c>
      <c r="H16" s="15">
        <v>0</v>
      </c>
      <c r="I16" s="15">
        <v>0</v>
      </c>
      <c r="J16" s="15">
        <v>0</v>
      </c>
      <c r="K16" s="15">
        <v>0</v>
      </c>
      <c r="L16" s="15">
        <v>0</v>
      </c>
      <c r="M16" s="15">
        <v>0</v>
      </c>
      <c r="N16" s="15">
        <v>0</v>
      </c>
      <c r="O16" s="15">
        <v>0</v>
      </c>
      <c r="P16" s="15">
        <v>0</v>
      </c>
      <c r="Q16" s="15">
        <v>0</v>
      </c>
      <c r="R16" s="15">
        <v>0</v>
      </c>
      <c r="S16" s="15">
        <v>0</v>
      </c>
      <c r="T16" s="15">
        <v>0</v>
      </c>
      <c r="U16" s="15">
        <v>0</v>
      </c>
      <c r="V16" s="15">
        <v>0</v>
      </c>
      <c r="W16" s="15">
        <v>0</v>
      </c>
      <c r="X16" s="15">
        <v>0</v>
      </c>
      <c r="Y16" s="15">
        <v>0</v>
      </c>
      <c r="Z16" s="15">
        <v>0</v>
      </c>
      <c r="AA16" s="15">
        <v>0</v>
      </c>
      <c r="AB16" s="15">
        <v>0</v>
      </c>
      <c r="AC16" s="15">
        <v>0</v>
      </c>
      <c r="AD16" s="15">
        <v>0</v>
      </c>
      <c r="AE16" s="15">
        <v>0</v>
      </c>
      <c r="AF16" s="15">
        <v>0</v>
      </c>
      <c r="AG16" s="15">
        <v>0</v>
      </c>
      <c r="AH16" s="15">
        <v>0</v>
      </c>
      <c r="AI16" s="15">
        <v>0</v>
      </c>
      <c r="AJ16" s="15">
        <v>0</v>
      </c>
      <c r="AK16" s="15">
        <v>0</v>
      </c>
      <c r="AL16" s="15">
        <v>0</v>
      </c>
      <c r="AM16" s="15">
        <v>0</v>
      </c>
      <c r="AN16" s="15">
        <v>0</v>
      </c>
      <c r="AO16" s="15">
        <v>0</v>
      </c>
      <c r="AP16" s="15">
        <v>0</v>
      </c>
      <c r="AQ16" s="15">
        <v>0</v>
      </c>
      <c r="AR16" s="16">
        <f t="shared" si="0"/>
        <v>0</v>
      </c>
    </row>
    <row r="17" spans="1:44" ht="13.25" x14ac:dyDescent="0.25">
      <c r="A17" s="13" t="s">
        <v>69</v>
      </c>
      <c r="B17" s="14" t="s">
        <v>70</v>
      </c>
      <c r="C17" s="15">
        <v>0</v>
      </c>
      <c r="D17" s="15">
        <v>0</v>
      </c>
      <c r="E17" s="15">
        <v>0</v>
      </c>
      <c r="F17" s="15">
        <v>0</v>
      </c>
      <c r="G17" s="15">
        <v>0</v>
      </c>
      <c r="H17" s="15">
        <v>0</v>
      </c>
      <c r="I17" s="15">
        <v>0</v>
      </c>
      <c r="J17" s="15">
        <v>0</v>
      </c>
      <c r="K17" s="15">
        <v>1</v>
      </c>
      <c r="L17" s="15">
        <v>0</v>
      </c>
      <c r="M17" s="15">
        <v>0</v>
      </c>
      <c r="N17" s="15">
        <v>0</v>
      </c>
      <c r="O17" s="15">
        <v>0</v>
      </c>
      <c r="P17" s="15">
        <v>0</v>
      </c>
      <c r="Q17" s="15">
        <v>0</v>
      </c>
      <c r="R17" s="15">
        <v>0</v>
      </c>
      <c r="S17" s="15">
        <v>0</v>
      </c>
      <c r="T17" s="15">
        <v>0</v>
      </c>
      <c r="U17" s="15">
        <v>0</v>
      </c>
      <c r="V17" s="15">
        <v>0</v>
      </c>
      <c r="W17" s="15">
        <v>0</v>
      </c>
      <c r="X17" s="15">
        <v>0</v>
      </c>
      <c r="Y17" s="15">
        <v>0</v>
      </c>
      <c r="Z17" s="15">
        <v>0</v>
      </c>
      <c r="AA17" s="15">
        <v>0</v>
      </c>
      <c r="AB17" s="15">
        <v>0</v>
      </c>
      <c r="AC17" s="15">
        <v>0</v>
      </c>
      <c r="AD17" s="15">
        <v>0</v>
      </c>
      <c r="AE17" s="15">
        <v>0</v>
      </c>
      <c r="AF17" s="15">
        <v>0</v>
      </c>
      <c r="AG17" s="15">
        <v>0</v>
      </c>
      <c r="AH17" s="15">
        <v>0</v>
      </c>
      <c r="AI17" s="15">
        <v>0</v>
      </c>
      <c r="AJ17" s="15">
        <v>0</v>
      </c>
      <c r="AK17" s="15">
        <v>0</v>
      </c>
      <c r="AL17" s="15">
        <v>0</v>
      </c>
      <c r="AM17" s="15">
        <v>0</v>
      </c>
      <c r="AN17" s="15">
        <v>0</v>
      </c>
      <c r="AO17" s="15">
        <v>0</v>
      </c>
      <c r="AP17" s="15">
        <v>0</v>
      </c>
      <c r="AQ17" s="15">
        <v>0</v>
      </c>
      <c r="AR17" s="16">
        <f t="shared" si="0"/>
        <v>1</v>
      </c>
    </row>
    <row r="18" spans="1:44" ht="13.25" x14ac:dyDescent="0.25">
      <c r="A18" s="13" t="s">
        <v>71</v>
      </c>
      <c r="B18" s="14" t="s">
        <v>72</v>
      </c>
      <c r="C18" s="15">
        <v>0</v>
      </c>
      <c r="D18" s="15">
        <v>0</v>
      </c>
      <c r="E18" s="15">
        <v>0</v>
      </c>
      <c r="F18" s="15">
        <v>0</v>
      </c>
      <c r="G18" s="15">
        <v>0</v>
      </c>
      <c r="H18" s="15">
        <v>0</v>
      </c>
      <c r="I18" s="15">
        <v>0</v>
      </c>
      <c r="J18" s="15">
        <v>0</v>
      </c>
      <c r="K18" s="15">
        <v>0</v>
      </c>
      <c r="L18" s="15">
        <v>0</v>
      </c>
      <c r="M18" s="15">
        <v>0</v>
      </c>
      <c r="N18" s="15">
        <v>0</v>
      </c>
      <c r="O18" s="15">
        <v>0</v>
      </c>
      <c r="P18" s="15">
        <v>0</v>
      </c>
      <c r="Q18" s="15">
        <v>0</v>
      </c>
      <c r="R18" s="15">
        <v>0</v>
      </c>
      <c r="S18" s="15">
        <v>0</v>
      </c>
      <c r="T18" s="15">
        <v>0</v>
      </c>
      <c r="U18" s="15">
        <v>0</v>
      </c>
      <c r="V18" s="15">
        <v>0</v>
      </c>
      <c r="W18" s="15">
        <v>0</v>
      </c>
      <c r="X18" s="15">
        <v>0</v>
      </c>
      <c r="Y18" s="15">
        <v>0</v>
      </c>
      <c r="Z18" s="15">
        <v>0</v>
      </c>
      <c r="AA18" s="15">
        <v>0</v>
      </c>
      <c r="AB18" s="15">
        <v>0</v>
      </c>
      <c r="AC18" s="15">
        <v>0</v>
      </c>
      <c r="AD18" s="15">
        <v>0</v>
      </c>
      <c r="AE18" s="15">
        <v>0</v>
      </c>
      <c r="AF18" s="15">
        <v>0</v>
      </c>
      <c r="AG18" s="15">
        <v>0</v>
      </c>
      <c r="AH18" s="15">
        <v>0</v>
      </c>
      <c r="AI18" s="15">
        <v>0</v>
      </c>
      <c r="AJ18" s="15">
        <v>0</v>
      </c>
      <c r="AK18" s="15">
        <v>0</v>
      </c>
      <c r="AL18" s="15">
        <v>0</v>
      </c>
      <c r="AM18" s="15">
        <v>0</v>
      </c>
      <c r="AN18" s="15">
        <v>0</v>
      </c>
      <c r="AO18" s="15">
        <v>0</v>
      </c>
      <c r="AP18" s="15">
        <v>0</v>
      </c>
      <c r="AQ18" s="15">
        <v>0</v>
      </c>
      <c r="AR18" s="16">
        <f t="shared" si="0"/>
        <v>0</v>
      </c>
    </row>
    <row r="19" spans="1:44" ht="13.25" x14ac:dyDescent="0.25">
      <c r="A19" s="13" t="s">
        <v>73</v>
      </c>
      <c r="B19" s="14" t="s">
        <v>74</v>
      </c>
      <c r="C19" s="15">
        <v>0</v>
      </c>
      <c r="D19" s="15">
        <v>0</v>
      </c>
      <c r="E19" s="15">
        <v>0</v>
      </c>
      <c r="F19" s="15">
        <v>0</v>
      </c>
      <c r="G19" s="15">
        <v>0</v>
      </c>
      <c r="H19" s="15">
        <v>0</v>
      </c>
      <c r="I19" s="15">
        <v>0</v>
      </c>
      <c r="J19" s="15">
        <v>0</v>
      </c>
      <c r="K19" s="15">
        <v>0</v>
      </c>
      <c r="L19" s="15">
        <v>0</v>
      </c>
      <c r="M19" s="15">
        <v>0</v>
      </c>
      <c r="N19" s="15">
        <v>0</v>
      </c>
      <c r="O19" s="15">
        <v>0</v>
      </c>
      <c r="P19" s="15">
        <v>0</v>
      </c>
      <c r="Q19" s="15">
        <v>0</v>
      </c>
      <c r="R19" s="15">
        <v>0</v>
      </c>
      <c r="S19" s="15">
        <v>0</v>
      </c>
      <c r="T19" s="15">
        <v>0</v>
      </c>
      <c r="U19" s="15">
        <v>0</v>
      </c>
      <c r="V19" s="15">
        <v>0</v>
      </c>
      <c r="W19" s="15">
        <v>0</v>
      </c>
      <c r="X19" s="15">
        <v>0</v>
      </c>
      <c r="Y19" s="15">
        <v>0</v>
      </c>
      <c r="Z19" s="15">
        <v>0</v>
      </c>
      <c r="AA19" s="15">
        <v>0</v>
      </c>
      <c r="AB19" s="15">
        <v>0</v>
      </c>
      <c r="AC19" s="15">
        <v>0</v>
      </c>
      <c r="AD19" s="15">
        <v>0</v>
      </c>
      <c r="AE19" s="15">
        <v>0</v>
      </c>
      <c r="AF19" s="15">
        <v>0</v>
      </c>
      <c r="AG19" s="15">
        <v>0</v>
      </c>
      <c r="AH19" s="15">
        <v>0</v>
      </c>
      <c r="AI19" s="15">
        <v>0</v>
      </c>
      <c r="AJ19" s="15">
        <v>0</v>
      </c>
      <c r="AK19" s="15">
        <v>0</v>
      </c>
      <c r="AL19" s="15">
        <v>0</v>
      </c>
      <c r="AM19" s="15">
        <v>0</v>
      </c>
      <c r="AN19" s="15">
        <v>0</v>
      </c>
      <c r="AO19" s="15">
        <v>0</v>
      </c>
      <c r="AP19" s="15">
        <v>0</v>
      </c>
      <c r="AQ19" s="15">
        <v>0</v>
      </c>
      <c r="AR19" s="16">
        <f t="shared" si="0"/>
        <v>0</v>
      </c>
    </row>
    <row r="20" spans="1:44" ht="13.25" x14ac:dyDescent="0.25">
      <c r="A20" s="13" t="s">
        <v>75</v>
      </c>
      <c r="B20" s="14" t="s">
        <v>76</v>
      </c>
      <c r="C20" s="15">
        <v>6.45</v>
      </c>
      <c r="D20" s="15">
        <v>53.04</v>
      </c>
      <c r="E20" s="15">
        <v>145.12</v>
      </c>
      <c r="F20" s="15">
        <v>6.44</v>
      </c>
      <c r="G20" s="15">
        <v>45.19</v>
      </c>
      <c r="H20" s="15">
        <v>42.37</v>
      </c>
      <c r="I20" s="15">
        <v>45.47</v>
      </c>
      <c r="J20" s="15">
        <v>266.64</v>
      </c>
      <c r="K20" s="15">
        <v>47.93</v>
      </c>
      <c r="L20" s="15">
        <v>82.94</v>
      </c>
      <c r="M20" s="15">
        <v>41.01</v>
      </c>
      <c r="N20" s="15">
        <v>93.38</v>
      </c>
      <c r="O20" s="15">
        <v>25.08</v>
      </c>
      <c r="P20" s="15">
        <v>72.36</v>
      </c>
      <c r="Q20" s="15">
        <v>188.39</v>
      </c>
      <c r="R20" s="15">
        <v>185.5</v>
      </c>
      <c r="S20" s="15">
        <v>114.74</v>
      </c>
      <c r="T20" s="15">
        <v>22.33</v>
      </c>
      <c r="U20" s="15">
        <v>285.99</v>
      </c>
      <c r="V20" s="15">
        <v>38.14</v>
      </c>
      <c r="W20" s="15">
        <v>91.55</v>
      </c>
      <c r="X20" s="15">
        <v>14.07</v>
      </c>
      <c r="Y20" s="15">
        <v>104.39</v>
      </c>
      <c r="Z20" s="15">
        <v>79.55</v>
      </c>
      <c r="AA20" s="15">
        <v>99.69</v>
      </c>
      <c r="AB20" s="15">
        <v>14</v>
      </c>
      <c r="AC20" s="15">
        <v>0.63</v>
      </c>
      <c r="AD20" s="15">
        <v>2.4500000000000002</v>
      </c>
      <c r="AE20" s="15">
        <v>49.71</v>
      </c>
      <c r="AF20" s="15">
        <v>353.33</v>
      </c>
      <c r="AG20" s="15">
        <v>116.93</v>
      </c>
      <c r="AH20" s="15">
        <v>251.64</v>
      </c>
      <c r="AI20" s="15">
        <v>65.33</v>
      </c>
      <c r="AJ20" s="15">
        <v>66.16</v>
      </c>
      <c r="AK20" s="15">
        <v>59.55</v>
      </c>
      <c r="AL20" s="15">
        <v>11.88</v>
      </c>
      <c r="AM20" s="15">
        <v>5.24</v>
      </c>
      <c r="AN20" s="15">
        <v>67.86</v>
      </c>
      <c r="AO20" s="15">
        <v>11.23</v>
      </c>
      <c r="AP20" s="15">
        <v>2</v>
      </c>
      <c r="AQ20" s="15">
        <v>1.28</v>
      </c>
      <c r="AR20" s="16">
        <f t="shared" si="0"/>
        <v>3276.98</v>
      </c>
    </row>
    <row r="21" spans="1:44" ht="13.25" x14ac:dyDescent="0.25">
      <c r="A21" s="13" t="s">
        <v>77</v>
      </c>
      <c r="B21" s="14" t="s">
        <v>78</v>
      </c>
      <c r="C21" s="15">
        <v>3.4</v>
      </c>
      <c r="D21" s="15">
        <v>29.19</v>
      </c>
      <c r="E21" s="15">
        <v>79.87</v>
      </c>
      <c r="F21" s="15">
        <v>4.74</v>
      </c>
      <c r="G21" s="15">
        <v>30.37</v>
      </c>
      <c r="H21" s="15">
        <v>24.05</v>
      </c>
      <c r="I21" s="15">
        <v>26.63</v>
      </c>
      <c r="J21" s="15">
        <v>151.59</v>
      </c>
      <c r="K21" s="15">
        <v>28.21</v>
      </c>
      <c r="L21" s="15">
        <v>51.41</v>
      </c>
      <c r="M21" s="15">
        <v>39.92</v>
      </c>
      <c r="N21" s="15">
        <v>51.34</v>
      </c>
      <c r="O21" s="15">
        <v>14.22</v>
      </c>
      <c r="P21" s="15">
        <v>40.369999999999997</v>
      </c>
      <c r="Q21" s="15">
        <v>102.43</v>
      </c>
      <c r="R21" s="15">
        <v>103.27</v>
      </c>
      <c r="S21" s="15">
        <v>64.97</v>
      </c>
      <c r="T21" s="15">
        <v>13.54</v>
      </c>
      <c r="U21" s="15">
        <v>156.26</v>
      </c>
      <c r="V21" s="15">
        <v>28.82</v>
      </c>
      <c r="W21" s="15">
        <v>55.55</v>
      </c>
      <c r="X21" s="15">
        <v>12.04</v>
      </c>
      <c r="Y21" s="15">
        <v>90.35</v>
      </c>
      <c r="Z21" s="15">
        <v>57.53</v>
      </c>
      <c r="AA21" s="15">
        <v>66.58</v>
      </c>
      <c r="AB21" s="15">
        <v>0</v>
      </c>
      <c r="AC21" s="15">
        <v>1.1399999999999999</v>
      </c>
      <c r="AD21" s="15">
        <v>3.2</v>
      </c>
      <c r="AE21" s="15">
        <v>28.79</v>
      </c>
      <c r="AF21" s="15">
        <v>214.4</v>
      </c>
      <c r="AG21" s="15">
        <v>157.4</v>
      </c>
      <c r="AH21" s="15">
        <v>193.19</v>
      </c>
      <c r="AI21" s="15">
        <v>43.92</v>
      </c>
      <c r="AJ21" s="15">
        <v>50.57</v>
      </c>
      <c r="AK21" s="15">
        <v>43.92</v>
      </c>
      <c r="AL21" s="15">
        <v>8.7899999999999991</v>
      </c>
      <c r="AM21" s="15">
        <v>6.74</v>
      </c>
      <c r="AN21" s="15">
        <v>47.68</v>
      </c>
      <c r="AO21" s="15">
        <v>12.58</v>
      </c>
      <c r="AP21" s="15">
        <v>13</v>
      </c>
      <c r="AQ21" s="15">
        <v>3.04</v>
      </c>
      <c r="AR21" s="16">
        <f t="shared" si="0"/>
        <v>2155.0099999999993</v>
      </c>
    </row>
    <row r="22" spans="1:44" ht="13.25" x14ac:dyDescent="0.25">
      <c r="A22" s="13" t="s">
        <v>79</v>
      </c>
      <c r="B22" s="14" t="s">
        <v>80</v>
      </c>
      <c r="C22" s="15">
        <v>0</v>
      </c>
      <c r="D22" s="15">
        <v>0</v>
      </c>
      <c r="E22" s="15">
        <v>0</v>
      </c>
      <c r="F22" s="15">
        <v>0</v>
      </c>
      <c r="G22" s="15">
        <v>0</v>
      </c>
      <c r="H22" s="15">
        <v>0</v>
      </c>
      <c r="I22" s="15">
        <v>0</v>
      </c>
      <c r="J22" s="15">
        <v>0</v>
      </c>
      <c r="K22" s="15">
        <v>0</v>
      </c>
      <c r="L22" s="15">
        <v>0</v>
      </c>
      <c r="M22" s="15">
        <v>0</v>
      </c>
      <c r="N22" s="15">
        <v>0</v>
      </c>
      <c r="O22" s="15">
        <v>0</v>
      </c>
      <c r="P22" s="15">
        <v>0</v>
      </c>
      <c r="Q22" s="15">
        <v>0</v>
      </c>
      <c r="R22" s="15">
        <v>0</v>
      </c>
      <c r="S22" s="15">
        <v>0</v>
      </c>
      <c r="T22" s="15">
        <v>0</v>
      </c>
      <c r="U22" s="15">
        <v>0</v>
      </c>
      <c r="V22" s="15">
        <v>0</v>
      </c>
      <c r="W22" s="15">
        <v>0</v>
      </c>
      <c r="X22" s="15">
        <v>0</v>
      </c>
      <c r="Y22" s="15">
        <v>0</v>
      </c>
      <c r="Z22" s="15">
        <v>0</v>
      </c>
      <c r="AA22" s="15">
        <v>0</v>
      </c>
      <c r="AB22" s="15">
        <v>0</v>
      </c>
      <c r="AC22" s="15">
        <v>0</v>
      </c>
      <c r="AD22" s="15">
        <v>0</v>
      </c>
      <c r="AE22" s="15">
        <v>0</v>
      </c>
      <c r="AF22" s="15">
        <v>0</v>
      </c>
      <c r="AG22" s="15">
        <v>0</v>
      </c>
      <c r="AH22" s="15">
        <v>0</v>
      </c>
      <c r="AI22" s="15">
        <v>0</v>
      </c>
      <c r="AJ22" s="15">
        <v>0</v>
      </c>
      <c r="AK22" s="15">
        <v>0</v>
      </c>
      <c r="AL22" s="15">
        <v>0</v>
      </c>
      <c r="AM22" s="15">
        <v>0</v>
      </c>
      <c r="AN22" s="15">
        <v>0</v>
      </c>
      <c r="AO22" s="15">
        <v>0</v>
      </c>
      <c r="AP22" s="15">
        <v>0</v>
      </c>
      <c r="AQ22" s="15">
        <v>0</v>
      </c>
      <c r="AR22" s="16">
        <f t="shared" si="0"/>
        <v>0</v>
      </c>
    </row>
    <row r="23" spans="1:44" ht="13.25" x14ac:dyDescent="0.25">
      <c r="A23" s="13" t="s">
        <v>81</v>
      </c>
      <c r="B23" s="14" t="s">
        <v>82</v>
      </c>
      <c r="C23" s="15">
        <v>0</v>
      </c>
      <c r="D23" s="15">
        <v>0</v>
      </c>
      <c r="E23" s="15">
        <v>0</v>
      </c>
      <c r="F23" s="15">
        <v>0</v>
      </c>
      <c r="G23" s="15">
        <v>0</v>
      </c>
      <c r="H23" s="15">
        <v>0</v>
      </c>
      <c r="I23" s="15">
        <v>0</v>
      </c>
      <c r="J23" s="15">
        <v>0</v>
      </c>
      <c r="K23" s="15">
        <v>0</v>
      </c>
      <c r="L23" s="15">
        <v>0</v>
      </c>
      <c r="M23" s="15">
        <v>0</v>
      </c>
      <c r="N23" s="15">
        <v>0</v>
      </c>
      <c r="O23" s="15">
        <v>0</v>
      </c>
      <c r="P23" s="15">
        <v>0</v>
      </c>
      <c r="Q23" s="15">
        <v>0</v>
      </c>
      <c r="R23" s="15">
        <v>0</v>
      </c>
      <c r="S23" s="15">
        <v>0</v>
      </c>
      <c r="T23" s="15">
        <v>0</v>
      </c>
      <c r="U23" s="15">
        <v>0</v>
      </c>
      <c r="V23" s="15">
        <v>0</v>
      </c>
      <c r="W23" s="15">
        <v>0</v>
      </c>
      <c r="X23" s="15">
        <v>0</v>
      </c>
      <c r="Y23" s="15">
        <v>0</v>
      </c>
      <c r="Z23" s="15">
        <v>0</v>
      </c>
      <c r="AA23" s="15">
        <v>0</v>
      </c>
      <c r="AB23" s="15">
        <v>0</v>
      </c>
      <c r="AC23" s="15">
        <v>0</v>
      </c>
      <c r="AD23" s="15">
        <v>0</v>
      </c>
      <c r="AE23" s="15">
        <v>0</v>
      </c>
      <c r="AF23" s="15">
        <v>0</v>
      </c>
      <c r="AG23" s="15">
        <v>0</v>
      </c>
      <c r="AH23" s="15">
        <v>0</v>
      </c>
      <c r="AI23" s="15">
        <v>0</v>
      </c>
      <c r="AJ23" s="15">
        <v>0</v>
      </c>
      <c r="AK23" s="15">
        <v>0</v>
      </c>
      <c r="AL23" s="15">
        <v>0</v>
      </c>
      <c r="AM23" s="15">
        <v>0</v>
      </c>
      <c r="AN23" s="15">
        <v>0</v>
      </c>
      <c r="AO23" s="15">
        <v>0</v>
      </c>
      <c r="AP23" s="15">
        <v>0</v>
      </c>
      <c r="AQ23" s="15">
        <v>0</v>
      </c>
      <c r="AR23" s="16">
        <f t="shared" si="0"/>
        <v>0</v>
      </c>
    </row>
    <row r="24" spans="1:44" ht="13.25" x14ac:dyDescent="0.25">
      <c r="A24" s="13" t="s">
        <v>83</v>
      </c>
      <c r="B24" s="14" t="s">
        <v>84</v>
      </c>
      <c r="C24" s="15">
        <v>2956.66</v>
      </c>
      <c r="D24" s="15">
        <v>200.33</v>
      </c>
      <c r="E24" s="15">
        <v>478.76</v>
      </c>
      <c r="F24" s="15">
        <v>46.99</v>
      </c>
      <c r="G24" s="15">
        <v>130.66</v>
      </c>
      <c r="H24" s="15">
        <v>139.15</v>
      </c>
      <c r="I24" s="15">
        <v>140.38999999999999</v>
      </c>
      <c r="J24" s="15">
        <v>484.58</v>
      </c>
      <c r="K24" s="15">
        <v>174.74</v>
      </c>
      <c r="L24" s="15">
        <v>281.08999999999997</v>
      </c>
      <c r="M24" s="15">
        <v>90.43</v>
      </c>
      <c r="N24" s="15">
        <v>245.97</v>
      </c>
      <c r="O24" s="15">
        <v>79.92</v>
      </c>
      <c r="P24" s="15">
        <v>204.26</v>
      </c>
      <c r="Q24" s="15">
        <v>524.21</v>
      </c>
      <c r="R24" s="15">
        <v>480.37</v>
      </c>
      <c r="S24" s="15">
        <v>264.98</v>
      </c>
      <c r="T24" s="15">
        <v>-11.77</v>
      </c>
      <c r="U24" s="15">
        <v>738.61</v>
      </c>
      <c r="V24" s="15">
        <v>217.92</v>
      </c>
      <c r="W24" s="15">
        <v>180.17</v>
      </c>
      <c r="X24" s="15">
        <v>204.87</v>
      </c>
      <c r="Y24" s="15">
        <v>916.25</v>
      </c>
      <c r="Z24" s="15">
        <v>1469.92</v>
      </c>
      <c r="AA24" s="15">
        <v>2256.8200000000002</v>
      </c>
      <c r="AB24" s="15">
        <v>4076</v>
      </c>
      <c r="AC24" s="15">
        <v>925.06</v>
      </c>
      <c r="AD24" s="15">
        <v>1673.86</v>
      </c>
      <c r="AE24" s="15">
        <v>59094.99</v>
      </c>
      <c r="AF24" s="15">
        <v>836.43</v>
      </c>
      <c r="AG24" s="15">
        <v>656.49</v>
      </c>
      <c r="AH24" s="15">
        <v>945.13</v>
      </c>
      <c r="AI24" s="15">
        <v>564.94000000000005</v>
      </c>
      <c r="AJ24" s="15">
        <v>1026.52</v>
      </c>
      <c r="AK24" s="15">
        <v>4297.7299999999996</v>
      </c>
      <c r="AL24" s="15">
        <v>100.24</v>
      </c>
      <c r="AM24" s="15">
        <v>5785.75</v>
      </c>
      <c r="AN24" s="15">
        <v>2387.9</v>
      </c>
      <c r="AO24" s="15">
        <v>1252.05</v>
      </c>
      <c r="AP24" s="15">
        <v>6898</v>
      </c>
      <c r="AQ24" s="15">
        <v>275.64</v>
      </c>
      <c r="AR24" s="16">
        <f t="shared" si="0"/>
        <v>103693.01000000001</v>
      </c>
    </row>
    <row r="25" spans="1:44" ht="13.25" x14ac:dyDescent="0.25">
      <c r="A25" s="13" t="s">
        <v>85</v>
      </c>
      <c r="B25" s="14" t="s">
        <v>86</v>
      </c>
      <c r="C25" s="15">
        <v>11.82</v>
      </c>
      <c r="D25" s="15">
        <v>81.430000000000007</v>
      </c>
      <c r="E25" s="15">
        <v>232.43</v>
      </c>
      <c r="F25" s="15">
        <v>51.02</v>
      </c>
      <c r="G25" s="15">
        <v>68.14</v>
      </c>
      <c r="H25" s="15">
        <v>71.91</v>
      </c>
      <c r="I25" s="15">
        <v>61.59</v>
      </c>
      <c r="J25" s="15">
        <v>77.06</v>
      </c>
      <c r="K25" s="15">
        <v>57.18</v>
      </c>
      <c r="L25" s="15">
        <v>137.05000000000001</v>
      </c>
      <c r="M25" s="15">
        <v>32.67</v>
      </c>
      <c r="N25" s="15">
        <v>89.09</v>
      </c>
      <c r="O25" s="15">
        <v>37.18</v>
      </c>
      <c r="P25" s="15">
        <v>83.04</v>
      </c>
      <c r="Q25" s="15">
        <v>226.97</v>
      </c>
      <c r="R25" s="15">
        <v>191.78</v>
      </c>
      <c r="S25" s="15">
        <v>82.19</v>
      </c>
      <c r="T25" s="15">
        <v>-35.700000000000003</v>
      </c>
      <c r="U25" s="15">
        <v>1389.61</v>
      </c>
      <c r="V25" s="15">
        <v>146.31</v>
      </c>
      <c r="W25" s="15">
        <v>44.23</v>
      </c>
      <c r="X25" s="15">
        <v>185.89</v>
      </c>
      <c r="Y25" s="15">
        <v>761.41</v>
      </c>
      <c r="Z25" s="15">
        <v>1552.49</v>
      </c>
      <c r="AA25" s="15">
        <v>1607.23</v>
      </c>
      <c r="AB25" s="15">
        <v>0</v>
      </c>
      <c r="AC25" s="15">
        <v>25.68</v>
      </c>
      <c r="AD25" s="15">
        <v>1186.1400000000001</v>
      </c>
      <c r="AE25" s="15">
        <v>5536.19</v>
      </c>
      <c r="AF25" s="15">
        <v>302.73</v>
      </c>
      <c r="AG25" s="15">
        <v>604.66999999999996</v>
      </c>
      <c r="AH25" s="15">
        <v>1369.55</v>
      </c>
      <c r="AI25" s="15">
        <v>466.11</v>
      </c>
      <c r="AJ25" s="15">
        <v>919.51</v>
      </c>
      <c r="AK25" s="15">
        <v>1302.5899999999999</v>
      </c>
      <c r="AL25" s="15">
        <v>83.8</v>
      </c>
      <c r="AM25" s="15">
        <v>345.38</v>
      </c>
      <c r="AN25" s="15">
        <v>591.23</v>
      </c>
      <c r="AO25" s="15">
        <v>250.85</v>
      </c>
      <c r="AP25" s="15">
        <v>10244</v>
      </c>
      <c r="AQ25" s="15">
        <v>37.54</v>
      </c>
      <c r="AR25" s="16">
        <f t="shared" si="0"/>
        <v>30509.989999999994</v>
      </c>
    </row>
    <row r="26" spans="1:44" ht="13.25" x14ac:dyDescent="0.25">
      <c r="A26" s="13" t="s">
        <v>87</v>
      </c>
      <c r="B26" s="14" t="s">
        <v>88</v>
      </c>
      <c r="C26" s="15">
        <v>0</v>
      </c>
      <c r="D26" s="15">
        <v>0</v>
      </c>
      <c r="E26" s="15">
        <v>0</v>
      </c>
      <c r="F26" s="15">
        <v>0</v>
      </c>
      <c r="G26" s="15">
        <v>0</v>
      </c>
      <c r="H26" s="15">
        <v>0</v>
      </c>
      <c r="I26" s="15">
        <v>0</v>
      </c>
      <c r="J26" s="15">
        <v>0</v>
      </c>
      <c r="K26" s="15">
        <v>0</v>
      </c>
      <c r="L26" s="15">
        <v>0</v>
      </c>
      <c r="M26" s="15">
        <v>0</v>
      </c>
      <c r="N26" s="15">
        <v>0</v>
      </c>
      <c r="O26" s="15">
        <v>0</v>
      </c>
      <c r="P26" s="15">
        <v>0</v>
      </c>
      <c r="Q26" s="15">
        <v>0</v>
      </c>
      <c r="R26" s="15">
        <v>0</v>
      </c>
      <c r="S26" s="15">
        <v>0</v>
      </c>
      <c r="T26" s="15">
        <v>0</v>
      </c>
      <c r="U26" s="15">
        <v>0</v>
      </c>
      <c r="V26" s="15">
        <v>0</v>
      </c>
      <c r="W26" s="15">
        <v>0</v>
      </c>
      <c r="X26" s="15">
        <v>0</v>
      </c>
      <c r="Y26" s="15">
        <v>0</v>
      </c>
      <c r="Z26" s="15">
        <v>0</v>
      </c>
      <c r="AA26" s="15">
        <v>0</v>
      </c>
      <c r="AB26" s="15">
        <v>0</v>
      </c>
      <c r="AC26" s="15">
        <v>0</v>
      </c>
      <c r="AD26" s="15">
        <v>0</v>
      </c>
      <c r="AE26" s="15">
        <v>0</v>
      </c>
      <c r="AF26" s="15">
        <v>0</v>
      </c>
      <c r="AG26" s="15">
        <v>0</v>
      </c>
      <c r="AH26" s="15">
        <v>0</v>
      </c>
      <c r="AI26" s="15">
        <v>0</v>
      </c>
      <c r="AJ26" s="15">
        <v>0</v>
      </c>
      <c r="AK26" s="15">
        <v>0</v>
      </c>
      <c r="AL26" s="15">
        <v>0</v>
      </c>
      <c r="AM26" s="15">
        <v>0</v>
      </c>
      <c r="AN26" s="15">
        <v>0</v>
      </c>
      <c r="AO26" s="15">
        <v>0</v>
      </c>
      <c r="AP26" s="15">
        <v>0</v>
      </c>
      <c r="AQ26" s="15">
        <v>0</v>
      </c>
      <c r="AR26" s="16">
        <f t="shared" si="0"/>
        <v>0</v>
      </c>
    </row>
    <row r="27" spans="1:44" ht="13.25" x14ac:dyDescent="0.25">
      <c r="A27" s="13" t="s">
        <v>89</v>
      </c>
      <c r="B27" s="14" t="s">
        <v>90</v>
      </c>
      <c r="C27" s="15">
        <v>0</v>
      </c>
      <c r="D27" s="15">
        <v>0</v>
      </c>
      <c r="E27" s="15">
        <v>0</v>
      </c>
      <c r="F27" s="15">
        <v>0</v>
      </c>
      <c r="G27" s="15">
        <v>0</v>
      </c>
      <c r="H27" s="15">
        <v>0</v>
      </c>
      <c r="I27" s="15">
        <v>0</v>
      </c>
      <c r="J27" s="15">
        <v>0</v>
      </c>
      <c r="K27" s="15">
        <v>0</v>
      </c>
      <c r="L27" s="15">
        <v>0</v>
      </c>
      <c r="M27" s="15">
        <v>0</v>
      </c>
      <c r="N27" s="15">
        <v>0</v>
      </c>
      <c r="O27" s="15">
        <v>0</v>
      </c>
      <c r="P27" s="15">
        <v>0</v>
      </c>
      <c r="Q27" s="15">
        <v>0</v>
      </c>
      <c r="R27" s="15">
        <v>0</v>
      </c>
      <c r="S27" s="15">
        <v>0</v>
      </c>
      <c r="T27" s="15">
        <v>0</v>
      </c>
      <c r="U27" s="15">
        <v>0</v>
      </c>
      <c r="V27" s="15">
        <v>0</v>
      </c>
      <c r="W27" s="15">
        <v>0</v>
      </c>
      <c r="X27" s="15">
        <v>0</v>
      </c>
      <c r="Y27" s="15">
        <v>0</v>
      </c>
      <c r="Z27" s="15">
        <v>0</v>
      </c>
      <c r="AA27" s="15">
        <v>0</v>
      </c>
      <c r="AB27" s="15">
        <v>0</v>
      </c>
      <c r="AC27" s="15">
        <v>0</v>
      </c>
      <c r="AD27" s="15">
        <v>0</v>
      </c>
      <c r="AE27" s="15">
        <v>0</v>
      </c>
      <c r="AF27" s="15">
        <v>0</v>
      </c>
      <c r="AG27" s="15">
        <v>0</v>
      </c>
      <c r="AH27" s="15">
        <v>0</v>
      </c>
      <c r="AI27" s="15">
        <v>0</v>
      </c>
      <c r="AJ27" s="15">
        <v>0</v>
      </c>
      <c r="AK27" s="15">
        <v>0</v>
      </c>
      <c r="AL27" s="15">
        <v>0</v>
      </c>
      <c r="AM27" s="15">
        <v>0</v>
      </c>
      <c r="AN27" s="15">
        <v>0</v>
      </c>
      <c r="AO27" s="15">
        <v>0</v>
      </c>
      <c r="AP27" s="15">
        <v>0</v>
      </c>
      <c r="AQ27" s="15">
        <v>0</v>
      </c>
      <c r="AR27" s="16">
        <f t="shared" si="0"/>
        <v>0</v>
      </c>
    </row>
    <row r="28" spans="1:44" ht="13.25" x14ac:dyDescent="0.25">
      <c r="A28" s="13" t="s">
        <v>91</v>
      </c>
      <c r="B28" s="14" t="s">
        <v>92</v>
      </c>
      <c r="C28" s="15">
        <v>0</v>
      </c>
      <c r="D28" s="15">
        <v>0</v>
      </c>
      <c r="E28" s="15">
        <v>0</v>
      </c>
      <c r="F28" s="15">
        <v>0</v>
      </c>
      <c r="G28" s="15">
        <v>0</v>
      </c>
      <c r="H28" s="15">
        <v>0</v>
      </c>
      <c r="I28" s="15">
        <v>0</v>
      </c>
      <c r="J28" s="15">
        <v>0</v>
      </c>
      <c r="K28" s="15">
        <v>0</v>
      </c>
      <c r="L28" s="15">
        <v>0</v>
      </c>
      <c r="M28" s="15">
        <v>0</v>
      </c>
      <c r="N28" s="15">
        <v>0</v>
      </c>
      <c r="O28" s="15">
        <v>0</v>
      </c>
      <c r="P28" s="15">
        <v>0</v>
      </c>
      <c r="Q28" s="15">
        <v>0</v>
      </c>
      <c r="R28" s="15">
        <v>0</v>
      </c>
      <c r="S28" s="15">
        <v>0</v>
      </c>
      <c r="T28" s="15">
        <v>0</v>
      </c>
      <c r="U28" s="15">
        <v>0</v>
      </c>
      <c r="V28" s="15">
        <v>0</v>
      </c>
      <c r="W28" s="15">
        <v>0</v>
      </c>
      <c r="X28" s="15">
        <v>0</v>
      </c>
      <c r="Y28" s="15">
        <v>0</v>
      </c>
      <c r="Z28" s="15">
        <v>0</v>
      </c>
      <c r="AA28" s="15">
        <v>0</v>
      </c>
      <c r="AB28" s="15">
        <v>0</v>
      </c>
      <c r="AC28" s="15">
        <v>0</v>
      </c>
      <c r="AD28" s="15">
        <v>0</v>
      </c>
      <c r="AE28" s="15">
        <v>0</v>
      </c>
      <c r="AF28" s="15">
        <v>0</v>
      </c>
      <c r="AG28" s="15">
        <v>0</v>
      </c>
      <c r="AH28" s="15">
        <v>0</v>
      </c>
      <c r="AI28" s="15">
        <v>0</v>
      </c>
      <c r="AJ28" s="15">
        <v>0</v>
      </c>
      <c r="AK28" s="15">
        <v>0</v>
      </c>
      <c r="AL28" s="15">
        <v>0</v>
      </c>
      <c r="AM28" s="15">
        <v>0</v>
      </c>
      <c r="AN28" s="15">
        <v>0</v>
      </c>
      <c r="AO28" s="15">
        <v>0</v>
      </c>
      <c r="AP28" s="15">
        <v>0</v>
      </c>
      <c r="AQ28" s="15">
        <v>0</v>
      </c>
      <c r="AR28" s="16">
        <f t="shared" si="0"/>
        <v>0</v>
      </c>
    </row>
    <row r="29" spans="1:44" ht="13.25" x14ac:dyDescent="0.25">
      <c r="A29" s="13" t="s">
        <v>93</v>
      </c>
      <c r="B29" s="14" t="s">
        <v>94</v>
      </c>
      <c r="C29" s="15">
        <v>0</v>
      </c>
      <c r="D29" s="15">
        <v>0</v>
      </c>
      <c r="E29" s="15">
        <v>0</v>
      </c>
      <c r="F29" s="15">
        <v>0</v>
      </c>
      <c r="G29" s="15">
        <v>0</v>
      </c>
      <c r="H29" s="15">
        <v>0</v>
      </c>
      <c r="I29" s="15">
        <v>0</v>
      </c>
      <c r="J29" s="15">
        <v>0</v>
      </c>
      <c r="K29" s="15">
        <v>0</v>
      </c>
      <c r="L29" s="15">
        <v>0</v>
      </c>
      <c r="M29" s="15">
        <v>0</v>
      </c>
      <c r="N29" s="15">
        <v>0</v>
      </c>
      <c r="O29" s="15">
        <v>0</v>
      </c>
      <c r="P29" s="15">
        <v>0</v>
      </c>
      <c r="Q29" s="15">
        <v>0</v>
      </c>
      <c r="R29" s="15">
        <v>0</v>
      </c>
      <c r="S29" s="15">
        <v>0</v>
      </c>
      <c r="T29" s="15">
        <v>0</v>
      </c>
      <c r="U29" s="15">
        <v>0</v>
      </c>
      <c r="V29" s="15">
        <v>0</v>
      </c>
      <c r="W29" s="15">
        <v>0</v>
      </c>
      <c r="X29" s="15">
        <v>0</v>
      </c>
      <c r="Y29" s="15">
        <v>0</v>
      </c>
      <c r="Z29" s="15">
        <v>0</v>
      </c>
      <c r="AA29" s="15">
        <v>0</v>
      </c>
      <c r="AB29" s="15">
        <v>0</v>
      </c>
      <c r="AC29" s="15">
        <v>0</v>
      </c>
      <c r="AD29" s="15">
        <v>0</v>
      </c>
      <c r="AE29" s="15">
        <v>0</v>
      </c>
      <c r="AF29" s="15">
        <v>0</v>
      </c>
      <c r="AG29" s="15">
        <v>0</v>
      </c>
      <c r="AH29" s="15">
        <v>0</v>
      </c>
      <c r="AI29" s="15">
        <v>0</v>
      </c>
      <c r="AJ29" s="15">
        <v>0</v>
      </c>
      <c r="AK29" s="15">
        <v>0</v>
      </c>
      <c r="AL29" s="15">
        <v>0</v>
      </c>
      <c r="AM29" s="15">
        <v>0</v>
      </c>
      <c r="AN29" s="15">
        <v>0</v>
      </c>
      <c r="AO29" s="15">
        <v>0</v>
      </c>
      <c r="AP29" s="15">
        <v>0</v>
      </c>
      <c r="AQ29" s="15">
        <v>0</v>
      </c>
      <c r="AR29" s="16">
        <f t="shared" si="0"/>
        <v>0</v>
      </c>
    </row>
    <row r="30" spans="1:44" ht="13.25" x14ac:dyDescent="0.25">
      <c r="A30" s="13" t="s">
        <v>95</v>
      </c>
      <c r="B30" s="14" t="s">
        <v>96</v>
      </c>
      <c r="C30" s="15">
        <v>0</v>
      </c>
      <c r="D30" s="15">
        <v>0</v>
      </c>
      <c r="E30" s="15">
        <v>0</v>
      </c>
      <c r="F30" s="15">
        <v>0</v>
      </c>
      <c r="G30" s="15">
        <v>0</v>
      </c>
      <c r="H30" s="15">
        <v>0</v>
      </c>
      <c r="I30" s="15">
        <v>0</v>
      </c>
      <c r="J30" s="15">
        <v>0</v>
      </c>
      <c r="K30" s="15">
        <v>0</v>
      </c>
      <c r="L30" s="15">
        <v>0</v>
      </c>
      <c r="M30" s="15">
        <v>0</v>
      </c>
      <c r="N30" s="15">
        <v>0</v>
      </c>
      <c r="O30" s="15">
        <v>0</v>
      </c>
      <c r="P30" s="15">
        <v>0</v>
      </c>
      <c r="Q30" s="15">
        <v>0</v>
      </c>
      <c r="R30" s="15">
        <v>0</v>
      </c>
      <c r="S30" s="15">
        <v>0</v>
      </c>
      <c r="T30" s="15">
        <v>0</v>
      </c>
      <c r="U30" s="15">
        <v>0</v>
      </c>
      <c r="V30" s="15">
        <v>0</v>
      </c>
      <c r="W30" s="15">
        <v>0</v>
      </c>
      <c r="X30" s="15">
        <v>0</v>
      </c>
      <c r="Y30" s="15">
        <v>0</v>
      </c>
      <c r="Z30" s="15">
        <v>0</v>
      </c>
      <c r="AA30" s="15">
        <v>0</v>
      </c>
      <c r="AB30" s="15">
        <v>0</v>
      </c>
      <c r="AC30" s="15">
        <v>0</v>
      </c>
      <c r="AD30" s="15">
        <v>0</v>
      </c>
      <c r="AE30" s="15">
        <v>0</v>
      </c>
      <c r="AF30" s="15">
        <v>0</v>
      </c>
      <c r="AG30" s="15">
        <v>0</v>
      </c>
      <c r="AH30" s="15">
        <v>0</v>
      </c>
      <c r="AI30" s="15">
        <v>0</v>
      </c>
      <c r="AJ30" s="15">
        <v>0</v>
      </c>
      <c r="AK30" s="15">
        <v>0</v>
      </c>
      <c r="AL30" s="15">
        <v>0</v>
      </c>
      <c r="AM30" s="15">
        <v>0</v>
      </c>
      <c r="AN30" s="15">
        <v>0</v>
      </c>
      <c r="AO30" s="15">
        <v>0</v>
      </c>
      <c r="AP30" s="15">
        <v>0</v>
      </c>
      <c r="AQ30" s="15">
        <v>0</v>
      </c>
      <c r="AR30" s="16">
        <f t="shared" si="0"/>
        <v>0</v>
      </c>
    </row>
    <row r="31" spans="1:44" ht="13.25" x14ac:dyDescent="0.25">
      <c r="A31" s="13" t="s">
        <v>97</v>
      </c>
      <c r="B31" s="14" t="s">
        <v>98</v>
      </c>
      <c r="C31" s="15">
        <v>0</v>
      </c>
      <c r="D31" s="15">
        <v>0</v>
      </c>
      <c r="E31" s="15">
        <v>0</v>
      </c>
      <c r="F31" s="15">
        <v>0</v>
      </c>
      <c r="G31" s="15">
        <v>0</v>
      </c>
      <c r="H31" s="15">
        <v>0</v>
      </c>
      <c r="I31" s="15">
        <v>0</v>
      </c>
      <c r="J31" s="15">
        <v>0</v>
      </c>
      <c r="K31" s="15">
        <v>0</v>
      </c>
      <c r="L31" s="15">
        <v>0</v>
      </c>
      <c r="M31" s="15">
        <v>0</v>
      </c>
      <c r="N31" s="15">
        <v>0</v>
      </c>
      <c r="O31" s="15">
        <v>0</v>
      </c>
      <c r="P31" s="15">
        <v>0</v>
      </c>
      <c r="Q31" s="15">
        <v>0</v>
      </c>
      <c r="R31" s="15">
        <v>0</v>
      </c>
      <c r="S31" s="15">
        <v>0</v>
      </c>
      <c r="T31" s="15">
        <v>0</v>
      </c>
      <c r="U31" s="15">
        <v>0</v>
      </c>
      <c r="V31" s="15">
        <v>0</v>
      </c>
      <c r="W31" s="15">
        <v>0</v>
      </c>
      <c r="X31" s="15">
        <v>0</v>
      </c>
      <c r="Y31" s="15">
        <v>0</v>
      </c>
      <c r="Z31" s="15">
        <v>0</v>
      </c>
      <c r="AA31" s="15">
        <v>0</v>
      </c>
      <c r="AB31" s="15">
        <v>0</v>
      </c>
      <c r="AC31" s="15">
        <v>0</v>
      </c>
      <c r="AD31" s="15">
        <v>0</v>
      </c>
      <c r="AE31" s="15">
        <v>0</v>
      </c>
      <c r="AF31" s="15">
        <v>0</v>
      </c>
      <c r="AG31" s="15">
        <v>0</v>
      </c>
      <c r="AH31" s="15">
        <v>0</v>
      </c>
      <c r="AI31" s="15">
        <v>0</v>
      </c>
      <c r="AJ31" s="15">
        <v>0</v>
      </c>
      <c r="AK31" s="15">
        <v>0</v>
      </c>
      <c r="AL31" s="15">
        <v>0</v>
      </c>
      <c r="AM31" s="15">
        <v>0</v>
      </c>
      <c r="AN31" s="15">
        <v>0</v>
      </c>
      <c r="AO31" s="15">
        <v>0</v>
      </c>
      <c r="AP31" s="15">
        <v>0</v>
      </c>
      <c r="AQ31" s="15">
        <v>0</v>
      </c>
      <c r="AR31" s="16">
        <f t="shared" si="0"/>
        <v>0</v>
      </c>
    </row>
    <row r="32" spans="1:44" ht="13.25" x14ac:dyDescent="0.25">
      <c r="A32" s="13" t="s">
        <v>99</v>
      </c>
      <c r="B32" s="14" t="s">
        <v>100</v>
      </c>
      <c r="C32" s="15">
        <v>0.56999999999999995</v>
      </c>
      <c r="D32" s="15">
        <v>46.41</v>
      </c>
      <c r="E32" s="15">
        <v>86.63</v>
      </c>
      <c r="F32" s="15">
        <v>1.31</v>
      </c>
      <c r="G32" s="15">
        <v>8.4</v>
      </c>
      <c r="H32" s="15">
        <v>20.98</v>
      </c>
      <c r="I32" s="15">
        <v>20.5</v>
      </c>
      <c r="J32" s="15">
        <v>35.520000000000003</v>
      </c>
      <c r="K32" s="15">
        <v>35.299999999999997</v>
      </c>
      <c r="L32" s="15">
        <v>52.93</v>
      </c>
      <c r="M32" s="15">
        <v>5.43</v>
      </c>
      <c r="N32" s="15">
        <v>39.299999999999997</v>
      </c>
      <c r="O32" s="15">
        <v>14.35</v>
      </c>
      <c r="P32" s="15">
        <v>33.74</v>
      </c>
      <c r="Q32" s="15">
        <v>75.44</v>
      </c>
      <c r="R32" s="15">
        <v>62.58</v>
      </c>
      <c r="S32" s="15">
        <v>32.85</v>
      </c>
      <c r="T32" s="15">
        <v>-17.57</v>
      </c>
      <c r="U32" s="15">
        <v>36.35</v>
      </c>
      <c r="V32" s="15">
        <v>48.88</v>
      </c>
      <c r="W32" s="15">
        <v>11.14</v>
      </c>
      <c r="X32" s="15">
        <v>44.14</v>
      </c>
      <c r="Y32" s="15">
        <v>186.08</v>
      </c>
      <c r="Z32" s="15">
        <v>211.02</v>
      </c>
      <c r="AA32" s="15">
        <v>714.26</v>
      </c>
      <c r="AB32" s="15">
        <v>0</v>
      </c>
      <c r="AC32" s="15">
        <v>257.72000000000003</v>
      </c>
      <c r="AD32" s="15">
        <v>702.36</v>
      </c>
      <c r="AE32" s="15">
        <v>10313.92</v>
      </c>
      <c r="AF32" s="15">
        <v>91.56</v>
      </c>
      <c r="AG32" s="15">
        <v>39.39</v>
      </c>
      <c r="AH32" s="15">
        <v>64.34</v>
      </c>
      <c r="AI32" s="15">
        <v>35.33</v>
      </c>
      <c r="AJ32" s="15">
        <v>234.72</v>
      </c>
      <c r="AK32" s="15">
        <v>155.28</v>
      </c>
      <c r="AL32" s="15">
        <v>13.84</v>
      </c>
      <c r="AM32" s="15">
        <v>7.4</v>
      </c>
      <c r="AN32" s="15">
        <v>121.95</v>
      </c>
      <c r="AO32" s="15">
        <v>-0.9</v>
      </c>
      <c r="AP32" s="15">
        <v>0</v>
      </c>
      <c r="AQ32" s="15">
        <v>18.559999999999999</v>
      </c>
      <c r="AR32" s="16">
        <f t="shared" si="0"/>
        <v>13862.01</v>
      </c>
    </row>
    <row r="33" spans="1:44" ht="13.25" x14ac:dyDescent="0.25">
      <c r="A33" s="13" t="s">
        <v>101</v>
      </c>
      <c r="B33" s="14" t="s">
        <v>102</v>
      </c>
      <c r="C33" s="15">
        <v>0</v>
      </c>
      <c r="D33" s="15">
        <v>0</v>
      </c>
      <c r="E33" s="15">
        <v>0</v>
      </c>
      <c r="F33" s="15">
        <v>0</v>
      </c>
      <c r="G33" s="15">
        <v>0</v>
      </c>
      <c r="H33" s="15">
        <v>0</v>
      </c>
      <c r="I33" s="15">
        <v>0</v>
      </c>
      <c r="J33" s="15">
        <v>0</v>
      </c>
      <c r="K33" s="15">
        <v>0</v>
      </c>
      <c r="L33" s="15">
        <v>0</v>
      </c>
      <c r="M33" s="15">
        <v>0</v>
      </c>
      <c r="N33" s="15">
        <v>0</v>
      </c>
      <c r="O33" s="15">
        <v>0</v>
      </c>
      <c r="P33" s="15">
        <v>0</v>
      </c>
      <c r="Q33" s="15">
        <v>0</v>
      </c>
      <c r="R33" s="15">
        <v>0</v>
      </c>
      <c r="S33" s="15">
        <v>0</v>
      </c>
      <c r="T33" s="15">
        <v>0</v>
      </c>
      <c r="U33" s="15">
        <v>0</v>
      </c>
      <c r="V33" s="15">
        <v>0</v>
      </c>
      <c r="W33" s="15">
        <v>0</v>
      </c>
      <c r="X33" s="15">
        <v>0</v>
      </c>
      <c r="Y33" s="15">
        <v>0</v>
      </c>
      <c r="Z33" s="15">
        <v>0</v>
      </c>
      <c r="AA33" s="15">
        <v>0</v>
      </c>
      <c r="AB33" s="15">
        <v>0</v>
      </c>
      <c r="AC33" s="15">
        <v>0</v>
      </c>
      <c r="AD33" s="15">
        <v>0</v>
      </c>
      <c r="AE33" s="15">
        <v>0</v>
      </c>
      <c r="AF33" s="15">
        <v>0</v>
      </c>
      <c r="AG33" s="15">
        <v>0</v>
      </c>
      <c r="AH33" s="15">
        <v>0</v>
      </c>
      <c r="AI33" s="15">
        <v>0</v>
      </c>
      <c r="AJ33" s="15">
        <v>0</v>
      </c>
      <c r="AK33" s="15">
        <v>0</v>
      </c>
      <c r="AL33" s="15">
        <v>0</v>
      </c>
      <c r="AM33" s="15">
        <v>0</v>
      </c>
      <c r="AN33" s="15">
        <v>0</v>
      </c>
      <c r="AO33" s="15">
        <v>0</v>
      </c>
      <c r="AP33" s="15">
        <v>0</v>
      </c>
      <c r="AQ33" s="15">
        <v>0</v>
      </c>
      <c r="AR33" s="16">
        <f t="shared" si="0"/>
        <v>0</v>
      </c>
    </row>
    <row r="34" spans="1:44" ht="13.25" x14ac:dyDescent="0.25">
      <c r="A34" s="13" t="s">
        <v>103</v>
      </c>
      <c r="B34" s="14" t="s">
        <v>104</v>
      </c>
      <c r="C34" s="15">
        <v>0</v>
      </c>
      <c r="D34" s="15">
        <v>0</v>
      </c>
      <c r="E34" s="15">
        <v>0</v>
      </c>
      <c r="F34" s="15">
        <v>0</v>
      </c>
      <c r="G34" s="15">
        <v>0</v>
      </c>
      <c r="H34" s="15">
        <v>0</v>
      </c>
      <c r="I34" s="15">
        <v>0</v>
      </c>
      <c r="J34" s="15">
        <v>0</v>
      </c>
      <c r="K34" s="15">
        <v>0</v>
      </c>
      <c r="L34" s="15">
        <v>0</v>
      </c>
      <c r="M34" s="15">
        <v>0</v>
      </c>
      <c r="N34" s="15">
        <v>0</v>
      </c>
      <c r="O34" s="15">
        <v>0</v>
      </c>
      <c r="P34" s="15">
        <v>0</v>
      </c>
      <c r="Q34" s="15">
        <v>0</v>
      </c>
      <c r="R34" s="15">
        <v>0</v>
      </c>
      <c r="S34" s="15">
        <v>0</v>
      </c>
      <c r="T34" s="15">
        <v>0</v>
      </c>
      <c r="U34" s="15">
        <v>0</v>
      </c>
      <c r="V34" s="15">
        <v>0</v>
      </c>
      <c r="W34" s="15">
        <v>0</v>
      </c>
      <c r="X34" s="15">
        <v>0</v>
      </c>
      <c r="Y34" s="15">
        <v>0</v>
      </c>
      <c r="Z34" s="15">
        <v>0</v>
      </c>
      <c r="AA34" s="15">
        <v>0</v>
      </c>
      <c r="AB34" s="15">
        <v>0</v>
      </c>
      <c r="AC34" s="15">
        <v>0</v>
      </c>
      <c r="AD34" s="15">
        <v>0</v>
      </c>
      <c r="AE34" s="15">
        <v>0</v>
      </c>
      <c r="AF34" s="15">
        <v>0</v>
      </c>
      <c r="AG34" s="15">
        <v>0</v>
      </c>
      <c r="AH34" s="15">
        <v>0</v>
      </c>
      <c r="AI34" s="15">
        <v>0</v>
      </c>
      <c r="AJ34" s="15">
        <v>0</v>
      </c>
      <c r="AK34" s="15">
        <v>0</v>
      </c>
      <c r="AL34" s="15">
        <v>0</v>
      </c>
      <c r="AM34" s="15">
        <v>0</v>
      </c>
      <c r="AN34" s="15">
        <v>0</v>
      </c>
      <c r="AO34" s="15">
        <v>0</v>
      </c>
      <c r="AP34" s="15">
        <v>0</v>
      </c>
      <c r="AQ34" s="15">
        <v>0</v>
      </c>
      <c r="AR34" s="16">
        <f t="shared" si="0"/>
        <v>0</v>
      </c>
    </row>
    <row r="35" spans="1:44" ht="13.25" x14ac:dyDescent="0.25">
      <c r="A35" s="13" t="s">
        <v>105</v>
      </c>
      <c r="B35" s="14" t="s">
        <v>106</v>
      </c>
      <c r="C35" s="15">
        <v>273.25</v>
      </c>
      <c r="D35" s="15">
        <v>175.14</v>
      </c>
      <c r="E35" s="15">
        <v>347.66</v>
      </c>
      <c r="F35" s="15">
        <v>54.08</v>
      </c>
      <c r="G35" s="15">
        <v>257.99</v>
      </c>
      <c r="H35" s="15">
        <v>180.54</v>
      </c>
      <c r="I35" s="15">
        <v>193.31</v>
      </c>
      <c r="J35" s="15">
        <v>359.42</v>
      </c>
      <c r="K35" s="15">
        <v>417.72</v>
      </c>
      <c r="L35" s="15">
        <v>448.92</v>
      </c>
      <c r="M35" s="15">
        <v>2615.7199999999998</v>
      </c>
      <c r="N35" s="15">
        <v>152.05000000000001</v>
      </c>
      <c r="O35" s="15">
        <v>75.8</v>
      </c>
      <c r="P35" s="15">
        <v>150.80000000000001</v>
      </c>
      <c r="Q35" s="15">
        <v>353.23</v>
      </c>
      <c r="R35" s="15">
        <v>340.96</v>
      </c>
      <c r="S35" s="15">
        <v>346.68</v>
      </c>
      <c r="T35" s="15">
        <v>70.77</v>
      </c>
      <c r="U35" s="15">
        <v>455.8</v>
      </c>
      <c r="V35" s="15">
        <v>354.99</v>
      </c>
      <c r="W35" s="15">
        <v>68.099999999999994</v>
      </c>
      <c r="X35" s="15">
        <v>174.86</v>
      </c>
      <c r="Y35" s="15">
        <v>1954.75</v>
      </c>
      <c r="Z35" s="15">
        <v>758.3</v>
      </c>
      <c r="AA35" s="15">
        <v>2123.88</v>
      </c>
      <c r="AB35" s="15">
        <v>2296</v>
      </c>
      <c r="AC35" s="15">
        <v>584</v>
      </c>
      <c r="AD35" s="15">
        <v>1399.49</v>
      </c>
      <c r="AE35" s="15">
        <v>12931.82</v>
      </c>
      <c r="AF35" s="15">
        <v>631.9</v>
      </c>
      <c r="AG35" s="15">
        <v>8501.2900000000009</v>
      </c>
      <c r="AH35" s="15">
        <v>1248.06</v>
      </c>
      <c r="AI35" s="15">
        <v>1143.43</v>
      </c>
      <c r="AJ35" s="15">
        <v>545.26</v>
      </c>
      <c r="AK35" s="15">
        <v>604.87</v>
      </c>
      <c r="AL35" s="15">
        <v>43.59</v>
      </c>
      <c r="AM35" s="15">
        <v>403.88</v>
      </c>
      <c r="AN35" s="15">
        <v>470.28</v>
      </c>
      <c r="AO35" s="15">
        <v>139.5</v>
      </c>
      <c r="AP35" s="15">
        <v>3370</v>
      </c>
      <c r="AQ35" s="15">
        <v>175.93</v>
      </c>
      <c r="AR35" s="16">
        <f t="shared" si="0"/>
        <v>47194.02</v>
      </c>
    </row>
    <row r="36" spans="1:44" ht="13.25" x14ac:dyDescent="0.25">
      <c r="A36" s="13" t="s">
        <v>107</v>
      </c>
      <c r="B36" s="14" t="s">
        <v>108</v>
      </c>
      <c r="C36" s="15">
        <v>0</v>
      </c>
      <c r="D36" s="15">
        <v>0</v>
      </c>
      <c r="E36" s="15">
        <v>0</v>
      </c>
      <c r="F36" s="15">
        <v>0</v>
      </c>
      <c r="G36" s="15">
        <v>0</v>
      </c>
      <c r="H36" s="15">
        <v>0</v>
      </c>
      <c r="I36" s="15">
        <v>0</v>
      </c>
      <c r="J36" s="15">
        <v>0</v>
      </c>
      <c r="K36" s="15">
        <v>0</v>
      </c>
      <c r="L36" s="15">
        <v>0</v>
      </c>
      <c r="M36" s="15">
        <v>0</v>
      </c>
      <c r="N36" s="15">
        <v>0</v>
      </c>
      <c r="O36" s="15">
        <v>0</v>
      </c>
      <c r="P36" s="15">
        <v>0</v>
      </c>
      <c r="Q36" s="15">
        <v>0</v>
      </c>
      <c r="R36" s="15">
        <v>0</v>
      </c>
      <c r="S36" s="15">
        <v>0</v>
      </c>
      <c r="T36" s="15">
        <v>0</v>
      </c>
      <c r="U36" s="15">
        <v>0</v>
      </c>
      <c r="V36" s="15">
        <v>0</v>
      </c>
      <c r="W36" s="15">
        <v>0</v>
      </c>
      <c r="X36" s="15">
        <v>0</v>
      </c>
      <c r="Y36" s="15">
        <v>0</v>
      </c>
      <c r="Z36" s="15">
        <v>0</v>
      </c>
      <c r="AA36" s="15">
        <v>0</v>
      </c>
      <c r="AB36" s="15">
        <v>0</v>
      </c>
      <c r="AC36" s="15">
        <v>0</v>
      </c>
      <c r="AD36" s="15">
        <v>0</v>
      </c>
      <c r="AE36" s="15">
        <v>0</v>
      </c>
      <c r="AF36" s="15">
        <v>0</v>
      </c>
      <c r="AG36" s="15">
        <v>0</v>
      </c>
      <c r="AH36" s="15">
        <v>0</v>
      </c>
      <c r="AI36" s="15">
        <v>0</v>
      </c>
      <c r="AJ36" s="15">
        <v>0</v>
      </c>
      <c r="AK36" s="15">
        <v>0</v>
      </c>
      <c r="AL36" s="15">
        <v>0</v>
      </c>
      <c r="AM36" s="15">
        <v>0</v>
      </c>
      <c r="AN36" s="15">
        <v>0</v>
      </c>
      <c r="AO36" s="15">
        <v>0</v>
      </c>
      <c r="AP36" s="15">
        <v>0</v>
      </c>
      <c r="AQ36" s="15">
        <v>0</v>
      </c>
      <c r="AR36" s="16">
        <f t="shared" si="0"/>
        <v>0</v>
      </c>
    </row>
    <row r="37" spans="1:44" ht="13.25" x14ac:dyDescent="0.25">
      <c r="A37" s="13" t="s">
        <v>109</v>
      </c>
      <c r="B37" s="14" t="s">
        <v>110</v>
      </c>
      <c r="C37" s="15">
        <v>0</v>
      </c>
      <c r="D37" s="15">
        <v>0</v>
      </c>
      <c r="E37" s="15">
        <v>0</v>
      </c>
      <c r="F37" s="15">
        <v>0</v>
      </c>
      <c r="G37" s="15">
        <v>0</v>
      </c>
      <c r="H37" s="15">
        <v>0</v>
      </c>
      <c r="I37" s="15">
        <v>0</v>
      </c>
      <c r="J37" s="15">
        <v>0</v>
      </c>
      <c r="K37" s="15">
        <v>0</v>
      </c>
      <c r="L37" s="15">
        <v>0</v>
      </c>
      <c r="M37" s="15">
        <v>0</v>
      </c>
      <c r="N37" s="15">
        <v>0</v>
      </c>
      <c r="O37" s="15">
        <v>0</v>
      </c>
      <c r="P37" s="15">
        <v>0</v>
      </c>
      <c r="Q37" s="15">
        <v>0</v>
      </c>
      <c r="R37" s="15">
        <v>0</v>
      </c>
      <c r="S37" s="15">
        <v>0</v>
      </c>
      <c r="T37" s="15">
        <v>0</v>
      </c>
      <c r="U37" s="15">
        <v>0</v>
      </c>
      <c r="V37" s="15">
        <v>0</v>
      </c>
      <c r="W37" s="15">
        <v>0</v>
      </c>
      <c r="X37" s="15">
        <v>0</v>
      </c>
      <c r="Y37" s="15">
        <v>0</v>
      </c>
      <c r="Z37" s="15">
        <v>0</v>
      </c>
      <c r="AA37" s="15">
        <v>0</v>
      </c>
      <c r="AB37" s="15">
        <v>0</v>
      </c>
      <c r="AC37" s="15">
        <v>0</v>
      </c>
      <c r="AD37" s="15">
        <v>0</v>
      </c>
      <c r="AE37" s="15">
        <v>0</v>
      </c>
      <c r="AF37" s="15">
        <v>0</v>
      </c>
      <c r="AG37" s="15">
        <v>0</v>
      </c>
      <c r="AH37" s="15">
        <v>0</v>
      </c>
      <c r="AI37" s="15">
        <v>0</v>
      </c>
      <c r="AJ37" s="15">
        <v>0</v>
      </c>
      <c r="AK37" s="15">
        <v>0</v>
      </c>
      <c r="AL37" s="15">
        <v>0</v>
      </c>
      <c r="AM37" s="15">
        <v>0</v>
      </c>
      <c r="AN37" s="15">
        <v>0</v>
      </c>
      <c r="AO37" s="15">
        <v>0</v>
      </c>
      <c r="AP37" s="15">
        <v>0</v>
      </c>
      <c r="AQ37" s="15">
        <v>0</v>
      </c>
      <c r="AR37" s="16">
        <f t="shared" si="0"/>
        <v>0</v>
      </c>
    </row>
    <row r="38" spans="1:44" ht="13.25" x14ac:dyDescent="0.25">
      <c r="A38" s="13" t="s">
        <v>111</v>
      </c>
      <c r="B38" s="14" t="s">
        <v>112</v>
      </c>
      <c r="C38" s="15">
        <v>0</v>
      </c>
      <c r="D38" s="15">
        <v>0</v>
      </c>
      <c r="E38" s="15">
        <v>0</v>
      </c>
      <c r="F38" s="15">
        <v>0</v>
      </c>
      <c r="G38" s="15">
        <v>0</v>
      </c>
      <c r="H38" s="15">
        <v>0</v>
      </c>
      <c r="I38" s="15">
        <v>0</v>
      </c>
      <c r="J38" s="15">
        <v>0</v>
      </c>
      <c r="K38" s="15">
        <v>0</v>
      </c>
      <c r="L38" s="15">
        <v>0</v>
      </c>
      <c r="M38" s="15">
        <v>0</v>
      </c>
      <c r="N38" s="15">
        <v>0</v>
      </c>
      <c r="O38" s="15">
        <v>0</v>
      </c>
      <c r="P38" s="15">
        <v>0</v>
      </c>
      <c r="Q38" s="15">
        <v>0</v>
      </c>
      <c r="R38" s="15">
        <v>0</v>
      </c>
      <c r="S38" s="15">
        <v>0</v>
      </c>
      <c r="T38" s="15">
        <v>0</v>
      </c>
      <c r="U38" s="15">
        <v>0</v>
      </c>
      <c r="V38" s="15">
        <v>0</v>
      </c>
      <c r="W38" s="15">
        <v>0</v>
      </c>
      <c r="X38" s="15">
        <v>0</v>
      </c>
      <c r="Y38" s="15">
        <v>0</v>
      </c>
      <c r="Z38" s="15">
        <v>0</v>
      </c>
      <c r="AA38" s="15">
        <v>0</v>
      </c>
      <c r="AB38" s="15">
        <v>0</v>
      </c>
      <c r="AC38" s="15">
        <v>0</v>
      </c>
      <c r="AD38" s="15">
        <v>0</v>
      </c>
      <c r="AE38" s="15">
        <v>0</v>
      </c>
      <c r="AF38" s="15">
        <v>0</v>
      </c>
      <c r="AG38" s="15">
        <v>0</v>
      </c>
      <c r="AH38" s="15">
        <v>0</v>
      </c>
      <c r="AI38" s="15">
        <v>0</v>
      </c>
      <c r="AJ38" s="15">
        <v>0</v>
      </c>
      <c r="AK38" s="15">
        <v>0</v>
      </c>
      <c r="AL38" s="15">
        <v>0</v>
      </c>
      <c r="AM38" s="15">
        <v>0</v>
      </c>
      <c r="AN38" s="15">
        <v>0</v>
      </c>
      <c r="AO38" s="15">
        <v>0</v>
      </c>
      <c r="AP38" s="15">
        <v>0</v>
      </c>
      <c r="AQ38" s="15">
        <v>0</v>
      </c>
      <c r="AR38" s="16">
        <f t="shared" si="0"/>
        <v>0</v>
      </c>
    </row>
    <row r="39" spans="1:44" ht="13.25" x14ac:dyDescent="0.25">
      <c r="A39" s="13" t="s">
        <v>113</v>
      </c>
      <c r="B39" s="14" t="s">
        <v>114</v>
      </c>
      <c r="C39" s="15">
        <v>0</v>
      </c>
      <c r="D39" s="15">
        <v>0.03</v>
      </c>
      <c r="E39" s="15">
        <v>7.0000000000000007E-2</v>
      </c>
      <c r="F39" s="15">
        <v>0.02</v>
      </c>
      <c r="G39" s="15">
        <v>-1.7</v>
      </c>
      <c r="H39" s="15">
        <v>0.09</v>
      </c>
      <c r="I39" s="15">
        <v>0.02</v>
      </c>
      <c r="J39" s="15">
        <v>0.02</v>
      </c>
      <c r="K39" s="15">
        <v>0</v>
      </c>
      <c r="L39" s="15">
        <v>0.03</v>
      </c>
      <c r="M39" s="15">
        <v>0.03</v>
      </c>
      <c r="N39" s="15">
        <v>0.02</v>
      </c>
      <c r="O39" s="15">
        <v>0.01</v>
      </c>
      <c r="P39" s="15">
        <v>0.01</v>
      </c>
      <c r="Q39" s="15">
        <v>7.0000000000000007E-2</v>
      </c>
      <c r="R39" s="15">
        <v>0.02</v>
      </c>
      <c r="S39" s="15">
        <v>0.03</v>
      </c>
      <c r="T39" s="15">
        <v>0.04</v>
      </c>
      <c r="U39" s="15">
        <v>-0.09</v>
      </c>
      <c r="V39" s="15">
        <v>0.01</v>
      </c>
      <c r="W39" s="15">
        <v>0.01</v>
      </c>
      <c r="X39" s="15">
        <v>-0.06</v>
      </c>
      <c r="Y39" s="15">
        <v>-1.24</v>
      </c>
      <c r="Z39" s="15">
        <v>-1.64</v>
      </c>
      <c r="AA39" s="15">
        <v>-0.08</v>
      </c>
      <c r="AB39" s="15">
        <v>0</v>
      </c>
      <c r="AC39" s="15">
        <v>0</v>
      </c>
      <c r="AD39" s="15">
        <v>0.01</v>
      </c>
      <c r="AE39" s="15">
        <v>-0.01</v>
      </c>
      <c r="AF39" s="15">
        <v>-3.99</v>
      </c>
      <c r="AG39" s="15">
        <v>-1.32</v>
      </c>
      <c r="AH39" s="15">
        <v>-0.54</v>
      </c>
      <c r="AI39" s="15">
        <v>0.01</v>
      </c>
      <c r="AJ39" s="15">
        <v>-1.26</v>
      </c>
      <c r="AK39" s="15">
        <v>2154.37</v>
      </c>
      <c r="AL39" s="15">
        <v>0</v>
      </c>
      <c r="AM39" s="15">
        <v>3</v>
      </c>
      <c r="AN39" s="15">
        <v>0</v>
      </c>
      <c r="AO39" s="15">
        <v>2</v>
      </c>
      <c r="AP39" s="15">
        <v>21</v>
      </c>
      <c r="AQ39" s="15">
        <v>0</v>
      </c>
      <c r="AR39" s="16">
        <f t="shared" si="0"/>
        <v>2168.9899999999998</v>
      </c>
    </row>
    <row r="40" spans="1:44" ht="13.25" x14ac:dyDescent="0.25">
      <c r="A40" s="13" t="s">
        <v>115</v>
      </c>
      <c r="B40" s="14" t="s">
        <v>116</v>
      </c>
      <c r="C40" s="15">
        <v>0</v>
      </c>
      <c r="D40" s="15">
        <v>0</v>
      </c>
      <c r="E40" s="15">
        <v>0</v>
      </c>
      <c r="F40" s="15">
        <v>0</v>
      </c>
      <c r="G40" s="15">
        <v>0</v>
      </c>
      <c r="H40" s="15">
        <v>0</v>
      </c>
      <c r="I40" s="15">
        <v>0</v>
      </c>
      <c r="J40" s="15">
        <v>0</v>
      </c>
      <c r="K40" s="15">
        <v>0</v>
      </c>
      <c r="L40" s="15">
        <v>0</v>
      </c>
      <c r="M40" s="15">
        <v>0</v>
      </c>
      <c r="N40" s="15">
        <v>0</v>
      </c>
      <c r="O40" s="15">
        <v>0</v>
      </c>
      <c r="P40" s="15">
        <v>0</v>
      </c>
      <c r="Q40" s="15">
        <v>0</v>
      </c>
      <c r="R40" s="15">
        <v>0</v>
      </c>
      <c r="S40" s="15">
        <v>0</v>
      </c>
      <c r="T40" s="15">
        <v>0</v>
      </c>
      <c r="U40" s="15">
        <v>0</v>
      </c>
      <c r="V40" s="15">
        <v>0</v>
      </c>
      <c r="W40" s="15">
        <v>0</v>
      </c>
      <c r="X40" s="15">
        <v>0</v>
      </c>
      <c r="Y40" s="15">
        <v>0</v>
      </c>
      <c r="Z40" s="15">
        <v>0</v>
      </c>
      <c r="AA40" s="15">
        <v>0</v>
      </c>
      <c r="AB40" s="15">
        <v>0</v>
      </c>
      <c r="AC40" s="15">
        <v>0</v>
      </c>
      <c r="AD40" s="15">
        <v>0</v>
      </c>
      <c r="AE40" s="15">
        <v>0</v>
      </c>
      <c r="AF40" s="15">
        <v>0</v>
      </c>
      <c r="AG40" s="15">
        <v>0</v>
      </c>
      <c r="AH40" s="15">
        <v>0</v>
      </c>
      <c r="AI40" s="15">
        <v>0</v>
      </c>
      <c r="AJ40" s="15">
        <v>0</v>
      </c>
      <c r="AK40" s="15">
        <v>0</v>
      </c>
      <c r="AL40" s="15">
        <v>0</v>
      </c>
      <c r="AM40" s="15">
        <v>0</v>
      </c>
      <c r="AN40" s="15">
        <v>0</v>
      </c>
      <c r="AO40" s="15">
        <v>0</v>
      </c>
      <c r="AP40" s="15">
        <v>0</v>
      </c>
      <c r="AQ40" s="15">
        <v>0</v>
      </c>
      <c r="AR40" s="16">
        <f t="shared" si="0"/>
        <v>0</v>
      </c>
    </row>
    <row r="41" spans="1:44" ht="13.25" x14ac:dyDescent="0.25">
      <c r="A41" s="13" t="s">
        <v>117</v>
      </c>
      <c r="B41" s="14" t="s">
        <v>118</v>
      </c>
      <c r="C41" s="15">
        <v>0</v>
      </c>
      <c r="D41" s="15">
        <v>0</v>
      </c>
      <c r="E41" s="15">
        <v>0</v>
      </c>
      <c r="F41" s="15">
        <v>0</v>
      </c>
      <c r="G41" s="15">
        <v>0</v>
      </c>
      <c r="H41" s="15">
        <v>0</v>
      </c>
      <c r="I41" s="15">
        <v>0</v>
      </c>
      <c r="J41" s="15">
        <v>0</v>
      </c>
      <c r="K41" s="15">
        <v>0</v>
      </c>
      <c r="L41" s="15">
        <v>0</v>
      </c>
      <c r="M41" s="15">
        <v>0</v>
      </c>
      <c r="N41" s="15">
        <v>0</v>
      </c>
      <c r="O41" s="15">
        <v>0</v>
      </c>
      <c r="P41" s="15">
        <v>0</v>
      </c>
      <c r="Q41" s="15">
        <v>0</v>
      </c>
      <c r="R41" s="15">
        <v>0</v>
      </c>
      <c r="S41" s="15">
        <v>0</v>
      </c>
      <c r="T41" s="15">
        <v>0</v>
      </c>
      <c r="U41" s="15">
        <v>0</v>
      </c>
      <c r="V41" s="15">
        <v>0</v>
      </c>
      <c r="W41" s="15">
        <v>0</v>
      </c>
      <c r="X41" s="15">
        <v>0</v>
      </c>
      <c r="Y41" s="15">
        <v>0</v>
      </c>
      <c r="Z41" s="15">
        <v>0</v>
      </c>
      <c r="AA41" s="15">
        <v>0</v>
      </c>
      <c r="AB41" s="15">
        <v>0</v>
      </c>
      <c r="AC41" s="15">
        <v>0</v>
      </c>
      <c r="AD41" s="15">
        <v>0</v>
      </c>
      <c r="AE41" s="15">
        <v>0</v>
      </c>
      <c r="AF41" s="15">
        <v>0</v>
      </c>
      <c r="AG41" s="15">
        <v>0</v>
      </c>
      <c r="AH41" s="15">
        <v>0</v>
      </c>
      <c r="AI41" s="15">
        <v>0</v>
      </c>
      <c r="AJ41" s="15">
        <v>0</v>
      </c>
      <c r="AK41" s="15">
        <v>0</v>
      </c>
      <c r="AL41" s="15">
        <v>0</v>
      </c>
      <c r="AM41" s="15">
        <v>0</v>
      </c>
      <c r="AN41" s="15">
        <v>0</v>
      </c>
      <c r="AO41" s="15">
        <v>0</v>
      </c>
      <c r="AP41" s="15">
        <v>0</v>
      </c>
      <c r="AQ41" s="15">
        <v>0</v>
      </c>
      <c r="AR41" s="16">
        <f t="shared" si="0"/>
        <v>0</v>
      </c>
    </row>
    <row r="42" spans="1:44" ht="13.25" x14ac:dyDescent="0.25">
      <c r="A42" s="13" t="s">
        <v>119</v>
      </c>
      <c r="B42" s="14" t="s">
        <v>120</v>
      </c>
      <c r="C42" s="15">
        <v>0</v>
      </c>
      <c r="D42" s="15">
        <v>0</v>
      </c>
      <c r="E42" s="15">
        <v>0</v>
      </c>
      <c r="F42" s="15">
        <v>0</v>
      </c>
      <c r="G42" s="15">
        <v>0</v>
      </c>
      <c r="H42" s="15">
        <v>0</v>
      </c>
      <c r="I42" s="15">
        <v>0</v>
      </c>
      <c r="J42" s="15">
        <v>0</v>
      </c>
      <c r="K42" s="15">
        <v>0</v>
      </c>
      <c r="L42" s="15">
        <v>0</v>
      </c>
      <c r="M42" s="15">
        <v>0</v>
      </c>
      <c r="N42" s="15">
        <v>0</v>
      </c>
      <c r="O42" s="15">
        <v>0</v>
      </c>
      <c r="P42" s="15">
        <v>0</v>
      </c>
      <c r="Q42" s="15">
        <v>0</v>
      </c>
      <c r="R42" s="15">
        <v>0</v>
      </c>
      <c r="S42" s="15">
        <v>0</v>
      </c>
      <c r="T42" s="15">
        <v>0</v>
      </c>
      <c r="U42" s="15">
        <v>0</v>
      </c>
      <c r="V42" s="15">
        <v>0</v>
      </c>
      <c r="W42" s="15">
        <v>0</v>
      </c>
      <c r="X42" s="15">
        <v>0</v>
      </c>
      <c r="Y42" s="15">
        <v>0</v>
      </c>
      <c r="Z42" s="15">
        <v>0</v>
      </c>
      <c r="AA42" s="15">
        <v>0</v>
      </c>
      <c r="AB42" s="15">
        <v>0</v>
      </c>
      <c r="AC42" s="15">
        <v>0</v>
      </c>
      <c r="AD42" s="15">
        <v>0</v>
      </c>
      <c r="AE42" s="15">
        <v>0</v>
      </c>
      <c r="AF42" s="15">
        <v>0</v>
      </c>
      <c r="AG42" s="15">
        <v>0</v>
      </c>
      <c r="AH42" s="15">
        <v>0</v>
      </c>
      <c r="AI42" s="15">
        <v>0</v>
      </c>
      <c r="AJ42" s="15">
        <v>0</v>
      </c>
      <c r="AK42" s="15">
        <v>0</v>
      </c>
      <c r="AL42" s="15">
        <v>0</v>
      </c>
      <c r="AM42" s="15">
        <v>0</v>
      </c>
      <c r="AN42" s="15">
        <v>0</v>
      </c>
      <c r="AO42" s="15">
        <v>0</v>
      </c>
      <c r="AP42" s="15">
        <v>0</v>
      </c>
      <c r="AQ42" s="15">
        <v>0</v>
      </c>
      <c r="AR42" s="16">
        <f t="shared" si="0"/>
        <v>0</v>
      </c>
    </row>
    <row r="43" spans="1:44" ht="13.25" x14ac:dyDescent="0.25">
      <c r="A43" s="13" t="s">
        <v>121</v>
      </c>
      <c r="B43" s="14" t="s">
        <v>122</v>
      </c>
      <c r="C43" s="15">
        <v>0</v>
      </c>
      <c r="D43" s="15">
        <v>0</v>
      </c>
      <c r="E43" s="15">
        <v>0</v>
      </c>
      <c r="F43" s="15">
        <v>0</v>
      </c>
      <c r="G43" s="15">
        <v>0</v>
      </c>
      <c r="H43" s="15">
        <v>0</v>
      </c>
      <c r="I43" s="15">
        <v>0</v>
      </c>
      <c r="J43" s="15">
        <v>0</v>
      </c>
      <c r="K43" s="15">
        <v>0</v>
      </c>
      <c r="L43" s="15">
        <v>0</v>
      </c>
      <c r="M43" s="15">
        <v>0</v>
      </c>
      <c r="N43" s="15">
        <v>0</v>
      </c>
      <c r="O43" s="15">
        <v>0</v>
      </c>
      <c r="P43" s="15">
        <v>0</v>
      </c>
      <c r="Q43" s="15">
        <v>0</v>
      </c>
      <c r="R43" s="15">
        <v>0</v>
      </c>
      <c r="S43" s="15">
        <v>0</v>
      </c>
      <c r="T43" s="15">
        <v>0</v>
      </c>
      <c r="U43" s="15">
        <v>0</v>
      </c>
      <c r="V43" s="15">
        <v>0</v>
      </c>
      <c r="W43" s="15">
        <v>0</v>
      </c>
      <c r="X43" s="15">
        <v>0</v>
      </c>
      <c r="Y43" s="15">
        <v>0</v>
      </c>
      <c r="Z43" s="15">
        <v>0</v>
      </c>
      <c r="AA43" s="15">
        <v>0</v>
      </c>
      <c r="AB43" s="15">
        <v>0</v>
      </c>
      <c r="AC43" s="15">
        <v>0</v>
      </c>
      <c r="AD43" s="15">
        <v>0</v>
      </c>
      <c r="AE43" s="15">
        <v>0</v>
      </c>
      <c r="AF43" s="15">
        <v>0</v>
      </c>
      <c r="AG43" s="15">
        <v>0</v>
      </c>
      <c r="AH43" s="15">
        <v>0</v>
      </c>
      <c r="AI43" s="15">
        <v>0</v>
      </c>
      <c r="AJ43" s="15">
        <v>0</v>
      </c>
      <c r="AK43" s="15">
        <v>0</v>
      </c>
      <c r="AL43" s="15">
        <v>0</v>
      </c>
      <c r="AM43" s="15">
        <v>0</v>
      </c>
      <c r="AN43" s="15">
        <v>0</v>
      </c>
      <c r="AO43" s="15">
        <v>0</v>
      </c>
      <c r="AP43" s="15">
        <v>0</v>
      </c>
      <c r="AQ43" s="15">
        <v>0</v>
      </c>
      <c r="AR43" s="16">
        <f t="shared" si="0"/>
        <v>0</v>
      </c>
    </row>
    <row r="44" spans="1:44" ht="13.25" x14ac:dyDescent="0.25">
      <c r="A44" s="13" t="s">
        <v>123</v>
      </c>
      <c r="B44" s="14" t="s">
        <v>124</v>
      </c>
      <c r="C44" s="15">
        <v>0</v>
      </c>
      <c r="D44" s="15">
        <v>0</v>
      </c>
      <c r="E44" s="15">
        <v>0</v>
      </c>
      <c r="F44" s="15">
        <v>0</v>
      </c>
      <c r="G44" s="15">
        <v>0</v>
      </c>
      <c r="H44" s="15">
        <v>0</v>
      </c>
      <c r="I44" s="15">
        <v>0</v>
      </c>
      <c r="J44" s="15">
        <v>0</v>
      </c>
      <c r="K44" s="15">
        <v>0</v>
      </c>
      <c r="L44" s="15">
        <v>0</v>
      </c>
      <c r="M44" s="15">
        <v>0</v>
      </c>
      <c r="N44" s="15">
        <v>0</v>
      </c>
      <c r="O44" s="15">
        <v>0</v>
      </c>
      <c r="P44" s="15">
        <v>0</v>
      </c>
      <c r="Q44" s="15">
        <v>0</v>
      </c>
      <c r="R44" s="15">
        <v>0</v>
      </c>
      <c r="S44" s="15">
        <v>0</v>
      </c>
      <c r="T44" s="15">
        <v>0</v>
      </c>
      <c r="U44" s="15">
        <v>0</v>
      </c>
      <c r="V44" s="15">
        <v>0</v>
      </c>
      <c r="W44" s="15">
        <v>0</v>
      </c>
      <c r="X44" s="15">
        <v>0</v>
      </c>
      <c r="Y44" s="15">
        <v>0</v>
      </c>
      <c r="Z44" s="15">
        <v>0</v>
      </c>
      <c r="AA44" s="15">
        <v>0</v>
      </c>
      <c r="AB44" s="15">
        <v>0</v>
      </c>
      <c r="AC44" s="15">
        <v>0</v>
      </c>
      <c r="AD44" s="15">
        <v>0</v>
      </c>
      <c r="AE44" s="15">
        <v>0</v>
      </c>
      <c r="AF44" s="15">
        <v>0</v>
      </c>
      <c r="AG44" s="15">
        <v>0</v>
      </c>
      <c r="AH44" s="15">
        <v>0</v>
      </c>
      <c r="AI44" s="15">
        <v>0</v>
      </c>
      <c r="AJ44" s="15">
        <v>0</v>
      </c>
      <c r="AK44" s="15">
        <v>0</v>
      </c>
      <c r="AL44" s="15">
        <v>0</v>
      </c>
      <c r="AM44" s="15">
        <v>0</v>
      </c>
      <c r="AN44" s="15">
        <v>0</v>
      </c>
      <c r="AO44" s="15">
        <v>0</v>
      </c>
      <c r="AP44" s="15">
        <v>0</v>
      </c>
      <c r="AQ44" s="15">
        <v>0</v>
      </c>
      <c r="AR44" s="16">
        <f t="shared" si="0"/>
        <v>0</v>
      </c>
    </row>
    <row r="45" spans="1:44" ht="13.25" x14ac:dyDescent="0.25">
      <c r="A45" s="13" t="s">
        <v>125</v>
      </c>
      <c r="B45" s="14" t="s">
        <v>126</v>
      </c>
      <c r="C45" s="15">
        <v>0</v>
      </c>
      <c r="D45" s="15">
        <v>0</v>
      </c>
      <c r="E45" s="15">
        <v>0</v>
      </c>
      <c r="F45" s="15">
        <v>0</v>
      </c>
      <c r="G45" s="15">
        <v>0</v>
      </c>
      <c r="H45" s="15">
        <v>0</v>
      </c>
      <c r="I45" s="15">
        <v>0</v>
      </c>
      <c r="J45" s="15">
        <v>0</v>
      </c>
      <c r="K45" s="15">
        <v>0</v>
      </c>
      <c r="L45" s="15">
        <v>0</v>
      </c>
      <c r="M45" s="15">
        <v>0</v>
      </c>
      <c r="N45" s="15">
        <v>0</v>
      </c>
      <c r="O45" s="15">
        <v>0</v>
      </c>
      <c r="P45" s="15">
        <v>0</v>
      </c>
      <c r="Q45" s="15">
        <v>0</v>
      </c>
      <c r="R45" s="15">
        <v>0</v>
      </c>
      <c r="S45" s="15">
        <v>0</v>
      </c>
      <c r="T45" s="15">
        <v>0</v>
      </c>
      <c r="U45" s="15">
        <v>0</v>
      </c>
      <c r="V45" s="15">
        <v>0</v>
      </c>
      <c r="W45" s="15">
        <v>0</v>
      </c>
      <c r="X45" s="15">
        <v>0</v>
      </c>
      <c r="Y45" s="15">
        <v>0</v>
      </c>
      <c r="Z45" s="15">
        <v>0</v>
      </c>
      <c r="AA45" s="15">
        <v>0</v>
      </c>
      <c r="AB45" s="15">
        <v>0</v>
      </c>
      <c r="AC45" s="15">
        <v>0</v>
      </c>
      <c r="AD45" s="15">
        <v>0</v>
      </c>
      <c r="AE45" s="15">
        <v>0</v>
      </c>
      <c r="AF45" s="15">
        <v>0</v>
      </c>
      <c r="AG45" s="15">
        <v>0</v>
      </c>
      <c r="AH45" s="15">
        <v>0</v>
      </c>
      <c r="AI45" s="15">
        <v>0</v>
      </c>
      <c r="AJ45" s="15">
        <v>0</v>
      </c>
      <c r="AK45" s="15">
        <v>0</v>
      </c>
      <c r="AL45" s="15">
        <v>0</v>
      </c>
      <c r="AM45" s="15">
        <v>0</v>
      </c>
      <c r="AN45" s="15">
        <v>0</v>
      </c>
      <c r="AO45" s="15">
        <v>0</v>
      </c>
      <c r="AP45" s="15">
        <v>0</v>
      </c>
      <c r="AQ45" s="15">
        <v>0</v>
      </c>
      <c r="AR45" s="16">
        <f t="shared" si="0"/>
        <v>0</v>
      </c>
    </row>
    <row r="46" spans="1:44" ht="13.25" x14ac:dyDescent="0.25">
      <c r="A46" s="13" t="s">
        <v>127</v>
      </c>
      <c r="B46" s="14" t="s">
        <v>128</v>
      </c>
      <c r="C46" s="15"/>
      <c r="D46" s="15"/>
      <c r="E46" s="15"/>
      <c r="F46" s="15"/>
      <c r="G46" s="15"/>
      <c r="H46" s="15"/>
      <c r="I46" s="15"/>
      <c r="J46" s="15"/>
      <c r="K46" s="15"/>
      <c r="L46" s="15"/>
      <c r="M46" s="15"/>
      <c r="N46" s="15"/>
      <c r="O46" s="15"/>
      <c r="P46" s="15"/>
      <c r="Q46" s="15"/>
      <c r="R46" s="15"/>
      <c r="S46" s="15"/>
      <c r="T46" s="15"/>
      <c r="U46" s="15"/>
      <c r="V46" s="15"/>
      <c r="W46" s="15"/>
      <c r="X46" s="15"/>
      <c r="Y46" s="15"/>
      <c r="Z46" s="15"/>
      <c r="AA46" s="15"/>
      <c r="AB46" s="15"/>
      <c r="AC46" s="15"/>
      <c r="AD46" s="15"/>
      <c r="AE46" s="15"/>
      <c r="AF46" s="15"/>
      <c r="AG46" s="15"/>
      <c r="AH46" s="15"/>
      <c r="AI46" s="15"/>
      <c r="AJ46" s="15"/>
      <c r="AK46" s="15"/>
      <c r="AL46" s="15"/>
      <c r="AM46" s="15"/>
      <c r="AN46" s="15"/>
      <c r="AO46" s="15"/>
      <c r="AP46" s="15"/>
      <c r="AQ46" s="15"/>
      <c r="AR46" s="16">
        <f t="shared" si="0"/>
        <v>0</v>
      </c>
    </row>
    <row r="47" spans="1:44" ht="13.25" x14ac:dyDescent="0.25">
      <c r="A47" s="13" t="s">
        <v>129</v>
      </c>
      <c r="B47" s="14" t="s">
        <v>130</v>
      </c>
      <c r="C47" s="15"/>
      <c r="D47" s="15"/>
      <c r="E47" s="15"/>
      <c r="F47" s="15"/>
      <c r="G47" s="15"/>
      <c r="H47" s="15"/>
      <c r="I47" s="15"/>
      <c r="J47" s="15"/>
      <c r="K47" s="15"/>
      <c r="L47" s="15"/>
      <c r="M47" s="15"/>
      <c r="N47" s="15"/>
      <c r="O47" s="15"/>
      <c r="P47" s="15"/>
      <c r="Q47" s="15"/>
      <c r="R47" s="15"/>
      <c r="S47" s="15"/>
      <c r="T47" s="15"/>
      <c r="U47" s="15"/>
      <c r="V47" s="15"/>
      <c r="W47" s="15"/>
      <c r="X47" s="15"/>
      <c r="Y47" s="15"/>
      <c r="Z47" s="15"/>
      <c r="AA47" s="15"/>
      <c r="AB47" s="15"/>
      <c r="AC47" s="15"/>
      <c r="AD47" s="15"/>
      <c r="AE47" s="15"/>
      <c r="AF47" s="15"/>
      <c r="AG47" s="15"/>
      <c r="AH47" s="15"/>
      <c r="AI47" s="15"/>
      <c r="AJ47" s="15"/>
      <c r="AK47" s="15"/>
      <c r="AL47" s="15"/>
      <c r="AM47" s="15"/>
      <c r="AN47" s="15"/>
      <c r="AO47" s="15"/>
      <c r="AP47" s="15"/>
      <c r="AQ47" s="15"/>
      <c r="AR47" s="16">
        <f t="shared" si="0"/>
        <v>0</v>
      </c>
    </row>
    <row r="48" spans="1:44" ht="13.25" x14ac:dyDescent="0.25">
      <c r="A48" s="17" t="s">
        <v>131</v>
      </c>
      <c r="B48" s="18" t="s">
        <v>132</v>
      </c>
      <c r="C48" s="19">
        <f t="shared" ref="C48:AR48" si="1">SUM(C5:C47)</f>
        <v>9966.6299999999974</v>
      </c>
      <c r="D48" s="19">
        <f t="shared" si="1"/>
        <v>1313.5800000000002</v>
      </c>
      <c r="E48" s="19">
        <f t="shared" si="1"/>
        <v>3271.79</v>
      </c>
      <c r="F48" s="19">
        <f t="shared" si="1"/>
        <v>293.16000000000003</v>
      </c>
      <c r="G48" s="19">
        <f t="shared" si="1"/>
        <v>1279.79</v>
      </c>
      <c r="H48" s="19">
        <f t="shared" si="1"/>
        <v>1023.43</v>
      </c>
      <c r="I48" s="19">
        <f t="shared" si="1"/>
        <v>1132.57</v>
      </c>
      <c r="J48" s="19">
        <f t="shared" si="1"/>
        <v>5046.2900000000018</v>
      </c>
      <c r="K48" s="19">
        <f t="shared" si="1"/>
        <v>1441.34</v>
      </c>
      <c r="L48" s="19">
        <f t="shared" si="1"/>
        <v>2291.42</v>
      </c>
      <c r="M48" s="19">
        <f t="shared" si="1"/>
        <v>3684.57</v>
      </c>
      <c r="N48" s="19">
        <f t="shared" si="1"/>
        <v>1925.34</v>
      </c>
      <c r="O48" s="19">
        <f t="shared" si="1"/>
        <v>589.37</v>
      </c>
      <c r="P48" s="19">
        <f t="shared" si="1"/>
        <v>1747.7399999999998</v>
      </c>
      <c r="Q48" s="19">
        <f t="shared" si="1"/>
        <v>3753.3199999999997</v>
      </c>
      <c r="R48" s="19">
        <f t="shared" si="1"/>
        <v>3873.4900000000002</v>
      </c>
      <c r="S48" s="19">
        <f t="shared" si="1"/>
        <v>2416.36</v>
      </c>
      <c r="T48" s="19">
        <f t="shared" si="1"/>
        <v>256.81</v>
      </c>
      <c r="U48" s="19">
        <f t="shared" si="1"/>
        <v>6659.8499999999995</v>
      </c>
      <c r="V48" s="19">
        <f t="shared" si="1"/>
        <v>2019.2900000000002</v>
      </c>
      <c r="W48" s="19">
        <f t="shared" si="1"/>
        <v>2368.08</v>
      </c>
      <c r="X48" s="19">
        <f t="shared" si="1"/>
        <v>1556.38</v>
      </c>
      <c r="Y48" s="19">
        <f t="shared" si="1"/>
        <v>6085.54</v>
      </c>
      <c r="Z48" s="19">
        <f t="shared" si="1"/>
        <v>5316.96</v>
      </c>
      <c r="AA48" s="19">
        <f t="shared" si="1"/>
        <v>14156.409999999998</v>
      </c>
      <c r="AB48" s="19">
        <f t="shared" si="1"/>
        <v>9347</v>
      </c>
      <c r="AC48" s="19">
        <f t="shared" si="1"/>
        <v>2239.5500000000002</v>
      </c>
      <c r="AD48" s="19">
        <f t="shared" si="1"/>
        <v>5530.15</v>
      </c>
      <c r="AE48" s="19">
        <f t="shared" si="1"/>
        <v>89499.79</v>
      </c>
      <c r="AF48" s="19">
        <f t="shared" si="1"/>
        <v>7296.579999999999</v>
      </c>
      <c r="AG48" s="19">
        <f t="shared" si="1"/>
        <v>13994.460000000001</v>
      </c>
      <c r="AH48" s="19">
        <f t="shared" si="1"/>
        <v>19344.039999999997</v>
      </c>
      <c r="AI48" s="19">
        <f t="shared" si="1"/>
        <v>3830.12</v>
      </c>
      <c r="AJ48" s="19">
        <f t="shared" si="1"/>
        <v>4219.0499999999993</v>
      </c>
      <c r="AK48" s="19">
        <f t="shared" si="1"/>
        <v>10246.98</v>
      </c>
      <c r="AL48" s="19">
        <f t="shared" si="1"/>
        <v>494.75</v>
      </c>
      <c r="AM48" s="19">
        <f t="shared" si="1"/>
        <v>7698.11</v>
      </c>
      <c r="AN48" s="19">
        <f t="shared" si="1"/>
        <v>5889.41</v>
      </c>
      <c r="AO48" s="19">
        <f t="shared" si="1"/>
        <v>2722.5299999999997</v>
      </c>
      <c r="AP48" s="19">
        <f t="shared" si="1"/>
        <v>25136</v>
      </c>
      <c r="AQ48" s="19">
        <f t="shared" si="1"/>
        <v>678</v>
      </c>
      <c r="AR48" s="20">
        <f t="shared" si="1"/>
        <v>291636.02999999997</v>
      </c>
    </row>
  </sheetData>
  <mergeCells count="2">
    <mergeCell ref="A3:B3"/>
    <mergeCell ref="A4:B4"/>
  </mergeCells>
  <phoneticPr fontId="0" type="noConversion"/>
  <pageMargins left="0" right="0" top="0" bottom="0" header="0.51181102362204722" footer="0.51181102362204722"/>
  <pageSetup paperSize="9" scale="50" orientation="landscape"/>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5"/>
  <dimension ref="A3:AG88"/>
  <sheetViews>
    <sheetView workbookViewId="0">
      <pane xSplit="1" ySplit="4" topLeftCell="U29" activePane="bottomRight" state="frozen"/>
      <selection activeCell="D5" sqref="D5:AS48"/>
      <selection pane="topRight" activeCell="D5" sqref="D5:AS48"/>
      <selection pane="bottomLeft" activeCell="D5" sqref="D5:AS48"/>
      <selection pane="bottomRight" activeCell="AE59" sqref="AE59"/>
    </sheetView>
  </sheetViews>
  <sheetFormatPr baseColWidth="10" defaultColWidth="8.90625" defaultRowHeight="12.5" outlineLevelRow="1" x14ac:dyDescent="0.25"/>
  <cols>
    <col min="1" max="1" width="10.54296875" style="22" customWidth="1"/>
    <col min="2" max="2" width="9" style="22" customWidth="1"/>
    <col min="3" max="3" width="8.453125" style="22" customWidth="1"/>
    <col min="4" max="4" width="11.54296875" style="22" customWidth="1"/>
    <col min="5" max="10" width="12" style="22" customWidth="1"/>
    <col min="11" max="25" width="12.54296875" style="22" customWidth="1"/>
    <col min="26" max="26" width="10" style="22" customWidth="1"/>
    <col min="27" max="27" width="9.453125" style="22" customWidth="1"/>
    <col min="28" max="28" width="10.453125" style="22" bestFit="1" customWidth="1"/>
    <col min="29" max="29" width="8.90625" style="22"/>
    <col min="30" max="30" width="14.90625" style="22" bestFit="1" customWidth="1"/>
    <col min="31" max="31" width="22.90625" style="22" bestFit="1" customWidth="1"/>
    <col min="32" max="16384" width="8.90625" style="22"/>
  </cols>
  <sheetData>
    <row r="3" spans="1:33" x14ac:dyDescent="0.25">
      <c r="A3" s="80"/>
      <c r="B3" s="81" t="s">
        <v>133</v>
      </c>
      <c r="C3" s="82"/>
      <c r="D3" s="82"/>
      <c r="E3" s="82"/>
      <c r="F3" s="82"/>
      <c r="G3" s="82"/>
      <c r="H3" s="82"/>
      <c r="I3" s="82"/>
      <c r="J3" s="82"/>
      <c r="K3" s="82"/>
      <c r="L3" s="82"/>
      <c r="M3" s="82"/>
      <c r="N3" s="82"/>
      <c r="O3" s="82"/>
      <c r="P3" s="82"/>
      <c r="Q3" s="82"/>
      <c r="R3" s="82"/>
      <c r="S3" s="82"/>
      <c r="T3" s="82"/>
      <c r="U3" s="82"/>
      <c r="V3" s="82"/>
      <c r="W3" s="82"/>
      <c r="X3" s="82"/>
      <c r="Y3" s="82"/>
      <c r="Z3" s="83"/>
      <c r="AA3"/>
      <c r="AD3" s="22" t="s">
        <v>188</v>
      </c>
      <c r="AE3" s="22" t="s">
        <v>193</v>
      </c>
    </row>
    <row r="4" spans="1:33" x14ac:dyDescent="0.25">
      <c r="A4" s="81" t="s">
        <v>134</v>
      </c>
      <c r="B4" s="80" t="s">
        <v>135</v>
      </c>
      <c r="C4" s="84" t="s">
        <v>136</v>
      </c>
      <c r="D4" s="84" t="s">
        <v>137</v>
      </c>
      <c r="E4" s="84" t="s">
        <v>138</v>
      </c>
      <c r="F4" s="84" t="s">
        <v>139</v>
      </c>
      <c r="G4" s="84" t="s">
        <v>140</v>
      </c>
      <c r="H4" s="84" t="s">
        <v>141</v>
      </c>
      <c r="I4" s="84" t="s">
        <v>142</v>
      </c>
      <c r="J4" s="84" t="s">
        <v>143</v>
      </c>
      <c r="K4" s="84" t="s">
        <v>144</v>
      </c>
      <c r="L4" s="84" t="s">
        <v>145</v>
      </c>
      <c r="M4" s="84" t="s">
        <v>146</v>
      </c>
      <c r="N4" s="84" t="s">
        <v>147</v>
      </c>
      <c r="O4" s="84" t="s">
        <v>148</v>
      </c>
      <c r="P4" s="84" t="s">
        <v>149</v>
      </c>
      <c r="Q4" s="84" t="s">
        <v>150</v>
      </c>
      <c r="R4" s="84" t="s">
        <v>151</v>
      </c>
      <c r="S4" s="84" t="s">
        <v>152</v>
      </c>
      <c r="T4" s="84" t="s">
        <v>153</v>
      </c>
      <c r="U4" s="84" t="s">
        <v>154</v>
      </c>
      <c r="V4" s="84" t="s">
        <v>155</v>
      </c>
      <c r="W4" s="84" t="s">
        <v>156</v>
      </c>
      <c r="X4" s="84" t="s">
        <v>157</v>
      </c>
      <c r="Y4" s="84" t="s">
        <v>158</v>
      </c>
      <c r="Z4" s="85" t="s">
        <v>167</v>
      </c>
      <c r="AA4" s="100" t="s">
        <v>168</v>
      </c>
      <c r="AB4" s="100" t="s">
        <v>168</v>
      </c>
      <c r="AD4" s="22" t="s">
        <v>185</v>
      </c>
      <c r="AE4" s="22" t="s">
        <v>186</v>
      </c>
      <c r="AG4" s="22" t="s">
        <v>189</v>
      </c>
    </row>
    <row r="5" spans="1:33" outlineLevel="1" x14ac:dyDescent="0.25">
      <c r="A5" s="80">
        <v>1</v>
      </c>
      <c r="B5" s="86">
        <v>1190</v>
      </c>
      <c r="C5" s="87">
        <v>0</v>
      </c>
      <c r="D5" s="87">
        <v>0</v>
      </c>
      <c r="E5" s="87">
        <v>0</v>
      </c>
      <c r="F5" s="87">
        <v>0</v>
      </c>
      <c r="G5" s="87">
        <v>0</v>
      </c>
      <c r="H5" s="87">
        <v>0</v>
      </c>
      <c r="I5" s="87">
        <v>0</v>
      </c>
      <c r="J5" s="87">
        <v>0</v>
      </c>
      <c r="K5" s="87">
        <v>0</v>
      </c>
      <c r="L5" s="87">
        <v>0</v>
      </c>
      <c r="M5" s="87">
        <v>0</v>
      </c>
      <c r="N5" s="87">
        <v>0</v>
      </c>
      <c r="O5" s="87">
        <v>0</v>
      </c>
      <c r="P5" s="87">
        <v>0</v>
      </c>
      <c r="Q5" s="87">
        <v>0</v>
      </c>
      <c r="R5" s="87">
        <v>0</v>
      </c>
      <c r="S5" s="87">
        <v>0</v>
      </c>
      <c r="T5" s="87">
        <v>3.1683448800840233</v>
      </c>
      <c r="U5" s="87">
        <v>41.831655119915979</v>
      </c>
      <c r="V5" s="87">
        <v>0</v>
      </c>
      <c r="W5" s="87">
        <v>0</v>
      </c>
      <c r="X5" s="87">
        <v>0</v>
      </c>
      <c r="Y5" s="87">
        <v>0</v>
      </c>
      <c r="Z5" s="88">
        <v>1235</v>
      </c>
      <c r="AA5"/>
      <c r="AB5" s="97"/>
    </row>
    <row r="6" spans="1:33" outlineLevel="1" x14ac:dyDescent="0.25">
      <c r="A6" s="89">
        <v>2</v>
      </c>
      <c r="B6" s="90">
        <v>0</v>
      </c>
      <c r="C6" s="91">
        <v>0</v>
      </c>
      <c r="D6" s="91">
        <v>0</v>
      </c>
      <c r="E6" s="91">
        <v>0</v>
      </c>
      <c r="F6" s="91">
        <v>0</v>
      </c>
      <c r="G6" s="91">
        <v>0</v>
      </c>
      <c r="H6" s="91">
        <v>0</v>
      </c>
      <c r="I6" s="91">
        <v>0</v>
      </c>
      <c r="J6" s="91">
        <v>0</v>
      </c>
      <c r="K6" s="91">
        <v>0</v>
      </c>
      <c r="L6" s="91">
        <v>0</v>
      </c>
      <c r="M6" s="91">
        <v>0</v>
      </c>
      <c r="N6" s="91">
        <v>0</v>
      </c>
      <c r="O6" s="91">
        <v>0</v>
      </c>
      <c r="P6" s="91">
        <v>0</v>
      </c>
      <c r="Q6" s="91">
        <v>0</v>
      </c>
      <c r="R6" s="91">
        <v>0</v>
      </c>
      <c r="S6" s="91">
        <v>0</v>
      </c>
      <c r="T6" s="91">
        <v>0</v>
      </c>
      <c r="U6" s="91">
        <v>0</v>
      </c>
      <c r="V6" s="91">
        <v>0</v>
      </c>
      <c r="W6" s="91">
        <v>0</v>
      </c>
      <c r="X6" s="91">
        <v>0</v>
      </c>
      <c r="Y6" s="91">
        <v>0</v>
      </c>
      <c r="Z6" s="92">
        <v>0</v>
      </c>
      <c r="AA6"/>
      <c r="AB6" s="97"/>
    </row>
    <row r="7" spans="1:33" outlineLevel="1" x14ac:dyDescent="0.25">
      <c r="A7" s="89">
        <v>3</v>
      </c>
      <c r="B7" s="90">
        <v>291.52999999999997</v>
      </c>
      <c r="C7" s="91">
        <v>308.99</v>
      </c>
      <c r="D7" s="91">
        <v>298.94</v>
      </c>
      <c r="E7" s="91">
        <v>32.628335941901959</v>
      </c>
      <c r="F7" s="91">
        <v>95.010583797658555</v>
      </c>
      <c r="G7" s="91">
        <v>55.810557915604647</v>
      </c>
      <c r="H7" s="91">
        <v>3.8067804385010109</v>
      </c>
      <c r="I7" s="91">
        <v>15.09499922251594</v>
      </c>
      <c r="J7" s="91">
        <v>15.987461514538953</v>
      </c>
      <c r="K7" s="91">
        <v>79.117328629949924</v>
      </c>
      <c r="L7" s="91">
        <v>36.563896108329544</v>
      </c>
      <c r="M7" s="91">
        <v>587.30759934739444</v>
      </c>
      <c r="N7" s="91">
        <v>1157.47</v>
      </c>
      <c r="O7" s="91">
        <v>349.17075323401008</v>
      </c>
      <c r="P7" s="91">
        <v>549.44556999251415</v>
      </c>
      <c r="Q7" s="91">
        <v>1553.0115397491984</v>
      </c>
      <c r="R7" s="91">
        <v>353.32856656500542</v>
      </c>
      <c r="S7" s="91">
        <v>641.6757909437124</v>
      </c>
      <c r="T7" s="91">
        <v>12109.616074712249</v>
      </c>
      <c r="U7" s="91">
        <v>1536.9917048033117</v>
      </c>
      <c r="V7" s="91">
        <v>-5.6061093541487667E-2</v>
      </c>
      <c r="W7" s="91">
        <v>-21.543595632208863</v>
      </c>
      <c r="X7" s="91">
        <v>144.39576105037267</v>
      </c>
      <c r="Y7" s="91">
        <v>74.706352758982788</v>
      </c>
      <c r="Z7" s="92">
        <v>20268.999999999996</v>
      </c>
      <c r="AA7"/>
      <c r="AB7" s="97"/>
    </row>
    <row r="8" spans="1:33" outlineLevel="1" x14ac:dyDescent="0.25">
      <c r="A8" s="89">
        <v>4</v>
      </c>
      <c r="B8" s="90"/>
      <c r="C8" s="91"/>
      <c r="D8" s="91"/>
      <c r="E8" s="91"/>
      <c r="F8" s="91"/>
      <c r="G8" s="91"/>
      <c r="H8" s="91"/>
      <c r="I8" s="91"/>
      <c r="J8" s="91"/>
      <c r="K8" s="91"/>
      <c r="L8" s="91"/>
      <c r="M8" s="91"/>
      <c r="N8" s="91"/>
      <c r="O8" s="91"/>
      <c r="P8" s="91"/>
      <c r="Q8" s="91"/>
      <c r="R8" s="91"/>
      <c r="S8" s="91"/>
      <c r="T8" s="91"/>
      <c r="U8" s="91"/>
      <c r="V8" s="91"/>
      <c r="W8" s="91"/>
      <c r="X8" s="91"/>
      <c r="Y8" s="91"/>
      <c r="Z8" s="92">
        <v>0</v>
      </c>
      <c r="AA8"/>
      <c r="AB8" s="97"/>
    </row>
    <row r="9" spans="1:33" outlineLevel="1" x14ac:dyDescent="0.25">
      <c r="A9" s="89">
        <v>5</v>
      </c>
      <c r="B9" s="90"/>
      <c r="C9" s="91"/>
      <c r="D9" s="91"/>
      <c r="E9" s="91"/>
      <c r="F9" s="91"/>
      <c r="G9" s="91"/>
      <c r="H9" s="91"/>
      <c r="I9" s="91"/>
      <c r="J9" s="91"/>
      <c r="K9" s="91"/>
      <c r="L9" s="91"/>
      <c r="M9" s="91"/>
      <c r="N9" s="91"/>
      <c r="O9" s="91"/>
      <c r="P9" s="91"/>
      <c r="Q9" s="91"/>
      <c r="R9" s="91"/>
      <c r="S9" s="91"/>
      <c r="T9" s="91"/>
      <c r="U9" s="91"/>
      <c r="V9" s="91"/>
      <c r="W9" s="91"/>
      <c r="X9" s="91"/>
      <c r="Y9" s="91"/>
      <c r="Z9" s="92">
        <v>0</v>
      </c>
      <c r="AA9"/>
      <c r="AB9" s="97"/>
    </row>
    <row r="10" spans="1:33" outlineLevel="1" x14ac:dyDescent="0.25">
      <c r="A10" s="89">
        <v>6</v>
      </c>
      <c r="B10" s="90"/>
      <c r="C10" s="91"/>
      <c r="D10" s="91"/>
      <c r="E10" s="91"/>
      <c r="F10" s="91"/>
      <c r="G10" s="91"/>
      <c r="H10" s="91"/>
      <c r="I10" s="91"/>
      <c r="J10" s="91"/>
      <c r="K10" s="91"/>
      <c r="L10" s="91"/>
      <c r="M10" s="91"/>
      <c r="N10" s="91"/>
      <c r="O10" s="91"/>
      <c r="P10" s="91"/>
      <c r="Q10" s="91"/>
      <c r="R10" s="91"/>
      <c r="S10" s="91"/>
      <c r="T10" s="91"/>
      <c r="U10" s="91"/>
      <c r="V10" s="91"/>
      <c r="W10" s="91"/>
      <c r="X10" s="91"/>
      <c r="Y10" s="91"/>
      <c r="Z10" s="92">
        <v>0</v>
      </c>
      <c r="AA10"/>
      <c r="AB10" s="97"/>
    </row>
    <row r="11" spans="1:33" outlineLevel="1" x14ac:dyDescent="0.25">
      <c r="A11" s="89">
        <v>7</v>
      </c>
      <c r="B11" s="90"/>
      <c r="C11" s="91"/>
      <c r="D11" s="91"/>
      <c r="E11" s="91"/>
      <c r="F11" s="91"/>
      <c r="G11" s="91"/>
      <c r="H11" s="91"/>
      <c r="I11" s="91"/>
      <c r="J11" s="91"/>
      <c r="K11" s="91"/>
      <c r="L11" s="91"/>
      <c r="M11" s="91"/>
      <c r="N11" s="91"/>
      <c r="O11" s="91"/>
      <c r="P11" s="91"/>
      <c r="Q11" s="91"/>
      <c r="R11" s="91"/>
      <c r="S11" s="91"/>
      <c r="T11" s="91"/>
      <c r="U11" s="91"/>
      <c r="V11" s="91"/>
      <c r="W11" s="91"/>
      <c r="X11" s="91"/>
      <c r="Y11" s="91"/>
      <c r="Z11" s="92">
        <v>0</v>
      </c>
      <c r="AA11"/>
      <c r="AB11" s="97"/>
    </row>
    <row r="12" spans="1:33" outlineLevel="1" x14ac:dyDescent="0.25">
      <c r="A12" s="89">
        <v>8</v>
      </c>
      <c r="B12" s="90"/>
      <c r="C12" s="91"/>
      <c r="D12" s="91"/>
      <c r="E12" s="91"/>
      <c r="F12" s="91"/>
      <c r="G12" s="91"/>
      <c r="H12" s="91"/>
      <c r="I12" s="91"/>
      <c r="J12" s="91"/>
      <c r="K12" s="91"/>
      <c r="L12" s="91"/>
      <c r="M12" s="91"/>
      <c r="N12" s="91"/>
      <c r="O12" s="91"/>
      <c r="P12" s="91"/>
      <c r="Q12" s="91"/>
      <c r="R12" s="91"/>
      <c r="S12" s="91"/>
      <c r="T12" s="91"/>
      <c r="U12" s="91"/>
      <c r="V12" s="91"/>
      <c r="W12" s="91"/>
      <c r="X12" s="91"/>
      <c r="Y12" s="91"/>
      <c r="Z12" s="92">
        <v>0</v>
      </c>
      <c r="AA12"/>
      <c r="AB12" s="97"/>
    </row>
    <row r="13" spans="1:33" outlineLevel="1" x14ac:dyDescent="0.25">
      <c r="A13" s="89">
        <v>9</v>
      </c>
      <c r="B13" s="90"/>
      <c r="C13" s="91"/>
      <c r="D13" s="91"/>
      <c r="E13" s="91"/>
      <c r="F13" s="91"/>
      <c r="G13" s="91"/>
      <c r="H13" s="91"/>
      <c r="I13" s="91"/>
      <c r="J13" s="91"/>
      <c r="K13" s="91"/>
      <c r="L13" s="91"/>
      <c r="M13" s="91"/>
      <c r="N13" s="91"/>
      <c r="O13" s="91"/>
      <c r="P13" s="91"/>
      <c r="Q13" s="91"/>
      <c r="R13" s="91"/>
      <c r="S13" s="91"/>
      <c r="T13" s="91"/>
      <c r="U13" s="91"/>
      <c r="V13" s="91"/>
      <c r="W13" s="91"/>
      <c r="X13" s="91"/>
      <c r="Y13" s="91"/>
      <c r="Z13" s="92">
        <v>0</v>
      </c>
      <c r="AA13"/>
      <c r="AB13" s="97"/>
    </row>
    <row r="14" spans="1:33" outlineLevel="1" x14ac:dyDescent="0.25">
      <c r="A14" s="89">
        <v>10</v>
      </c>
      <c r="B14" s="90"/>
      <c r="C14" s="91"/>
      <c r="D14" s="91"/>
      <c r="E14" s="91"/>
      <c r="F14" s="91"/>
      <c r="G14" s="91"/>
      <c r="H14" s="91"/>
      <c r="I14" s="91"/>
      <c r="J14" s="91"/>
      <c r="K14" s="91"/>
      <c r="L14" s="91"/>
      <c r="M14" s="91"/>
      <c r="N14" s="91"/>
      <c r="O14" s="91"/>
      <c r="P14" s="91"/>
      <c r="Q14" s="91"/>
      <c r="R14" s="91"/>
      <c r="S14" s="91"/>
      <c r="T14" s="91"/>
      <c r="U14" s="91"/>
      <c r="V14" s="91"/>
      <c r="W14" s="91"/>
      <c r="X14" s="91"/>
      <c r="Y14" s="91"/>
      <c r="Z14" s="92">
        <v>0</v>
      </c>
      <c r="AA14"/>
      <c r="AB14" s="97"/>
    </row>
    <row r="15" spans="1:33" outlineLevel="1" x14ac:dyDescent="0.25">
      <c r="A15" s="89">
        <v>11</v>
      </c>
      <c r="B15" s="90"/>
      <c r="C15" s="91"/>
      <c r="D15" s="91"/>
      <c r="E15" s="91"/>
      <c r="F15" s="91"/>
      <c r="G15" s="91"/>
      <c r="H15" s="91"/>
      <c r="I15" s="91"/>
      <c r="J15" s="91"/>
      <c r="K15" s="91"/>
      <c r="L15" s="91"/>
      <c r="M15" s="91"/>
      <c r="N15" s="91"/>
      <c r="O15" s="91"/>
      <c r="P15" s="91"/>
      <c r="Q15" s="91"/>
      <c r="R15" s="91"/>
      <c r="S15" s="91"/>
      <c r="T15" s="91"/>
      <c r="U15" s="91"/>
      <c r="V15" s="91"/>
      <c r="W15" s="91"/>
      <c r="X15" s="91"/>
      <c r="Y15" s="91"/>
      <c r="Z15" s="92">
        <v>0</v>
      </c>
      <c r="AA15"/>
      <c r="AB15" s="97"/>
    </row>
    <row r="16" spans="1:33" outlineLevel="1" x14ac:dyDescent="0.25">
      <c r="A16" s="89">
        <v>12</v>
      </c>
      <c r="B16" s="90">
        <v>5041.7199999999993</v>
      </c>
      <c r="C16" s="91">
        <v>2755.9799999999996</v>
      </c>
      <c r="D16" s="91">
        <v>2436.9499999999998</v>
      </c>
      <c r="E16" s="91">
        <v>228.85078883115256</v>
      </c>
      <c r="F16" s="91">
        <v>666.39154041194513</v>
      </c>
      <c r="G16" s="91">
        <v>573.24691022373258</v>
      </c>
      <c r="H16" s="91">
        <v>156.20613318301972</v>
      </c>
      <c r="I16" s="91">
        <v>619.40306173223439</v>
      </c>
      <c r="J16" s="91">
        <v>656.02405574560714</v>
      </c>
      <c r="K16" s="91">
        <v>642.7865994538007</v>
      </c>
      <c r="L16" s="91">
        <v>297.06238632225762</v>
      </c>
      <c r="M16" s="91">
        <v>7818.598112280466</v>
      </c>
      <c r="N16" s="91">
        <v>2175.7399999999998</v>
      </c>
      <c r="O16" s="91">
        <v>368.52659013322818</v>
      </c>
      <c r="P16" s="91">
        <v>579.90338680355035</v>
      </c>
      <c r="Q16" s="91">
        <v>1639.1007605317971</v>
      </c>
      <c r="R16" s="91">
        <v>372.91488656152404</v>
      </c>
      <c r="S16" s="91">
        <v>677.24627282585163</v>
      </c>
      <c r="T16" s="91">
        <v>29545.527232025666</v>
      </c>
      <c r="U16" s="91">
        <v>6032.380871118381</v>
      </c>
      <c r="V16" s="91">
        <v>1.6425349615194775</v>
      </c>
      <c r="W16" s="91">
        <v>631.20618574009984</v>
      </c>
      <c r="X16" s="91">
        <v>2106.409188729318</v>
      </c>
      <c r="Y16" s="91">
        <v>1093.2025023848462</v>
      </c>
      <c r="Z16" s="92">
        <v>67117.01999999999</v>
      </c>
      <c r="AA16"/>
      <c r="AB16" s="97"/>
    </row>
    <row r="17" spans="1:28" outlineLevel="1" x14ac:dyDescent="0.25">
      <c r="A17" s="89">
        <v>13</v>
      </c>
      <c r="B17" s="90">
        <v>2773.34</v>
      </c>
      <c r="C17" s="91">
        <v>1246.02</v>
      </c>
      <c r="D17" s="91">
        <v>382.02</v>
      </c>
      <c r="E17" s="91">
        <v>73.72189945533087</v>
      </c>
      <c r="F17" s="91">
        <v>214.67109810304888</v>
      </c>
      <c r="G17" s="91">
        <v>203.65309544038513</v>
      </c>
      <c r="H17" s="91">
        <v>45.427424584046022</v>
      </c>
      <c r="I17" s="91">
        <v>180.13304151764888</v>
      </c>
      <c r="J17" s="91">
        <v>190.78305512361996</v>
      </c>
      <c r="K17" s="91">
        <v>204.15444333181611</v>
      </c>
      <c r="L17" s="91">
        <v>94.3495184342285</v>
      </c>
      <c r="M17" s="91">
        <v>2765.934496688586</v>
      </c>
      <c r="N17" s="91">
        <v>731.77</v>
      </c>
      <c r="O17" s="91">
        <v>220.94040219013053</v>
      </c>
      <c r="P17" s="91">
        <v>347.66578841835099</v>
      </c>
      <c r="Q17" s="91">
        <v>982.67965177525855</v>
      </c>
      <c r="R17" s="91">
        <v>223.57128963151348</v>
      </c>
      <c r="S17" s="91">
        <v>406.02514962574759</v>
      </c>
      <c r="T17" s="91">
        <v>97458.709041802271</v>
      </c>
      <c r="U17" s="91">
        <v>25012.398676556732</v>
      </c>
      <c r="V17" s="91">
        <v>0.22934519130577846</v>
      </c>
      <c r="W17" s="91">
        <v>88.13456444667419</v>
      </c>
      <c r="X17" s="91">
        <v>1430.5007042271404</v>
      </c>
      <c r="Y17" s="91">
        <v>741.18731345616902</v>
      </c>
      <c r="Z17" s="92">
        <v>136018.01999999999</v>
      </c>
      <c r="AA17"/>
      <c r="AB17" s="97"/>
    </row>
    <row r="18" spans="1:28" outlineLevel="1" x14ac:dyDescent="0.25">
      <c r="A18" s="89">
        <v>14</v>
      </c>
      <c r="B18" s="90"/>
      <c r="C18" s="91"/>
      <c r="D18" s="91"/>
      <c r="E18" s="91"/>
      <c r="F18" s="91"/>
      <c r="G18" s="91"/>
      <c r="H18" s="91"/>
      <c r="I18" s="91"/>
      <c r="J18" s="91"/>
      <c r="K18" s="91"/>
      <c r="L18" s="91"/>
      <c r="M18" s="91"/>
      <c r="N18" s="91"/>
      <c r="O18" s="91"/>
      <c r="P18" s="91"/>
      <c r="Q18" s="91"/>
      <c r="R18" s="91"/>
      <c r="S18" s="91"/>
      <c r="T18" s="91"/>
      <c r="U18" s="91"/>
      <c r="V18" s="91"/>
      <c r="W18" s="91"/>
      <c r="X18" s="91"/>
      <c r="Y18" s="91"/>
      <c r="Z18" s="92">
        <v>0</v>
      </c>
      <c r="AA18"/>
      <c r="AB18" s="97"/>
    </row>
    <row r="19" spans="1:28" outlineLevel="1" x14ac:dyDescent="0.25">
      <c r="A19" s="89">
        <v>15</v>
      </c>
      <c r="B19" s="90"/>
      <c r="C19" s="91"/>
      <c r="D19" s="91"/>
      <c r="E19" s="91"/>
      <c r="F19" s="91"/>
      <c r="G19" s="91"/>
      <c r="H19" s="91"/>
      <c r="I19" s="91"/>
      <c r="J19" s="91"/>
      <c r="K19" s="91"/>
      <c r="L19" s="91"/>
      <c r="M19" s="91"/>
      <c r="N19" s="91"/>
      <c r="O19" s="91"/>
      <c r="P19" s="91"/>
      <c r="Q19" s="91"/>
      <c r="R19" s="91"/>
      <c r="S19" s="91"/>
      <c r="T19" s="91"/>
      <c r="U19" s="91"/>
      <c r="V19" s="91"/>
      <c r="W19" s="91"/>
      <c r="X19" s="91"/>
      <c r="Y19" s="91"/>
      <c r="Z19" s="92">
        <v>0</v>
      </c>
      <c r="AA19"/>
      <c r="AB19" s="97"/>
    </row>
    <row r="20" spans="1:28" outlineLevel="1" x14ac:dyDescent="0.25">
      <c r="A20" s="89">
        <v>16</v>
      </c>
      <c r="B20" s="90"/>
      <c r="C20" s="91"/>
      <c r="D20" s="91"/>
      <c r="E20" s="91"/>
      <c r="F20" s="91"/>
      <c r="G20" s="91"/>
      <c r="H20" s="91"/>
      <c r="I20" s="91"/>
      <c r="J20" s="91"/>
      <c r="K20" s="91"/>
      <c r="L20" s="91"/>
      <c r="M20" s="91"/>
      <c r="N20" s="91"/>
      <c r="O20" s="91"/>
      <c r="P20" s="91"/>
      <c r="Q20" s="91"/>
      <c r="R20" s="91"/>
      <c r="S20" s="91"/>
      <c r="T20" s="91"/>
      <c r="U20" s="91"/>
      <c r="V20" s="91"/>
      <c r="W20" s="91"/>
      <c r="X20" s="91"/>
      <c r="Y20" s="91"/>
      <c r="Z20" s="92">
        <v>0</v>
      </c>
      <c r="AA20"/>
      <c r="AB20" s="97"/>
    </row>
    <row r="21" spans="1:28" outlineLevel="1" x14ac:dyDescent="0.25">
      <c r="A21" s="89">
        <v>17</v>
      </c>
      <c r="B21" s="90"/>
      <c r="C21" s="91"/>
      <c r="D21" s="91"/>
      <c r="E21" s="91"/>
      <c r="F21" s="91"/>
      <c r="G21" s="91"/>
      <c r="H21" s="91"/>
      <c r="I21" s="91"/>
      <c r="J21" s="91"/>
      <c r="K21" s="91"/>
      <c r="L21" s="91"/>
      <c r="M21" s="91"/>
      <c r="N21" s="91"/>
      <c r="O21" s="91"/>
      <c r="P21" s="91"/>
      <c r="Q21" s="91"/>
      <c r="R21" s="91"/>
      <c r="S21" s="91"/>
      <c r="T21" s="91"/>
      <c r="U21" s="91"/>
      <c r="V21" s="91"/>
      <c r="W21" s="91"/>
      <c r="X21" s="91"/>
      <c r="Y21" s="91"/>
      <c r="Z21" s="92">
        <v>0</v>
      </c>
      <c r="AA21"/>
      <c r="AB21" s="97"/>
    </row>
    <row r="22" spans="1:28" outlineLevel="1" x14ac:dyDescent="0.25">
      <c r="A22" s="89">
        <v>18</v>
      </c>
      <c r="B22" s="90"/>
      <c r="C22" s="91"/>
      <c r="D22" s="91"/>
      <c r="E22" s="91"/>
      <c r="F22" s="91"/>
      <c r="G22" s="91"/>
      <c r="H22" s="91"/>
      <c r="I22" s="91"/>
      <c r="J22" s="91"/>
      <c r="K22" s="91"/>
      <c r="L22" s="91"/>
      <c r="M22" s="91"/>
      <c r="N22" s="91"/>
      <c r="O22" s="91"/>
      <c r="P22" s="91"/>
      <c r="Q22" s="91"/>
      <c r="R22" s="91"/>
      <c r="S22" s="91"/>
      <c r="T22" s="91"/>
      <c r="U22" s="91"/>
      <c r="V22" s="91"/>
      <c r="W22" s="91"/>
      <c r="X22" s="91"/>
      <c r="Y22" s="91"/>
      <c r="Z22" s="92">
        <v>0</v>
      </c>
      <c r="AA22"/>
      <c r="AB22" s="97"/>
    </row>
    <row r="23" spans="1:28" outlineLevel="1" x14ac:dyDescent="0.25">
      <c r="A23" s="89">
        <v>19</v>
      </c>
      <c r="B23" s="90">
        <v>302.33</v>
      </c>
      <c r="C23" s="91">
        <v>782.31</v>
      </c>
      <c r="D23" s="91">
        <v>293.85000000000002</v>
      </c>
      <c r="E23" s="91">
        <v>41.894842546797726</v>
      </c>
      <c r="F23" s="91">
        <v>121.99376197333</v>
      </c>
      <c r="G23" s="91">
        <v>121.33737751345228</v>
      </c>
      <c r="H23" s="91">
        <v>30.114102783392937</v>
      </c>
      <c r="I23" s="91">
        <v>119.41123619965791</v>
      </c>
      <c r="J23" s="91">
        <v>126.47119188306641</v>
      </c>
      <c r="K23" s="91">
        <v>122.60239963586709</v>
      </c>
      <c r="L23" s="91">
        <v>56.660424214838422</v>
      </c>
      <c r="M23" s="91">
        <v>5025.7603102092862</v>
      </c>
      <c r="N23" s="91">
        <v>481.94</v>
      </c>
      <c r="O23" s="91">
        <v>190.27824135102563</v>
      </c>
      <c r="P23" s="91">
        <v>299.41664875414392</v>
      </c>
      <c r="Q23" s="91">
        <v>846.30313920731624</v>
      </c>
      <c r="R23" s="91">
        <v>192.54401361619995</v>
      </c>
      <c r="S23" s="91">
        <v>349.67688412457062</v>
      </c>
      <c r="T23" s="91">
        <v>51127.894747148282</v>
      </c>
      <c r="U23" s="91">
        <v>4730.5563257984604</v>
      </c>
      <c r="V23" s="91">
        <v>0.17752280496499276</v>
      </c>
      <c r="W23" s="91">
        <v>68.219852379993299</v>
      </c>
      <c r="X23" s="91">
        <v>316.85110078346219</v>
      </c>
      <c r="Y23" s="91">
        <v>164.34587707189084</v>
      </c>
      <c r="Z23" s="92">
        <v>65912.94</v>
      </c>
      <c r="AA23"/>
      <c r="AB23" s="97"/>
    </row>
    <row r="24" spans="1:28" outlineLevel="1" x14ac:dyDescent="0.25">
      <c r="A24" s="89">
        <v>20</v>
      </c>
      <c r="B24" s="90">
        <v>0</v>
      </c>
      <c r="C24" s="91">
        <v>0</v>
      </c>
      <c r="D24" s="91">
        <v>0</v>
      </c>
      <c r="E24" s="91">
        <v>0</v>
      </c>
      <c r="F24" s="91">
        <v>0</v>
      </c>
      <c r="G24" s="91">
        <v>0</v>
      </c>
      <c r="H24" s="91">
        <v>0</v>
      </c>
      <c r="I24" s="91">
        <v>0</v>
      </c>
      <c r="J24" s="91">
        <v>0</v>
      </c>
      <c r="K24" s="91">
        <v>0</v>
      </c>
      <c r="L24" s="91">
        <v>0</v>
      </c>
      <c r="M24" s="91">
        <v>0</v>
      </c>
      <c r="N24" s="91">
        <v>0</v>
      </c>
      <c r="O24" s="91">
        <v>0</v>
      </c>
      <c r="P24" s="91">
        <v>0</v>
      </c>
      <c r="Q24" s="91">
        <v>0</v>
      </c>
      <c r="R24" s="91">
        <v>0</v>
      </c>
      <c r="S24" s="91">
        <v>0</v>
      </c>
      <c r="T24" s="91">
        <v>0</v>
      </c>
      <c r="U24" s="91">
        <v>0</v>
      </c>
      <c r="V24" s="91">
        <v>0</v>
      </c>
      <c r="W24" s="91">
        <v>0</v>
      </c>
      <c r="X24" s="91">
        <v>0</v>
      </c>
      <c r="Y24" s="91">
        <v>0</v>
      </c>
      <c r="Z24" s="92">
        <v>0</v>
      </c>
      <c r="AA24"/>
      <c r="AB24" s="97"/>
    </row>
    <row r="25" spans="1:28" outlineLevel="1" x14ac:dyDescent="0.25">
      <c r="A25" s="89">
        <v>21</v>
      </c>
      <c r="B25" s="90"/>
      <c r="C25" s="91"/>
      <c r="D25" s="91"/>
      <c r="E25" s="91"/>
      <c r="F25" s="91"/>
      <c r="G25" s="91"/>
      <c r="H25" s="91"/>
      <c r="I25" s="91"/>
      <c r="J25" s="91"/>
      <c r="K25" s="91"/>
      <c r="L25" s="91"/>
      <c r="M25" s="91"/>
      <c r="N25" s="91"/>
      <c r="O25" s="91"/>
      <c r="P25" s="91"/>
      <c r="Q25" s="91"/>
      <c r="R25" s="91"/>
      <c r="S25" s="91"/>
      <c r="T25" s="91"/>
      <c r="U25" s="91"/>
      <c r="V25" s="91"/>
      <c r="W25" s="91"/>
      <c r="X25" s="91"/>
      <c r="Y25" s="91"/>
      <c r="Z25" s="92">
        <v>0</v>
      </c>
      <c r="AA25"/>
      <c r="AB25" s="97"/>
    </row>
    <row r="26" spans="1:28" outlineLevel="1" x14ac:dyDescent="0.25">
      <c r="A26" s="89">
        <v>22</v>
      </c>
      <c r="B26" s="90"/>
      <c r="C26" s="91"/>
      <c r="D26" s="91"/>
      <c r="E26" s="91"/>
      <c r="F26" s="91"/>
      <c r="G26" s="91"/>
      <c r="H26" s="91"/>
      <c r="I26" s="91"/>
      <c r="J26" s="91"/>
      <c r="K26" s="91"/>
      <c r="L26" s="91"/>
      <c r="M26" s="91"/>
      <c r="N26" s="91"/>
      <c r="O26" s="91"/>
      <c r="P26" s="91"/>
      <c r="Q26" s="91"/>
      <c r="R26" s="91"/>
      <c r="S26" s="91"/>
      <c r="T26" s="91"/>
      <c r="U26" s="91"/>
      <c r="V26" s="91"/>
      <c r="W26" s="91"/>
      <c r="X26" s="91"/>
      <c r="Y26" s="91"/>
      <c r="Z26" s="92">
        <v>0</v>
      </c>
      <c r="AA26"/>
      <c r="AB26" s="97"/>
    </row>
    <row r="27" spans="1:28" outlineLevel="1" x14ac:dyDescent="0.25">
      <c r="A27" s="89">
        <v>23</v>
      </c>
      <c r="B27" s="90"/>
      <c r="C27" s="91"/>
      <c r="D27" s="91"/>
      <c r="E27" s="91"/>
      <c r="F27" s="91"/>
      <c r="G27" s="91"/>
      <c r="H27" s="91"/>
      <c r="I27" s="91"/>
      <c r="J27" s="91"/>
      <c r="K27" s="91"/>
      <c r="L27" s="91"/>
      <c r="M27" s="91"/>
      <c r="N27" s="91"/>
      <c r="O27" s="91"/>
      <c r="P27" s="91"/>
      <c r="Q27" s="91"/>
      <c r="R27" s="91"/>
      <c r="S27" s="91"/>
      <c r="T27" s="91"/>
      <c r="U27" s="91"/>
      <c r="V27" s="91"/>
      <c r="W27" s="91"/>
      <c r="X27" s="91"/>
      <c r="Y27" s="91"/>
      <c r="Z27" s="92">
        <v>0</v>
      </c>
      <c r="AA27"/>
      <c r="AB27" s="97"/>
    </row>
    <row r="28" spans="1:28" outlineLevel="1" x14ac:dyDescent="0.25">
      <c r="A28" s="89">
        <v>24</v>
      </c>
      <c r="B28" s="90"/>
      <c r="C28" s="91"/>
      <c r="D28" s="91"/>
      <c r="E28" s="91"/>
      <c r="F28" s="91"/>
      <c r="G28" s="91"/>
      <c r="H28" s="91"/>
      <c r="I28" s="91"/>
      <c r="J28" s="91"/>
      <c r="K28" s="91"/>
      <c r="L28" s="91"/>
      <c r="M28" s="91"/>
      <c r="N28" s="91"/>
      <c r="O28" s="91"/>
      <c r="P28" s="91"/>
      <c r="Q28" s="91"/>
      <c r="R28" s="91"/>
      <c r="S28" s="91"/>
      <c r="T28" s="91"/>
      <c r="U28" s="91"/>
      <c r="V28" s="91"/>
      <c r="W28" s="91"/>
      <c r="X28" s="91"/>
      <c r="Y28" s="91"/>
      <c r="Z28" s="92">
        <v>0</v>
      </c>
      <c r="AA28"/>
    </row>
    <row r="29" spans="1:28" outlineLevel="1" x14ac:dyDescent="0.25">
      <c r="A29" s="89">
        <v>25</v>
      </c>
      <c r="B29" s="90">
        <v>9598.92</v>
      </c>
      <c r="C29" s="91">
        <v>5093.2999999999993</v>
      </c>
      <c r="D29" s="91">
        <v>3411.76</v>
      </c>
      <c r="E29" s="91">
        <v>377.09586677518308</v>
      </c>
      <c r="F29" s="91">
        <v>1098.0669842859825</v>
      </c>
      <c r="G29" s="91">
        <v>954.0479410931747</v>
      </c>
      <c r="H29" s="91">
        <v>235.55444098895975</v>
      </c>
      <c r="I29" s="91">
        <v>934.04233867205721</v>
      </c>
      <c r="J29" s="91">
        <v>989.26576426683266</v>
      </c>
      <c r="K29" s="91">
        <v>1048.6607710514338</v>
      </c>
      <c r="L29" s="91">
        <v>484.63622507965414</v>
      </c>
      <c r="M29" s="91">
        <v>16197.600518525735</v>
      </c>
      <c r="N29" s="91">
        <v>4546.92</v>
      </c>
      <c r="O29" s="91">
        <v>1128.9159869083944</v>
      </c>
      <c r="P29" s="91">
        <v>1776.4313939685596</v>
      </c>
      <c r="Q29" s="91">
        <v>5021.0950912635708</v>
      </c>
      <c r="R29" s="91">
        <v>1142.3587563742428</v>
      </c>
      <c r="S29" s="91">
        <v>2074.6240975198825</v>
      </c>
      <c r="T29" s="91">
        <v>190244.91544056858</v>
      </c>
      <c r="U29" s="91">
        <v>37354.159233396807</v>
      </c>
      <c r="V29" s="91">
        <v>1.9933418642487615</v>
      </c>
      <c r="W29" s="91">
        <v>766.01700693455859</v>
      </c>
      <c r="X29" s="91">
        <v>3998.1567547902932</v>
      </c>
      <c r="Y29" s="91">
        <v>2073.442045671889</v>
      </c>
      <c r="Z29" s="92">
        <v>290551.98</v>
      </c>
      <c r="AA29"/>
    </row>
    <row r="30" spans="1:28" outlineLevel="1" x14ac:dyDescent="0.25">
      <c r="A30" s="93" t="s">
        <v>173</v>
      </c>
      <c r="B30" s="94">
        <v>19197.84</v>
      </c>
      <c r="C30" s="95">
        <v>10186.599999999999</v>
      </c>
      <c r="D30" s="95">
        <v>6823.52</v>
      </c>
      <c r="E30" s="95">
        <v>754.19173355036628</v>
      </c>
      <c r="F30" s="95">
        <v>2196.1339685719649</v>
      </c>
      <c r="G30" s="95">
        <v>1908.0958821863496</v>
      </c>
      <c r="H30" s="95">
        <v>471.10888197791945</v>
      </c>
      <c r="I30" s="95">
        <v>1868.0846773441144</v>
      </c>
      <c r="J30" s="95">
        <v>1978.5315285336651</v>
      </c>
      <c r="K30" s="95">
        <v>2097.3215421028676</v>
      </c>
      <c r="L30" s="95">
        <v>969.27245015930816</v>
      </c>
      <c r="M30" s="95">
        <v>32395.201037051465</v>
      </c>
      <c r="N30" s="95">
        <v>9093.84</v>
      </c>
      <c r="O30" s="95">
        <v>2257.8319738167888</v>
      </c>
      <c r="P30" s="95">
        <v>3552.8627879371188</v>
      </c>
      <c r="Q30" s="95">
        <v>10042.190182527142</v>
      </c>
      <c r="R30" s="95">
        <v>2284.7175127484857</v>
      </c>
      <c r="S30" s="95">
        <v>4149.2481950397651</v>
      </c>
      <c r="T30" s="95">
        <v>380489.83088113711</v>
      </c>
      <c r="U30" s="95">
        <v>74708.3184667936</v>
      </c>
      <c r="V30" s="95">
        <v>3.9866837284975229</v>
      </c>
      <c r="W30" s="95">
        <v>1532.0340138691172</v>
      </c>
      <c r="X30" s="95">
        <v>7996.3135095805865</v>
      </c>
      <c r="Y30" s="95">
        <v>4146.884091343778</v>
      </c>
      <c r="Z30" s="96">
        <v>581103.96</v>
      </c>
    </row>
    <row r="31" spans="1:28" outlineLevel="1" x14ac:dyDescent="0.25">
      <c r="A31"/>
      <c r="B31"/>
      <c r="C31"/>
      <c r="D31"/>
      <c r="E31"/>
      <c r="F31"/>
      <c r="G31"/>
      <c r="H31"/>
      <c r="I31"/>
      <c r="J31"/>
      <c r="K31"/>
      <c r="L31"/>
      <c r="M31"/>
      <c r="N31"/>
      <c r="O31"/>
      <c r="P31"/>
      <c r="Q31"/>
      <c r="R31"/>
      <c r="S31"/>
      <c r="T31"/>
      <c r="U31"/>
      <c r="V31"/>
      <c r="W31"/>
      <c r="X31"/>
      <c r="Y31"/>
      <c r="Z31"/>
    </row>
    <row r="32" spans="1:28" outlineLevel="1" x14ac:dyDescent="0.25"/>
    <row r="33" spans="1:33" outlineLevel="1" x14ac:dyDescent="0.25"/>
    <row r="34" spans="1:33" ht="13" x14ac:dyDescent="0.3">
      <c r="A34" s="98" t="s">
        <v>159</v>
      </c>
    </row>
    <row r="35" spans="1:33" ht="13" x14ac:dyDescent="0.3">
      <c r="A35" s="22">
        <f t="shared" ref="A35:A59" si="0">A5</f>
        <v>1</v>
      </c>
      <c r="B35" s="22">
        <f t="shared" ref="B35:Q50" si="1">GETPIVOTDATA(CONCATENATE(B$4),$A$3,"L",$A35)</f>
        <v>1190</v>
      </c>
      <c r="C35" s="22">
        <f t="shared" si="1"/>
        <v>0</v>
      </c>
      <c r="D35" s="22">
        <f t="shared" si="1"/>
        <v>0</v>
      </c>
      <c r="E35" s="22">
        <f t="shared" si="1"/>
        <v>0</v>
      </c>
      <c r="F35" s="22">
        <f t="shared" si="1"/>
        <v>0</v>
      </c>
      <c r="G35" s="22">
        <f t="shared" si="1"/>
        <v>0</v>
      </c>
      <c r="H35" s="22">
        <f t="shared" si="1"/>
        <v>0</v>
      </c>
      <c r="I35" s="22">
        <f t="shared" si="1"/>
        <v>0</v>
      </c>
      <c r="J35" s="22">
        <f t="shared" si="1"/>
        <v>0</v>
      </c>
      <c r="K35" s="22">
        <f t="shared" si="1"/>
        <v>0</v>
      </c>
      <c r="L35" s="22">
        <f t="shared" si="1"/>
        <v>0</v>
      </c>
      <c r="M35" s="22">
        <f t="shared" si="1"/>
        <v>0</v>
      </c>
      <c r="N35" s="22">
        <f t="shared" si="1"/>
        <v>0</v>
      </c>
      <c r="O35" s="22">
        <f t="shared" si="1"/>
        <v>0</v>
      </c>
      <c r="P35" s="22">
        <f t="shared" si="1"/>
        <v>0</v>
      </c>
      <c r="Q35" s="22">
        <f t="shared" si="1"/>
        <v>0</v>
      </c>
      <c r="R35" s="22">
        <f t="shared" ref="R35:Z50" si="2">GETPIVOTDATA(CONCATENATE(R$4),$A$3,"L",$A35)</f>
        <v>0</v>
      </c>
      <c r="S35" s="22">
        <f t="shared" si="2"/>
        <v>0</v>
      </c>
      <c r="T35" s="22">
        <f t="shared" si="2"/>
        <v>3.1683448800840233</v>
      </c>
      <c r="U35" s="22">
        <f t="shared" si="2"/>
        <v>41.831655119915979</v>
      </c>
      <c r="V35" s="22">
        <f t="shared" si="2"/>
        <v>0</v>
      </c>
      <c r="W35" s="22">
        <f t="shared" si="2"/>
        <v>0</v>
      </c>
      <c r="X35" s="22">
        <f t="shared" si="2"/>
        <v>0</v>
      </c>
      <c r="Y35" s="22">
        <f t="shared" si="2"/>
        <v>0</v>
      </c>
      <c r="Z35" s="22">
        <f t="shared" si="2"/>
        <v>1235</v>
      </c>
      <c r="AA35" s="97">
        <f>SUM(B35:Y35)</f>
        <v>1235</v>
      </c>
      <c r="AB35" s="97">
        <f>AA35-Z35</f>
        <v>0</v>
      </c>
      <c r="AD35" s="142" t="s">
        <v>190</v>
      </c>
      <c r="AE35" s="47"/>
      <c r="AF35" s="47"/>
    </row>
    <row r="36" spans="1:33" x14ac:dyDescent="0.25">
      <c r="A36" s="22">
        <f t="shared" si="0"/>
        <v>2</v>
      </c>
      <c r="B36" s="22">
        <f t="shared" si="1"/>
        <v>0</v>
      </c>
      <c r="C36" s="22">
        <f t="shared" si="1"/>
        <v>0</v>
      </c>
      <c r="D36" s="22">
        <f t="shared" si="1"/>
        <v>0</v>
      </c>
      <c r="E36" s="22">
        <f t="shared" si="1"/>
        <v>0</v>
      </c>
      <c r="F36" s="22">
        <f t="shared" si="1"/>
        <v>0</v>
      </c>
      <c r="G36" s="22">
        <f t="shared" si="1"/>
        <v>0</v>
      </c>
      <c r="H36" s="22">
        <f t="shared" si="1"/>
        <v>0</v>
      </c>
      <c r="I36" s="22">
        <f t="shared" si="1"/>
        <v>0</v>
      </c>
      <c r="J36" s="22">
        <f t="shared" si="1"/>
        <v>0</v>
      </c>
      <c r="K36" s="22">
        <f t="shared" si="1"/>
        <v>0</v>
      </c>
      <c r="L36" s="22">
        <f t="shared" si="1"/>
        <v>0</v>
      </c>
      <c r="M36" s="22">
        <f t="shared" si="1"/>
        <v>0</v>
      </c>
      <c r="N36" s="22">
        <f t="shared" si="1"/>
        <v>0</v>
      </c>
      <c r="O36" s="22">
        <f t="shared" si="1"/>
        <v>0</v>
      </c>
      <c r="P36" s="22">
        <f t="shared" si="1"/>
        <v>0</v>
      </c>
      <c r="Q36" s="22">
        <f t="shared" si="1"/>
        <v>0</v>
      </c>
      <c r="R36" s="22">
        <f t="shared" si="2"/>
        <v>0</v>
      </c>
      <c r="S36" s="22">
        <f t="shared" si="2"/>
        <v>0</v>
      </c>
      <c r="T36" s="140">
        <f t="shared" ref="T36:T58" si="3">Z36-SUM(U36:Y36,B36:S36)</f>
        <v>0</v>
      </c>
      <c r="U36" s="140">
        <f t="shared" ref="U36:U58" si="4">Z36*AE36</f>
        <v>0</v>
      </c>
      <c r="V36" s="22">
        <f t="shared" si="2"/>
        <v>0</v>
      </c>
      <c r="W36" s="22">
        <f t="shared" si="2"/>
        <v>0</v>
      </c>
      <c r="X36" s="22">
        <f t="shared" si="2"/>
        <v>0</v>
      </c>
      <c r="Y36" s="22">
        <f t="shared" si="2"/>
        <v>0</v>
      </c>
      <c r="Z36" s="22">
        <f t="shared" si="2"/>
        <v>0</v>
      </c>
      <c r="AA36" s="97">
        <f t="shared" ref="AA36:AA58" si="5">SUM(B36:Y36)</f>
        <v>0</v>
      </c>
      <c r="AB36" s="97">
        <f t="shared" ref="AB36:AB58" si="6">AA36-Z36</f>
        <v>0</v>
      </c>
      <c r="AD36" s="22">
        <f>[2]TRP_Simple!$AN69</f>
        <v>0</v>
      </c>
      <c r="AE36" s="22">
        <f t="shared" ref="AE36:AE58" si="7">AF36*AD36</f>
        <v>0</v>
      </c>
      <c r="AF36" s="22">
        <f t="shared" ref="AF36:AF57" si="8">AF$59</f>
        <v>1.0709478054605563</v>
      </c>
      <c r="AG36" s="22">
        <f t="shared" ref="AG36:AG59" si="9">AE36-AD36</f>
        <v>0</v>
      </c>
    </row>
    <row r="37" spans="1:33" x14ac:dyDescent="0.25">
      <c r="A37" s="22">
        <f t="shared" si="0"/>
        <v>3</v>
      </c>
      <c r="B37" s="22">
        <f t="shared" si="1"/>
        <v>291.52999999999997</v>
      </c>
      <c r="C37" s="22">
        <f t="shared" si="1"/>
        <v>308.99</v>
      </c>
      <c r="D37" s="22">
        <f t="shared" si="1"/>
        <v>298.94</v>
      </c>
      <c r="E37" s="22">
        <f t="shared" si="1"/>
        <v>32.628335941901959</v>
      </c>
      <c r="F37" s="22">
        <f t="shared" si="1"/>
        <v>95.010583797658555</v>
      </c>
      <c r="G37" s="22">
        <f t="shared" si="1"/>
        <v>55.810557915604647</v>
      </c>
      <c r="H37" s="22">
        <f t="shared" si="1"/>
        <v>3.8067804385010109</v>
      </c>
      <c r="I37" s="22">
        <f t="shared" si="1"/>
        <v>15.09499922251594</v>
      </c>
      <c r="J37" s="22">
        <f t="shared" si="1"/>
        <v>15.987461514538953</v>
      </c>
      <c r="K37" s="22">
        <f t="shared" si="1"/>
        <v>79.117328629949924</v>
      </c>
      <c r="L37" s="22">
        <f t="shared" si="1"/>
        <v>36.563896108329544</v>
      </c>
      <c r="M37" s="22">
        <f t="shared" si="1"/>
        <v>587.30759934739444</v>
      </c>
      <c r="N37" s="22">
        <f t="shared" si="1"/>
        <v>1157.47</v>
      </c>
      <c r="O37" s="22">
        <f t="shared" si="1"/>
        <v>349.17075323401008</v>
      </c>
      <c r="P37" s="22">
        <f t="shared" si="1"/>
        <v>549.44556999251415</v>
      </c>
      <c r="Q37" s="22">
        <f t="shared" si="1"/>
        <v>1553.0115397491984</v>
      </c>
      <c r="R37" s="22">
        <f t="shared" si="2"/>
        <v>353.32856656500542</v>
      </c>
      <c r="S37" s="22">
        <f t="shared" si="2"/>
        <v>641.6757909437124</v>
      </c>
      <c r="T37" s="140">
        <f t="shared" si="3"/>
        <v>11422.384454836636</v>
      </c>
      <c r="U37" s="140">
        <f t="shared" si="4"/>
        <v>2224.223324678921</v>
      </c>
      <c r="V37" s="22">
        <f t="shared" si="2"/>
        <v>-5.6061093541487667E-2</v>
      </c>
      <c r="W37" s="22">
        <f t="shared" si="2"/>
        <v>-21.543595632208863</v>
      </c>
      <c r="X37" s="22">
        <f t="shared" si="2"/>
        <v>144.39576105037267</v>
      </c>
      <c r="Y37" s="22">
        <f t="shared" si="2"/>
        <v>74.706352758982788</v>
      </c>
      <c r="Z37" s="22">
        <f t="shared" si="2"/>
        <v>20268.999999999996</v>
      </c>
      <c r="AA37" s="97">
        <f t="shared" si="5"/>
        <v>20268.999999999996</v>
      </c>
      <c r="AB37" s="97">
        <f t="shared" si="6"/>
        <v>0</v>
      </c>
      <c r="AD37" s="22">
        <f>[2]TRP_Simple!$AN70</f>
        <v>0.10246552340418458</v>
      </c>
      <c r="AE37" s="22">
        <f t="shared" si="7"/>
        <v>0.10973522742507875</v>
      </c>
      <c r="AF37" s="22">
        <f t="shared" si="8"/>
        <v>1.0709478054605563</v>
      </c>
      <c r="AG37" s="22">
        <f t="shared" si="9"/>
        <v>7.2697040208941771E-3</v>
      </c>
    </row>
    <row r="38" spans="1:33" x14ac:dyDescent="0.25">
      <c r="A38" s="22">
        <f t="shared" si="0"/>
        <v>4</v>
      </c>
      <c r="B38" s="22">
        <f t="shared" si="1"/>
        <v>0</v>
      </c>
      <c r="C38" s="22">
        <f t="shared" si="1"/>
        <v>0</v>
      </c>
      <c r="D38" s="22">
        <f t="shared" si="1"/>
        <v>0</v>
      </c>
      <c r="E38" s="22">
        <f t="shared" si="1"/>
        <v>0</v>
      </c>
      <c r="F38" s="22">
        <f t="shared" si="1"/>
        <v>0</v>
      </c>
      <c r="G38" s="22">
        <f t="shared" si="1"/>
        <v>0</v>
      </c>
      <c r="H38" s="22">
        <f t="shared" si="1"/>
        <v>0</v>
      </c>
      <c r="I38" s="22">
        <f t="shared" si="1"/>
        <v>0</v>
      </c>
      <c r="J38" s="22">
        <f t="shared" si="1"/>
        <v>0</v>
      </c>
      <c r="K38" s="22">
        <f t="shared" si="1"/>
        <v>0</v>
      </c>
      <c r="L38" s="22">
        <f t="shared" si="1"/>
        <v>0</v>
      </c>
      <c r="M38" s="22">
        <f t="shared" si="1"/>
        <v>0</v>
      </c>
      <c r="N38" s="22">
        <f t="shared" si="1"/>
        <v>0</v>
      </c>
      <c r="O38" s="22">
        <f t="shared" si="1"/>
        <v>0</v>
      </c>
      <c r="P38" s="22">
        <f t="shared" si="1"/>
        <v>0</v>
      </c>
      <c r="Q38" s="22">
        <f t="shared" si="1"/>
        <v>0</v>
      </c>
      <c r="R38" s="22">
        <f t="shared" si="2"/>
        <v>0</v>
      </c>
      <c r="S38" s="22">
        <f t="shared" si="2"/>
        <v>0</v>
      </c>
      <c r="T38" s="140">
        <f t="shared" si="3"/>
        <v>0</v>
      </c>
      <c r="U38" s="140">
        <f t="shared" si="4"/>
        <v>0</v>
      </c>
      <c r="V38" s="22">
        <f t="shared" si="2"/>
        <v>0</v>
      </c>
      <c r="W38" s="22">
        <f t="shared" si="2"/>
        <v>0</v>
      </c>
      <c r="X38" s="22">
        <f t="shared" si="2"/>
        <v>0</v>
      </c>
      <c r="Y38" s="22">
        <f t="shared" si="2"/>
        <v>0</v>
      </c>
      <c r="Z38" s="22">
        <f t="shared" si="2"/>
        <v>0</v>
      </c>
      <c r="AA38" s="97">
        <f t="shared" si="5"/>
        <v>0</v>
      </c>
      <c r="AB38" s="97">
        <f t="shared" si="6"/>
        <v>0</v>
      </c>
      <c r="AD38" s="22">
        <f>[2]TRP_Simple!$AN71</f>
        <v>0</v>
      </c>
      <c r="AE38" s="22">
        <f t="shared" si="7"/>
        <v>0</v>
      </c>
      <c r="AF38" s="22">
        <f t="shared" si="8"/>
        <v>1.0709478054605563</v>
      </c>
      <c r="AG38" s="22">
        <f t="shared" si="9"/>
        <v>0</v>
      </c>
    </row>
    <row r="39" spans="1:33" x14ac:dyDescent="0.25">
      <c r="A39" s="22">
        <f t="shared" si="0"/>
        <v>5</v>
      </c>
      <c r="B39" s="22">
        <f t="shared" si="1"/>
        <v>0</v>
      </c>
      <c r="C39" s="22">
        <f t="shared" si="1"/>
        <v>0</v>
      </c>
      <c r="D39" s="22">
        <f t="shared" si="1"/>
        <v>0</v>
      </c>
      <c r="E39" s="22">
        <f t="shared" si="1"/>
        <v>0</v>
      </c>
      <c r="F39" s="22">
        <f t="shared" si="1"/>
        <v>0</v>
      </c>
      <c r="G39" s="22">
        <f t="shared" si="1"/>
        <v>0</v>
      </c>
      <c r="H39" s="22">
        <f t="shared" si="1"/>
        <v>0</v>
      </c>
      <c r="I39" s="22">
        <f t="shared" si="1"/>
        <v>0</v>
      </c>
      <c r="J39" s="22">
        <f t="shared" si="1"/>
        <v>0</v>
      </c>
      <c r="K39" s="22">
        <f t="shared" si="1"/>
        <v>0</v>
      </c>
      <c r="L39" s="22">
        <f t="shared" si="1"/>
        <v>0</v>
      </c>
      <c r="M39" s="22">
        <f t="shared" si="1"/>
        <v>0</v>
      </c>
      <c r="N39" s="22">
        <f t="shared" si="1"/>
        <v>0</v>
      </c>
      <c r="O39" s="22">
        <f t="shared" si="1"/>
        <v>0</v>
      </c>
      <c r="P39" s="22">
        <f t="shared" si="1"/>
        <v>0</v>
      </c>
      <c r="Q39" s="22">
        <f t="shared" si="1"/>
        <v>0</v>
      </c>
      <c r="R39" s="22">
        <f t="shared" si="2"/>
        <v>0</v>
      </c>
      <c r="S39" s="22">
        <f t="shared" si="2"/>
        <v>0</v>
      </c>
      <c r="T39" s="140">
        <f t="shared" si="3"/>
        <v>0</v>
      </c>
      <c r="U39" s="140">
        <f t="shared" si="4"/>
        <v>0</v>
      </c>
      <c r="V39" s="22">
        <f t="shared" si="2"/>
        <v>0</v>
      </c>
      <c r="W39" s="22">
        <f t="shared" si="2"/>
        <v>0</v>
      </c>
      <c r="X39" s="22">
        <f t="shared" si="2"/>
        <v>0</v>
      </c>
      <c r="Y39" s="22">
        <f t="shared" si="2"/>
        <v>0</v>
      </c>
      <c r="Z39" s="22">
        <f t="shared" si="2"/>
        <v>0</v>
      </c>
      <c r="AA39" s="97">
        <f t="shared" si="5"/>
        <v>0</v>
      </c>
      <c r="AB39" s="97">
        <f t="shared" si="6"/>
        <v>0</v>
      </c>
      <c r="AD39" s="22">
        <f>[2]TRP_Simple!$AN72</f>
        <v>0</v>
      </c>
      <c r="AE39" s="22">
        <f t="shared" si="7"/>
        <v>0</v>
      </c>
      <c r="AF39" s="22">
        <f t="shared" si="8"/>
        <v>1.0709478054605563</v>
      </c>
      <c r="AG39" s="22">
        <f t="shared" si="9"/>
        <v>0</v>
      </c>
    </row>
    <row r="40" spans="1:33" x14ac:dyDescent="0.25">
      <c r="A40" s="22">
        <f t="shared" si="0"/>
        <v>6</v>
      </c>
      <c r="B40" s="22">
        <f t="shared" si="1"/>
        <v>0</v>
      </c>
      <c r="C40" s="22">
        <f t="shared" si="1"/>
        <v>0</v>
      </c>
      <c r="D40" s="22">
        <f t="shared" si="1"/>
        <v>0</v>
      </c>
      <c r="E40" s="22">
        <f t="shared" si="1"/>
        <v>0</v>
      </c>
      <c r="F40" s="22">
        <f t="shared" si="1"/>
        <v>0</v>
      </c>
      <c r="G40" s="22">
        <f t="shared" si="1"/>
        <v>0</v>
      </c>
      <c r="H40" s="22">
        <f t="shared" si="1"/>
        <v>0</v>
      </c>
      <c r="I40" s="22">
        <f t="shared" si="1"/>
        <v>0</v>
      </c>
      <c r="J40" s="22">
        <f t="shared" si="1"/>
        <v>0</v>
      </c>
      <c r="K40" s="22">
        <f t="shared" si="1"/>
        <v>0</v>
      </c>
      <c r="L40" s="22">
        <f t="shared" si="1"/>
        <v>0</v>
      </c>
      <c r="M40" s="22">
        <f t="shared" si="1"/>
        <v>0</v>
      </c>
      <c r="N40" s="22">
        <f t="shared" si="1"/>
        <v>0</v>
      </c>
      <c r="O40" s="22">
        <f t="shared" si="1"/>
        <v>0</v>
      </c>
      <c r="P40" s="22">
        <f t="shared" si="1"/>
        <v>0</v>
      </c>
      <c r="Q40" s="22">
        <f t="shared" si="1"/>
        <v>0</v>
      </c>
      <c r="R40" s="22">
        <f t="shared" si="2"/>
        <v>0</v>
      </c>
      <c r="S40" s="22">
        <f t="shared" si="2"/>
        <v>0</v>
      </c>
      <c r="T40" s="140">
        <f t="shared" si="3"/>
        <v>0</v>
      </c>
      <c r="U40" s="140">
        <f t="shared" si="4"/>
        <v>0</v>
      </c>
      <c r="V40" s="22">
        <f t="shared" si="2"/>
        <v>0</v>
      </c>
      <c r="W40" s="22">
        <f t="shared" si="2"/>
        <v>0</v>
      </c>
      <c r="X40" s="22">
        <f t="shared" si="2"/>
        <v>0</v>
      </c>
      <c r="Y40" s="22">
        <f t="shared" si="2"/>
        <v>0</v>
      </c>
      <c r="Z40" s="22">
        <f t="shared" si="2"/>
        <v>0</v>
      </c>
      <c r="AA40" s="97">
        <f t="shared" si="5"/>
        <v>0</v>
      </c>
      <c r="AB40" s="97">
        <f t="shared" si="6"/>
        <v>0</v>
      </c>
      <c r="AD40" s="22">
        <f>[2]TRP_Simple!$AN73</f>
        <v>0</v>
      </c>
      <c r="AE40" s="22">
        <f t="shared" si="7"/>
        <v>0</v>
      </c>
      <c r="AF40" s="22">
        <f t="shared" si="8"/>
        <v>1.0709478054605563</v>
      </c>
      <c r="AG40" s="22">
        <f t="shared" si="9"/>
        <v>0</v>
      </c>
    </row>
    <row r="41" spans="1:33" x14ac:dyDescent="0.25">
      <c r="A41" s="22">
        <f t="shared" si="0"/>
        <v>7</v>
      </c>
      <c r="B41" s="22">
        <f t="shared" si="1"/>
        <v>0</v>
      </c>
      <c r="C41" s="22">
        <f t="shared" si="1"/>
        <v>0</v>
      </c>
      <c r="D41" s="22">
        <f t="shared" si="1"/>
        <v>0</v>
      </c>
      <c r="E41" s="22">
        <f t="shared" si="1"/>
        <v>0</v>
      </c>
      <c r="F41" s="22">
        <f t="shared" si="1"/>
        <v>0</v>
      </c>
      <c r="G41" s="22">
        <f t="shared" si="1"/>
        <v>0</v>
      </c>
      <c r="H41" s="22">
        <f t="shared" si="1"/>
        <v>0</v>
      </c>
      <c r="I41" s="22">
        <f t="shared" si="1"/>
        <v>0</v>
      </c>
      <c r="J41" s="22">
        <f t="shared" si="1"/>
        <v>0</v>
      </c>
      <c r="K41" s="22">
        <f t="shared" si="1"/>
        <v>0</v>
      </c>
      <c r="L41" s="22">
        <f t="shared" si="1"/>
        <v>0</v>
      </c>
      <c r="M41" s="22">
        <f t="shared" si="1"/>
        <v>0</v>
      </c>
      <c r="N41" s="22">
        <f t="shared" si="1"/>
        <v>0</v>
      </c>
      <c r="O41" s="22">
        <f t="shared" si="1"/>
        <v>0</v>
      </c>
      <c r="P41" s="22">
        <f t="shared" si="1"/>
        <v>0</v>
      </c>
      <c r="Q41" s="22">
        <f t="shared" si="1"/>
        <v>0</v>
      </c>
      <c r="R41" s="22">
        <f t="shared" si="2"/>
        <v>0</v>
      </c>
      <c r="S41" s="22">
        <f t="shared" si="2"/>
        <v>0</v>
      </c>
      <c r="T41" s="140">
        <f t="shared" si="3"/>
        <v>0</v>
      </c>
      <c r="U41" s="140">
        <f t="shared" si="4"/>
        <v>0</v>
      </c>
      <c r="V41" s="22">
        <f t="shared" si="2"/>
        <v>0</v>
      </c>
      <c r="W41" s="22">
        <f t="shared" si="2"/>
        <v>0</v>
      </c>
      <c r="X41" s="22">
        <f t="shared" si="2"/>
        <v>0</v>
      </c>
      <c r="Y41" s="22">
        <f t="shared" si="2"/>
        <v>0</v>
      </c>
      <c r="Z41" s="22">
        <f t="shared" si="2"/>
        <v>0</v>
      </c>
      <c r="AA41" s="97">
        <f t="shared" si="5"/>
        <v>0</v>
      </c>
      <c r="AB41" s="97">
        <f t="shared" si="6"/>
        <v>0</v>
      </c>
      <c r="AD41" s="22">
        <f>[2]TRP_Simple!$AN74</f>
        <v>0</v>
      </c>
      <c r="AE41" s="22">
        <f t="shared" si="7"/>
        <v>0</v>
      </c>
      <c r="AF41" s="22">
        <f t="shared" si="8"/>
        <v>1.0709478054605563</v>
      </c>
      <c r="AG41" s="22">
        <f t="shared" si="9"/>
        <v>0</v>
      </c>
    </row>
    <row r="42" spans="1:33" x14ac:dyDescent="0.25">
      <c r="A42" s="22">
        <f t="shared" si="0"/>
        <v>8</v>
      </c>
      <c r="B42" s="22">
        <f t="shared" si="1"/>
        <v>0</v>
      </c>
      <c r="C42" s="22">
        <f t="shared" si="1"/>
        <v>0</v>
      </c>
      <c r="D42" s="22">
        <f t="shared" si="1"/>
        <v>0</v>
      </c>
      <c r="E42" s="22">
        <f t="shared" si="1"/>
        <v>0</v>
      </c>
      <c r="F42" s="22">
        <f t="shared" si="1"/>
        <v>0</v>
      </c>
      <c r="G42" s="22">
        <f t="shared" si="1"/>
        <v>0</v>
      </c>
      <c r="H42" s="22">
        <f t="shared" si="1"/>
        <v>0</v>
      </c>
      <c r="I42" s="22">
        <f t="shared" si="1"/>
        <v>0</v>
      </c>
      <c r="J42" s="22">
        <f t="shared" si="1"/>
        <v>0</v>
      </c>
      <c r="K42" s="22">
        <f t="shared" si="1"/>
        <v>0</v>
      </c>
      <c r="L42" s="22">
        <f t="shared" si="1"/>
        <v>0</v>
      </c>
      <c r="M42" s="22">
        <f t="shared" si="1"/>
        <v>0</v>
      </c>
      <c r="N42" s="22">
        <f t="shared" si="1"/>
        <v>0</v>
      </c>
      <c r="O42" s="22">
        <f t="shared" si="1"/>
        <v>0</v>
      </c>
      <c r="P42" s="22">
        <f t="shared" si="1"/>
        <v>0</v>
      </c>
      <c r="Q42" s="22">
        <f t="shared" si="1"/>
        <v>0</v>
      </c>
      <c r="R42" s="22">
        <f t="shared" si="2"/>
        <v>0</v>
      </c>
      <c r="S42" s="22">
        <f t="shared" si="2"/>
        <v>0</v>
      </c>
      <c r="T42" s="140">
        <f t="shared" si="3"/>
        <v>0</v>
      </c>
      <c r="U42" s="140">
        <f t="shared" si="4"/>
        <v>0</v>
      </c>
      <c r="V42" s="22">
        <f t="shared" si="2"/>
        <v>0</v>
      </c>
      <c r="W42" s="22">
        <f t="shared" si="2"/>
        <v>0</v>
      </c>
      <c r="X42" s="22">
        <f t="shared" si="2"/>
        <v>0</v>
      </c>
      <c r="Y42" s="22">
        <f t="shared" si="2"/>
        <v>0</v>
      </c>
      <c r="Z42" s="22">
        <f t="shared" si="2"/>
        <v>0</v>
      </c>
      <c r="AA42" s="97">
        <f t="shared" si="5"/>
        <v>0</v>
      </c>
      <c r="AB42" s="97">
        <f t="shared" si="6"/>
        <v>0</v>
      </c>
      <c r="AD42" s="22">
        <f>[2]TRP_Simple!$AN75</f>
        <v>0</v>
      </c>
      <c r="AE42" s="22">
        <f t="shared" si="7"/>
        <v>0</v>
      </c>
      <c r="AF42" s="22">
        <f t="shared" si="8"/>
        <v>1.0709478054605563</v>
      </c>
      <c r="AG42" s="22">
        <f t="shared" si="9"/>
        <v>0</v>
      </c>
    </row>
    <row r="43" spans="1:33" x14ac:dyDescent="0.25">
      <c r="A43" s="22">
        <f t="shared" si="0"/>
        <v>9</v>
      </c>
      <c r="B43" s="22">
        <f t="shared" si="1"/>
        <v>0</v>
      </c>
      <c r="C43" s="22">
        <f t="shared" si="1"/>
        <v>0</v>
      </c>
      <c r="D43" s="22">
        <f t="shared" si="1"/>
        <v>0</v>
      </c>
      <c r="E43" s="22">
        <f t="shared" si="1"/>
        <v>0</v>
      </c>
      <c r="F43" s="22">
        <f t="shared" si="1"/>
        <v>0</v>
      </c>
      <c r="G43" s="22">
        <f t="shared" si="1"/>
        <v>0</v>
      </c>
      <c r="H43" s="22">
        <f t="shared" si="1"/>
        <v>0</v>
      </c>
      <c r="I43" s="22">
        <f t="shared" si="1"/>
        <v>0</v>
      </c>
      <c r="J43" s="22">
        <f t="shared" si="1"/>
        <v>0</v>
      </c>
      <c r="K43" s="22">
        <f t="shared" si="1"/>
        <v>0</v>
      </c>
      <c r="L43" s="22">
        <f t="shared" si="1"/>
        <v>0</v>
      </c>
      <c r="M43" s="22">
        <f t="shared" si="1"/>
        <v>0</v>
      </c>
      <c r="N43" s="22">
        <f t="shared" si="1"/>
        <v>0</v>
      </c>
      <c r="O43" s="22">
        <f t="shared" si="1"/>
        <v>0</v>
      </c>
      <c r="P43" s="22">
        <f t="shared" si="1"/>
        <v>0</v>
      </c>
      <c r="Q43" s="22">
        <f t="shared" si="1"/>
        <v>0</v>
      </c>
      <c r="R43" s="22">
        <f t="shared" si="2"/>
        <v>0</v>
      </c>
      <c r="S43" s="22">
        <f t="shared" si="2"/>
        <v>0</v>
      </c>
      <c r="T43" s="140">
        <f t="shared" si="3"/>
        <v>0</v>
      </c>
      <c r="U43" s="140">
        <f t="shared" si="4"/>
        <v>0</v>
      </c>
      <c r="V43" s="22">
        <f t="shared" si="2"/>
        <v>0</v>
      </c>
      <c r="W43" s="22">
        <f t="shared" si="2"/>
        <v>0</v>
      </c>
      <c r="X43" s="22">
        <f t="shared" si="2"/>
        <v>0</v>
      </c>
      <c r="Y43" s="22">
        <f t="shared" si="2"/>
        <v>0</v>
      </c>
      <c r="Z43" s="22">
        <f t="shared" si="2"/>
        <v>0</v>
      </c>
      <c r="AA43" s="97">
        <f t="shared" si="5"/>
        <v>0</v>
      </c>
      <c r="AB43" s="97">
        <f t="shared" si="6"/>
        <v>0</v>
      </c>
      <c r="AD43" s="22">
        <f>[2]TRP_Simple!$AN76</f>
        <v>0</v>
      </c>
      <c r="AE43" s="22">
        <f t="shared" si="7"/>
        <v>0</v>
      </c>
      <c r="AF43" s="22">
        <f t="shared" si="8"/>
        <v>1.0709478054605563</v>
      </c>
      <c r="AG43" s="22">
        <f t="shared" si="9"/>
        <v>0</v>
      </c>
    </row>
    <row r="44" spans="1:33" x14ac:dyDescent="0.25">
      <c r="A44" s="22">
        <f t="shared" si="0"/>
        <v>10</v>
      </c>
      <c r="B44" s="22">
        <f t="shared" si="1"/>
        <v>0</v>
      </c>
      <c r="C44" s="22">
        <f t="shared" si="1"/>
        <v>0</v>
      </c>
      <c r="D44" s="22">
        <f t="shared" si="1"/>
        <v>0</v>
      </c>
      <c r="E44" s="22">
        <f t="shared" si="1"/>
        <v>0</v>
      </c>
      <c r="F44" s="22">
        <f t="shared" si="1"/>
        <v>0</v>
      </c>
      <c r="G44" s="22">
        <f t="shared" si="1"/>
        <v>0</v>
      </c>
      <c r="H44" s="22">
        <f t="shared" si="1"/>
        <v>0</v>
      </c>
      <c r="I44" s="22">
        <f t="shared" si="1"/>
        <v>0</v>
      </c>
      <c r="J44" s="22">
        <f t="shared" si="1"/>
        <v>0</v>
      </c>
      <c r="K44" s="22">
        <f t="shared" si="1"/>
        <v>0</v>
      </c>
      <c r="L44" s="22">
        <f t="shared" si="1"/>
        <v>0</v>
      </c>
      <c r="M44" s="22">
        <f t="shared" si="1"/>
        <v>0</v>
      </c>
      <c r="N44" s="22">
        <f t="shared" si="1"/>
        <v>0</v>
      </c>
      <c r="O44" s="22">
        <f t="shared" si="1"/>
        <v>0</v>
      </c>
      <c r="P44" s="22">
        <f t="shared" si="1"/>
        <v>0</v>
      </c>
      <c r="Q44" s="22">
        <f t="shared" si="1"/>
        <v>0</v>
      </c>
      <c r="R44" s="22">
        <f t="shared" si="2"/>
        <v>0</v>
      </c>
      <c r="S44" s="22">
        <f t="shared" si="2"/>
        <v>0</v>
      </c>
      <c r="T44" s="140">
        <f t="shared" si="3"/>
        <v>0</v>
      </c>
      <c r="U44" s="140">
        <f t="shared" si="4"/>
        <v>0</v>
      </c>
      <c r="V44" s="22">
        <f t="shared" si="2"/>
        <v>0</v>
      </c>
      <c r="W44" s="22">
        <f t="shared" si="2"/>
        <v>0</v>
      </c>
      <c r="X44" s="22">
        <f t="shared" si="2"/>
        <v>0</v>
      </c>
      <c r="Y44" s="22">
        <f t="shared" si="2"/>
        <v>0</v>
      </c>
      <c r="Z44" s="22">
        <f t="shared" si="2"/>
        <v>0</v>
      </c>
      <c r="AA44" s="97">
        <f t="shared" si="5"/>
        <v>0</v>
      </c>
      <c r="AB44" s="97">
        <f t="shared" si="6"/>
        <v>0</v>
      </c>
      <c r="AD44" s="22">
        <f>[2]TRP_Simple!$AN77</f>
        <v>0</v>
      </c>
      <c r="AE44" s="22">
        <f t="shared" si="7"/>
        <v>0</v>
      </c>
      <c r="AF44" s="22">
        <f t="shared" si="8"/>
        <v>1.0709478054605563</v>
      </c>
      <c r="AG44" s="22">
        <f t="shared" si="9"/>
        <v>0</v>
      </c>
    </row>
    <row r="45" spans="1:33" x14ac:dyDescent="0.25">
      <c r="A45" s="22">
        <f t="shared" si="0"/>
        <v>11</v>
      </c>
      <c r="B45" s="22">
        <f t="shared" si="1"/>
        <v>0</v>
      </c>
      <c r="C45" s="22">
        <f t="shared" si="1"/>
        <v>0</v>
      </c>
      <c r="D45" s="22">
        <f t="shared" si="1"/>
        <v>0</v>
      </c>
      <c r="E45" s="22">
        <f t="shared" si="1"/>
        <v>0</v>
      </c>
      <c r="F45" s="22">
        <f t="shared" si="1"/>
        <v>0</v>
      </c>
      <c r="G45" s="22">
        <f t="shared" si="1"/>
        <v>0</v>
      </c>
      <c r="H45" s="22">
        <f t="shared" si="1"/>
        <v>0</v>
      </c>
      <c r="I45" s="22">
        <f t="shared" si="1"/>
        <v>0</v>
      </c>
      <c r="J45" s="22">
        <f t="shared" si="1"/>
        <v>0</v>
      </c>
      <c r="K45" s="22">
        <f t="shared" si="1"/>
        <v>0</v>
      </c>
      <c r="L45" s="22">
        <f t="shared" si="1"/>
        <v>0</v>
      </c>
      <c r="M45" s="22">
        <f t="shared" si="1"/>
        <v>0</v>
      </c>
      <c r="N45" s="22">
        <f t="shared" si="1"/>
        <v>0</v>
      </c>
      <c r="O45" s="22">
        <f t="shared" si="1"/>
        <v>0</v>
      </c>
      <c r="P45" s="22">
        <f t="shared" si="1"/>
        <v>0</v>
      </c>
      <c r="Q45" s="22">
        <f t="shared" si="1"/>
        <v>0</v>
      </c>
      <c r="R45" s="22">
        <f t="shared" si="2"/>
        <v>0</v>
      </c>
      <c r="S45" s="22">
        <f t="shared" si="2"/>
        <v>0</v>
      </c>
      <c r="T45" s="140">
        <f t="shared" si="3"/>
        <v>0</v>
      </c>
      <c r="U45" s="140">
        <f t="shared" si="4"/>
        <v>0</v>
      </c>
      <c r="V45" s="22">
        <f t="shared" si="2"/>
        <v>0</v>
      </c>
      <c r="W45" s="22">
        <f t="shared" si="2"/>
        <v>0</v>
      </c>
      <c r="X45" s="22">
        <f t="shared" si="2"/>
        <v>0</v>
      </c>
      <c r="Y45" s="22">
        <f t="shared" si="2"/>
        <v>0</v>
      </c>
      <c r="Z45" s="22">
        <f t="shared" si="2"/>
        <v>0</v>
      </c>
      <c r="AA45" s="97">
        <f t="shared" si="5"/>
        <v>0</v>
      </c>
      <c r="AB45" s="97">
        <f t="shared" si="6"/>
        <v>0</v>
      </c>
      <c r="AD45" s="22">
        <f>[2]TRP_Simple!$AN78</f>
        <v>0</v>
      </c>
      <c r="AE45" s="22">
        <f t="shared" si="7"/>
        <v>0</v>
      </c>
      <c r="AF45" s="22">
        <f t="shared" si="8"/>
        <v>1.0709478054605563</v>
      </c>
      <c r="AG45" s="22">
        <f t="shared" si="9"/>
        <v>0</v>
      </c>
    </row>
    <row r="46" spans="1:33" x14ac:dyDescent="0.25">
      <c r="A46" s="22">
        <f t="shared" si="0"/>
        <v>12</v>
      </c>
      <c r="B46" s="22">
        <f t="shared" si="1"/>
        <v>5041.7199999999993</v>
      </c>
      <c r="C46" s="22">
        <f t="shared" si="1"/>
        <v>2755.9799999999996</v>
      </c>
      <c r="D46" s="22">
        <f t="shared" si="1"/>
        <v>2436.9499999999998</v>
      </c>
      <c r="E46" s="22">
        <f t="shared" si="1"/>
        <v>228.85078883115256</v>
      </c>
      <c r="F46" s="22">
        <f t="shared" si="1"/>
        <v>666.39154041194513</v>
      </c>
      <c r="G46" s="22">
        <f t="shared" si="1"/>
        <v>573.24691022373258</v>
      </c>
      <c r="H46" s="22">
        <f t="shared" si="1"/>
        <v>156.20613318301972</v>
      </c>
      <c r="I46" s="22">
        <f t="shared" si="1"/>
        <v>619.40306173223439</v>
      </c>
      <c r="J46" s="22">
        <f t="shared" si="1"/>
        <v>656.02405574560714</v>
      </c>
      <c r="K46" s="22">
        <f t="shared" si="1"/>
        <v>642.7865994538007</v>
      </c>
      <c r="L46" s="22">
        <f t="shared" si="1"/>
        <v>297.06238632225762</v>
      </c>
      <c r="M46" s="22">
        <f t="shared" si="1"/>
        <v>7818.598112280466</v>
      </c>
      <c r="N46" s="22">
        <f t="shared" si="1"/>
        <v>2175.7399999999998</v>
      </c>
      <c r="O46" s="22">
        <f t="shared" si="1"/>
        <v>368.52659013322818</v>
      </c>
      <c r="P46" s="22">
        <f t="shared" si="1"/>
        <v>579.90338680355035</v>
      </c>
      <c r="Q46" s="22">
        <f t="shared" si="1"/>
        <v>1639.1007605317971</v>
      </c>
      <c r="R46" s="22">
        <f t="shared" si="2"/>
        <v>372.91488656152404</v>
      </c>
      <c r="S46" s="22">
        <f t="shared" si="2"/>
        <v>677.24627282585163</v>
      </c>
      <c r="T46" s="140">
        <f t="shared" si="3"/>
        <v>29377.970090426606</v>
      </c>
      <c r="U46" s="140">
        <f t="shared" si="4"/>
        <v>6199.9380127174391</v>
      </c>
      <c r="V46" s="22">
        <f t="shared" si="2"/>
        <v>1.6425349615194775</v>
      </c>
      <c r="W46" s="22">
        <f t="shared" si="2"/>
        <v>631.20618574009984</v>
      </c>
      <c r="X46" s="22">
        <f t="shared" si="2"/>
        <v>2106.409188729318</v>
      </c>
      <c r="Y46" s="22">
        <f t="shared" si="2"/>
        <v>1093.2025023848462</v>
      </c>
      <c r="Z46" s="22">
        <f t="shared" si="2"/>
        <v>67117.01999999999</v>
      </c>
      <c r="AA46" s="97">
        <f t="shared" si="5"/>
        <v>67117.019999999975</v>
      </c>
      <c r="AB46" s="97">
        <f t="shared" si="6"/>
        <v>0</v>
      </c>
      <c r="AD46" s="22">
        <f>[2]TRP_Simple!$AN79</f>
        <v>8.6255416511523741E-2</v>
      </c>
      <c r="AE46" s="22">
        <f t="shared" si="7"/>
        <v>9.2375049022102584E-2</v>
      </c>
      <c r="AF46" s="22">
        <f t="shared" si="8"/>
        <v>1.0709478054605563</v>
      </c>
      <c r="AG46" s="22">
        <f t="shared" si="9"/>
        <v>6.1196325105788429E-3</v>
      </c>
    </row>
    <row r="47" spans="1:33" x14ac:dyDescent="0.25">
      <c r="A47" s="22">
        <f t="shared" si="0"/>
        <v>13</v>
      </c>
      <c r="B47" s="22">
        <f t="shared" si="1"/>
        <v>2773.34</v>
      </c>
      <c r="C47" s="22">
        <f t="shared" si="1"/>
        <v>1246.02</v>
      </c>
      <c r="D47" s="22">
        <f t="shared" si="1"/>
        <v>382.02</v>
      </c>
      <c r="E47" s="22">
        <f t="shared" si="1"/>
        <v>73.72189945533087</v>
      </c>
      <c r="F47" s="22">
        <f t="shared" si="1"/>
        <v>214.67109810304888</v>
      </c>
      <c r="G47" s="22">
        <f t="shared" si="1"/>
        <v>203.65309544038513</v>
      </c>
      <c r="H47" s="22">
        <f t="shared" si="1"/>
        <v>45.427424584046022</v>
      </c>
      <c r="I47" s="22">
        <f t="shared" si="1"/>
        <v>180.13304151764888</v>
      </c>
      <c r="J47" s="22">
        <f t="shared" si="1"/>
        <v>190.78305512361996</v>
      </c>
      <c r="K47" s="22">
        <f t="shared" si="1"/>
        <v>204.15444333181611</v>
      </c>
      <c r="L47" s="22">
        <f t="shared" si="1"/>
        <v>94.3495184342285</v>
      </c>
      <c r="M47" s="22">
        <f t="shared" si="1"/>
        <v>2765.934496688586</v>
      </c>
      <c r="N47" s="22">
        <f t="shared" si="1"/>
        <v>731.77</v>
      </c>
      <c r="O47" s="22">
        <f t="shared" si="1"/>
        <v>220.94040219013053</v>
      </c>
      <c r="P47" s="22">
        <f t="shared" si="1"/>
        <v>347.66578841835099</v>
      </c>
      <c r="Q47" s="22">
        <f t="shared" si="1"/>
        <v>982.67965177525855</v>
      </c>
      <c r="R47" s="22">
        <f t="shared" si="2"/>
        <v>223.57128963151348</v>
      </c>
      <c r="S47" s="22">
        <f t="shared" si="2"/>
        <v>406.02514962574759</v>
      </c>
      <c r="T47" s="140">
        <f t="shared" si="3"/>
        <v>86419.412195868819</v>
      </c>
      <c r="U47" s="140">
        <f t="shared" si="4"/>
        <v>36051.695522490183</v>
      </c>
      <c r="V47" s="22">
        <f t="shared" si="2"/>
        <v>0.22934519130577846</v>
      </c>
      <c r="W47" s="22">
        <f t="shared" si="2"/>
        <v>88.13456444667419</v>
      </c>
      <c r="X47" s="22">
        <f t="shared" si="2"/>
        <v>1430.5007042271404</v>
      </c>
      <c r="Y47" s="22">
        <f t="shared" si="2"/>
        <v>741.18731345616902</v>
      </c>
      <c r="Z47" s="22">
        <f t="shared" si="2"/>
        <v>136018.01999999999</v>
      </c>
      <c r="AA47" s="97">
        <f t="shared" si="5"/>
        <v>136018.01999999999</v>
      </c>
      <c r="AB47" s="97">
        <f t="shared" si="6"/>
        <v>0</v>
      </c>
      <c r="AD47" s="22">
        <f>[2]TRP_Simple!$AN80</f>
        <v>0.24749187205596745</v>
      </c>
      <c r="AE47" s="22">
        <f t="shared" si="7"/>
        <v>0.26505087724766313</v>
      </c>
      <c r="AF47" s="22">
        <f t="shared" si="8"/>
        <v>1.0709478054605563</v>
      </c>
      <c r="AG47" s="22">
        <f t="shared" si="9"/>
        <v>1.7559005191695676E-2</v>
      </c>
    </row>
    <row r="48" spans="1:33" x14ac:dyDescent="0.25">
      <c r="A48" s="22">
        <f t="shared" si="0"/>
        <v>14</v>
      </c>
      <c r="B48" s="22">
        <f t="shared" si="1"/>
        <v>0</v>
      </c>
      <c r="C48" s="22">
        <f t="shared" si="1"/>
        <v>0</v>
      </c>
      <c r="D48" s="22">
        <f t="shared" si="1"/>
        <v>0</v>
      </c>
      <c r="E48" s="22">
        <f t="shared" si="1"/>
        <v>0</v>
      </c>
      <c r="F48" s="22">
        <f t="shared" si="1"/>
        <v>0</v>
      </c>
      <c r="G48" s="22">
        <f t="shared" si="1"/>
        <v>0</v>
      </c>
      <c r="H48" s="22">
        <f t="shared" si="1"/>
        <v>0</v>
      </c>
      <c r="I48" s="22">
        <f t="shared" si="1"/>
        <v>0</v>
      </c>
      <c r="J48" s="22">
        <f t="shared" si="1"/>
        <v>0</v>
      </c>
      <c r="K48" s="22">
        <f t="shared" si="1"/>
        <v>0</v>
      </c>
      <c r="L48" s="22">
        <f t="shared" si="1"/>
        <v>0</v>
      </c>
      <c r="M48" s="22">
        <f t="shared" si="1"/>
        <v>0</v>
      </c>
      <c r="N48" s="22">
        <f t="shared" si="1"/>
        <v>0</v>
      </c>
      <c r="O48" s="22">
        <f t="shared" si="1"/>
        <v>0</v>
      </c>
      <c r="P48" s="22">
        <f t="shared" si="1"/>
        <v>0</v>
      </c>
      <c r="Q48" s="22">
        <f t="shared" si="1"/>
        <v>0</v>
      </c>
      <c r="R48" s="22">
        <f t="shared" si="2"/>
        <v>0</v>
      </c>
      <c r="S48" s="22">
        <f t="shared" si="2"/>
        <v>0</v>
      </c>
      <c r="T48" s="140">
        <f t="shared" si="3"/>
        <v>0</v>
      </c>
      <c r="U48" s="140">
        <f t="shared" si="4"/>
        <v>0</v>
      </c>
      <c r="V48" s="22">
        <f t="shared" si="2"/>
        <v>0</v>
      </c>
      <c r="W48" s="22">
        <f t="shared" si="2"/>
        <v>0</v>
      </c>
      <c r="X48" s="22">
        <f t="shared" si="2"/>
        <v>0</v>
      </c>
      <c r="Y48" s="22">
        <f t="shared" si="2"/>
        <v>0</v>
      </c>
      <c r="Z48" s="22">
        <f t="shared" si="2"/>
        <v>0</v>
      </c>
      <c r="AA48" s="97">
        <f t="shared" si="5"/>
        <v>0</v>
      </c>
      <c r="AB48" s="97">
        <f t="shared" si="6"/>
        <v>0</v>
      </c>
      <c r="AD48" s="22">
        <f>[2]TRP_Simple!$AN81</f>
        <v>0</v>
      </c>
      <c r="AE48" s="22">
        <f t="shared" si="7"/>
        <v>0</v>
      </c>
      <c r="AF48" s="22">
        <f t="shared" si="8"/>
        <v>1.0709478054605563</v>
      </c>
      <c r="AG48" s="22">
        <f t="shared" si="9"/>
        <v>0</v>
      </c>
    </row>
    <row r="49" spans="1:33" x14ac:dyDescent="0.25">
      <c r="A49" s="22">
        <f t="shared" si="0"/>
        <v>15</v>
      </c>
      <c r="B49" s="22">
        <f t="shared" si="1"/>
        <v>0</v>
      </c>
      <c r="C49" s="22">
        <f t="shared" si="1"/>
        <v>0</v>
      </c>
      <c r="D49" s="22">
        <f t="shared" si="1"/>
        <v>0</v>
      </c>
      <c r="E49" s="22">
        <f t="shared" si="1"/>
        <v>0</v>
      </c>
      <c r="F49" s="22">
        <f t="shared" si="1"/>
        <v>0</v>
      </c>
      <c r="G49" s="22">
        <f t="shared" si="1"/>
        <v>0</v>
      </c>
      <c r="H49" s="22">
        <f t="shared" si="1"/>
        <v>0</v>
      </c>
      <c r="I49" s="22">
        <f t="shared" si="1"/>
        <v>0</v>
      </c>
      <c r="J49" s="22">
        <f t="shared" si="1"/>
        <v>0</v>
      </c>
      <c r="K49" s="22">
        <f t="shared" si="1"/>
        <v>0</v>
      </c>
      <c r="L49" s="22">
        <f t="shared" si="1"/>
        <v>0</v>
      </c>
      <c r="M49" s="22">
        <f t="shared" si="1"/>
        <v>0</v>
      </c>
      <c r="N49" s="22">
        <f t="shared" si="1"/>
        <v>0</v>
      </c>
      <c r="O49" s="22">
        <f t="shared" si="1"/>
        <v>0</v>
      </c>
      <c r="P49" s="22">
        <f t="shared" si="1"/>
        <v>0</v>
      </c>
      <c r="Q49" s="22">
        <f t="shared" si="1"/>
        <v>0</v>
      </c>
      <c r="R49" s="22">
        <f t="shared" si="2"/>
        <v>0</v>
      </c>
      <c r="S49" s="22">
        <f t="shared" si="2"/>
        <v>0</v>
      </c>
      <c r="T49" s="140">
        <f t="shared" si="3"/>
        <v>0</v>
      </c>
      <c r="U49" s="140">
        <f t="shared" si="4"/>
        <v>0</v>
      </c>
      <c r="V49" s="22">
        <f t="shared" si="2"/>
        <v>0</v>
      </c>
      <c r="W49" s="22">
        <f t="shared" si="2"/>
        <v>0</v>
      </c>
      <c r="X49" s="22">
        <f t="shared" si="2"/>
        <v>0</v>
      </c>
      <c r="Y49" s="22">
        <f t="shared" si="2"/>
        <v>0</v>
      </c>
      <c r="Z49" s="22">
        <f t="shared" si="2"/>
        <v>0</v>
      </c>
      <c r="AA49" s="97">
        <f t="shared" si="5"/>
        <v>0</v>
      </c>
      <c r="AB49" s="97">
        <f t="shared" si="6"/>
        <v>0</v>
      </c>
      <c r="AD49" s="22">
        <f>[2]TRP_Simple!$AN82</f>
        <v>0</v>
      </c>
      <c r="AE49" s="22">
        <f t="shared" si="7"/>
        <v>0</v>
      </c>
      <c r="AF49" s="22">
        <f t="shared" si="8"/>
        <v>1.0709478054605563</v>
      </c>
      <c r="AG49" s="22">
        <f t="shared" si="9"/>
        <v>0</v>
      </c>
    </row>
    <row r="50" spans="1:33" x14ac:dyDescent="0.25">
      <c r="A50" s="22">
        <f t="shared" si="0"/>
        <v>16</v>
      </c>
      <c r="B50" s="22">
        <f t="shared" si="1"/>
        <v>0</v>
      </c>
      <c r="C50" s="22">
        <f t="shared" si="1"/>
        <v>0</v>
      </c>
      <c r="D50" s="22">
        <f t="shared" si="1"/>
        <v>0</v>
      </c>
      <c r="E50" s="22">
        <f t="shared" si="1"/>
        <v>0</v>
      </c>
      <c r="F50" s="22">
        <f t="shared" si="1"/>
        <v>0</v>
      </c>
      <c r="G50" s="22">
        <f t="shared" si="1"/>
        <v>0</v>
      </c>
      <c r="H50" s="22">
        <f t="shared" si="1"/>
        <v>0</v>
      </c>
      <c r="I50" s="22">
        <f t="shared" si="1"/>
        <v>0</v>
      </c>
      <c r="J50" s="22">
        <f t="shared" si="1"/>
        <v>0</v>
      </c>
      <c r="K50" s="22">
        <f t="shared" si="1"/>
        <v>0</v>
      </c>
      <c r="L50" s="22">
        <f t="shared" si="1"/>
        <v>0</v>
      </c>
      <c r="M50" s="22">
        <f t="shared" si="1"/>
        <v>0</v>
      </c>
      <c r="N50" s="22">
        <f t="shared" si="1"/>
        <v>0</v>
      </c>
      <c r="O50" s="22">
        <f t="shared" si="1"/>
        <v>0</v>
      </c>
      <c r="P50" s="22">
        <f t="shared" si="1"/>
        <v>0</v>
      </c>
      <c r="Q50" s="22">
        <f t="shared" ref="Q50:Z59" si="10">GETPIVOTDATA(CONCATENATE(Q$4),$A$3,"L",$A50)</f>
        <v>0</v>
      </c>
      <c r="R50" s="22">
        <f t="shared" si="2"/>
        <v>0</v>
      </c>
      <c r="S50" s="22">
        <f t="shared" si="2"/>
        <v>0</v>
      </c>
      <c r="T50" s="140">
        <f t="shared" si="3"/>
        <v>0</v>
      </c>
      <c r="U50" s="140">
        <f t="shared" si="4"/>
        <v>0</v>
      </c>
      <c r="V50" s="22">
        <f t="shared" si="2"/>
        <v>0</v>
      </c>
      <c r="W50" s="22">
        <f t="shared" si="2"/>
        <v>0</v>
      </c>
      <c r="X50" s="22">
        <f t="shared" si="2"/>
        <v>0</v>
      </c>
      <c r="Y50" s="22">
        <f t="shared" si="2"/>
        <v>0</v>
      </c>
      <c r="Z50" s="22">
        <f t="shared" si="2"/>
        <v>0</v>
      </c>
      <c r="AA50" s="97">
        <f t="shared" si="5"/>
        <v>0</v>
      </c>
      <c r="AB50" s="97">
        <f t="shared" si="6"/>
        <v>0</v>
      </c>
      <c r="AD50" s="22">
        <f>[2]TRP_Simple!$AN83</f>
        <v>0</v>
      </c>
      <c r="AE50" s="22">
        <f t="shared" si="7"/>
        <v>0</v>
      </c>
      <c r="AF50" s="22">
        <f t="shared" si="8"/>
        <v>1.0709478054605563</v>
      </c>
      <c r="AG50" s="22">
        <f t="shared" si="9"/>
        <v>0</v>
      </c>
    </row>
    <row r="51" spans="1:33" x14ac:dyDescent="0.25">
      <c r="A51" s="22">
        <f t="shared" si="0"/>
        <v>17</v>
      </c>
      <c r="B51" s="22">
        <f t="shared" ref="B51:P59" si="11">GETPIVOTDATA(CONCATENATE(B$4),$A$3,"L",$A51)</f>
        <v>0</v>
      </c>
      <c r="C51" s="22">
        <f t="shared" si="11"/>
        <v>0</v>
      </c>
      <c r="D51" s="22">
        <f t="shared" si="11"/>
        <v>0</v>
      </c>
      <c r="E51" s="22">
        <f t="shared" si="11"/>
        <v>0</v>
      </c>
      <c r="F51" s="22">
        <f t="shared" si="11"/>
        <v>0</v>
      </c>
      <c r="G51" s="22">
        <f t="shared" si="11"/>
        <v>0</v>
      </c>
      <c r="H51" s="22">
        <f t="shared" si="11"/>
        <v>0</v>
      </c>
      <c r="I51" s="22">
        <f t="shared" si="11"/>
        <v>0</v>
      </c>
      <c r="J51" s="22">
        <f t="shared" si="11"/>
        <v>0</v>
      </c>
      <c r="K51" s="22">
        <f t="shared" si="11"/>
        <v>0</v>
      </c>
      <c r="L51" s="22">
        <f t="shared" si="11"/>
        <v>0</v>
      </c>
      <c r="M51" s="22">
        <f t="shared" si="11"/>
        <v>0</v>
      </c>
      <c r="N51" s="22">
        <f t="shared" si="11"/>
        <v>0</v>
      </c>
      <c r="O51" s="22">
        <f t="shared" si="11"/>
        <v>0</v>
      </c>
      <c r="P51" s="22">
        <f t="shared" si="11"/>
        <v>0</v>
      </c>
      <c r="Q51" s="22">
        <f t="shared" si="10"/>
        <v>0</v>
      </c>
      <c r="R51" s="22">
        <f t="shared" si="10"/>
        <v>0</v>
      </c>
      <c r="S51" s="22">
        <f t="shared" si="10"/>
        <v>0</v>
      </c>
      <c r="T51" s="140">
        <f t="shared" si="3"/>
        <v>0</v>
      </c>
      <c r="U51" s="140">
        <f t="shared" si="4"/>
        <v>0</v>
      </c>
      <c r="V51" s="22">
        <f t="shared" si="10"/>
        <v>0</v>
      </c>
      <c r="W51" s="22">
        <f t="shared" si="10"/>
        <v>0</v>
      </c>
      <c r="X51" s="22">
        <f t="shared" si="10"/>
        <v>0</v>
      </c>
      <c r="Y51" s="22">
        <f t="shared" si="10"/>
        <v>0</v>
      </c>
      <c r="Z51" s="22">
        <f t="shared" si="10"/>
        <v>0</v>
      </c>
      <c r="AA51" s="97">
        <f t="shared" si="5"/>
        <v>0</v>
      </c>
      <c r="AB51" s="97">
        <f t="shared" si="6"/>
        <v>0</v>
      </c>
      <c r="AD51" s="22">
        <f>[2]TRP_Simple!$AN84</f>
        <v>0</v>
      </c>
      <c r="AE51" s="22">
        <f t="shared" si="7"/>
        <v>0</v>
      </c>
      <c r="AF51" s="22">
        <f t="shared" si="8"/>
        <v>1.0709478054605563</v>
      </c>
      <c r="AG51" s="22">
        <f t="shared" si="9"/>
        <v>0</v>
      </c>
    </row>
    <row r="52" spans="1:33" x14ac:dyDescent="0.25">
      <c r="A52" s="22">
        <f t="shared" si="0"/>
        <v>18</v>
      </c>
      <c r="B52" s="22">
        <f t="shared" si="11"/>
        <v>0</v>
      </c>
      <c r="C52" s="22">
        <f t="shared" si="11"/>
        <v>0</v>
      </c>
      <c r="D52" s="22">
        <f t="shared" si="11"/>
        <v>0</v>
      </c>
      <c r="E52" s="22">
        <f t="shared" si="11"/>
        <v>0</v>
      </c>
      <c r="F52" s="22">
        <f t="shared" si="11"/>
        <v>0</v>
      </c>
      <c r="G52" s="22">
        <f t="shared" si="11"/>
        <v>0</v>
      </c>
      <c r="H52" s="22">
        <f t="shared" si="11"/>
        <v>0</v>
      </c>
      <c r="I52" s="22">
        <f t="shared" si="11"/>
        <v>0</v>
      </c>
      <c r="J52" s="22">
        <f t="shared" si="11"/>
        <v>0</v>
      </c>
      <c r="K52" s="22">
        <f t="shared" si="11"/>
        <v>0</v>
      </c>
      <c r="L52" s="22">
        <f t="shared" si="11"/>
        <v>0</v>
      </c>
      <c r="M52" s="22">
        <f t="shared" si="11"/>
        <v>0</v>
      </c>
      <c r="N52" s="22">
        <f t="shared" si="11"/>
        <v>0</v>
      </c>
      <c r="O52" s="22">
        <f t="shared" si="11"/>
        <v>0</v>
      </c>
      <c r="P52" s="22">
        <f t="shared" si="11"/>
        <v>0</v>
      </c>
      <c r="Q52" s="22">
        <f t="shared" si="10"/>
        <v>0</v>
      </c>
      <c r="R52" s="22">
        <f t="shared" si="10"/>
        <v>0</v>
      </c>
      <c r="S52" s="22">
        <f t="shared" si="10"/>
        <v>0</v>
      </c>
      <c r="T52" s="140">
        <f t="shared" si="3"/>
        <v>0</v>
      </c>
      <c r="U52" s="140">
        <f t="shared" si="4"/>
        <v>0</v>
      </c>
      <c r="V52" s="22">
        <f t="shared" si="10"/>
        <v>0</v>
      </c>
      <c r="W52" s="22">
        <f t="shared" si="10"/>
        <v>0</v>
      </c>
      <c r="X52" s="22">
        <f t="shared" si="10"/>
        <v>0</v>
      </c>
      <c r="Y52" s="22">
        <f t="shared" si="10"/>
        <v>0</v>
      </c>
      <c r="Z52" s="22">
        <f t="shared" si="10"/>
        <v>0</v>
      </c>
      <c r="AA52" s="97">
        <f t="shared" si="5"/>
        <v>0</v>
      </c>
      <c r="AB52" s="97">
        <f t="shared" si="6"/>
        <v>0</v>
      </c>
      <c r="AD52" s="22">
        <f>[2]TRP_Simple!$AN85</f>
        <v>0</v>
      </c>
      <c r="AE52" s="22">
        <f t="shared" si="7"/>
        <v>0</v>
      </c>
      <c r="AF52" s="22">
        <f t="shared" si="8"/>
        <v>1.0709478054605563</v>
      </c>
      <c r="AG52" s="22">
        <f t="shared" si="9"/>
        <v>0</v>
      </c>
    </row>
    <row r="53" spans="1:33" x14ac:dyDescent="0.25">
      <c r="A53" s="22">
        <f t="shared" si="0"/>
        <v>19</v>
      </c>
      <c r="B53" s="22">
        <f t="shared" si="11"/>
        <v>302.33</v>
      </c>
      <c r="C53" s="22">
        <f t="shared" si="11"/>
        <v>782.31</v>
      </c>
      <c r="D53" s="22">
        <f t="shared" si="11"/>
        <v>293.85000000000002</v>
      </c>
      <c r="E53" s="22">
        <f t="shared" si="11"/>
        <v>41.894842546797726</v>
      </c>
      <c r="F53" s="22">
        <f t="shared" si="11"/>
        <v>121.99376197333</v>
      </c>
      <c r="G53" s="22">
        <f t="shared" si="11"/>
        <v>121.33737751345228</v>
      </c>
      <c r="H53" s="22">
        <f t="shared" si="11"/>
        <v>30.114102783392937</v>
      </c>
      <c r="I53" s="22">
        <f t="shared" si="11"/>
        <v>119.41123619965791</v>
      </c>
      <c r="J53" s="22">
        <f t="shared" si="11"/>
        <v>126.47119188306641</v>
      </c>
      <c r="K53" s="22">
        <f t="shared" si="11"/>
        <v>122.60239963586709</v>
      </c>
      <c r="L53" s="22">
        <f t="shared" si="11"/>
        <v>56.660424214838422</v>
      </c>
      <c r="M53" s="22">
        <f t="shared" si="11"/>
        <v>5025.7603102092862</v>
      </c>
      <c r="N53" s="22">
        <f t="shared" si="11"/>
        <v>481.94</v>
      </c>
      <c r="O53" s="22">
        <f t="shared" si="11"/>
        <v>190.27824135102563</v>
      </c>
      <c r="P53" s="22">
        <f t="shared" si="11"/>
        <v>299.41664875414392</v>
      </c>
      <c r="Q53" s="22">
        <f t="shared" si="10"/>
        <v>846.30313920731624</v>
      </c>
      <c r="R53" s="22">
        <f t="shared" si="10"/>
        <v>192.54401361619995</v>
      </c>
      <c r="S53" s="22">
        <f t="shared" si="10"/>
        <v>349.67688412457062</v>
      </c>
      <c r="T53" s="140">
        <f t="shared" si="3"/>
        <v>51557.15231883416</v>
      </c>
      <c r="U53" s="140">
        <f t="shared" si="4"/>
        <v>4301.2987541125885</v>
      </c>
      <c r="V53" s="22">
        <f t="shared" si="10"/>
        <v>0.17752280496499276</v>
      </c>
      <c r="W53" s="22">
        <f t="shared" si="10"/>
        <v>68.219852379993299</v>
      </c>
      <c r="X53" s="22">
        <f t="shared" si="10"/>
        <v>316.85110078346219</v>
      </c>
      <c r="Y53" s="22">
        <f t="shared" si="10"/>
        <v>164.34587707189084</v>
      </c>
      <c r="Z53" s="22">
        <f t="shared" si="10"/>
        <v>65912.94</v>
      </c>
      <c r="AA53" s="97">
        <f t="shared" si="5"/>
        <v>65912.94</v>
      </c>
      <c r="AB53" s="97">
        <f t="shared" si="6"/>
        <v>0</v>
      </c>
      <c r="AD53" s="22">
        <f>[2]TRP_Simple!$AN86</f>
        <v>6.0934130671587046E-2</v>
      </c>
      <c r="AE53" s="22">
        <f t="shared" si="7"/>
        <v>6.5257273520382922E-2</v>
      </c>
      <c r="AF53" s="22">
        <f t="shared" si="8"/>
        <v>1.0709478054605563</v>
      </c>
      <c r="AG53" s="22">
        <f t="shared" si="9"/>
        <v>4.3231428487958759E-3</v>
      </c>
    </row>
    <row r="54" spans="1:33" x14ac:dyDescent="0.25">
      <c r="A54" s="22">
        <f t="shared" si="0"/>
        <v>20</v>
      </c>
      <c r="B54" s="22">
        <f t="shared" si="11"/>
        <v>0</v>
      </c>
      <c r="C54" s="22">
        <f t="shared" si="11"/>
        <v>0</v>
      </c>
      <c r="D54" s="22">
        <f t="shared" si="11"/>
        <v>0</v>
      </c>
      <c r="E54" s="22">
        <f t="shared" si="11"/>
        <v>0</v>
      </c>
      <c r="F54" s="22">
        <f t="shared" si="11"/>
        <v>0</v>
      </c>
      <c r="G54" s="22">
        <f t="shared" si="11"/>
        <v>0</v>
      </c>
      <c r="H54" s="22">
        <f t="shared" si="11"/>
        <v>0</v>
      </c>
      <c r="I54" s="22">
        <f t="shared" si="11"/>
        <v>0</v>
      </c>
      <c r="J54" s="22">
        <f t="shared" si="11"/>
        <v>0</v>
      </c>
      <c r="K54" s="22">
        <f t="shared" si="11"/>
        <v>0</v>
      </c>
      <c r="L54" s="22">
        <f t="shared" si="11"/>
        <v>0</v>
      </c>
      <c r="M54" s="22">
        <f t="shared" si="11"/>
        <v>0</v>
      </c>
      <c r="N54" s="22">
        <f t="shared" si="11"/>
        <v>0</v>
      </c>
      <c r="O54" s="22">
        <f t="shared" si="11"/>
        <v>0</v>
      </c>
      <c r="P54" s="22">
        <f t="shared" si="11"/>
        <v>0</v>
      </c>
      <c r="Q54" s="22">
        <f t="shared" si="10"/>
        <v>0</v>
      </c>
      <c r="R54" s="22">
        <f t="shared" si="10"/>
        <v>0</v>
      </c>
      <c r="S54" s="22">
        <f t="shared" si="10"/>
        <v>0</v>
      </c>
      <c r="T54" s="140">
        <f t="shared" si="3"/>
        <v>0</v>
      </c>
      <c r="U54" s="140">
        <f t="shared" si="4"/>
        <v>0</v>
      </c>
      <c r="V54" s="22">
        <f t="shared" si="10"/>
        <v>0</v>
      </c>
      <c r="W54" s="22">
        <f t="shared" si="10"/>
        <v>0</v>
      </c>
      <c r="X54" s="22">
        <f t="shared" si="10"/>
        <v>0</v>
      </c>
      <c r="Y54" s="22">
        <f t="shared" si="10"/>
        <v>0</v>
      </c>
      <c r="Z54" s="22">
        <f t="shared" si="10"/>
        <v>0</v>
      </c>
      <c r="AA54" s="97">
        <f t="shared" si="5"/>
        <v>0</v>
      </c>
      <c r="AB54" s="97">
        <f t="shared" si="6"/>
        <v>0</v>
      </c>
      <c r="AD54" s="22">
        <f>[2]TRP_Simple!$AN87</f>
        <v>0</v>
      </c>
      <c r="AE54" s="22">
        <f t="shared" si="7"/>
        <v>0</v>
      </c>
      <c r="AF54" s="22">
        <f t="shared" si="8"/>
        <v>1.0709478054605563</v>
      </c>
      <c r="AG54" s="22">
        <f t="shared" si="9"/>
        <v>0</v>
      </c>
    </row>
    <row r="55" spans="1:33" x14ac:dyDescent="0.25">
      <c r="A55" s="22">
        <f t="shared" si="0"/>
        <v>21</v>
      </c>
      <c r="B55" s="22">
        <f t="shared" si="11"/>
        <v>0</v>
      </c>
      <c r="C55" s="22">
        <f t="shared" si="11"/>
        <v>0</v>
      </c>
      <c r="D55" s="22">
        <f t="shared" si="11"/>
        <v>0</v>
      </c>
      <c r="E55" s="22">
        <f t="shared" si="11"/>
        <v>0</v>
      </c>
      <c r="F55" s="22">
        <f t="shared" si="11"/>
        <v>0</v>
      </c>
      <c r="G55" s="22">
        <f t="shared" si="11"/>
        <v>0</v>
      </c>
      <c r="H55" s="22">
        <f t="shared" si="11"/>
        <v>0</v>
      </c>
      <c r="I55" s="22">
        <f t="shared" si="11"/>
        <v>0</v>
      </c>
      <c r="J55" s="22">
        <f t="shared" si="11"/>
        <v>0</v>
      </c>
      <c r="K55" s="22">
        <f t="shared" si="11"/>
        <v>0</v>
      </c>
      <c r="L55" s="22">
        <f t="shared" si="11"/>
        <v>0</v>
      </c>
      <c r="M55" s="22">
        <f t="shared" si="11"/>
        <v>0</v>
      </c>
      <c r="N55" s="22">
        <f t="shared" si="11"/>
        <v>0</v>
      </c>
      <c r="O55" s="22">
        <f t="shared" si="11"/>
        <v>0</v>
      </c>
      <c r="P55" s="22">
        <f t="shared" si="11"/>
        <v>0</v>
      </c>
      <c r="Q55" s="22">
        <f t="shared" si="10"/>
        <v>0</v>
      </c>
      <c r="R55" s="22">
        <f t="shared" si="10"/>
        <v>0</v>
      </c>
      <c r="S55" s="22">
        <f t="shared" si="10"/>
        <v>0</v>
      </c>
      <c r="T55" s="140">
        <f t="shared" si="3"/>
        <v>0</v>
      </c>
      <c r="U55" s="140">
        <f t="shared" si="4"/>
        <v>0</v>
      </c>
      <c r="V55" s="22">
        <f t="shared" si="10"/>
        <v>0</v>
      </c>
      <c r="W55" s="22">
        <f t="shared" si="10"/>
        <v>0</v>
      </c>
      <c r="X55" s="22">
        <f t="shared" si="10"/>
        <v>0</v>
      </c>
      <c r="Y55" s="22">
        <f t="shared" si="10"/>
        <v>0</v>
      </c>
      <c r="Z55" s="22">
        <f t="shared" si="10"/>
        <v>0</v>
      </c>
      <c r="AA55" s="97">
        <f t="shared" si="5"/>
        <v>0</v>
      </c>
      <c r="AB55" s="97">
        <f t="shared" si="6"/>
        <v>0</v>
      </c>
      <c r="AD55" s="22">
        <f>[2]TRP_Simple!$AN88</f>
        <v>0</v>
      </c>
      <c r="AE55" s="22">
        <f t="shared" si="7"/>
        <v>0</v>
      </c>
      <c r="AF55" s="22">
        <f t="shared" si="8"/>
        <v>1.0709478054605563</v>
      </c>
      <c r="AG55" s="22">
        <f t="shared" si="9"/>
        <v>0</v>
      </c>
    </row>
    <row r="56" spans="1:33" x14ac:dyDescent="0.25">
      <c r="A56" s="22">
        <f t="shared" si="0"/>
        <v>22</v>
      </c>
      <c r="B56" s="22">
        <f t="shared" si="11"/>
        <v>0</v>
      </c>
      <c r="C56" s="22">
        <f t="shared" si="11"/>
        <v>0</v>
      </c>
      <c r="D56" s="22">
        <f t="shared" si="11"/>
        <v>0</v>
      </c>
      <c r="E56" s="22">
        <f t="shared" si="11"/>
        <v>0</v>
      </c>
      <c r="F56" s="22">
        <f t="shared" si="11"/>
        <v>0</v>
      </c>
      <c r="G56" s="22">
        <f t="shared" si="11"/>
        <v>0</v>
      </c>
      <c r="H56" s="22">
        <f t="shared" si="11"/>
        <v>0</v>
      </c>
      <c r="I56" s="22">
        <f t="shared" si="11"/>
        <v>0</v>
      </c>
      <c r="J56" s="22">
        <f t="shared" si="11"/>
        <v>0</v>
      </c>
      <c r="K56" s="22">
        <f t="shared" si="11"/>
        <v>0</v>
      </c>
      <c r="L56" s="22">
        <f t="shared" si="11"/>
        <v>0</v>
      </c>
      <c r="M56" s="22">
        <f t="shared" si="11"/>
        <v>0</v>
      </c>
      <c r="N56" s="22">
        <f t="shared" si="11"/>
        <v>0</v>
      </c>
      <c r="O56" s="22">
        <f t="shared" si="11"/>
        <v>0</v>
      </c>
      <c r="P56" s="22">
        <f t="shared" si="11"/>
        <v>0</v>
      </c>
      <c r="Q56" s="22">
        <f t="shared" si="10"/>
        <v>0</v>
      </c>
      <c r="R56" s="22">
        <f t="shared" si="10"/>
        <v>0</v>
      </c>
      <c r="S56" s="22">
        <f t="shared" si="10"/>
        <v>0</v>
      </c>
      <c r="T56" s="140">
        <f t="shared" si="3"/>
        <v>0</v>
      </c>
      <c r="U56" s="140">
        <f t="shared" si="4"/>
        <v>0</v>
      </c>
      <c r="V56" s="22">
        <f t="shared" si="10"/>
        <v>0</v>
      </c>
      <c r="W56" s="22">
        <f t="shared" si="10"/>
        <v>0</v>
      </c>
      <c r="X56" s="22">
        <f t="shared" si="10"/>
        <v>0</v>
      </c>
      <c r="Y56" s="22">
        <f t="shared" si="10"/>
        <v>0</v>
      </c>
      <c r="Z56" s="22">
        <f t="shared" si="10"/>
        <v>0</v>
      </c>
      <c r="AA56" s="97">
        <f t="shared" si="5"/>
        <v>0</v>
      </c>
      <c r="AB56" s="97">
        <f t="shared" si="6"/>
        <v>0</v>
      </c>
      <c r="AD56" s="22">
        <f>[2]TRP_Simple!$AN89</f>
        <v>0</v>
      </c>
      <c r="AE56" s="22">
        <f t="shared" si="7"/>
        <v>0</v>
      </c>
      <c r="AF56" s="22">
        <f t="shared" si="8"/>
        <v>1.0709478054605563</v>
      </c>
      <c r="AG56" s="22">
        <f t="shared" si="9"/>
        <v>0</v>
      </c>
    </row>
    <row r="57" spans="1:33" x14ac:dyDescent="0.25">
      <c r="A57" s="22">
        <f t="shared" si="0"/>
        <v>23</v>
      </c>
      <c r="B57" s="22">
        <f t="shared" si="11"/>
        <v>0</v>
      </c>
      <c r="C57" s="22">
        <f t="shared" si="11"/>
        <v>0</v>
      </c>
      <c r="D57" s="22">
        <f t="shared" si="11"/>
        <v>0</v>
      </c>
      <c r="E57" s="22">
        <f t="shared" si="11"/>
        <v>0</v>
      </c>
      <c r="F57" s="22">
        <f t="shared" si="11"/>
        <v>0</v>
      </c>
      <c r="G57" s="22">
        <f t="shared" si="11"/>
        <v>0</v>
      </c>
      <c r="H57" s="22">
        <f t="shared" si="11"/>
        <v>0</v>
      </c>
      <c r="I57" s="22">
        <f t="shared" si="11"/>
        <v>0</v>
      </c>
      <c r="J57" s="22">
        <f t="shared" si="11"/>
        <v>0</v>
      </c>
      <c r="K57" s="22">
        <f t="shared" si="11"/>
        <v>0</v>
      </c>
      <c r="L57" s="22">
        <f t="shared" si="11"/>
        <v>0</v>
      </c>
      <c r="M57" s="22">
        <f t="shared" si="11"/>
        <v>0</v>
      </c>
      <c r="N57" s="22">
        <f t="shared" si="11"/>
        <v>0</v>
      </c>
      <c r="O57" s="22">
        <f t="shared" si="11"/>
        <v>0</v>
      </c>
      <c r="P57" s="22">
        <f t="shared" si="11"/>
        <v>0</v>
      </c>
      <c r="Q57" s="22">
        <f t="shared" si="10"/>
        <v>0</v>
      </c>
      <c r="R57" s="22">
        <f t="shared" si="10"/>
        <v>0</v>
      </c>
      <c r="S57" s="22">
        <f t="shared" si="10"/>
        <v>0</v>
      </c>
      <c r="T57" s="140">
        <f t="shared" si="3"/>
        <v>0</v>
      </c>
      <c r="U57" s="140">
        <f t="shared" si="4"/>
        <v>0</v>
      </c>
      <c r="V57" s="22">
        <f t="shared" si="10"/>
        <v>0</v>
      </c>
      <c r="W57" s="22">
        <f t="shared" si="10"/>
        <v>0</v>
      </c>
      <c r="X57" s="22">
        <f t="shared" si="10"/>
        <v>0</v>
      </c>
      <c r="Y57" s="22">
        <f t="shared" si="10"/>
        <v>0</v>
      </c>
      <c r="Z57" s="22">
        <f t="shared" si="10"/>
        <v>0</v>
      </c>
      <c r="AA57" s="97">
        <f t="shared" si="5"/>
        <v>0</v>
      </c>
      <c r="AB57" s="97">
        <f t="shared" si="6"/>
        <v>0</v>
      </c>
      <c r="AD57" s="22">
        <f>[2]TRP_Simple!$AN90</f>
        <v>0</v>
      </c>
      <c r="AE57" s="22">
        <f t="shared" si="7"/>
        <v>0</v>
      </c>
      <c r="AF57" s="22">
        <f t="shared" si="8"/>
        <v>1.0709478054605563</v>
      </c>
      <c r="AG57" s="22">
        <f t="shared" si="9"/>
        <v>0</v>
      </c>
    </row>
    <row r="58" spans="1:33" x14ac:dyDescent="0.25">
      <c r="A58" s="22">
        <f t="shared" si="0"/>
        <v>24</v>
      </c>
      <c r="B58" s="22">
        <f t="shared" si="11"/>
        <v>0</v>
      </c>
      <c r="C58" s="22">
        <f t="shared" si="11"/>
        <v>0</v>
      </c>
      <c r="D58" s="22">
        <f t="shared" si="11"/>
        <v>0</v>
      </c>
      <c r="E58" s="22">
        <f t="shared" si="11"/>
        <v>0</v>
      </c>
      <c r="F58" s="22">
        <f t="shared" si="11"/>
        <v>0</v>
      </c>
      <c r="G58" s="22">
        <f t="shared" si="11"/>
        <v>0</v>
      </c>
      <c r="H58" s="22">
        <f t="shared" si="11"/>
        <v>0</v>
      </c>
      <c r="I58" s="22">
        <f t="shared" si="11"/>
        <v>0</v>
      </c>
      <c r="J58" s="22">
        <f t="shared" si="11"/>
        <v>0</v>
      </c>
      <c r="K58" s="22">
        <f t="shared" si="11"/>
        <v>0</v>
      </c>
      <c r="L58" s="22">
        <f t="shared" si="11"/>
        <v>0</v>
      </c>
      <c r="M58" s="22">
        <f t="shared" si="11"/>
        <v>0</v>
      </c>
      <c r="N58" s="22">
        <f t="shared" si="11"/>
        <v>0</v>
      </c>
      <c r="O58" s="22">
        <f t="shared" si="11"/>
        <v>0</v>
      </c>
      <c r="P58" s="22">
        <f t="shared" si="11"/>
        <v>0</v>
      </c>
      <c r="Q58" s="22">
        <f t="shared" si="10"/>
        <v>0</v>
      </c>
      <c r="R58" s="22">
        <f t="shared" si="10"/>
        <v>0</v>
      </c>
      <c r="S58" s="22">
        <f t="shared" si="10"/>
        <v>0</v>
      </c>
      <c r="T58" s="140">
        <f t="shared" si="3"/>
        <v>0</v>
      </c>
      <c r="U58" s="140">
        <f t="shared" si="4"/>
        <v>0</v>
      </c>
      <c r="V58" s="22">
        <f t="shared" si="10"/>
        <v>0</v>
      </c>
      <c r="W58" s="22">
        <f t="shared" si="10"/>
        <v>0</v>
      </c>
      <c r="X58" s="22">
        <f t="shared" si="10"/>
        <v>0</v>
      </c>
      <c r="Y58" s="22">
        <f t="shared" si="10"/>
        <v>0</v>
      </c>
      <c r="Z58" s="22">
        <f t="shared" si="10"/>
        <v>0</v>
      </c>
      <c r="AA58" s="97">
        <f t="shared" si="5"/>
        <v>0</v>
      </c>
      <c r="AB58" s="97">
        <f t="shared" si="6"/>
        <v>0</v>
      </c>
      <c r="AD58" s="22">
        <f>[2]TRP_Simple!$AN91</f>
        <v>0</v>
      </c>
      <c r="AE58" s="22">
        <f t="shared" si="7"/>
        <v>0</v>
      </c>
      <c r="AF58" s="22">
        <f>AF$59</f>
        <v>1.0709478054605563</v>
      </c>
      <c r="AG58" s="22">
        <f t="shared" si="9"/>
        <v>0</v>
      </c>
    </row>
    <row r="59" spans="1:33" x14ac:dyDescent="0.25">
      <c r="A59" s="22">
        <f t="shared" si="0"/>
        <v>25</v>
      </c>
      <c r="B59" s="22">
        <f t="shared" si="11"/>
        <v>9598.92</v>
      </c>
      <c r="C59" s="22">
        <f t="shared" si="11"/>
        <v>5093.2999999999993</v>
      </c>
      <c r="D59" s="22">
        <f t="shared" si="11"/>
        <v>3411.76</v>
      </c>
      <c r="E59" s="22">
        <f t="shared" si="11"/>
        <v>377.09586677518308</v>
      </c>
      <c r="F59" s="22">
        <f t="shared" si="11"/>
        <v>1098.0669842859825</v>
      </c>
      <c r="G59" s="22">
        <f t="shared" si="11"/>
        <v>954.0479410931747</v>
      </c>
      <c r="H59" s="22">
        <f t="shared" si="11"/>
        <v>235.55444098895975</v>
      </c>
      <c r="I59" s="22">
        <f t="shared" si="11"/>
        <v>934.04233867205721</v>
      </c>
      <c r="J59" s="22">
        <f t="shared" si="11"/>
        <v>989.26576426683266</v>
      </c>
      <c r="K59" s="22">
        <f t="shared" si="11"/>
        <v>1048.6607710514338</v>
      </c>
      <c r="L59" s="22">
        <f t="shared" si="11"/>
        <v>484.63622507965414</v>
      </c>
      <c r="M59" s="22">
        <f t="shared" si="11"/>
        <v>16197.600518525735</v>
      </c>
      <c r="N59" s="22">
        <f t="shared" si="11"/>
        <v>4546.92</v>
      </c>
      <c r="O59" s="22">
        <f t="shared" si="11"/>
        <v>1128.9159869083944</v>
      </c>
      <c r="P59" s="22">
        <f t="shared" si="11"/>
        <v>1776.4313939685596</v>
      </c>
      <c r="Q59" s="22">
        <f t="shared" si="10"/>
        <v>5021.0950912635708</v>
      </c>
      <c r="R59" s="22">
        <f t="shared" si="10"/>
        <v>1142.3587563742428</v>
      </c>
      <c r="S59" s="22">
        <f t="shared" si="10"/>
        <v>2074.6240975198825</v>
      </c>
      <c r="T59" s="140">
        <f>SUM(T35:T58)</f>
        <v>178780.0874048463</v>
      </c>
      <c r="U59" s="140">
        <f>SUM(U35:U58)</f>
        <v>48818.987269119054</v>
      </c>
      <c r="V59" s="22">
        <f t="shared" si="10"/>
        <v>1.9933418642487615</v>
      </c>
      <c r="W59" s="22">
        <f t="shared" si="10"/>
        <v>766.01700693455859</v>
      </c>
      <c r="X59" s="22">
        <f t="shared" si="10"/>
        <v>3998.1567547902932</v>
      </c>
      <c r="Y59" s="22">
        <f t="shared" si="10"/>
        <v>2073.442045671889</v>
      </c>
      <c r="Z59" s="22">
        <f t="shared" si="10"/>
        <v>290551.98</v>
      </c>
      <c r="AA59" s="97">
        <f>SUM(B59:Y59)</f>
        <v>290551.98</v>
      </c>
      <c r="AB59" s="97">
        <f>AA59-Z59</f>
        <v>0</v>
      </c>
      <c r="AD59" s="141">
        <f>U59/Z59</f>
        <v>0.16802152671311707</v>
      </c>
      <c r="AE59" s="143">
        <f>SUM([4]TEF!$L$44:$M$44)/[4]TEF!$N$44</f>
        <v>0.16802252671311704</v>
      </c>
      <c r="AF59" s="141">
        <v>1.0709478054605563</v>
      </c>
      <c r="AG59" s="141">
        <f t="shared" si="9"/>
        <v>9.9999999997324451E-7</v>
      </c>
    </row>
    <row r="60" spans="1:33" x14ac:dyDescent="0.25">
      <c r="A60" s="97" t="s">
        <v>169</v>
      </c>
      <c r="B60" s="97">
        <f t="shared" ref="B60:Z60" si="12">SUM(B35:B58)</f>
        <v>9598.92</v>
      </c>
      <c r="C60" s="97">
        <f t="shared" si="12"/>
        <v>5093.2999999999993</v>
      </c>
      <c r="D60" s="97">
        <f t="shared" si="12"/>
        <v>3411.7599999999998</v>
      </c>
      <c r="E60" s="97">
        <f t="shared" si="12"/>
        <v>377.09586677518314</v>
      </c>
      <c r="F60" s="97">
        <f t="shared" si="12"/>
        <v>1098.0669842859825</v>
      </c>
      <c r="G60" s="97">
        <f t="shared" si="12"/>
        <v>954.04794109317481</v>
      </c>
      <c r="H60" s="97">
        <f t="shared" si="12"/>
        <v>235.5544409889597</v>
      </c>
      <c r="I60" s="97">
        <f t="shared" si="12"/>
        <v>934.0423386720571</v>
      </c>
      <c r="J60" s="97">
        <f t="shared" si="12"/>
        <v>989.26576426683255</v>
      </c>
      <c r="K60" s="97">
        <f t="shared" si="12"/>
        <v>1048.6607710514338</v>
      </c>
      <c r="L60" s="97">
        <f t="shared" si="12"/>
        <v>484.63622507965408</v>
      </c>
      <c r="M60" s="97">
        <f t="shared" si="12"/>
        <v>16197.600518525731</v>
      </c>
      <c r="N60" s="97">
        <f t="shared" si="12"/>
        <v>4546.92</v>
      </c>
      <c r="O60" s="97">
        <f t="shared" si="12"/>
        <v>1128.9159869083944</v>
      </c>
      <c r="P60" s="97">
        <f t="shared" si="12"/>
        <v>1776.4313939685594</v>
      </c>
      <c r="Q60" s="97">
        <f t="shared" si="12"/>
        <v>5021.0950912635699</v>
      </c>
      <c r="R60" s="97">
        <f t="shared" si="12"/>
        <v>1142.3587563742428</v>
      </c>
      <c r="S60" s="97">
        <f t="shared" si="12"/>
        <v>2074.6240975198821</v>
      </c>
      <c r="T60" s="97">
        <f t="shared" si="12"/>
        <v>178780.0874048463</v>
      </c>
      <c r="U60" s="97">
        <f t="shared" si="12"/>
        <v>48818.987269119054</v>
      </c>
      <c r="V60" s="97">
        <f t="shared" si="12"/>
        <v>1.9933418642487613</v>
      </c>
      <c r="W60" s="97">
        <f t="shared" si="12"/>
        <v>766.01700693455848</v>
      </c>
      <c r="X60" s="97">
        <f t="shared" si="12"/>
        <v>3998.1567547902932</v>
      </c>
      <c r="Y60" s="97">
        <f t="shared" si="12"/>
        <v>2073.442045671889</v>
      </c>
      <c r="Z60" s="97">
        <f t="shared" si="12"/>
        <v>290551.98</v>
      </c>
    </row>
    <row r="61" spans="1:33" x14ac:dyDescent="0.25">
      <c r="A61" s="97" t="s">
        <v>169</v>
      </c>
      <c r="B61" s="97">
        <f>B60-B59</f>
        <v>0</v>
      </c>
      <c r="C61" s="97">
        <f t="shared" ref="C61:Z61" si="13">C60-C59</f>
        <v>0</v>
      </c>
      <c r="D61" s="97">
        <f t="shared" si="13"/>
        <v>0</v>
      </c>
      <c r="E61" s="97">
        <f t="shared" si="13"/>
        <v>0</v>
      </c>
      <c r="F61" s="97">
        <f t="shared" si="13"/>
        <v>0</v>
      </c>
      <c r="G61" s="97">
        <f t="shared" si="13"/>
        <v>0</v>
      </c>
      <c r="H61" s="97">
        <f t="shared" si="13"/>
        <v>0</v>
      </c>
      <c r="I61" s="97">
        <f t="shared" si="13"/>
        <v>0</v>
      </c>
      <c r="J61" s="97">
        <f t="shared" si="13"/>
        <v>0</v>
      </c>
      <c r="K61" s="97">
        <f t="shared" si="13"/>
        <v>0</v>
      </c>
      <c r="L61" s="97">
        <f t="shared" si="13"/>
        <v>0</v>
      </c>
      <c r="M61" s="97">
        <f t="shared" si="13"/>
        <v>0</v>
      </c>
      <c r="N61" s="97">
        <f t="shared" si="13"/>
        <v>0</v>
      </c>
      <c r="O61" s="97">
        <f t="shared" si="13"/>
        <v>0</v>
      </c>
      <c r="P61" s="97">
        <f t="shared" si="13"/>
        <v>0</v>
      </c>
      <c r="Q61" s="97">
        <f t="shared" si="13"/>
        <v>0</v>
      </c>
      <c r="R61" s="97">
        <f t="shared" si="13"/>
        <v>0</v>
      </c>
      <c r="S61" s="97">
        <f t="shared" si="13"/>
        <v>0</v>
      </c>
      <c r="T61" s="97">
        <f t="shared" si="13"/>
        <v>0</v>
      </c>
      <c r="U61" s="97">
        <f t="shared" si="13"/>
        <v>0</v>
      </c>
      <c r="V61" s="97">
        <f t="shared" si="13"/>
        <v>0</v>
      </c>
      <c r="W61" s="97">
        <f t="shared" si="13"/>
        <v>0</v>
      </c>
      <c r="X61" s="97">
        <f t="shared" si="13"/>
        <v>0</v>
      </c>
      <c r="Y61" s="97">
        <f t="shared" si="13"/>
        <v>0</v>
      </c>
      <c r="Z61" s="97">
        <f t="shared" si="13"/>
        <v>0</v>
      </c>
    </row>
    <row r="62" spans="1:33" ht="13" thickBot="1" x14ac:dyDescent="0.3"/>
    <row r="63" spans="1:33" s="103" customFormat="1" ht="13" x14ac:dyDescent="0.3">
      <c r="A63" s="102" t="s">
        <v>170</v>
      </c>
    </row>
    <row r="64" spans="1:33" s="105" customFormat="1" x14ac:dyDescent="0.25">
      <c r="A64" s="104">
        <f t="shared" ref="A64:A88" si="14">A35</f>
        <v>1</v>
      </c>
      <c r="B64" s="105">
        <f t="shared" ref="B64:Z74" si="15">IF($Z35=0,0,B35/$Z35)</f>
        <v>0.96356275303643724</v>
      </c>
      <c r="C64" s="105">
        <f t="shared" si="15"/>
        <v>0</v>
      </c>
      <c r="D64" s="105">
        <f t="shared" si="15"/>
        <v>0</v>
      </c>
      <c r="E64" s="105">
        <f t="shared" si="15"/>
        <v>0</v>
      </c>
      <c r="F64" s="105">
        <f t="shared" si="15"/>
        <v>0</v>
      </c>
      <c r="G64" s="105">
        <f t="shared" si="15"/>
        <v>0</v>
      </c>
      <c r="H64" s="105">
        <f t="shared" si="15"/>
        <v>0</v>
      </c>
      <c r="I64" s="105">
        <f t="shared" si="15"/>
        <v>0</v>
      </c>
      <c r="J64" s="105">
        <f t="shared" si="15"/>
        <v>0</v>
      </c>
      <c r="K64" s="105">
        <f t="shared" si="15"/>
        <v>0</v>
      </c>
      <c r="L64" s="105">
        <f t="shared" si="15"/>
        <v>0</v>
      </c>
      <c r="M64" s="105">
        <f t="shared" si="15"/>
        <v>0</v>
      </c>
      <c r="N64" s="105">
        <f t="shared" si="15"/>
        <v>0</v>
      </c>
      <c r="O64" s="105">
        <f t="shared" si="15"/>
        <v>0</v>
      </c>
      <c r="P64" s="105">
        <f t="shared" si="15"/>
        <v>0</v>
      </c>
      <c r="Q64" s="105">
        <f t="shared" si="15"/>
        <v>0</v>
      </c>
      <c r="R64" s="105">
        <f t="shared" si="15"/>
        <v>0</v>
      </c>
      <c r="S64" s="105">
        <f t="shared" si="15"/>
        <v>0</v>
      </c>
      <c r="T64" s="105">
        <f t="shared" si="15"/>
        <v>2.5654614413635818E-3</v>
      </c>
      <c r="U64" s="105">
        <f t="shared" si="15"/>
        <v>3.3871785522199174E-2</v>
      </c>
      <c r="V64" s="105">
        <f t="shared" si="15"/>
        <v>0</v>
      </c>
      <c r="W64" s="105">
        <f t="shared" si="15"/>
        <v>0</v>
      </c>
      <c r="X64" s="105">
        <f t="shared" si="15"/>
        <v>0</v>
      </c>
      <c r="Y64" s="105">
        <f t="shared" si="15"/>
        <v>0</v>
      </c>
      <c r="Z64" s="105">
        <f t="shared" si="15"/>
        <v>1</v>
      </c>
      <c r="AA64" s="106">
        <f>SUM(B64:Y64)</f>
        <v>1</v>
      </c>
      <c r="AB64" s="106">
        <f>Z64-AA64</f>
        <v>0</v>
      </c>
    </row>
    <row r="65" spans="1:28" s="105" customFormat="1" x14ac:dyDescent="0.25">
      <c r="A65" s="104">
        <f t="shared" si="14"/>
        <v>2</v>
      </c>
      <c r="B65" s="105">
        <f t="shared" si="15"/>
        <v>0</v>
      </c>
      <c r="C65" s="105">
        <f t="shared" si="15"/>
        <v>0</v>
      </c>
      <c r="D65" s="105">
        <f t="shared" si="15"/>
        <v>0</v>
      </c>
      <c r="E65" s="105">
        <f t="shared" si="15"/>
        <v>0</v>
      </c>
      <c r="F65" s="105">
        <f t="shared" si="15"/>
        <v>0</v>
      </c>
      <c r="G65" s="105">
        <f t="shared" si="15"/>
        <v>0</v>
      </c>
      <c r="H65" s="105">
        <f t="shared" si="15"/>
        <v>0</v>
      </c>
      <c r="I65" s="105">
        <f t="shared" si="15"/>
        <v>0</v>
      </c>
      <c r="J65" s="105">
        <f t="shared" si="15"/>
        <v>0</v>
      </c>
      <c r="K65" s="105">
        <f t="shared" si="15"/>
        <v>0</v>
      </c>
      <c r="L65" s="105">
        <f t="shared" si="15"/>
        <v>0</v>
      </c>
      <c r="M65" s="105">
        <f t="shared" si="15"/>
        <v>0</v>
      </c>
      <c r="N65" s="105">
        <f t="shared" si="15"/>
        <v>0</v>
      </c>
      <c r="O65" s="105">
        <f t="shared" si="15"/>
        <v>0</v>
      </c>
      <c r="P65" s="105">
        <f t="shared" si="15"/>
        <v>0</v>
      </c>
      <c r="Q65" s="105">
        <f t="shared" si="15"/>
        <v>0</v>
      </c>
      <c r="R65" s="105">
        <f t="shared" si="15"/>
        <v>0</v>
      </c>
      <c r="S65" s="105">
        <f t="shared" si="15"/>
        <v>0</v>
      </c>
      <c r="T65" s="105">
        <f t="shared" si="15"/>
        <v>0</v>
      </c>
      <c r="U65" s="105">
        <f t="shared" si="15"/>
        <v>0</v>
      </c>
      <c r="V65" s="105">
        <f t="shared" si="15"/>
        <v>0</v>
      </c>
      <c r="W65" s="105">
        <f t="shared" si="15"/>
        <v>0</v>
      </c>
      <c r="X65" s="105">
        <f t="shared" si="15"/>
        <v>0</v>
      </c>
      <c r="Y65" s="105">
        <f t="shared" si="15"/>
        <v>0</v>
      </c>
      <c r="Z65" s="105">
        <f t="shared" si="15"/>
        <v>0</v>
      </c>
      <c r="AA65" s="106">
        <f t="shared" ref="AA65:AA87" si="16">SUM(B65:Y65)</f>
        <v>0</v>
      </c>
      <c r="AB65" s="106">
        <f t="shared" ref="AB65:AB87" si="17">Z65-AA65</f>
        <v>0</v>
      </c>
    </row>
    <row r="66" spans="1:28" s="105" customFormat="1" x14ac:dyDescent="0.25">
      <c r="A66" s="104">
        <f t="shared" si="14"/>
        <v>3</v>
      </c>
      <c r="B66" s="105">
        <f t="shared" si="15"/>
        <v>1.4383048004341606E-2</v>
      </c>
      <c r="C66" s="105">
        <f t="shared" si="15"/>
        <v>1.5244461986284477E-2</v>
      </c>
      <c r="D66" s="105">
        <f t="shared" si="15"/>
        <v>1.4748630914203959E-2</v>
      </c>
      <c r="E66" s="105">
        <f t="shared" si="15"/>
        <v>1.6097654517688077E-3</v>
      </c>
      <c r="F66" s="105">
        <f t="shared" si="15"/>
        <v>4.6874825495909307E-3</v>
      </c>
      <c r="G66" s="105">
        <f t="shared" si="15"/>
        <v>2.753493409423487E-3</v>
      </c>
      <c r="H66" s="105">
        <f t="shared" si="15"/>
        <v>1.8781293791015895E-4</v>
      </c>
      <c r="I66" s="105">
        <f t="shared" si="15"/>
        <v>7.4473329826414442E-4</v>
      </c>
      <c r="J66" s="105">
        <f t="shared" si="15"/>
        <v>7.8876419727361765E-4</v>
      </c>
      <c r="K66" s="105">
        <f t="shared" si="15"/>
        <v>3.9033661566900161E-3</v>
      </c>
      <c r="L66" s="105">
        <f t="shared" si="15"/>
        <v>1.8039319210779788E-3</v>
      </c>
      <c r="M66" s="105">
        <f t="shared" si="15"/>
        <v>2.8975657375667006E-2</v>
      </c>
      <c r="N66" s="105">
        <f t="shared" si="15"/>
        <v>5.7105431940401609E-2</v>
      </c>
      <c r="O66" s="105">
        <f t="shared" si="15"/>
        <v>1.7226836707978199E-2</v>
      </c>
      <c r="P66" s="105">
        <f t="shared" si="15"/>
        <v>2.7107680200923294E-2</v>
      </c>
      <c r="Q66" s="105">
        <f t="shared" si="15"/>
        <v>7.6620037483309422E-2</v>
      </c>
      <c r="R66" s="105">
        <f t="shared" si="15"/>
        <v>1.7431968353890447E-2</v>
      </c>
      <c r="S66" s="105">
        <f t="shared" si="15"/>
        <v>3.1657989587237284E-2</v>
      </c>
      <c r="T66" s="105">
        <f t="shared" si="15"/>
        <v>0.56353961492114257</v>
      </c>
      <c r="U66" s="105">
        <f t="shared" si="15"/>
        <v>0.10973522742507875</v>
      </c>
      <c r="V66" s="105">
        <f t="shared" si="15"/>
        <v>-2.7658539415603963E-6</v>
      </c>
      <c r="W66" s="105">
        <f t="shared" si="15"/>
        <v>-1.062883991919131E-3</v>
      </c>
      <c r="X66" s="105">
        <f t="shared" si="15"/>
        <v>7.1239706473122848E-3</v>
      </c>
      <c r="Y66" s="105">
        <f t="shared" si="15"/>
        <v>3.6857443760907201E-3</v>
      </c>
      <c r="Z66" s="105">
        <f t="shared" si="15"/>
        <v>1</v>
      </c>
      <c r="AA66" s="106">
        <f t="shared" si="16"/>
        <v>1.0000000000000002</v>
      </c>
      <c r="AB66" s="106">
        <f t="shared" si="17"/>
        <v>0</v>
      </c>
    </row>
    <row r="67" spans="1:28" s="105" customFormat="1" x14ac:dyDescent="0.25">
      <c r="A67" s="104">
        <f t="shared" si="14"/>
        <v>4</v>
      </c>
      <c r="B67" s="105">
        <f t="shared" si="15"/>
        <v>0</v>
      </c>
      <c r="C67" s="105">
        <f t="shared" si="15"/>
        <v>0</v>
      </c>
      <c r="D67" s="105">
        <f t="shared" si="15"/>
        <v>0</v>
      </c>
      <c r="E67" s="105">
        <f t="shared" si="15"/>
        <v>0</v>
      </c>
      <c r="F67" s="105">
        <f t="shared" si="15"/>
        <v>0</v>
      </c>
      <c r="G67" s="105">
        <f t="shared" si="15"/>
        <v>0</v>
      </c>
      <c r="H67" s="105">
        <f t="shared" si="15"/>
        <v>0</v>
      </c>
      <c r="I67" s="105">
        <f t="shared" si="15"/>
        <v>0</v>
      </c>
      <c r="J67" s="105">
        <f t="shared" si="15"/>
        <v>0</v>
      </c>
      <c r="K67" s="105">
        <f t="shared" si="15"/>
        <v>0</v>
      </c>
      <c r="L67" s="105">
        <f t="shared" si="15"/>
        <v>0</v>
      </c>
      <c r="M67" s="105">
        <f t="shared" si="15"/>
        <v>0</v>
      </c>
      <c r="N67" s="105">
        <f t="shared" si="15"/>
        <v>0</v>
      </c>
      <c r="O67" s="105">
        <f t="shared" si="15"/>
        <v>0</v>
      </c>
      <c r="P67" s="105">
        <f t="shared" si="15"/>
        <v>0</v>
      </c>
      <c r="Q67" s="105">
        <f t="shared" si="15"/>
        <v>0</v>
      </c>
      <c r="R67" s="105">
        <f t="shared" si="15"/>
        <v>0</v>
      </c>
      <c r="S67" s="105">
        <f t="shared" si="15"/>
        <v>0</v>
      </c>
      <c r="T67" s="105">
        <f t="shared" si="15"/>
        <v>0</v>
      </c>
      <c r="U67" s="105">
        <f t="shared" si="15"/>
        <v>0</v>
      </c>
      <c r="V67" s="105">
        <f t="shared" si="15"/>
        <v>0</v>
      </c>
      <c r="W67" s="105">
        <f t="shared" si="15"/>
        <v>0</v>
      </c>
      <c r="X67" s="105">
        <f t="shared" si="15"/>
        <v>0</v>
      </c>
      <c r="Y67" s="105">
        <f t="shared" si="15"/>
        <v>0</v>
      </c>
      <c r="Z67" s="105">
        <f t="shared" si="15"/>
        <v>0</v>
      </c>
      <c r="AA67" s="106">
        <f t="shared" si="16"/>
        <v>0</v>
      </c>
      <c r="AB67" s="106">
        <f t="shared" si="17"/>
        <v>0</v>
      </c>
    </row>
    <row r="68" spans="1:28" s="105" customFormat="1" x14ac:dyDescent="0.25">
      <c r="A68" s="104">
        <f t="shared" si="14"/>
        <v>5</v>
      </c>
      <c r="B68" s="105">
        <f t="shared" si="15"/>
        <v>0</v>
      </c>
      <c r="C68" s="105">
        <f t="shared" si="15"/>
        <v>0</v>
      </c>
      <c r="D68" s="105">
        <f t="shared" si="15"/>
        <v>0</v>
      </c>
      <c r="E68" s="105">
        <f t="shared" si="15"/>
        <v>0</v>
      </c>
      <c r="F68" s="105">
        <f t="shared" si="15"/>
        <v>0</v>
      </c>
      <c r="G68" s="105">
        <f t="shared" si="15"/>
        <v>0</v>
      </c>
      <c r="H68" s="105">
        <f t="shared" si="15"/>
        <v>0</v>
      </c>
      <c r="I68" s="105">
        <f t="shared" si="15"/>
        <v>0</v>
      </c>
      <c r="J68" s="105">
        <f t="shared" si="15"/>
        <v>0</v>
      </c>
      <c r="K68" s="105">
        <f t="shared" si="15"/>
        <v>0</v>
      </c>
      <c r="L68" s="105">
        <f t="shared" si="15"/>
        <v>0</v>
      </c>
      <c r="M68" s="105">
        <f t="shared" si="15"/>
        <v>0</v>
      </c>
      <c r="N68" s="105">
        <f t="shared" si="15"/>
        <v>0</v>
      </c>
      <c r="O68" s="105">
        <f t="shared" si="15"/>
        <v>0</v>
      </c>
      <c r="P68" s="105">
        <f t="shared" si="15"/>
        <v>0</v>
      </c>
      <c r="Q68" s="105">
        <f t="shared" si="15"/>
        <v>0</v>
      </c>
      <c r="R68" s="105">
        <f t="shared" si="15"/>
        <v>0</v>
      </c>
      <c r="S68" s="105">
        <f t="shared" si="15"/>
        <v>0</v>
      </c>
      <c r="T68" s="105">
        <f t="shared" si="15"/>
        <v>0</v>
      </c>
      <c r="U68" s="105">
        <f t="shared" si="15"/>
        <v>0</v>
      </c>
      <c r="V68" s="105">
        <f t="shared" si="15"/>
        <v>0</v>
      </c>
      <c r="W68" s="105">
        <f t="shared" si="15"/>
        <v>0</v>
      </c>
      <c r="X68" s="105">
        <f t="shared" si="15"/>
        <v>0</v>
      </c>
      <c r="Y68" s="105">
        <f t="shared" si="15"/>
        <v>0</v>
      </c>
      <c r="Z68" s="105">
        <f t="shared" si="15"/>
        <v>0</v>
      </c>
      <c r="AA68" s="106">
        <f t="shared" si="16"/>
        <v>0</v>
      </c>
      <c r="AB68" s="106">
        <f t="shared" si="17"/>
        <v>0</v>
      </c>
    </row>
    <row r="69" spans="1:28" s="105" customFormat="1" x14ac:dyDescent="0.25">
      <c r="A69" s="104">
        <f t="shared" si="14"/>
        <v>6</v>
      </c>
      <c r="B69" s="105">
        <f t="shared" si="15"/>
        <v>0</v>
      </c>
      <c r="C69" s="105">
        <f t="shared" si="15"/>
        <v>0</v>
      </c>
      <c r="D69" s="105">
        <f t="shared" si="15"/>
        <v>0</v>
      </c>
      <c r="E69" s="105">
        <f t="shared" si="15"/>
        <v>0</v>
      </c>
      <c r="F69" s="105">
        <f t="shared" si="15"/>
        <v>0</v>
      </c>
      <c r="G69" s="105">
        <f t="shared" si="15"/>
        <v>0</v>
      </c>
      <c r="H69" s="105">
        <f t="shared" si="15"/>
        <v>0</v>
      </c>
      <c r="I69" s="105">
        <f t="shared" si="15"/>
        <v>0</v>
      </c>
      <c r="J69" s="105">
        <f t="shared" si="15"/>
        <v>0</v>
      </c>
      <c r="K69" s="105">
        <f t="shared" si="15"/>
        <v>0</v>
      </c>
      <c r="L69" s="105">
        <f t="shared" si="15"/>
        <v>0</v>
      </c>
      <c r="M69" s="105">
        <f t="shared" si="15"/>
        <v>0</v>
      </c>
      <c r="N69" s="105">
        <f t="shared" si="15"/>
        <v>0</v>
      </c>
      <c r="O69" s="105">
        <f t="shared" si="15"/>
        <v>0</v>
      </c>
      <c r="P69" s="105">
        <f t="shared" si="15"/>
        <v>0</v>
      </c>
      <c r="Q69" s="105">
        <f t="shared" si="15"/>
        <v>0</v>
      </c>
      <c r="R69" s="105">
        <f t="shared" si="15"/>
        <v>0</v>
      </c>
      <c r="S69" s="105">
        <f t="shared" si="15"/>
        <v>0</v>
      </c>
      <c r="T69" s="105">
        <f t="shared" si="15"/>
        <v>0</v>
      </c>
      <c r="U69" s="105">
        <f t="shared" si="15"/>
        <v>0</v>
      </c>
      <c r="V69" s="105">
        <f t="shared" si="15"/>
        <v>0</v>
      </c>
      <c r="W69" s="105">
        <f t="shared" si="15"/>
        <v>0</v>
      </c>
      <c r="X69" s="105">
        <f t="shared" si="15"/>
        <v>0</v>
      </c>
      <c r="Y69" s="105">
        <f t="shared" si="15"/>
        <v>0</v>
      </c>
      <c r="Z69" s="105">
        <f t="shared" si="15"/>
        <v>0</v>
      </c>
      <c r="AA69" s="106">
        <f t="shared" si="16"/>
        <v>0</v>
      </c>
      <c r="AB69" s="106">
        <f t="shared" si="17"/>
        <v>0</v>
      </c>
    </row>
    <row r="70" spans="1:28" s="105" customFormat="1" x14ac:dyDescent="0.25">
      <c r="A70" s="104">
        <f t="shared" si="14"/>
        <v>7</v>
      </c>
      <c r="B70" s="105">
        <f t="shared" si="15"/>
        <v>0</v>
      </c>
      <c r="C70" s="105">
        <f t="shared" si="15"/>
        <v>0</v>
      </c>
      <c r="D70" s="105">
        <f t="shared" si="15"/>
        <v>0</v>
      </c>
      <c r="E70" s="105">
        <f t="shared" si="15"/>
        <v>0</v>
      </c>
      <c r="F70" s="105">
        <f t="shared" si="15"/>
        <v>0</v>
      </c>
      <c r="G70" s="105">
        <f t="shared" si="15"/>
        <v>0</v>
      </c>
      <c r="H70" s="105">
        <f t="shared" si="15"/>
        <v>0</v>
      </c>
      <c r="I70" s="105">
        <f t="shared" si="15"/>
        <v>0</v>
      </c>
      <c r="J70" s="105">
        <f t="shared" si="15"/>
        <v>0</v>
      </c>
      <c r="K70" s="105">
        <f t="shared" si="15"/>
        <v>0</v>
      </c>
      <c r="L70" s="105">
        <f t="shared" si="15"/>
        <v>0</v>
      </c>
      <c r="M70" s="105">
        <f t="shared" si="15"/>
        <v>0</v>
      </c>
      <c r="N70" s="105">
        <f t="shared" si="15"/>
        <v>0</v>
      </c>
      <c r="O70" s="105">
        <f t="shared" si="15"/>
        <v>0</v>
      </c>
      <c r="P70" s="105">
        <f t="shared" si="15"/>
        <v>0</v>
      </c>
      <c r="Q70" s="105">
        <f t="shared" si="15"/>
        <v>0</v>
      </c>
      <c r="R70" s="105">
        <f t="shared" si="15"/>
        <v>0</v>
      </c>
      <c r="S70" s="105">
        <f t="shared" si="15"/>
        <v>0</v>
      </c>
      <c r="T70" s="105">
        <f t="shared" si="15"/>
        <v>0</v>
      </c>
      <c r="U70" s="105">
        <f t="shared" si="15"/>
        <v>0</v>
      </c>
      <c r="V70" s="105">
        <f t="shared" si="15"/>
        <v>0</v>
      </c>
      <c r="W70" s="105">
        <f t="shared" si="15"/>
        <v>0</v>
      </c>
      <c r="X70" s="105">
        <f t="shared" si="15"/>
        <v>0</v>
      </c>
      <c r="Y70" s="105">
        <f t="shared" si="15"/>
        <v>0</v>
      </c>
      <c r="Z70" s="105">
        <f t="shared" si="15"/>
        <v>0</v>
      </c>
      <c r="AA70" s="106">
        <f t="shared" si="16"/>
        <v>0</v>
      </c>
      <c r="AB70" s="106">
        <f t="shared" si="17"/>
        <v>0</v>
      </c>
    </row>
    <row r="71" spans="1:28" s="105" customFormat="1" x14ac:dyDescent="0.25">
      <c r="A71" s="104">
        <f t="shared" si="14"/>
        <v>8</v>
      </c>
      <c r="B71" s="105">
        <f t="shared" si="15"/>
        <v>0</v>
      </c>
      <c r="C71" s="105">
        <f t="shared" si="15"/>
        <v>0</v>
      </c>
      <c r="D71" s="105">
        <f t="shared" si="15"/>
        <v>0</v>
      </c>
      <c r="E71" s="105">
        <f t="shared" si="15"/>
        <v>0</v>
      </c>
      <c r="F71" s="105">
        <f t="shared" si="15"/>
        <v>0</v>
      </c>
      <c r="G71" s="105">
        <f t="shared" si="15"/>
        <v>0</v>
      </c>
      <c r="H71" s="105">
        <f t="shared" si="15"/>
        <v>0</v>
      </c>
      <c r="I71" s="105">
        <f t="shared" si="15"/>
        <v>0</v>
      </c>
      <c r="J71" s="105">
        <f t="shared" si="15"/>
        <v>0</v>
      </c>
      <c r="K71" s="105">
        <f t="shared" si="15"/>
        <v>0</v>
      </c>
      <c r="L71" s="105">
        <f t="shared" si="15"/>
        <v>0</v>
      </c>
      <c r="M71" s="105">
        <f t="shared" si="15"/>
        <v>0</v>
      </c>
      <c r="N71" s="105">
        <f t="shared" si="15"/>
        <v>0</v>
      </c>
      <c r="O71" s="105">
        <f t="shared" si="15"/>
        <v>0</v>
      </c>
      <c r="P71" s="105">
        <f t="shared" si="15"/>
        <v>0</v>
      </c>
      <c r="Q71" s="105">
        <f t="shared" si="15"/>
        <v>0</v>
      </c>
      <c r="R71" s="105">
        <f t="shared" si="15"/>
        <v>0</v>
      </c>
      <c r="S71" s="105">
        <f t="shared" si="15"/>
        <v>0</v>
      </c>
      <c r="T71" s="105">
        <f t="shared" si="15"/>
        <v>0</v>
      </c>
      <c r="U71" s="105">
        <f t="shared" si="15"/>
        <v>0</v>
      </c>
      <c r="V71" s="105">
        <f t="shared" si="15"/>
        <v>0</v>
      </c>
      <c r="W71" s="105">
        <f t="shared" si="15"/>
        <v>0</v>
      </c>
      <c r="X71" s="105">
        <f t="shared" si="15"/>
        <v>0</v>
      </c>
      <c r="Y71" s="105">
        <f t="shared" si="15"/>
        <v>0</v>
      </c>
      <c r="Z71" s="105">
        <f t="shared" si="15"/>
        <v>0</v>
      </c>
      <c r="AA71" s="106">
        <f t="shared" si="16"/>
        <v>0</v>
      </c>
      <c r="AB71" s="106">
        <f t="shared" si="17"/>
        <v>0</v>
      </c>
    </row>
    <row r="72" spans="1:28" s="105" customFormat="1" x14ac:dyDescent="0.25">
      <c r="A72" s="104">
        <f t="shared" si="14"/>
        <v>9</v>
      </c>
      <c r="B72" s="105">
        <f t="shared" si="15"/>
        <v>0</v>
      </c>
      <c r="C72" s="105">
        <f t="shared" si="15"/>
        <v>0</v>
      </c>
      <c r="D72" s="105">
        <f t="shared" si="15"/>
        <v>0</v>
      </c>
      <c r="E72" s="105">
        <f t="shared" si="15"/>
        <v>0</v>
      </c>
      <c r="F72" s="105">
        <f t="shared" si="15"/>
        <v>0</v>
      </c>
      <c r="G72" s="105">
        <f t="shared" si="15"/>
        <v>0</v>
      </c>
      <c r="H72" s="105">
        <f t="shared" si="15"/>
        <v>0</v>
      </c>
      <c r="I72" s="105">
        <f t="shared" si="15"/>
        <v>0</v>
      </c>
      <c r="J72" s="105">
        <f t="shared" si="15"/>
        <v>0</v>
      </c>
      <c r="K72" s="105">
        <f t="shared" si="15"/>
        <v>0</v>
      </c>
      <c r="L72" s="105">
        <f t="shared" si="15"/>
        <v>0</v>
      </c>
      <c r="M72" s="105">
        <f t="shared" si="15"/>
        <v>0</v>
      </c>
      <c r="N72" s="105">
        <f t="shared" si="15"/>
        <v>0</v>
      </c>
      <c r="O72" s="105">
        <f t="shared" si="15"/>
        <v>0</v>
      </c>
      <c r="P72" s="105">
        <f t="shared" si="15"/>
        <v>0</v>
      </c>
      <c r="Q72" s="105">
        <f t="shared" si="15"/>
        <v>0</v>
      </c>
      <c r="R72" s="105">
        <f t="shared" si="15"/>
        <v>0</v>
      </c>
      <c r="S72" s="105">
        <f t="shared" si="15"/>
        <v>0</v>
      </c>
      <c r="T72" s="105">
        <f t="shared" si="15"/>
        <v>0</v>
      </c>
      <c r="U72" s="105">
        <f t="shared" si="15"/>
        <v>0</v>
      </c>
      <c r="V72" s="105">
        <f t="shared" si="15"/>
        <v>0</v>
      </c>
      <c r="W72" s="105">
        <f t="shared" si="15"/>
        <v>0</v>
      </c>
      <c r="X72" s="105">
        <f t="shared" si="15"/>
        <v>0</v>
      </c>
      <c r="Y72" s="105">
        <f t="shared" si="15"/>
        <v>0</v>
      </c>
      <c r="Z72" s="105">
        <f t="shared" si="15"/>
        <v>0</v>
      </c>
      <c r="AA72" s="106">
        <f t="shared" si="16"/>
        <v>0</v>
      </c>
      <c r="AB72" s="106">
        <f t="shared" si="17"/>
        <v>0</v>
      </c>
    </row>
    <row r="73" spans="1:28" s="105" customFormat="1" x14ac:dyDescent="0.25">
      <c r="A73" s="104">
        <f t="shared" si="14"/>
        <v>10</v>
      </c>
      <c r="B73" s="105">
        <f t="shared" si="15"/>
        <v>0</v>
      </c>
      <c r="C73" s="105">
        <f t="shared" si="15"/>
        <v>0</v>
      </c>
      <c r="D73" s="105">
        <f t="shared" si="15"/>
        <v>0</v>
      </c>
      <c r="E73" s="105">
        <f t="shared" si="15"/>
        <v>0</v>
      </c>
      <c r="F73" s="105">
        <f t="shared" si="15"/>
        <v>0</v>
      </c>
      <c r="G73" s="105">
        <f t="shared" si="15"/>
        <v>0</v>
      </c>
      <c r="H73" s="105">
        <f t="shared" si="15"/>
        <v>0</v>
      </c>
      <c r="I73" s="105">
        <f t="shared" si="15"/>
        <v>0</v>
      </c>
      <c r="J73" s="105">
        <f t="shared" si="15"/>
        <v>0</v>
      </c>
      <c r="K73" s="105">
        <f t="shared" si="15"/>
        <v>0</v>
      </c>
      <c r="L73" s="105">
        <f t="shared" si="15"/>
        <v>0</v>
      </c>
      <c r="M73" s="105">
        <f t="shared" si="15"/>
        <v>0</v>
      </c>
      <c r="N73" s="105">
        <f t="shared" si="15"/>
        <v>0</v>
      </c>
      <c r="O73" s="105">
        <f t="shared" si="15"/>
        <v>0</v>
      </c>
      <c r="P73" s="105">
        <f t="shared" si="15"/>
        <v>0</v>
      </c>
      <c r="Q73" s="105">
        <f t="shared" si="15"/>
        <v>0</v>
      </c>
      <c r="R73" s="105">
        <f t="shared" si="15"/>
        <v>0</v>
      </c>
      <c r="S73" s="105">
        <f t="shared" si="15"/>
        <v>0</v>
      </c>
      <c r="T73" s="105">
        <f t="shared" si="15"/>
        <v>0</v>
      </c>
      <c r="U73" s="105">
        <f t="shared" si="15"/>
        <v>0</v>
      </c>
      <c r="V73" s="105">
        <f t="shared" si="15"/>
        <v>0</v>
      </c>
      <c r="W73" s="105">
        <f t="shared" si="15"/>
        <v>0</v>
      </c>
      <c r="X73" s="105">
        <f t="shared" si="15"/>
        <v>0</v>
      </c>
      <c r="Y73" s="105">
        <f t="shared" si="15"/>
        <v>0</v>
      </c>
      <c r="Z73" s="105">
        <f t="shared" si="15"/>
        <v>0</v>
      </c>
      <c r="AA73" s="106">
        <f t="shared" si="16"/>
        <v>0</v>
      </c>
      <c r="AB73" s="106">
        <f t="shared" si="17"/>
        <v>0</v>
      </c>
    </row>
    <row r="74" spans="1:28" s="105" customFormat="1" x14ac:dyDescent="0.25">
      <c r="A74" s="104">
        <f t="shared" si="14"/>
        <v>11</v>
      </c>
      <c r="B74" s="105">
        <f t="shared" si="15"/>
        <v>0</v>
      </c>
      <c r="C74" s="105">
        <f t="shared" si="15"/>
        <v>0</v>
      </c>
      <c r="D74" s="105">
        <f t="shared" si="15"/>
        <v>0</v>
      </c>
      <c r="E74" s="105">
        <f t="shared" si="15"/>
        <v>0</v>
      </c>
      <c r="F74" s="105">
        <f t="shared" si="15"/>
        <v>0</v>
      </c>
      <c r="G74" s="105">
        <f t="shared" ref="C74:Z84" si="18">IF($Z45=0,0,G45/$Z45)</f>
        <v>0</v>
      </c>
      <c r="H74" s="105">
        <f t="shared" si="18"/>
        <v>0</v>
      </c>
      <c r="I74" s="105">
        <f t="shared" si="18"/>
        <v>0</v>
      </c>
      <c r="J74" s="105">
        <f t="shared" si="18"/>
        <v>0</v>
      </c>
      <c r="K74" s="105">
        <f t="shared" si="18"/>
        <v>0</v>
      </c>
      <c r="L74" s="105">
        <f t="shared" si="18"/>
        <v>0</v>
      </c>
      <c r="M74" s="105">
        <f t="shared" si="18"/>
        <v>0</v>
      </c>
      <c r="N74" s="105">
        <f t="shared" si="18"/>
        <v>0</v>
      </c>
      <c r="O74" s="105">
        <f t="shared" si="18"/>
        <v>0</v>
      </c>
      <c r="P74" s="105">
        <f t="shared" si="18"/>
        <v>0</v>
      </c>
      <c r="Q74" s="105">
        <f t="shared" si="18"/>
        <v>0</v>
      </c>
      <c r="R74" s="105">
        <f t="shared" si="18"/>
        <v>0</v>
      </c>
      <c r="S74" s="105">
        <f t="shared" si="18"/>
        <v>0</v>
      </c>
      <c r="T74" s="105">
        <f t="shared" si="18"/>
        <v>0</v>
      </c>
      <c r="U74" s="105">
        <f t="shared" si="18"/>
        <v>0</v>
      </c>
      <c r="V74" s="105">
        <f t="shared" si="18"/>
        <v>0</v>
      </c>
      <c r="W74" s="105">
        <f t="shared" si="18"/>
        <v>0</v>
      </c>
      <c r="X74" s="105">
        <f t="shared" si="18"/>
        <v>0</v>
      </c>
      <c r="Y74" s="105">
        <f t="shared" si="18"/>
        <v>0</v>
      </c>
      <c r="Z74" s="105">
        <f t="shared" si="18"/>
        <v>0</v>
      </c>
      <c r="AA74" s="106">
        <f t="shared" si="16"/>
        <v>0</v>
      </c>
      <c r="AB74" s="106">
        <f t="shared" si="17"/>
        <v>0</v>
      </c>
    </row>
    <row r="75" spans="1:28" s="105" customFormat="1" x14ac:dyDescent="0.25">
      <c r="A75" s="104">
        <f t="shared" si="14"/>
        <v>12</v>
      </c>
      <c r="B75" s="105">
        <f t="shared" ref="B75:B88" si="19">IF($Z46=0,0,B46/$Z46)</f>
        <v>7.5118352990046336E-2</v>
      </c>
      <c r="C75" s="105">
        <f t="shared" si="18"/>
        <v>4.1062311765331656E-2</v>
      </c>
      <c r="D75" s="105">
        <f t="shared" si="18"/>
        <v>3.6308972001438684E-2</v>
      </c>
      <c r="E75" s="105">
        <f t="shared" si="18"/>
        <v>3.4097280962586329E-3</v>
      </c>
      <c r="F75" s="105">
        <f t="shared" si="18"/>
        <v>9.9288010762686608E-3</v>
      </c>
      <c r="G75" s="105">
        <f t="shared" si="18"/>
        <v>8.5410065915282399E-3</v>
      </c>
      <c r="H75" s="105">
        <f t="shared" si="18"/>
        <v>2.3273699157534073E-3</v>
      </c>
      <c r="I75" s="105">
        <f t="shared" si="18"/>
        <v>9.2287032668052684E-3</v>
      </c>
      <c r="J75" s="105">
        <f t="shared" si="18"/>
        <v>9.7743322892704012E-3</v>
      </c>
      <c r="K75" s="105">
        <f t="shared" si="18"/>
        <v>9.5771027893342218E-3</v>
      </c>
      <c r="L75" s="105">
        <f t="shared" si="18"/>
        <v>4.4260365898583943E-3</v>
      </c>
      <c r="M75" s="105">
        <f t="shared" si="18"/>
        <v>0.1164920330533219</v>
      </c>
      <c r="N75" s="105">
        <f t="shared" si="18"/>
        <v>3.2417112678721438E-2</v>
      </c>
      <c r="O75" s="105">
        <f t="shared" si="18"/>
        <v>5.4908068047900254E-3</v>
      </c>
      <c r="P75" s="105">
        <f t="shared" si="18"/>
        <v>8.6401837686409556E-3</v>
      </c>
      <c r="Q75" s="105">
        <f t="shared" si="18"/>
        <v>2.4421536601771016E-2</v>
      </c>
      <c r="R75" s="105">
        <f t="shared" si="18"/>
        <v>5.5561895710137922E-3</v>
      </c>
      <c r="S75" s="105">
        <f t="shared" si="18"/>
        <v>1.0090529538198384E-2</v>
      </c>
      <c r="T75" s="105">
        <f t="shared" si="18"/>
        <v>0.4377126709503284</v>
      </c>
      <c r="U75" s="105">
        <f t="shared" si="18"/>
        <v>9.2375049022102584E-2</v>
      </c>
      <c r="V75" s="105">
        <f t="shared" si="18"/>
        <v>2.4472703965692724E-5</v>
      </c>
      <c r="W75" s="105">
        <f t="shared" si="18"/>
        <v>9.4045621474269855E-3</v>
      </c>
      <c r="X75" s="105">
        <f t="shared" si="18"/>
        <v>3.138412862682697E-2</v>
      </c>
      <c r="Y75" s="105">
        <f t="shared" si="18"/>
        <v>1.6288007160998007E-2</v>
      </c>
      <c r="Z75" s="105">
        <f t="shared" si="18"/>
        <v>1</v>
      </c>
      <c r="AA75" s="106">
        <f t="shared" si="16"/>
        <v>1</v>
      </c>
      <c r="AB75" s="106">
        <f t="shared" si="17"/>
        <v>0</v>
      </c>
    </row>
    <row r="76" spans="1:28" s="105" customFormat="1" x14ac:dyDescent="0.25">
      <c r="A76" s="104">
        <f t="shared" si="14"/>
        <v>13</v>
      </c>
      <c r="B76" s="105">
        <f t="shared" si="19"/>
        <v>2.0389504273036766E-2</v>
      </c>
      <c r="C76" s="105">
        <f t="shared" si="18"/>
        <v>9.1606979722245636E-3</v>
      </c>
      <c r="D76" s="105">
        <f t="shared" si="18"/>
        <v>2.8085984489408097E-3</v>
      </c>
      <c r="E76" s="105">
        <f t="shared" si="18"/>
        <v>5.4200097498354166E-4</v>
      </c>
      <c r="F76" s="105">
        <f t="shared" si="18"/>
        <v>1.5782548378740471E-3</v>
      </c>
      <c r="G76" s="105">
        <f t="shared" si="18"/>
        <v>1.4972508454422814E-3</v>
      </c>
      <c r="H76" s="105">
        <f t="shared" si="18"/>
        <v>3.3398092829204561E-4</v>
      </c>
      <c r="I76" s="105">
        <f t="shared" si="18"/>
        <v>1.3243321842035995E-3</v>
      </c>
      <c r="J76" s="105">
        <f t="shared" si="18"/>
        <v>1.4026307332191718E-3</v>
      </c>
      <c r="K76" s="105">
        <f t="shared" si="18"/>
        <v>1.5009367386160754E-3</v>
      </c>
      <c r="L76" s="105">
        <f t="shared" si="18"/>
        <v>6.9365454984735486E-4</v>
      </c>
      <c r="M76" s="105">
        <f t="shared" si="18"/>
        <v>2.0335059256770434E-2</v>
      </c>
      <c r="N76" s="105">
        <f t="shared" si="18"/>
        <v>5.3799489214737877E-3</v>
      </c>
      <c r="O76" s="105">
        <f t="shared" si="18"/>
        <v>1.6243465548912604E-3</v>
      </c>
      <c r="P76" s="105">
        <f t="shared" si="18"/>
        <v>2.5560274176785621E-3</v>
      </c>
      <c r="Q76" s="105">
        <f t="shared" si="18"/>
        <v>7.2246284115535476E-3</v>
      </c>
      <c r="R76" s="105">
        <f t="shared" si="18"/>
        <v>1.6436887526484615E-3</v>
      </c>
      <c r="S76" s="105">
        <f t="shared" si="18"/>
        <v>2.9850835177996828E-3</v>
      </c>
      <c r="T76" s="105">
        <f t="shared" si="18"/>
        <v>0.63535267015259322</v>
      </c>
      <c r="U76" s="105">
        <f t="shared" si="18"/>
        <v>0.26505087724766313</v>
      </c>
      <c r="V76" s="105">
        <f t="shared" si="18"/>
        <v>1.6861382874546952E-6</v>
      </c>
      <c r="W76" s="105">
        <f t="shared" si="18"/>
        <v>6.4796241297053285E-4</v>
      </c>
      <c r="X76" s="105">
        <f t="shared" si="18"/>
        <v>1.0516994029373023E-2</v>
      </c>
      <c r="Y76" s="105">
        <f t="shared" si="18"/>
        <v>5.4491846996167796E-3</v>
      </c>
      <c r="Z76" s="105">
        <f t="shared" si="18"/>
        <v>1</v>
      </c>
      <c r="AA76" s="106">
        <f t="shared" si="16"/>
        <v>1</v>
      </c>
      <c r="AB76" s="106">
        <f t="shared" si="17"/>
        <v>0</v>
      </c>
    </row>
    <row r="77" spans="1:28" s="105" customFormat="1" x14ac:dyDescent="0.25">
      <c r="A77" s="104">
        <f t="shared" si="14"/>
        <v>14</v>
      </c>
      <c r="B77" s="105">
        <f t="shared" si="19"/>
        <v>0</v>
      </c>
      <c r="C77" s="105">
        <f t="shared" si="18"/>
        <v>0</v>
      </c>
      <c r="D77" s="105">
        <f t="shared" si="18"/>
        <v>0</v>
      </c>
      <c r="E77" s="105">
        <f t="shared" si="18"/>
        <v>0</v>
      </c>
      <c r="F77" s="105">
        <f t="shared" si="18"/>
        <v>0</v>
      </c>
      <c r="G77" s="105">
        <f t="shared" si="18"/>
        <v>0</v>
      </c>
      <c r="H77" s="105">
        <f t="shared" si="18"/>
        <v>0</v>
      </c>
      <c r="I77" s="105">
        <f t="shared" si="18"/>
        <v>0</v>
      </c>
      <c r="J77" s="105">
        <f t="shared" si="18"/>
        <v>0</v>
      </c>
      <c r="K77" s="105">
        <f t="shared" si="18"/>
        <v>0</v>
      </c>
      <c r="L77" s="105">
        <f t="shared" si="18"/>
        <v>0</v>
      </c>
      <c r="M77" s="105">
        <f t="shared" si="18"/>
        <v>0</v>
      </c>
      <c r="N77" s="105">
        <f t="shared" si="18"/>
        <v>0</v>
      </c>
      <c r="O77" s="105">
        <f t="shared" si="18"/>
        <v>0</v>
      </c>
      <c r="P77" s="105">
        <f t="shared" si="18"/>
        <v>0</v>
      </c>
      <c r="Q77" s="105">
        <f t="shared" si="18"/>
        <v>0</v>
      </c>
      <c r="R77" s="105">
        <f t="shared" si="18"/>
        <v>0</v>
      </c>
      <c r="S77" s="105">
        <f t="shared" si="18"/>
        <v>0</v>
      </c>
      <c r="T77" s="105">
        <f t="shared" si="18"/>
        <v>0</v>
      </c>
      <c r="U77" s="105">
        <f t="shared" si="18"/>
        <v>0</v>
      </c>
      <c r="V77" s="105">
        <f t="shared" si="18"/>
        <v>0</v>
      </c>
      <c r="W77" s="105">
        <f t="shared" si="18"/>
        <v>0</v>
      </c>
      <c r="X77" s="105">
        <f t="shared" si="18"/>
        <v>0</v>
      </c>
      <c r="Y77" s="105">
        <f t="shared" si="18"/>
        <v>0</v>
      </c>
      <c r="Z77" s="105">
        <f t="shared" si="18"/>
        <v>0</v>
      </c>
      <c r="AA77" s="106">
        <f t="shared" si="16"/>
        <v>0</v>
      </c>
      <c r="AB77" s="106">
        <f t="shared" si="17"/>
        <v>0</v>
      </c>
    </row>
    <row r="78" spans="1:28" s="105" customFormat="1" x14ac:dyDescent="0.25">
      <c r="A78" s="104">
        <f t="shared" si="14"/>
        <v>15</v>
      </c>
      <c r="B78" s="105">
        <f t="shared" si="19"/>
        <v>0</v>
      </c>
      <c r="C78" s="105">
        <f t="shared" si="18"/>
        <v>0</v>
      </c>
      <c r="D78" s="105">
        <f t="shared" si="18"/>
        <v>0</v>
      </c>
      <c r="E78" s="105">
        <f t="shared" si="18"/>
        <v>0</v>
      </c>
      <c r="F78" s="105">
        <f t="shared" si="18"/>
        <v>0</v>
      </c>
      <c r="G78" s="105">
        <f t="shared" si="18"/>
        <v>0</v>
      </c>
      <c r="H78" s="105">
        <f t="shared" si="18"/>
        <v>0</v>
      </c>
      <c r="I78" s="105">
        <f t="shared" si="18"/>
        <v>0</v>
      </c>
      <c r="J78" s="105">
        <f t="shared" si="18"/>
        <v>0</v>
      </c>
      <c r="K78" s="105">
        <f t="shared" si="18"/>
        <v>0</v>
      </c>
      <c r="L78" s="105">
        <f t="shared" si="18"/>
        <v>0</v>
      </c>
      <c r="M78" s="105">
        <f t="shared" si="18"/>
        <v>0</v>
      </c>
      <c r="N78" s="105">
        <f t="shared" si="18"/>
        <v>0</v>
      </c>
      <c r="O78" s="105">
        <f t="shared" si="18"/>
        <v>0</v>
      </c>
      <c r="P78" s="105">
        <f t="shared" si="18"/>
        <v>0</v>
      </c>
      <c r="Q78" s="105">
        <f t="shared" si="18"/>
        <v>0</v>
      </c>
      <c r="R78" s="105">
        <f t="shared" si="18"/>
        <v>0</v>
      </c>
      <c r="S78" s="105">
        <f t="shared" si="18"/>
        <v>0</v>
      </c>
      <c r="T78" s="105">
        <f t="shared" si="18"/>
        <v>0</v>
      </c>
      <c r="U78" s="105">
        <f t="shared" si="18"/>
        <v>0</v>
      </c>
      <c r="V78" s="105">
        <f t="shared" si="18"/>
        <v>0</v>
      </c>
      <c r="W78" s="105">
        <f t="shared" si="18"/>
        <v>0</v>
      </c>
      <c r="X78" s="105">
        <f t="shared" si="18"/>
        <v>0</v>
      </c>
      <c r="Y78" s="105">
        <f t="shared" si="18"/>
        <v>0</v>
      </c>
      <c r="Z78" s="105">
        <f t="shared" si="18"/>
        <v>0</v>
      </c>
      <c r="AA78" s="106">
        <f t="shared" si="16"/>
        <v>0</v>
      </c>
      <c r="AB78" s="106">
        <f t="shared" si="17"/>
        <v>0</v>
      </c>
    </row>
    <row r="79" spans="1:28" s="105" customFormat="1" x14ac:dyDescent="0.25">
      <c r="A79" s="104">
        <f t="shared" si="14"/>
        <v>16</v>
      </c>
      <c r="B79" s="105">
        <f t="shared" si="19"/>
        <v>0</v>
      </c>
      <c r="C79" s="105">
        <f t="shared" si="18"/>
        <v>0</v>
      </c>
      <c r="D79" s="105">
        <f t="shared" si="18"/>
        <v>0</v>
      </c>
      <c r="E79" s="105">
        <f t="shared" si="18"/>
        <v>0</v>
      </c>
      <c r="F79" s="105">
        <f t="shared" si="18"/>
        <v>0</v>
      </c>
      <c r="G79" s="105">
        <f t="shared" si="18"/>
        <v>0</v>
      </c>
      <c r="H79" s="105">
        <f t="shared" si="18"/>
        <v>0</v>
      </c>
      <c r="I79" s="105">
        <f t="shared" si="18"/>
        <v>0</v>
      </c>
      <c r="J79" s="105">
        <f t="shared" si="18"/>
        <v>0</v>
      </c>
      <c r="K79" s="105">
        <f t="shared" si="18"/>
        <v>0</v>
      </c>
      <c r="L79" s="105">
        <f t="shared" si="18"/>
        <v>0</v>
      </c>
      <c r="M79" s="105">
        <f t="shared" si="18"/>
        <v>0</v>
      </c>
      <c r="N79" s="105">
        <f t="shared" si="18"/>
        <v>0</v>
      </c>
      <c r="O79" s="105">
        <f t="shared" si="18"/>
        <v>0</v>
      </c>
      <c r="P79" s="105">
        <f t="shared" si="18"/>
        <v>0</v>
      </c>
      <c r="Q79" s="105">
        <f t="shared" si="18"/>
        <v>0</v>
      </c>
      <c r="R79" s="105">
        <f t="shared" si="18"/>
        <v>0</v>
      </c>
      <c r="S79" s="105">
        <f t="shared" si="18"/>
        <v>0</v>
      </c>
      <c r="T79" s="105">
        <f t="shared" si="18"/>
        <v>0</v>
      </c>
      <c r="U79" s="105">
        <f t="shared" si="18"/>
        <v>0</v>
      </c>
      <c r="V79" s="105">
        <f t="shared" si="18"/>
        <v>0</v>
      </c>
      <c r="W79" s="105">
        <f t="shared" si="18"/>
        <v>0</v>
      </c>
      <c r="X79" s="105">
        <f t="shared" si="18"/>
        <v>0</v>
      </c>
      <c r="Y79" s="105">
        <f t="shared" si="18"/>
        <v>0</v>
      </c>
      <c r="Z79" s="105">
        <f t="shared" si="18"/>
        <v>0</v>
      </c>
      <c r="AA79" s="106">
        <f t="shared" si="16"/>
        <v>0</v>
      </c>
      <c r="AB79" s="106">
        <f t="shared" si="17"/>
        <v>0</v>
      </c>
    </row>
    <row r="80" spans="1:28" s="105" customFormat="1" x14ac:dyDescent="0.25">
      <c r="A80" s="104">
        <f t="shared" si="14"/>
        <v>17</v>
      </c>
      <c r="B80" s="105">
        <f t="shared" si="19"/>
        <v>0</v>
      </c>
      <c r="C80" s="105">
        <f t="shared" si="18"/>
        <v>0</v>
      </c>
      <c r="D80" s="105">
        <f t="shared" si="18"/>
        <v>0</v>
      </c>
      <c r="E80" s="105">
        <f t="shared" si="18"/>
        <v>0</v>
      </c>
      <c r="F80" s="105">
        <f t="shared" si="18"/>
        <v>0</v>
      </c>
      <c r="G80" s="105">
        <f t="shared" si="18"/>
        <v>0</v>
      </c>
      <c r="H80" s="105">
        <f t="shared" si="18"/>
        <v>0</v>
      </c>
      <c r="I80" s="105">
        <f t="shared" si="18"/>
        <v>0</v>
      </c>
      <c r="J80" s="105">
        <f t="shared" si="18"/>
        <v>0</v>
      </c>
      <c r="K80" s="105">
        <f t="shared" si="18"/>
        <v>0</v>
      </c>
      <c r="L80" s="105">
        <f t="shared" si="18"/>
        <v>0</v>
      </c>
      <c r="M80" s="105">
        <f t="shared" si="18"/>
        <v>0</v>
      </c>
      <c r="N80" s="105">
        <f t="shared" si="18"/>
        <v>0</v>
      </c>
      <c r="O80" s="105">
        <f t="shared" si="18"/>
        <v>0</v>
      </c>
      <c r="P80" s="105">
        <f t="shared" si="18"/>
        <v>0</v>
      </c>
      <c r="Q80" s="105">
        <f t="shared" si="18"/>
        <v>0</v>
      </c>
      <c r="R80" s="105">
        <f t="shared" si="18"/>
        <v>0</v>
      </c>
      <c r="S80" s="105">
        <f t="shared" si="18"/>
        <v>0</v>
      </c>
      <c r="T80" s="105">
        <f t="shared" si="18"/>
        <v>0</v>
      </c>
      <c r="U80" s="105">
        <f t="shared" si="18"/>
        <v>0</v>
      </c>
      <c r="V80" s="105">
        <f t="shared" si="18"/>
        <v>0</v>
      </c>
      <c r="W80" s="105">
        <f t="shared" si="18"/>
        <v>0</v>
      </c>
      <c r="X80" s="105">
        <f t="shared" si="18"/>
        <v>0</v>
      </c>
      <c r="Y80" s="105">
        <f t="shared" si="18"/>
        <v>0</v>
      </c>
      <c r="Z80" s="105">
        <f t="shared" si="18"/>
        <v>0</v>
      </c>
      <c r="AA80" s="106">
        <f t="shared" si="16"/>
        <v>0</v>
      </c>
      <c r="AB80" s="106">
        <f t="shared" si="17"/>
        <v>0</v>
      </c>
    </row>
    <row r="81" spans="1:28" s="105" customFormat="1" x14ac:dyDescent="0.25">
      <c r="A81" s="104">
        <f t="shared" si="14"/>
        <v>18</v>
      </c>
      <c r="B81" s="105">
        <f t="shared" si="19"/>
        <v>0</v>
      </c>
      <c r="C81" s="105">
        <f t="shared" si="18"/>
        <v>0</v>
      </c>
      <c r="D81" s="105">
        <f t="shared" si="18"/>
        <v>0</v>
      </c>
      <c r="E81" s="105">
        <f t="shared" si="18"/>
        <v>0</v>
      </c>
      <c r="F81" s="105">
        <f t="shared" si="18"/>
        <v>0</v>
      </c>
      <c r="G81" s="105">
        <f t="shared" si="18"/>
        <v>0</v>
      </c>
      <c r="H81" s="105">
        <f t="shared" si="18"/>
        <v>0</v>
      </c>
      <c r="I81" s="105">
        <f t="shared" si="18"/>
        <v>0</v>
      </c>
      <c r="J81" s="105">
        <f t="shared" si="18"/>
        <v>0</v>
      </c>
      <c r="K81" s="105">
        <f t="shared" si="18"/>
        <v>0</v>
      </c>
      <c r="L81" s="105">
        <f t="shared" si="18"/>
        <v>0</v>
      </c>
      <c r="M81" s="105">
        <f t="shared" si="18"/>
        <v>0</v>
      </c>
      <c r="N81" s="105">
        <f t="shared" si="18"/>
        <v>0</v>
      </c>
      <c r="O81" s="105">
        <f t="shared" si="18"/>
        <v>0</v>
      </c>
      <c r="P81" s="105">
        <f t="shared" si="18"/>
        <v>0</v>
      </c>
      <c r="Q81" s="105">
        <f t="shared" si="18"/>
        <v>0</v>
      </c>
      <c r="R81" s="105">
        <f t="shared" si="18"/>
        <v>0</v>
      </c>
      <c r="S81" s="105">
        <f t="shared" si="18"/>
        <v>0</v>
      </c>
      <c r="T81" s="105">
        <f t="shared" si="18"/>
        <v>0</v>
      </c>
      <c r="U81" s="105">
        <f t="shared" si="18"/>
        <v>0</v>
      </c>
      <c r="V81" s="105">
        <f t="shared" si="18"/>
        <v>0</v>
      </c>
      <c r="W81" s="105">
        <f t="shared" si="18"/>
        <v>0</v>
      </c>
      <c r="X81" s="105">
        <f t="shared" si="18"/>
        <v>0</v>
      </c>
      <c r="Y81" s="105">
        <f t="shared" si="18"/>
        <v>0</v>
      </c>
      <c r="Z81" s="105">
        <f t="shared" si="18"/>
        <v>0</v>
      </c>
      <c r="AA81" s="106">
        <f t="shared" si="16"/>
        <v>0</v>
      </c>
      <c r="AB81" s="106">
        <f t="shared" si="17"/>
        <v>0</v>
      </c>
    </row>
    <row r="82" spans="1:28" s="105" customFormat="1" x14ac:dyDescent="0.25">
      <c r="A82" s="104">
        <f t="shared" si="14"/>
        <v>19</v>
      </c>
      <c r="B82" s="105">
        <f t="shared" si="19"/>
        <v>4.5868079924822041E-3</v>
      </c>
      <c r="C82" s="105">
        <f t="shared" si="18"/>
        <v>1.1868837894349728E-2</v>
      </c>
      <c r="D82" s="105">
        <f t="shared" si="18"/>
        <v>4.4581534369427314E-3</v>
      </c>
      <c r="E82" s="105">
        <f t="shared" si="18"/>
        <v>6.3560876736491691E-4</v>
      </c>
      <c r="F82" s="105">
        <f t="shared" si="18"/>
        <v>1.8508317482626325E-3</v>
      </c>
      <c r="G82" s="105">
        <f t="shared" si="18"/>
        <v>1.8408733931979408E-3</v>
      </c>
      <c r="H82" s="105">
        <f t="shared" si="18"/>
        <v>4.5687694682399138E-4</v>
      </c>
      <c r="I82" s="105">
        <f t="shared" si="18"/>
        <v>1.8116508867554368E-3</v>
      </c>
      <c r="J82" s="105">
        <f t="shared" si="18"/>
        <v>1.9187612005027602E-3</v>
      </c>
      <c r="K82" s="105">
        <f t="shared" si="18"/>
        <v>1.8600657114652614E-3</v>
      </c>
      <c r="L82" s="105">
        <f t="shared" si="18"/>
        <v>8.5962519976864058E-4</v>
      </c>
      <c r="M82" s="105">
        <f t="shared" si="18"/>
        <v>7.6248462141262185E-2</v>
      </c>
      <c r="N82" s="105">
        <f t="shared" si="18"/>
        <v>7.3117660963082512E-3</v>
      </c>
      <c r="O82" s="105">
        <f t="shared" si="18"/>
        <v>2.8868116238029381E-3</v>
      </c>
      <c r="P82" s="105">
        <f t="shared" si="18"/>
        <v>4.5426080031348006E-3</v>
      </c>
      <c r="Q82" s="105">
        <f t="shared" si="18"/>
        <v>1.2839711583299367E-2</v>
      </c>
      <c r="R82" s="105">
        <f t="shared" si="18"/>
        <v>2.9211868506578515E-3</v>
      </c>
      <c r="S82" s="105">
        <f t="shared" si="18"/>
        <v>5.3051325600795623E-3</v>
      </c>
      <c r="T82" s="105">
        <f t="shared" si="18"/>
        <v>0.78220076845053732</v>
      </c>
      <c r="U82" s="105">
        <f t="shared" si="18"/>
        <v>6.5257273520382922E-2</v>
      </c>
      <c r="V82" s="105">
        <f t="shared" si="18"/>
        <v>2.6932921663787528E-6</v>
      </c>
      <c r="W82" s="105">
        <f t="shared" si="18"/>
        <v>1.0349993852495928E-3</v>
      </c>
      <c r="X82" s="105">
        <f t="shared" si="18"/>
        <v>4.8071152763548728E-3</v>
      </c>
      <c r="Y82" s="105">
        <f t="shared" si="18"/>
        <v>2.4933780388477714E-3</v>
      </c>
      <c r="Z82" s="105">
        <f t="shared" si="18"/>
        <v>1</v>
      </c>
      <c r="AA82" s="106">
        <f t="shared" si="16"/>
        <v>1.0000000000000002</v>
      </c>
      <c r="AB82" s="106">
        <f t="shared" si="17"/>
        <v>0</v>
      </c>
    </row>
    <row r="83" spans="1:28" s="105" customFormat="1" x14ac:dyDescent="0.25">
      <c r="A83" s="104">
        <f t="shared" si="14"/>
        <v>20</v>
      </c>
      <c r="B83" s="105">
        <f t="shared" si="19"/>
        <v>0</v>
      </c>
      <c r="C83" s="105">
        <f t="shared" si="18"/>
        <v>0</v>
      </c>
      <c r="D83" s="105">
        <f t="shared" si="18"/>
        <v>0</v>
      </c>
      <c r="E83" s="105">
        <f t="shared" si="18"/>
        <v>0</v>
      </c>
      <c r="F83" s="105">
        <f t="shared" si="18"/>
        <v>0</v>
      </c>
      <c r="G83" s="105">
        <f t="shared" si="18"/>
        <v>0</v>
      </c>
      <c r="H83" s="105">
        <f t="shared" si="18"/>
        <v>0</v>
      </c>
      <c r="I83" s="105">
        <f t="shared" si="18"/>
        <v>0</v>
      </c>
      <c r="J83" s="105">
        <f t="shared" si="18"/>
        <v>0</v>
      </c>
      <c r="K83" s="105">
        <f t="shared" si="18"/>
        <v>0</v>
      </c>
      <c r="L83" s="105">
        <f t="shared" si="18"/>
        <v>0</v>
      </c>
      <c r="M83" s="105">
        <f t="shared" si="18"/>
        <v>0</v>
      </c>
      <c r="N83" s="105">
        <f t="shared" si="18"/>
        <v>0</v>
      </c>
      <c r="O83" s="105">
        <f t="shared" si="18"/>
        <v>0</v>
      </c>
      <c r="P83" s="105">
        <f t="shared" si="18"/>
        <v>0</v>
      </c>
      <c r="Q83" s="105">
        <f t="shared" si="18"/>
        <v>0</v>
      </c>
      <c r="R83" s="105">
        <f t="shared" si="18"/>
        <v>0</v>
      </c>
      <c r="S83" s="105">
        <f t="shared" si="18"/>
        <v>0</v>
      </c>
      <c r="T83" s="105">
        <f t="shared" si="18"/>
        <v>0</v>
      </c>
      <c r="U83" s="105">
        <f t="shared" si="18"/>
        <v>0</v>
      </c>
      <c r="V83" s="105">
        <f t="shared" si="18"/>
        <v>0</v>
      </c>
      <c r="W83" s="105">
        <f t="shared" si="18"/>
        <v>0</v>
      </c>
      <c r="X83" s="105">
        <f t="shared" si="18"/>
        <v>0</v>
      </c>
      <c r="Y83" s="105">
        <f t="shared" si="18"/>
        <v>0</v>
      </c>
      <c r="Z83" s="105">
        <f t="shared" si="18"/>
        <v>0</v>
      </c>
      <c r="AA83" s="106">
        <f t="shared" si="16"/>
        <v>0</v>
      </c>
      <c r="AB83" s="106">
        <f t="shared" si="17"/>
        <v>0</v>
      </c>
    </row>
    <row r="84" spans="1:28" s="105" customFormat="1" x14ac:dyDescent="0.25">
      <c r="A84" s="104">
        <f t="shared" si="14"/>
        <v>21</v>
      </c>
      <c r="B84" s="105">
        <f t="shared" si="19"/>
        <v>0</v>
      </c>
      <c r="C84" s="105">
        <f t="shared" si="18"/>
        <v>0</v>
      </c>
      <c r="D84" s="105">
        <f t="shared" si="18"/>
        <v>0</v>
      </c>
      <c r="E84" s="105">
        <f t="shared" si="18"/>
        <v>0</v>
      </c>
      <c r="F84" s="105">
        <f t="shared" si="18"/>
        <v>0</v>
      </c>
      <c r="G84" s="105">
        <f t="shared" si="18"/>
        <v>0</v>
      </c>
      <c r="H84" s="105">
        <f t="shared" si="18"/>
        <v>0</v>
      </c>
      <c r="I84" s="105">
        <f t="shared" si="18"/>
        <v>0</v>
      </c>
      <c r="J84" s="105">
        <f t="shared" si="18"/>
        <v>0</v>
      </c>
      <c r="K84" s="105">
        <f t="shared" si="18"/>
        <v>0</v>
      </c>
      <c r="L84" s="105">
        <f t="shared" si="18"/>
        <v>0</v>
      </c>
      <c r="M84" s="105">
        <f t="shared" si="18"/>
        <v>0</v>
      </c>
      <c r="N84" s="105">
        <f t="shared" si="18"/>
        <v>0</v>
      </c>
      <c r="O84" s="105">
        <f t="shared" si="18"/>
        <v>0</v>
      </c>
      <c r="P84" s="105">
        <f t="shared" si="18"/>
        <v>0</v>
      </c>
      <c r="Q84" s="105">
        <f t="shared" si="18"/>
        <v>0</v>
      </c>
      <c r="R84" s="105">
        <f t="shared" si="18"/>
        <v>0</v>
      </c>
      <c r="S84" s="105">
        <f t="shared" si="18"/>
        <v>0</v>
      </c>
      <c r="T84" s="105">
        <f t="shared" si="18"/>
        <v>0</v>
      </c>
      <c r="U84" s="105">
        <f t="shared" si="18"/>
        <v>0</v>
      </c>
      <c r="V84" s="105">
        <f t="shared" ref="V84:Z88" si="20">IF($Z55=0,0,V55/$Z55)</f>
        <v>0</v>
      </c>
      <c r="W84" s="105">
        <f t="shared" si="20"/>
        <v>0</v>
      </c>
      <c r="X84" s="105">
        <f t="shared" si="20"/>
        <v>0</v>
      </c>
      <c r="Y84" s="105">
        <f t="shared" si="20"/>
        <v>0</v>
      </c>
      <c r="Z84" s="105">
        <f t="shared" si="20"/>
        <v>0</v>
      </c>
      <c r="AA84" s="106">
        <f t="shared" si="16"/>
        <v>0</v>
      </c>
      <c r="AB84" s="106">
        <f t="shared" si="17"/>
        <v>0</v>
      </c>
    </row>
    <row r="85" spans="1:28" s="105" customFormat="1" x14ac:dyDescent="0.25">
      <c r="A85" s="104">
        <f t="shared" si="14"/>
        <v>22</v>
      </c>
      <c r="B85" s="105">
        <f t="shared" si="19"/>
        <v>0</v>
      </c>
      <c r="C85" s="105">
        <f t="shared" ref="C85:U85" si="21">IF($Z56=0,0,C56/$Z56)</f>
        <v>0</v>
      </c>
      <c r="D85" s="105">
        <f t="shared" si="21"/>
        <v>0</v>
      </c>
      <c r="E85" s="105">
        <f t="shared" si="21"/>
        <v>0</v>
      </c>
      <c r="F85" s="105">
        <f t="shared" si="21"/>
        <v>0</v>
      </c>
      <c r="G85" s="105">
        <f t="shared" si="21"/>
        <v>0</v>
      </c>
      <c r="H85" s="105">
        <f t="shared" si="21"/>
        <v>0</v>
      </c>
      <c r="I85" s="105">
        <f t="shared" si="21"/>
        <v>0</v>
      </c>
      <c r="J85" s="105">
        <f t="shared" si="21"/>
        <v>0</v>
      </c>
      <c r="K85" s="105">
        <f t="shared" si="21"/>
        <v>0</v>
      </c>
      <c r="L85" s="105">
        <f t="shared" si="21"/>
        <v>0</v>
      </c>
      <c r="M85" s="105">
        <f t="shared" si="21"/>
        <v>0</v>
      </c>
      <c r="N85" s="105">
        <f t="shared" si="21"/>
        <v>0</v>
      </c>
      <c r="O85" s="105">
        <f t="shared" si="21"/>
        <v>0</v>
      </c>
      <c r="P85" s="105">
        <f t="shared" si="21"/>
        <v>0</v>
      </c>
      <c r="Q85" s="105">
        <f t="shared" si="21"/>
        <v>0</v>
      </c>
      <c r="R85" s="105">
        <f t="shared" si="21"/>
        <v>0</v>
      </c>
      <c r="S85" s="105">
        <f t="shared" si="21"/>
        <v>0</v>
      </c>
      <c r="T85" s="105">
        <f t="shared" si="21"/>
        <v>0</v>
      </c>
      <c r="U85" s="105">
        <f t="shared" si="21"/>
        <v>0</v>
      </c>
      <c r="V85" s="105">
        <f t="shared" si="20"/>
        <v>0</v>
      </c>
      <c r="W85" s="105">
        <f t="shared" si="20"/>
        <v>0</v>
      </c>
      <c r="X85" s="105">
        <f t="shared" si="20"/>
        <v>0</v>
      </c>
      <c r="Y85" s="105">
        <f t="shared" si="20"/>
        <v>0</v>
      </c>
      <c r="Z85" s="105">
        <f t="shared" si="20"/>
        <v>0</v>
      </c>
      <c r="AA85" s="106">
        <f t="shared" si="16"/>
        <v>0</v>
      </c>
      <c r="AB85" s="106">
        <f t="shared" si="17"/>
        <v>0</v>
      </c>
    </row>
    <row r="86" spans="1:28" s="105" customFormat="1" x14ac:dyDescent="0.25">
      <c r="A86" s="104">
        <f t="shared" si="14"/>
        <v>23</v>
      </c>
      <c r="B86" s="105">
        <f t="shared" si="19"/>
        <v>0</v>
      </c>
      <c r="C86" s="105">
        <f t="shared" ref="C86:U86" si="22">IF($Z57=0,0,C57/$Z57)</f>
        <v>0</v>
      </c>
      <c r="D86" s="105">
        <f t="shared" si="22"/>
        <v>0</v>
      </c>
      <c r="E86" s="105">
        <f t="shared" si="22"/>
        <v>0</v>
      </c>
      <c r="F86" s="105">
        <f t="shared" si="22"/>
        <v>0</v>
      </c>
      <c r="G86" s="105">
        <f t="shared" si="22"/>
        <v>0</v>
      </c>
      <c r="H86" s="105">
        <f t="shared" si="22"/>
        <v>0</v>
      </c>
      <c r="I86" s="105">
        <f t="shared" si="22"/>
        <v>0</v>
      </c>
      <c r="J86" s="105">
        <f t="shared" si="22"/>
        <v>0</v>
      </c>
      <c r="K86" s="105">
        <f t="shared" si="22"/>
        <v>0</v>
      </c>
      <c r="L86" s="105">
        <f t="shared" si="22"/>
        <v>0</v>
      </c>
      <c r="M86" s="105">
        <f t="shared" si="22"/>
        <v>0</v>
      </c>
      <c r="N86" s="105">
        <f t="shared" si="22"/>
        <v>0</v>
      </c>
      <c r="O86" s="105">
        <f t="shared" si="22"/>
        <v>0</v>
      </c>
      <c r="P86" s="105">
        <f t="shared" si="22"/>
        <v>0</v>
      </c>
      <c r="Q86" s="105">
        <f t="shared" si="22"/>
        <v>0</v>
      </c>
      <c r="R86" s="105">
        <f t="shared" si="22"/>
        <v>0</v>
      </c>
      <c r="S86" s="105">
        <f t="shared" si="22"/>
        <v>0</v>
      </c>
      <c r="T86" s="105">
        <f t="shared" si="22"/>
        <v>0</v>
      </c>
      <c r="U86" s="105">
        <f t="shared" si="22"/>
        <v>0</v>
      </c>
      <c r="V86" s="105">
        <f t="shared" si="20"/>
        <v>0</v>
      </c>
      <c r="W86" s="105">
        <f t="shared" si="20"/>
        <v>0</v>
      </c>
      <c r="X86" s="105">
        <f t="shared" si="20"/>
        <v>0</v>
      </c>
      <c r="Y86" s="105">
        <f t="shared" si="20"/>
        <v>0</v>
      </c>
      <c r="Z86" s="105">
        <f t="shared" si="20"/>
        <v>0</v>
      </c>
      <c r="AA86" s="106">
        <f t="shared" si="16"/>
        <v>0</v>
      </c>
      <c r="AB86" s="106">
        <f t="shared" si="17"/>
        <v>0</v>
      </c>
    </row>
    <row r="87" spans="1:28" s="105" customFormat="1" x14ac:dyDescent="0.25">
      <c r="A87" s="104">
        <f t="shared" si="14"/>
        <v>24</v>
      </c>
      <c r="B87" s="105">
        <f t="shared" si="19"/>
        <v>0</v>
      </c>
      <c r="C87" s="105">
        <f t="shared" ref="C87:U87" si="23">IF($Z58=0,0,C58/$Z58)</f>
        <v>0</v>
      </c>
      <c r="D87" s="105">
        <f t="shared" si="23"/>
        <v>0</v>
      </c>
      <c r="E87" s="105">
        <f t="shared" si="23"/>
        <v>0</v>
      </c>
      <c r="F87" s="105">
        <f t="shared" si="23"/>
        <v>0</v>
      </c>
      <c r="G87" s="105">
        <f t="shared" si="23"/>
        <v>0</v>
      </c>
      <c r="H87" s="105">
        <f t="shared" si="23"/>
        <v>0</v>
      </c>
      <c r="I87" s="105">
        <f t="shared" si="23"/>
        <v>0</v>
      </c>
      <c r="J87" s="105">
        <f t="shared" si="23"/>
        <v>0</v>
      </c>
      <c r="K87" s="105">
        <f t="shared" si="23"/>
        <v>0</v>
      </c>
      <c r="L87" s="105">
        <f t="shared" si="23"/>
        <v>0</v>
      </c>
      <c r="M87" s="105">
        <f t="shared" si="23"/>
        <v>0</v>
      </c>
      <c r="N87" s="105">
        <f t="shared" si="23"/>
        <v>0</v>
      </c>
      <c r="O87" s="105">
        <f t="shared" si="23"/>
        <v>0</v>
      </c>
      <c r="P87" s="105">
        <f t="shared" si="23"/>
        <v>0</v>
      </c>
      <c r="Q87" s="105">
        <f t="shared" si="23"/>
        <v>0</v>
      </c>
      <c r="R87" s="105">
        <f t="shared" si="23"/>
        <v>0</v>
      </c>
      <c r="S87" s="105">
        <f t="shared" si="23"/>
        <v>0</v>
      </c>
      <c r="T87" s="105">
        <f t="shared" si="23"/>
        <v>0</v>
      </c>
      <c r="U87" s="105">
        <f t="shared" si="23"/>
        <v>0</v>
      </c>
      <c r="V87" s="105">
        <f t="shared" si="20"/>
        <v>0</v>
      </c>
      <c r="W87" s="105">
        <f t="shared" si="20"/>
        <v>0</v>
      </c>
      <c r="X87" s="105">
        <f t="shared" si="20"/>
        <v>0</v>
      </c>
      <c r="Y87" s="105">
        <f t="shared" si="20"/>
        <v>0</v>
      </c>
      <c r="Z87" s="105">
        <f t="shared" si="20"/>
        <v>0</v>
      </c>
      <c r="AA87" s="106">
        <f t="shared" si="16"/>
        <v>0</v>
      </c>
      <c r="AB87" s="106">
        <f t="shared" si="17"/>
        <v>0</v>
      </c>
    </row>
    <row r="88" spans="1:28" s="108" customFormat="1" ht="13" thickBot="1" x14ac:dyDescent="0.3">
      <c r="A88" s="107">
        <f t="shared" si="14"/>
        <v>25</v>
      </c>
      <c r="B88" s="108">
        <f t="shared" si="19"/>
        <v>3.3036842495446084E-2</v>
      </c>
      <c r="C88" s="108">
        <f t="shared" ref="C88:U88" si="24">IF($Z59=0,0,C59/$Z59)</f>
        <v>1.7529737708206289E-2</v>
      </c>
      <c r="D88" s="108">
        <f t="shared" si="24"/>
        <v>1.1742339529057762E-2</v>
      </c>
      <c r="E88" s="108">
        <f t="shared" si="24"/>
        <v>1.2978602547302658E-3</v>
      </c>
      <c r="F88" s="108">
        <f t="shared" si="24"/>
        <v>3.7792445409801805E-3</v>
      </c>
      <c r="G88" s="108">
        <f t="shared" si="24"/>
        <v>3.2835706061723441E-3</v>
      </c>
      <c r="H88" s="108">
        <f t="shared" si="24"/>
        <v>8.1071359757713493E-4</v>
      </c>
      <c r="I88" s="108">
        <f t="shared" si="24"/>
        <v>3.2147168250997887E-3</v>
      </c>
      <c r="J88" s="108">
        <f t="shared" si="24"/>
        <v>3.4047806670146688E-3</v>
      </c>
      <c r="K88" s="108">
        <f t="shared" si="24"/>
        <v>3.6092019440082078E-3</v>
      </c>
      <c r="L88" s="108">
        <f t="shared" si="24"/>
        <v>1.6679845894688246E-3</v>
      </c>
      <c r="M88" s="108">
        <f t="shared" si="24"/>
        <v>5.5747685899527291E-2</v>
      </c>
      <c r="N88" s="108">
        <f t="shared" si="24"/>
        <v>1.5649248027839978E-2</v>
      </c>
      <c r="O88" s="108">
        <f t="shared" si="24"/>
        <v>3.8854183231117356E-3</v>
      </c>
      <c r="P88" s="108">
        <f t="shared" si="24"/>
        <v>6.1139882576899309E-3</v>
      </c>
      <c r="Q88" s="108">
        <f t="shared" si="24"/>
        <v>1.7281228272006857E-2</v>
      </c>
      <c r="R88" s="108">
        <f t="shared" si="24"/>
        <v>3.9316846382332097E-3</v>
      </c>
      <c r="S88" s="108">
        <f t="shared" si="24"/>
        <v>7.1402855266031323E-3</v>
      </c>
      <c r="T88" s="108">
        <f t="shared" si="24"/>
        <v>0.61531188809949366</v>
      </c>
      <c r="U88" s="108">
        <f t="shared" si="24"/>
        <v>0.16802152671311707</v>
      </c>
      <c r="V88" s="108">
        <f t="shared" si="20"/>
        <v>6.8605344360370964E-6</v>
      </c>
      <c r="W88" s="108">
        <f t="shared" si="20"/>
        <v>2.6364198479547742E-3</v>
      </c>
      <c r="X88" s="108">
        <f t="shared" si="20"/>
        <v>1.3760555872963914E-2</v>
      </c>
      <c r="Y88" s="108">
        <f t="shared" si="20"/>
        <v>7.1362172292609716E-3</v>
      </c>
      <c r="Z88" s="108">
        <f t="shared" si="20"/>
        <v>1</v>
      </c>
      <c r="AA88" s="109">
        <f>SUM(B88:Y88)</f>
        <v>1.0000000000000002</v>
      </c>
      <c r="AB88" s="109">
        <f>Z88-AA88</f>
        <v>0</v>
      </c>
    </row>
  </sheetData>
  <pageMargins left="0.7" right="0.7" top="0.75" bottom="0.75" header="0.3" footer="0.3"/>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6"/>
  <dimension ref="A1:EF185"/>
  <sheetViews>
    <sheetView showZeros="0" workbookViewId="0">
      <pane xSplit="3" ySplit="4" topLeftCell="D52" activePane="bottomRight" state="frozen"/>
      <selection activeCell="B9" sqref="B9"/>
      <selection pane="topRight" activeCell="B9" sqref="B9"/>
      <selection pane="bottomLeft" activeCell="B9" sqref="B9"/>
      <selection pane="bottomRight" activeCell="C63" sqref="C63:C65"/>
    </sheetView>
  </sheetViews>
  <sheetFormatPr baseColWidth="10" defaultColWidth="11.453125" defaultRowHeight="12.5" outlineLevelRow="1" x14ac:dyDescent="0.25"/>
  <cols>
    <col min="1" max="1" width="37.08984375" style="22" bestFit="1" customWidth="1"/>
    <col min="2" max="2" width="6.6328125" style="22" customWidth="1"/>
    <col min="3" max="3" width="11.08984375" style="22" customWidth="1"/>
    <col min="4" max="4" width="8.6328125" style="22" bestFit="1" customWidth="1"/>
    <col min="5" max="5" width="5.6328125" style="22" customWidth="1"/>
    <col min="6" max="6" width="5.90625" style="22" customWidth="1"/>
    <col min="7" max="8" width="5.453125" style="22" customWidth="1"/>
    <col min="9" max="9" width="5.6328125" style="22" customWidth="1"/>
    <col min="10" max="10" width="5.453125" style="22" customWidth="1"/>
    <col min="11" max="11" width="5.6328125" style="22" customWidth="1"/>
    <col min="12" max="12" width="5.453125" style="22" customWidth="1"/>
    <col min="13" max="13" width="5.6328125" style="22" customWidth="1"/>
    <col min="14" max="15" width="7.90625" style="22" bestFit="1" customWidth="1"/>
    <col min="16" max="16" width="5.453125" style="22" customWidth="1"/>
    <col min="17" max="17" width="5.90625" style="22" customWidth="1"/>
    <col min="18" max="20" width="5.6328125" style="22" customWidth="1"/>
    <col min="21" max="21" width="5.453125" style="22" customWidth="1"/>
    <col min="22" max="23" width="5.6328125" style="22" customWidth="1"/>
    <col min="24" max="24" width="7.90625" style="22" bestFit="1" customWidth="1"/>
    <col min="25" max="25" width="5.453125" style="22" customWidth="1"/>
    <col min="26" max="26" width="5.6328125" style="22" customWidth="1"/>
    <col min="27" max="27" width="7.90625" style="22" bestFit="1" customWidth="1"/>
    <col min="28" max="28" width="7.36328125" style="22" customWidth="1"/>
    <col min="29" max="30" width="7.90625" style="22" bestFit="1" customWidth="1"/>
    <col min="31" max="31" width="5.453125" style="22" customWidth="1"/>
    <col min="32" max="32" width="7.08984375" style="22" customWidth="1"/>
    <col min="33" max="33" width="5.6328125" style="22" customWidth="1"/>
    <col min="34" max="34" width="8.6328125" style="22" bestFit="1" customWidth="1"/>
    <col min="35" max="35" width="5.6328125" style="22" customWidth="1"/>
    <col min="36" max="37" width="7.90625" style="22" bestFit="1" customWidth="1"/>
    <col min="38" max="38" width="5.90625" style="22" customWidth="1"/>
    <col min="39" max="40" width="5.453125" style="22" customWidth="1"/>
    <col min="41" max="41" width="7.90625" style="22" bestFit="1" customWidth="1"/>
    <col min="42" max="42" width="5.453125" style="22" customWidth="1"/>
    <col min="43" max="43" width="8.6328125" style="22" bestFit="1" customWidth="1"/>
    <col min="44" max="44" width="5.453125" style="22" customWidth="1"/>
    <col min="45" max="45" width="7.453125" style="22" customWidth="1"/>
    <col min="46" max="16384" width="11.453125" style="22"/>
  </cols>
  <sheetData>
    <row r="1" spans="2:85" ht="13" x14ac:dyDescent="0.3">
      <c r="B1" s="23" t="s">
        <v>0</v>
      </c>
      <c r="C1" s="24"/>
      <c r="D1" s="24"/>
      <c r="E1" s="24"/>
      <c r="F1" s="24"/>
      <c r="G1" s="24"/>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5"/>
    </row>
    <row r="2" spans="2:85" ht="13.25" x14ac:dyDescent="0.25">
      <c r="B2" s="26">
        <v>2005</v>
      </c>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8"/>
    </row>
    <row r="3" spans="2:85" ht="13.25" x14ac:dyDescent="0.25">
      <c r="B3" s="146" t="s">
        <v>1</v>
      </c>
      <c r="C3" s="147"/>
      <c r="D3" s="29" t="s">
        <v>2</v>
      </c>
      <c r="E3" s="30" t="s">
        <v>3</v>
      </c>
      <c r="F3" s="30" t="s">
        <v>4</v>
      </c>
      <c r="G3" s="30" t="s">
        <v>5</v>
      </c>
      <c r="H3" s="30" t="s">
        <v>6</v>
      </c>
      <c r="I3" s="30" t="s">
        <v>7</v>
      </c>
      <c r="J3" s="30" t="s">
        <v>8</v>
      </c>
      <c r="K3" s="30" t="s">
        <v>9</v>
      </c>
      <c r="L3" s="30" t="s">
        <v>10</v>
      </c>
      <c r="M3" s="30" t="s">
        <v>11</v>
      </c>
      <c r="N3" s="30" t="s">
        <v>12</v>
      </c>
      <c r="O3" s="31" t="s">
        <v>13</v>
      </c>
      <c r="P3" s="30" t="s">
        <v>14</v>
      </c>
      <c r="Q3" s="32" t="s">
        <v>15</v>
      </c>
      <c r="R3" s="31" t="s">
        <v>16</v>
      </c>
      <c r="S3" s="32" t="s">
        <v>17</v>
      </c>
      <c r="T3" s="30" t="s">
        <v>18</v>
      </c>
      <c r="U3" s="31" t="s">
        <v>19</v>
      </c>
      <c r="V3" s="32" t="s">
        <v>20</v>
      </c>
      <c r="W3" s="30" t="s">
        <v>21</v>
      </c>
      <c r="X3" s="30" t="s">
        <v>22</v>
      </c>
      <c r="Y3" s="30" t="s">
        <v>23</v>
      </c>
      <c r="Z3" s="30" t="s">
        <v>24</v>
      </c>
      <c r="AA3" s="30" t="s">
        <v>25</v>
      </c>
      <c r="AB3" s="31" t="s">
        <v>26</v>
      </c>
      <c r="AC3" s="30" t="s">
        <v>27</v>
      </c>
      <c r="AD3" s="30" t="s">
        <v>28</v>
      </c>
      <c r="AE3" s="30" t="s">
        <v>29</v>
      </c>
      <c r="AF3" s="30" t="s">
        <v>30</v>
      </c>
      <c r="AG3" s="30" t="s">
        <v>31</v>
      </c>
      <c r="AH3" s="30" t="s">
        <v>32</v>
      </c>
      <c r="AI3" s="30" t="s">
        <v>33</v>
      </c>
      <c r="AJ3" s="32" t="s">
        <v>34</v>
      </c>
      <c r="AK3" s="30" t="s">
        <v>35</v>
      </c>
      <c r="AL3" s="30" t="s">
        <v>36</v>
      </c>
      <c r="AM3" s="33" t="s">
        <v>37</v>
      </c>
      <c r="AN3" s="31" t="s">
        <v>38</v>
      </c>
      <c r="AO3" s="32" t="s">
        <v>39</v>
      </c>
      <c r="AP3" s="31" t="s">
        <v>40</v>
      </c>
      <c r="AQ3" s="30" t="s">
        <v>41</v>
      </c>
      <c r="AR3" s="30" t="s">
        <v>42</v>
      </c>
      <c r="AS3" s="34" t="s">
        <v>43</v>
      </c>
      <c r="AT3" s="35" t="s">
        <v>13</v>
      </c>
      <c r="AU3" s="35" t="s">
        <v>13</v>
      </c>
      <c r="AV3" s="35" t="s">
        <v>13</v>
      </c>
      <c r="AW3" s="36" t="s">
        <v>15</v>
      </c>
      <c r="AX3" s="36" t="s">
        <v>15</v>
      </c>
      <c r="AY3" s="35" t="s">
        <v>16</v>
      </c>
      <c r="AZ3" s="35" t="s">
        <v>16</v>
      </c>
      <c r="BA3" s="35" t="s">
        <v>16</v>
      </c>
      <c r="BB3" s="35" t="s">
        <v>16</v>
      </c>
      <c r="BC3" s="36" t="s">
        <v>17</v>
      </c>
      <c r="BD3" s="36" t="s">
        <v>17</v>
      </c>
      <c r="BE3" s="36" t="s">
        <v>17</v>
      </c>
      <c r="BF3" s="35" t="s">
        <v>19</v>
      </c>
      <c r="BG3" s="37" t="s">
        <v>19</v>
      </c>
      <c r="BH3" s="37" t="s">
        <v>19</v>
      </c>
      <c r="BI3" s="35" t="s">
        <v>19</v>
      </c>
      <c r="BJ3" s="35" t="s">
        <v>19</v>
      </c>
      <c r="BK3" s="36" t="s">
        <v>20</v>
      </c>
      <c r="BL3" s="36" t="s">
        <v>20</v>
      </c>
      <c r="BM3" s="36" t="s">
        <v>20</v>
      </c>
      <c r="BN3" s="35" t="s">
        <v>26</v>
      </c>
      <c r="BO3" s="35" t="s">
        <v>26</v>
      </c>
      <c r="BP3" s="35" t="s">
        <v>26</v>
      </c>
      <c r="BQ3" s="35" t="s">
        <v>26</v>
      </c>
      <c r="BR3" s="35" t="s">
        <v>26</v>
      </c>
      <c r="BS3" s="35" t="s">
        <v>26</v>
      </c>
      <c r="BT3" s="37" t="s">
        <v>26</v>
      </c>
      <c r="BU3" s="37" t="s">
        <v>26</v>
      </c>
      <c r="BV3" s="37" t="s">
        <v>26</v>
      </c>
      <c r="BW3" s="37" t="s">
        <v>26</v>
      </c>
      <c r="BX3" s="36" t="s">
        <v>34</v>
      </c>
      <c r="BY3" s="36" t="s">
        <v>34</v>
      </c>
      <c r="BZ3" s="35" t="s">
        <v>38</v>
      </c>
      <c r="CA3" s="35" t="s">
        <v>38</v>
      </c>
      <c r="CB3" s="36" t="s">
        <v>39</v>
      </c>
      <c r="CC3" s="36" t="s">
        <v>39</v>
      </c>
      <c r="CD3" s="35" t="s">
        <v>40</v>
      </c>
      <c r="CE3" s="35" t="s">
        <v>40</v>
      </c>
      <c r="CF3" s="38"/>
      <c r="CG3" s="38"/>
    </row>
    <row r="4" spans="2:85" ht="13.25" x14ac:dyDescent="0.25">
      <c r="B4" s="148" t="s">
        <v>44</v>
      </c>
      <c r="C4" s="149"/>
      <c r="D4" s="39"/>
      <c r="E4" s="40"/>
      <c r="F4" s="40"/>
      <c r="G4" s="40"/>
      <c r="H4" s="40"/>
      <c r="I4" s="40"/>
      <c r="J4" s="40"/>
      <c r="K4" s="40"/>
      <c r="L4" s="40"/>
      <c r="M4" s="40"/>
      <c r="N4" s="40"/>
      <c r="O4" s="41"/>
      <c r="P4" s="40"/>
      <c r="Q4" s="42"/>
      <c r="R4" s="41"/>
      <c r="S4" s="42"/>
      <c r="T4" s="40"/>
      <c r="U4" s="41"/>
      <c r="V4" s="42"/>
      <c r="W4" s="40"/>
      <c r="X4" s="40"/>
      <c r="Y4" s="40"/>
      <c r="Z4" s="40"/>
      <c r="AA4" s="40"/>
      <c r="AB4" s="41"/>
      <c r="AC4" s="40"/>
      <c r="AD4" s="40"/>
      <c r="AE4" s="40"/>
      <c r="AF4" s="40"/>
      <c r="AG4" s="40"/>
      <c r="AH4" s="40"/>
      <c r="AI4" s="40"/>
      <c r="AJ4" s="42"/>
      <c r="AK4" s="40"/>
      <c r="AL4" s="40"/>
      <c r="AM4" s="43"/>
      <c r="AN4" s="41"/>
      <c r="AO4" s="42"/>
      <c r="AP4" s="41"/>
      <c r="AQ4" s="40"/>
      <c r="AR4" s="40"/>
      <c r="AS4" s="44"/>
      <c r="AT4" s="45">
        <v>12</v>
      </c>
      <c r="AU4" s="45">
        <v>4</v>
      </c>
      <c r="AV4" s="45">
        <v>5</v>
      </c>
      <c r="AW4" s="46">
        <v>12</v>
      </c>
      <c r="AX4" s="46">
        <v>6</v>
      </c>
      <c r="AY4" s="45">
        <v>7</v>
      </c>
      <c r="AZ4" s="45">
        <v>8</v>
      </c>
      <c r="BA4" s="45">
        <v>12</v>
      </c>
      <c r="BB4" s="45">
        <v>9</v>
      </c>
      <c r="BC4" s="46">
        <v>10</v>
      </c>
      <c r="BD4" s="46">
        <v>11</v>
      </c>
      <c r="BE4" s="46">
        <v>12</v>
      </c>
      <c r="BF4" s="45">
        <v>21</v>
      </c>
      <c r="BG4" s="45">
        <v>122</v>
      </c>
      <c r="BH4" s="45">
        <v>24</v>
      </c>
      <c r="BI4" s="45">
        <v>12</v>
      </c>
      <c r="BJ4" s="45">
        <v>122</v>
      </c>
      <c r="BK4" s="46">
        <v>23</v>
      </c>
      <c r="BL4" s="46">
        <v>124</v>
      </c>
      <c r="BM4" s="46">
        <v>12</v>
      </c>
      <c r="BN4" s="45">
        <v>14</v>
      </c>
      <c r="BO4" s="45">
        <v>15</v>
      </c>
      <c r="BP4" s="45">
        <v>16</v>
      </c>
      <c r="BQ4" s="45">
        <v>17</v>
      </c>
      <c r="BR4" s="45">
        <v>18</v>
      </c>
      <c r="BS4" s="45">
        <v>19</v>
      </c>
      <c r="BT4" s="45">
        <v>114</v>
      </c>
      <c r="BU4" s="45">
        <v>16</v>
      </c>
      <c r="BV4" s="45">
        <v>17</v>
      </c>
      <c r="BW4" s="45">
        <v>18</v>
      </c>
      <c r="BX4" s="46">
        <v>19</v>
      </c>
      <c r="BY4" s="46">
        <v>20</v>
      </c>
      <c r="BZ4" s="45">
        <v>19</v>
      </c>
      <c r="CA4" s="45">
        <v>20</v>
      </c>
      <c r="CB4" s="46">
        <v>19</v>
      </c>
      <c r="CC4" s="46">
        <v>20</v>
      </c>
      <c r="CD4" s="45">
        <v>19</v>
      </c>
      <c r="CE4" s="45">
        <v>20</v>
      </c>
      <c r="CF4" s="47"/>
      <c r="CG4" s="47"/>
    </row>
    <row r="5" spans="2:85" ht="13.25" outlineLevel="1" x14ac:dyDescent="0.25">
      <c r="B5" s="48" t="s">
        <v>45</v>
      </c>
      <c r="C5" s="49" t="s">
        <v>46</v>
      </c>
      <c r="D5" s="50">
        <f>TEIK_2002!C5</f>
        <v>1190</v>
      </c>
      <c r="E5" s="50">
        <f>TEIK_2002!D5</f>
        <v>0</v>
      </c>
      <c r="F5" s="50">
        <f>TEIK_2002!E5</f>
        <v>0</v>
      </c>
      <c r="G5" s="50">
        <f>TEIK_2002!F5</f>
        <v>0</v>
      </c>
      <c r="H5" s="50">
        <f>TEIK_2002!G5</f>
        <v>0</v>
      </c>
      <c r="I5" s="50">
        <f>TEIK_2002!H5</f>
        <v>0</v>
      </c>
      <c r="J5" s="50">
        <f>TEIK_2002!I5</f>
        <v>0</v>
      </c>
      <c r="K5" s="50">
        <f>TEIK_2002!J5</f>
        <v>0</v>
      </c>
      <c r="L5" s="50">
        <f>TEIK_2002!K5</f>
        <v>0</v>
      </c>
      <c r="M5" s="50">
        <f>TEIK_2002!L5</f>
        <v>0</v>
      </c>
      <c r="N5" s="50">
        <f>TEIK_2002!M5</f>
        <v>0</v>
      </c>
      <c r="O5" s="51">
        <f>TEIK_2002!N5</f>
        <v>0</v>
      </c>
      <c r="P5" s="50">
        <f>TEIK_2002!O5</f>
        <v>0</v>
      </c>
      <c r="Q5" s="52">
        <f>TEIK_2002!P5</f>
        <v>0</v>
      </c>
      <c r="R5" s="51">
        <f>TEIK_2002!Q5</f>
        <v>0</v>
      </c>
      <c r="S5" s="52">
        <f>TEIK_2002!R5</f>
        <v>0</v>
      </c>
      <c r="T5" s="50">
        <f>TEIK_2002!S5</f>
        <v>0</v>
      </c>
      <c r="U5" s="51">
        <f>TEIK_2002!T5</f>
        <v>0</v>
      </c>
      <c r="V5" s="52">
        <f>TEIK_2002!U5</f>
        <v>0</v>
      </c>
      <c r="W5" s="50">
        <f>TEIK_2002!V5</f>
        <v>0</v>
      </c>
      <c r="X5" s="50">
        <f>TEIK_2002!W5</f>
        <v>0</v>
      </c>
      <c r="Y5" s="50">
        <f>TEIK_2002!X5</f>
        <v>0</v>
      </c>
      <c r="Z5" s="50">
        <f>TEIK_2002!Y5</f>
        <v>0</v>
      </c>
      <c r="AA5" s="50">
        <f>TEIK_2002!Z5</f>
        <v>0</v>
      </c>
      <c r="AB5" s="51">
        <f>TEIK_2002!AA5</f>
        <v>0</v>
      </c>
      <c r="AC5" s="50">
        <f>TEIK_2002!AB5</f>
        <v>0</v>
      </c>
      <c r="AD5" s="50">
        <f>TEIK_2002!AC5</f>
        <v>0</v>
      </c>
      <c r="AE5" s="50">
        <f>TEIK_2002!AD5</f>
        <v>0</v>
      </c>
      <c r="AF5" s="50">
        <f>TEIK_2002!AE5</f>
        <v>0</v>
      </c>
      <c r="AG5" s="50">
        <f>TEIK_2002!AF5</f>
        <v>0</v>
      </c>
      <c r="AH5" s="50">
        <f>TEIK_2002!AG5</f>
        <v>0</v>
      </c>
      <c r="AI5" s="50">
        <f>TEIK_2002!AH5</f>
        <v>0</v>
      </c>
      <c r="AJ5" s="52">
        <f>TEIK_2002!AI5</f>
        <v>0</v>
      </c>
      <c r="AK5" s="50">
        <f>TEIK_2002!AJ5</f>
        <v>0</v>
      </c>
      <c r="AL5" s="50">
        <f>TEIK_2002!AK5</f>
        <v>3</v>
      </c>
      <c r="AM5" s="53">
        <f>TEIK_2002!AL5</f>
        <v>0</v>
      </c>
      <c r="AN5" s="51">
        <f>TEIK_2002!AM5</f>
        <v>1</v>
      </c>
      <c r="AO5" s="52">
        <f>TEIK_2002!AN5</f>
        <v>0</v>
      </c>
      <c r="AP5" s="51">
        <f>TEIK_2002!AO5</f>
        <v>0</v>
      </c>
      <c r="AQ5" s="50">
        <f>TEIK_2002!AP5</f>
        <v>41</v>
      </c>
      <c r="AR5" s="50">
        <f>TEIK_2002!AQ5</f>
        <v>0</v>
      </c>
      <c r="AS5" s="54">
        <f>TEIK_2002!AR5</f>
        <v>1235</v>
      </c>
      <c r="AT5" s="68"/>
      <c r="AU5" s="45"/>
      <c r="AV5" s="45"/>
      <c r="AW5" s="46"/>
      <c r="AX5" s="46"/>
      <c r="AY5" s="45"/>
      <c r="AZ5" s="45"/>
      <c r="BA5" s="45"/>
      <c r="BB5" s="45"/>
      <c r="BC5" s="46"/>
      <c r="BD5" s="46"/>
      <c r="BE5" s="46"/>
      <c r="BF5" s="45"/>
      <c r="BG5" s="45"/>
      <c r="BH5" s="45"/>
      <c r="BI5" s="45"/>
      <c r="BJ5" s="45"/>
      <c r="BK5" s="46"/>
      <c r="BL5" s="46"/>
      <c r="BM5" s="46"/>
      <c r="BN5" s="45"/>
      <c r="BO5" s="45"/>
      <c r="BP5" s="45"/>
      <c r="BQ5" s="45"/>
      <c r="BR5" s="45"/>
      <c r="BS5" s="45"/>
      <c r="BT5" s="45"/>
      <c r="BU5" s="45"/>
      <c r="BV5" s="45"/>
      <c r="BW5" s="45"/>
      <c r="BX5" s="46"/>
      <c r="BY5" s="46"/>
      <c r="BZ5" s="45"/>
      <c r="CA5" s="45"/>
      <c r="CB5" s="46"/>
      <c r="CC5" s="46"/>
      <c r="CD5" s="45"/>
      <c r="CE5" s="45"/>
      <c r="CF5" s="47"/>
      <c r="CG5" s="47"/>
    </row>
    <row r="6" spans="2:85" ht="13.25" outlineLevel="1" x14ac:dyDescent="0.25">
      <c r="B6" s="48" t="s">
        <v>47</v>
      </c>
      <c r="C6" s="49" t="s">
        <v>48</v>
      </c>
      <c r="D6" s="50">
        <f>TEIK_2002!C6</f>
        <v>0</v>
      </c>
      <c r="E6" s="50">
        <f>TEIK_2002!D6</f>
        <v>0</v>
      </c>
      <c r="F6" s="50">
        <f>TEIK_2002!E6</f>
        <v>0</v>
      </c>
      <c r="G6" s="50">
        <f>TEIK_2002!F6</f>
        <v>0</v>
      </c>
      <c r="H6" s="50">
        <f>TEIK_2002!G6</f>
        <v>0</v>
      </c>
      <c r="I6" s="50">
        <f>TEIK_2002!H6</f>
        <v>0</v>
      </c>
      <c r="J6" s="50">
        <f>TEIK_2002!I6</f>
        <v>0</v>
      </c>
      <c r="K6" s="50">
        <f>TEIK_2002!J6</f>
        <v>0</v>
      </c>
      <c r="L6" s="50">
        <f>TEIK_2002!K6</f>
        <v>0</v>
      </c>
      <c r="M6" s="50">
        <f>TEIK_2002!L6</f>
        <v>0</v>
      </c>
      <c r="N6" s="50">
        <f>TEIK_2002!M6</f>
        <v>0</v>
      </c>
      <c r="O6" s="51">
        <f>TEIK_2002!N6</f>
        <v>0</v>
      </c>
      <c r="P6" s="50">
        <f>TEIK_2002!O6</f>
        <v>0</v>
      </c>
      <c r="Q6" s="52">
        <f>TEIK_2002!P6</f>
        <v>0</v>
      </c>
      <c r="R6" s="51">
        <f>TEIK_2002!Q6</f>
        <v>0</v>
      </c>
      <c r="S6" s="52">
        <f>TEIK_2002!R6</f>
        <v>0</v>
      </c>
      <c r="T6" s="50">
        <f>TEIK_2002!S6</f>
        <v>0</v>
      </c>
      <c r="U6" s="51">
        <f>TEIK_2002!T6</f>
        <v>0</v>
      </c>
      <c r="V6" s="52">
        <f>TEIK_2002!U6</f>
        <v>0</v>
      </c>
      <c r="W6" s="50">
        <f>TEIK_2002!V6</f>
        <v>0</v>
      </c>
      <c r="X6" s="50">
        <f>TEIK_2002!W6</f>
        <v>0</v>
      </c>
      <c r="Y6" s="50">
        <f>TEIK_2002!X6</f>
        <v>0</v>
      </c>
      <c r="Z6" s="50">
        <f>TEIK_2002!Y6</f>
        <v>0</v>
      </c>
      <c r="AA6" s="50">
        <f>TEIK_2002!Z6</f>
        <v>0</v>
      </c>
      <c r="AB6" s="51">
        <f>TEIK_2002!AA6</f>
        <v>0</v>
      </c>
      <c r="AC6" s="50">
        <f>TEIK_2002!AB6</f>
        <v>0</v>
      </c>
      <c r="AD6" s="50">
        <f>TEIK_2002!AC6</f>
        <v>0</v>
      </c>
      <c r="AE6" s="50">
        <f>TEIK_2002!AD6</f>
        <v>0</v>
      </c>
      <c r="AF6" s="50">
        <f>TEIK_2002!AE6</f>
        <v>0</v>
      </c>
      <c r="AG6" s="50">
        <f>TEIK_2002!AF6</f>
        <v>0</v>
      </c>
      <c r="AH6" s="50">
        <f>TEIK_2002!AG6</f>
        <v>0</v>
      </c>
      <c r="AI6" s="50">
        <f>TEIK_2002!AH6</f>
        <v>0</v>
      </c>
      <c r="AJ6" s="52">
        <f>TEIK_2002!AI6</f>
        <v>0</v>
      </c>
      <c r="AK6" s="50">
        <f>TEIK_2002!AJ6</f>
        <v>0</v>
      </c>
      <c r="AL6" s="50">
        <f>TEIK_2002!AK6</f>
        <v>0</v>
      </c>
      <c r="AM6" s="53">
        <f>TEIK_2002!AL6</f>
        <v>0</v>
      </c>
      <c r="AN6" s="51">
        <f>TEIK_2002!AM6</f>
        <v>0</v>
      </c>
      <c r="AO6" s="52">
        <f>TEIK_2002!AN6</f>
        <v>0</v>
      </c>
      <c r="AP6" s="51">
        <f>TEIK_2002!AO6</f>
        <v>0</v>
      </c>
      <c r="AQ6" s="50">
        <f>TEIK_2002!AP6</f>
        <v>0</v>
      </c>
      <c r="AR6" s="50">
        <f>TEIK_2002!AQ6</f>
        <v>0</v>
      </c>
      <c r="AS6" s="54">
        <f>TEIK_2002!AR6</f>
        <v>0</v>
      </c>
      <c r="AT6" s="45"/>
      <c r="AU6" s="45"/>
      <c r="AV6" s="45"/>
      <c r="AW6" s="46"/>
      <c r="AX6" s="46"/>
      <c r="AY6" s="45"/>
      <c r="AZ6" s="45"/>
      <c r="BA6" s="45"/>
      <c r="BB6" s="45"/>
      <c r="BC6" s="46"/>
      <c r="BD6" s="46"/>
      <c r="BE6" s="46"/>
      <c r="BF6" s="45"/>
      <c r="BG6" s="45"/>
      <c r="BH6" s="45"/>
      <c r="BI6" s="45"/>
      <c r="BJ6" s="45"/>
      <c r="BK6" s="46"/>
      <c r="BL6" s="46"/>
      <c r="BM6" s="46"/>
      <c r="BN6" s="45"/>
      <c r="BO6" s="45"/>
      <c r="BP6" s="45"/>
      <c r="BQ6" s="45"/>
      <c r="BR6" s="45"/>
      <c r="BS6" s="45"/>
      <c r="BT6" s="45"/>
      <c r="BU6" s="45"/>
      <c r="BV6" s="45"/>
      <c r="BW6" s="45"/>
      <c r="BX6" s="46"/>
      <c r="BY6" s="46"/>
      <c r="BZ6" s="45"/>
      <c r="CA6" s="45"/>
      <c r="CB6" s="46"/>
      <c r="CC6" s="46"/>
      <c r="CD6" s="45"/>
      <c r="CE6" s="45"/>
      <c r="CF6" s="47"/>
      <c r="CG6" s="47"/>
    </row>
    <row r="7" spans="2:85" ht="13.25" outlineLevel="1" x14ac:dyDescent="0.25">
      <c r="B7" s="48" t="s">
        <v>49</v>
      </c>
      <c r="C7" s="49" t="s">
        <v>50</v>
      </c>
      <c r="D7" s="50">
        <f>TEIK_2002!C7</f>
        <v>0</v>
      </c>
      <c r="E7" s="50">
        <f>TEIK_2002!D7</f>
        <v>0</v>
      </c>
      <c r="F7" s="50">
        <f>TEIK_2002!E7</f>
        <v>0</v>
      </c>
      <c r="G7" s="50">
        <f>TEIK_2002!F7</f>
        <v>0</v>
      </c>
      <c r="H7" s="50">
        <f>TEIK_2002!G7</f>
        <v>0</v>
      </c>
      <c r="I7" s="50">
        <f>TEIK_2002!H7</f>
        <v>0</v>
      </c>
      <c r="J7" s="50">
        <f>TEIK_2002!I7</f>
        <v>0</v>
      </c>
      <c r="K7" s="50">
        <f>TEIK_2002!J7</f>
        <v>0</v>
      </c>
      <c r="L7" s="50">
        <f>TEIK_2002!K7</f>
        <v>0</v>
      </c>
      <c r="M7" s="50">
        <f>TEIK_2002!L7</f>
        <v>0</v>
      </c>
      <c r="N7" s="50">
        <f>TEIK_2002!M7</f>
        <v>0</v>
      </c>
      <c r="O7" s="51">
        <f>TEIK_2002!N7</f>
        <v>0</v>
      </c>
      <c r="P7" s="50">
        <f>TEIK_2002!O7</f>
        <v>0</v>
      </c>
      <c r="Q7" s="52">
        <f>TEIK_2002!P7</f>
        <v>0</v>
      </c>
      <c r="R7" s="51">
        <f>TEIK_2002!Q7</f>
        <v>0</v>
      </c>
      <c r="S7" s="52">
        <f>TEIK_2002!R7</f>
        <v>0</v>
      </c>
      <c r="T7" s="50">
        <f>TEIK_2002!S7</f>
        <v>0</v>
      </c>
      <c r="U7" s="51">
        <f>TEIK_2002!T7</f>
        <v>0</v>
      </c>
      <c r="V7" s="52">
        <f>TEIK_2002!U7</f>
        <v>0</v>
      </c>
      <c r="W7" s="50">
        <f>TEIK_2002!V7</f>
        <v>0</v>
      </c>
      <c r="X7" s="50">
        <f>TEIK_2002!W7</f>
        <v>0</v>
      </c>
      <c r="Y7" s="50">
        <f>TEIK_2002!X7</f>
        <v>0</v>
      </c>
      <c r="Z7" s="50">
        <f>TEIK_2002!Y7</f>
        <v>0</v>
      </c>
      <c r="AA7" s="50">
        <f>TEIK_2002!Z7</f>
        <v>0</v>
      </c>
      <c r="AB7" s="51">
        <f>TEIK_2002!AA7</f>
        <v>0</v>
      </c>
      <c r="AC7" s="50">
        <f>TEIK_2002!AB7</f>
        <v>0</v>
      </c>
      <c r="AD7" s="50">
        <f>TEIK_2002!AC7</f>
        <v>0</v>
      </c>
      <c r="AE7" s="50">
        <f>TEIK_2002!AD7</f>
        <v>0</v>
      </c>
      <c r="AF7" s="50">
        <f>TEIK_2002!AE7</f>
        <v>0</v>
      </c>
      <c r="AG7" s="50">
        <f>TEIK_2002!AF7</f>
        <v>0</v>
      </c>
      <c r="AH7" s="50">
        <f>TEIK_2002!AG7</f>
        <v>0</v>
      </c>
      <c r="AI7" s="50">
        <f>TEIK_2002!AH7</f>
        <v>0</v>
      </c>
      <c r="AJ7" s="52">
        <f>TEIK_2002!AI7</f>
        <v>0</v>
      </c>
      <c r="AK7" s="50">
        <f>TEIK_2002!AJ7</f>
        <v>0</v>
      </c>
      <c r="AL7" s="50">
        <f>TEIK_2002!AK7</f>
        <v>0</v>
      </c>
      <c r="AM7" s="53">
        <f>TEIK_2002!AL7</f>
        <v>0</v>
      </c>
      <c r="AN7" s="51">
        <f>TEIK_2002!AM7</f>
        <v>0</v>
      </c>
      <c r="AO7" s="52">
        <f>TEIK_2002!AN7</f>
        <v>0</v>
      </c>
      <c r="AP7" s="51">
        <f>TEIK_2002!AO7</f>
        <v>0</v>
      </c>
      <c r="AQ7" s="50">
        <f>TEIK_2002!AP7</f>
        <v>0</v>
      </c>
      <c r="AR7" s="50">
        <f>TEIK_2002!AQ7</f>
        <v>0</v>
      </c>
      <c r="AS7" s="54">
        <f>TEIK_2002!AR7</f>
        <v>0</v>
      </c>
      <c r="AT7" s="45"/>
      <c r="AU7" s="45"/>
      <c r="AV7" s="45"/>
      <c r="AW7" s="46"/>
      <c r="AX7" s="46"/>
      <c r="AY7" s="45"/>
      <c r="AZ7" s="45"/>
      <c r="BA7" s="45"/>
      <c r="BB7" s="45"/>
      <c r="BC7" s="46"/>
      <c r="BD7" s="46"/>
      <c r="BE7" s="46"/>
      <c r="BF7" s="45"/>
      <c r="BG7" s="45"/>
      <c r="BH7" s="45"/>
      <c r="BI7" s="45"/>
      <c r="BJ7" s="45"/>
      <c r="BK7" s="46"/>
      <c r="BL7" s="46"/>
      <c r="BM7" s="46"/>
      <c r="BN7" s="45"/>
      <c r="BO7" s="45"/>
      <c r="BP7" s="45"/>
      <c r="BQ7" s="45"/>
      <c r="BR7" s="45"/>
      <c r="BS7" s="45"/>
      <c r="BT7" s="45"/>
      <c r="BU7" s="45"/>
      <c r="BV7" s="45"/>
      <c r="BW7" s="45"/>
      <c r="BX7" s="46"/>
      <c r="BY7" s="46"/>
      <c r="BZ7" s="45"/>
      <c r="CA7" s="45"/>
      <c r="CB7" s="46"/>
      <c r="CC7" s="46"/>
      <c r="CD7" s="45"/>
      <c r="CE7" s="45"/>
      <c r="CF7" s="47"/>
      <c r="CG7" s="47"/>
    </row>
    <row r="8" spans="2:85" ht="13.25" outlineLevel="1" x14ac:dyDescent="0.25">
      <c r="B8" s="48" t="s">
        <v>51</v>
      </c>
      <c r="C8" s="49" t="s">
        <v>52</v>
      </c>
      <c r="D8" s="50">
        <f>TEIK_2002!C8</f>
        <v>0</v>
      </c>
      <c r="E8" s="50">
        <f>TEIK_2002!D8</f>
        <v>0</v>
      </c>
      <c r="F8" s="50">
        <f>TEIK_2002!E8</f>
        <v>0</v>
      </c>
      <c r="G8" s="50">
        <f>TEIK_2002!F8</f>
        <v>0</v>
      </c>
      <c r="H8" s="50">
        <f>TEIK_2002!G8</f>
        <v>0</v>
      </c>
      <c r="I8" s="50">
        <f>TEIK_2002!H8</f>
        <v>0</v>
      </c>
      <c r="J8" s="50">
        <f>TEIK_2002!I8</f>
        <v>0</v>
      </c>
      <c r="K8" s="50">
        <f>TEIK_2002!J8</f>
        <v>0</v>
      </c>
      <c r="L8" s="50">
        <f>TEIK_2002!K8</f>
        <v>0</v>
      </c>
      <c r="M8" s="50">
        <f>TEIK_2002!L8</f>
        <v>0</v>
      </c>
      <c r="N8" s="50">
        <f>TEIK_2002!M8</f>
        <v>0</v>
      </c>
      <c r="O8" s="51">
        <f>TEIK_2002!N8</f>
        <v>0</v>
      </c>
      <c r="P8" s="50">
        <f>TEIK_2002!O8</f>
        <v>0</v>
      </c>
      <c r="Q8" s="52">
        <f>TEIK_2002!P8</f>
        <v>0</v>
      </c>
      <c r="R8" s="51">
        <f>TEIK_2002!Q8</f>
        <v>0</v>
      </c>
      <c r="S8" s="52">
        <f>TEIK_2002!R8</f>
        <v>0</v>
      </c>
      <c r="T8" s="50">
        <f>TEIK_2002!S8</f>
        <v>0</v>
      </c>
      <c r="U8" s="51">
        <f>TEIK_2002!T8</f>
        <v>0</v>
      </c>
      <c r="V8" s="52">
        <f>TEIK_2002!U8</f>
        <v>0</v>
      </c>
      <c r="W8" s="50">
        <f>TEIK_2002!V8</f>
        <v>0</v>
      </c>
      <c r="X8" s="50">
        <f>TEIK_2002!W8</f>
        <v>0</v>
      </c>
      <c r="Y8" s="50">
        <f>TEIK_2002!X8</f>
        <v>0</v>
      </c>
      <c r="Z8" s="50">
        <f>TEIK_2002!Y8</f>
        <v>0</v>
      </c>
      <c r="AA8" s="50">
        <f>TEIK_2002!Z8</f>
        <v>0</v>
      </c>
      <c r="AB8" s="51">
        <f>TEIK_2002!AA8</f>
        <v>0</v>
      </c>
      <c r="AC8" s="50">
        <f>TEIK_2002!AB8</f>
        <v>0</v>
      </c>
      <c r="AD8" s="50">
        <f>TEIK_2002!AC8</f>
        <v>0</v>
      </c>
      <c r="AE8" s="50">
        <f>TEIK_2002!AD8</f>
        <v>0</v>
      </c>
      <c r="AF8" s="50">
        <f>TEIK_2002!AE8</f>
        <v>0</v>
      </c>
      <c r="AG8" s="50">
        <f>TEIK_2002!AF8</f>
        <v>0</v>
      </c>
      <c r="AH8" s="50">
        <f>TEIK_2002!AG8</f>
        <v>0</v>
      </c>
      <c r="AI8" s="50">
        <f>TEIK_2002!AH8</f>
        <v>0</v>
      </c>
      <c r="AJ8" s="52">
        <f>TEIK_2002!AI8</f>
        <v>0</v>
      </c>
      <c r="AK8" s="50">
        <f>TEIK_2002!AJ8</f>
        <v>0</v>
      </c>
      <c r="AL8" s="50">
        <f>TEIK_2002!AK8</f>
        <v>0</v>
      </c>
      <c r="AM8" s="53">
        <f>TEIK_2002!AL8</f>
        <v>0</v>
      </c>
      <c r="AN8" s="51">
        <f>TEIK_2002!AM8</f>
        <v>0</v>
      </c>
      <c r="AO8" s="52">
        <f>TEIK_2002!AN8</f>
        <v>0</v>
      </c>
      <c r="AP8" s="51">
        <f>TEIK_2002!AO8</f>
        <v>0</v>
      </c>
      <c r="AQ8" s="50">
        <f>TEIK_2002!AP8</f>
        <v>0</v>
      </c>
      <c r="AR8" s="50">
        <f>TEIK_2002!AQ8</f>
        <v>0</v>
      </c>
      <c r="AS8" s="54">
        <f>TEIK_2002!AR8</f>
        <v>0</v>
      </c>
      <c r="AT8" s="45"/>
      <c r="AU8" s="45"/>
      <c r="AV8" s="45"/>
      <c r="AW8" s="46"/>
      <c r="AX8" s="46"/>
      <c r="AY8" s="45"/>
      <c r="AZ8" s="45"/>
      <c r="BA8" s="45"/>
      <c r="BB8" s="45"/>
      <c r="BC8" s="46"/>
      <c r="BD8" s="46"/>
      <c r="BE8" s="46"/>
      <c r="BF8" s="45"/>
      <c r="BG8" s="45"/>
      <c r="BH8" s="45"/>
      <c r="BI8" s="45"/>
      <c r="BJ8" s="45"/>
      <c r="BK8" s="46"/>
      <c r="BL8" s="46"/>
      <c r="BM8" s="46"/>
      <c r="BN8" s="45"/>
      <c r="BO8" s="45"/>
      <c r="BP8" s="45"/>
      <c r="BQ8" s="45"/>
      <c r="BR8" s="45"/>
      <c r="BS8" s="45"/>
      <c r="BT8" s="45"/>
      <c r="BU8" s="45"/>
      <c r="BV8" s="45"/>
      <c r="BW8" s="45"/>
      <c r="BX8" s="46"/>
      <c r="BY8" s="46"/>
      <c r="BZ8" s="45"/>
      <c r="CA8" s="45"/>
      <c r="CB8" s="46"/>
      <c r="CC8" s="46"/>
      <c r="CD8" s="45"/>
      <c r="CE8" s="45"/>
      <c r="CF8" s="47"/>
      <c r="CG8" s="47"/>
    </row>
    <row r="9" spans="2:85" ht="13.25" outlineLevel="1" x14ac:dyDescent="0.25">
      <c r="B9" s="48" t="s">
        <v>53</v>
      </c>
      <c r="C9" s="49" t="s">
        <v>54</v>
      </c>
      <c r="D9" s="50">
        <f>TEIK_2002!C9</f>
        <v>0</v>
      </c>
      <c r="E9" s="50">
        <f>TEIK_2002!D9</f>
        <v>0</v>
      </c>
      <c r="F9" s="50">
        <f>TEIK_2002!E9</f>
        <v>0</v>
      </c>
      <c r="G9" s="50">
        <f>TEIK_2002!F9</f>
        <v>0</v>
      </c>
      <c r="H9" s="50">
        <f>TEIK_2002!G9</f>
        <v>0</v>
      </c>
      <c r="I9" s="50">
        <f>TEIK_2002!H9</f>
        <v>0</v>
      </c>
      <c r="J9" s="50">
        <f>TEIK_2002!I9</f>
        <v>0</v>
      </c>
      <c r="K9" s="50">
        <f>TEIK_2002!J9</f>
        <v>0</v>
      </c>
      <c r="L9" s="50">
        <f>TEIK_2002!K9</f>
        <v>0</v>
      </c>
      <c r="M9" s="50">
        <f>TEIK_2002!L9</f>
        <v>0</v>
      </c>
      <c r="N9" s="50">
        <f>TEIK_2002!M9</f>
        <v>0</v>
      </c>
      <c r="O9" s="51">
        <f>TEIK_2002!N9</f>
        <v>0</v>
      </c>
      <c r="P9" s="50">
        <f>TEIK_2002!O9</f>
        <v>0</v>
      </c>
      <c r="Q9" s="52">
        <f>TEIK_2002!P9</f>
        <v>0</v>
      </c>
      <c r="R9" s="51">
        <f>TEIK_2002!Q9</f>
        <v>0</v>
      </c>
      <c r="S9" s="52">
        <f>TEIK_2002!R9</f>
        <v>0</v>
      </c>
      <c r="T9" s="50">
        <f>TEIK_2002!S9</f>
        <v>0</v>
      </c>
      <c r="U9" s="51">
        <f>TEIK_2002!T9</f>
        <v>0</v>
      </c>
      <c r="V9" s="52">
        <f>TEIK_2002!U9</f>
        <v>0</v>
      </c>
      <c r="W9" s="50">
        <f>TEIK_2002!V9</f>
        <v>0</v>
      </c>
      <c r="X9" s="50">
        <f>TEIK_2002!W9</f>
        <v>0</v>
      </c>
      <c r="Y9" s="50">
        <f>TEIK_2002!X9</f>
        <v>0</v>
      </c>
      <c r="Z9" s="50">
        <f>TEIK_2002!Y9</f>
        <v>0</v>
      </c>
      <c r="AA9" s="50">
        <f>TEIK_2002!Z9</f>
        <v>0</v>
      </c>
      <c r="AB9" s="51">
        <f>TEIK_2002!AA9</f>
        <v>0</v>
      </c>
      <c r="AC9" s="50">
        <f>TEIK_2002!AB9</f>
        <v>0</v>
      </c>
      <c r="AD9" s="50">
        <f>TEIK_2002!AC9</f>
        <v>0</v>
      </c>
      <c r="AE9" s="50">
        <f>TEIK_2002!AD9</f>
        <v>0</v>
      </c>
      <c r="AF9" s="50">
        <f>TEIK_2002!AE9</f>
        <v>0</v>
      </c>
      <c r="AG9" s="50">
        <f>TEIK_2002!AF9</f>
        <v>0</v>
      </c>
      <c r="AH9" s="50">
        <f>TEIK_2002!AG9</f>
        <v>0</v>
      </c>
      <c r="AI9" s="50">
        <f>TEIK_2002!AH9</f>
        <v>0</v>
      </c>
      <c r="AJ9" s="52">
        <f>TEIK_2002!AI9</f>
        <v>0</v>
      </c>
      <c r="AK9" s="50">
        <f>TEIK_2002!AJ9</f>
        <v>0</v>
      </c>
      <c r="AL9" s="50">
        <f>TEIK_2002!AK9</f>
        <v>1</v>
      </c>
      <c r="AM9" s="53">
        <f>TEIK_2002!AL9</f>
        <v>0</v>
      </c>
      <c r="AN9" s="51">
        <f>TEIK_2002!AM9</f>
        <v>0</v>
      </c>
      <c r="AO9" s="52">
        <f>TEIK_2002!AN9</f>
        <v>0</v>
      </c>
      <c r="AP9" s="51">
        <f>TEIK_2002!AO9</f>
        <v>0</v>
      </c>
      <c r="AQ9" s="50">
        <f>TEIK_2002!AP9</f>
        <v>0</v>
      </c>
      <c r="AR9" s="50">
        <f>TEIK_2002!AQ9</f>
        <v>0</v>
      </c>
      <c r="AS9" s="54">
        <f>TEIK_2002!AR9</f>
        <v>1</v>
      </c>
      <c r="AT9" s="45"/>
      <c r="AU9" s="45"/>
      <c r="AV9" s="45"/>
      <c r="AW9" s="46"/>
      <c r="AX9" s="46"/>
      <c r="AY9" s="45"/>
      <c r="AZ9" s="45"/>
      <c r="BA9" s="45"/>
      <c r="BB9" s="45"/>
      <c r="BC9" s="46"/>
      <c r="BD9" s="46"/>
      <c r="BE9" s="46"/>
      <c r="BF9" s="45"/>
      <c r="BG9" s="45"/>
      <c r="BH9" s="45"/>
      <c r="BI9" s="45"/>
      <c r="BJ9" s="45"/>
      <c r="BK9" s="46"/>
      <c r="BL9" s="46"/>
      <c r="BM9" s="46"/>
      <c r="BN9" s="45"/>
      <c r="BO9" s="45"/>
      <c r="BP9" s="45"/>
      <c r="BQ9" s="45"/>
      <c r="BR9" s="45"/>
      <c r="BS9" s="45"/>
      <c r="BT9" s="45"/>
      <c r="BU9" s="45"/>
      <c r="BV9" s="45"/>
      <c r="BW9" s="45"/>
      <c r="BX9" s="46"/>
      <c r="BY9" s="46"/>
      <c r="BZ9" s="45"/>
      <c r="CA9" s="45"/>
      <c r="CB9" s="46"/>
      <c r="CC9" s="46"/>
      <c r="CD9" s="45"/>
      <c r="CE9" s="45"/>
      <c r="CF9" s="47"/>
      <c r="CG9" s="47"/>
    </row>
    <row r="10" spans="2:85" ht="13.25" outlineLevel="1" x14ac:dyDescent="0.25">
      <c r="B10" s="48" t="s">
        <v>55</v>
      </c>
      <c r="C10" s="49" t="s">
        <v>56</v>
      </c>
      <c r="D10" s="50">
        <f>TEIK_2002!C10</f>
        <v>0</v>
      </c>
      <c r="E10" s="50">
        <f>TEIK_2002!D10</f>
        <v>0</v>
      </c>
      <c r="F10" s="50">
        <f>TEIK_2002!E10</f>
        <v>0</v>
      </c>
      <c r="G10" s="50">
        <f>TEIK_2002!F10</f>
        <v>0</v>
      </c>
      <c r="H10" s="50">
        <f>TEIK_2002!G10</f>
        <v>0</v>
      </c>
      <c r="I10" s="50">
        <f>TEIK_2002!H10</f>
        <v>0</v>
      </c>
      <c r="J10" s="50">
        <f>TEIK_2002!I10</f>
        <v>0</v>
      </c>
      <c r="K10" s="50">
        <f>TEIK_2002!J10</f>
        <v>0</v>
      </c>
      <c r="L10" s="50">
        <f>TEIK_2002!K10</f>
        <v>0</v>
      </c>
      <c r="M10" s="50">
        <f>TEIK_2002!L10</f>
        <v>0</v>
      </c>
      <c r="N10" s="50">
        <f>TEIK_2002!M10</f>
        <v>0</v>
      </c>
      <c r="O10" s="51">
        <f>TEIK_2002!N10</f>
        <v>0</v>
      </c>
      <c r="P10" s="50">
        <f>TEIK_2002!O10</f>
        <v>0</v>
      </c>
      <c r="Q10" s="52">
        <f>TEIK_2002!P10</f>
        <v>0</v>
      </c>
      <c r="R10" s="51">
        <f>TEIK_2002!Q10</f>
        <v>0</v>
      </c>
      <c r="S10" s="52">
        <f>TEIK_2002!R10</f>
        <v>0</v>
      </c>
      <c r="T10" s="50">
        <f>TEIK_2002!S10</f>
        <v>0</v>
      </c>
      <c r="U10" s="51">
        <f>TEIK_2002!T10</f>
        <v>0</v>
      </c>
      <c r="V10" s="52">
        <f>TEIK_2002!U10</f>
        <v>0</v>
      </c>
      <c r="W10" s="50">
        <f>TEIK_2002!V10</f>
        <v>0</v>
      </c>
      <c r="X10" s="50">
        <f>TEIK_2002!W10</f>
        <v>0</v>
      </c>
      <c r="Y10" s="50">
        <f>TEIK_2002!X10</f>
        <v>0</v>
      </c>
      <c r="Z10" s="50">
        <f>TEIK_2002!Y10</f>
        <v>0</v>
      </c>
      <c r="AA10" s="50">
        <f>TEIK_2002!Z10</f>
        <v>0</v>
      </c>
      <c r="AB10" s="51">
        <f>TEIK_2002!AA10</f>
        <v>0</v>
      </c>
      <c r="AC10" s="50">
        <f>TEIK_2002!AB10</f>
        <v>0</v>
      </c>
      <c r="AD10" s="50">
        <f>TEIK_2002!AC10</f>
        <v>0</v>
      </c>
      <c r="AE10" s="50">
        <f>TEIK_2002!AD10</f>
        <v>0</v>
      </c>
      <c r="AF10" s="50">
        <f>TEIK_2002!AE10</f>
        <v>0</v>
      </c>
      <c r="AG10" s="50">
        <f>TEIK_2002!AF10</f>
        <v>0</v>
      </c>
      <c r="AH10" s="50">
        <f>TEIK_2002!AG10</f>
        <v>0</v>
      </c>
      <c r="AI10" s="50">
        <f>TEIK_2002!AH10</f>
        <v>0</v>
      </c>
      <c r="AJ10" s="52">
        <f>TEIK_2002!AI10</f>
        <v>0</v>
      </c>
      <c r="AK10" s="50">
        <f>TEIK_2002!AJ10</f>
        <v>0</v>
      </c>
      <c r="AL10" s="50">
        <f>TEIK_2002!AK10</f>
        <v>0</v>
      </c>
      <c r="AM10" s="53">
        <f>TEIK_2002!AL10</f>
        <v>0</v>
      </c>
      <c r="AN10" s="51">
        <f>TEIK_2002!AM10</f>
        <v>0</v>
      </c>
      <c r="AO10" s="52">
        <f>TEIK_2002!AN10</f>
        <v>0</v>
      </c>
      <c r="AP10" s="51">
        <f>TEIK_2002!AO10</f>
        <v>0</v>
      </c>
      <c r="AQ10" s="50">
        <f>TEIK_2002!AP10</f>
        <v>0</v>
      </c>
      <c r="AR10" s="50">
        <f>TEIK_2002!AQ10</f>
        <v>0</v>
      </c>
      <c r="AS10" s="54">
        <f>TEIK_2002!AR10</f>
        <v>0</v>
      </c>
      <c r="AT10" s="45"/>
      <c r="AU10" s="45"/>
      <c r="AV10" s="45"/>
      <c r="AW10" s="46"/>
      <c r="AX10" s="46"/>
      <c r="AY10" s="45"/>
      <c r="AZ10" s="45"/>
      <c r="BA10" s="45"/>
      <c r="BB10" s="45"/>
      <c r="BC10" s="46"/>
      <c r="BD10" s="46"/>
      <c r="BE10" s="46"/>
      <c r="BF10" s="45"/>
      <c r="BG10" s="45"/>
      <c r="BH10" s="45"/>
      <c r="BI10" s="45"/>
      <c r="BJ10" s="45"/>
      <c r="BK10" s="46"/>
      <c r="BL10" s="46"/>
      <c r="BM10" s="46"/>
      <c r="BN10" s="45"/>
      <c r="BO10" s="45"/>
      <c r="BP10" s="45"/>
      <c r="BQ10" s="45"/>
      <c r="BR10" s="45"/>
      <c r="BS10" s="45"/>
      <c r="BT10" s="45"/>
      <c r="BU10" s="45"/>
      <c r="BV10" s="45"/>
      <c r="BW10" s="45"/>
      <c r="BX10" s="46"/>
      <c r="BY10" s="46"/>
      <c r="BZ10" s="45"/>
      <c r="CA10" s="45"/>
      <c r="CB10" s="46"/>
      <c r="CC10" s="46"/>
      <c r="CD10" s="45"/>
      <c r="CE10" s="45"/>
      <c r="CF10" s="47"/>
      <c r="CG10" s="47"/>
    </row>
    <row r="11" spans="2:85" ht="13.25" outlineLevel="1" x14ac:dyDescent="0.25">
      <c r="B11" s="48" t="s">
        <v>57</v>
      </c>
      <c r="C11" s="49" t="s">
        <v>58</v>
      </c>
      <c r="D11" s="50">
        <f>TEIK_2002!C11</f>
        <v>4.72</v>
      </c>
      <c r="E11" s="50">
        <f>TEIK_2002!D11</f>
        <v>36.340000000000003</v>
      </c>
      <c r="F11" s="50">
        <f>TEIK_2002!E11</f>
        <v>102.57</v>
      </c>
      <c r="G11" s="50">
        <f>TEIK_2002!F11</f>
        <v>8.34</v>
      </c>
      <c r="H11" s="50">
        <f>TEIK_2002!G11</f>
        <v>52.59</v>
      </c>
      <c r="I11" s="50">
        <f>TEIK_2002!H11</f>
        <v>35.200000000000003</v>
      </c>
      <c r="J11" s="50">
        <f>TEIK_2002!I11</f>
        <v>32.04</v>
      </c>
      <c r="K11" s="50">
        <f>TEIK_2002!J11</f>
        <v>132.77000000000001</v>
      </c>
      <c r="L11" s="50">
        <f>TEIK_2002!K11</f>
        <v>29.55</v>
      </c>
      <c r="M11" s="50">
        <f>TEIK_2002!L11</f>
        <v>60.55</v>
      </c>
      <c r="N11" s="50">
        <f>TEIK_2002!M11</f>
        <v>59.95</v>
      </c>
      <c r="O11" s="51">
        <f>TEIK_2002!N11</f>
        <v>51.11</v>
      </c>
      <c r="P11" s="50">
        <f>TEIK_2002!O11</f>
        <v>10.95</v>
      </c>
      <c r="Q11" s="52">
        <f>TEIK_2002!P11</f>
        <v>44.05</v>
      </c>
      <c r="R11" s="51">
        <f>TEIK_2002!Q11</f>
        <v>91.88</v>
      </c>
      <c r="S11" s="52">
        <f>TEIK_2002!R11</f>
        <v>104.11</v>
      </c>
      <c r="T11" s="50">
        <f>TEIK_2002!S11</f>
        <v>46.02</v>
      </c>
      <c r="U11" s="51">
        <f>TEIK_2002!T11</f>
        <v>31.18</v>
      </c>
      <c r="V11" s="52">
        <f>TEIK_2002!U11</f>
        <v>166.94</v>
      </c>
      <c r="W11" s="50">
        <f>TEIK_2002!V11</f>
        <v>93</v>
      </c>
      <c r="X11" s="50">
        <f>TEIK_2002!W11</f>
        <v>71.17</v>
      </c>
      <c r="Y11" s="50">
        <f>TEIK_2002!X11</f>
        <v>24.06</v>
      </c>
      <c r="Z11" s="50">
        <f>TEIK_2002!Y11</f>
        <v>344.1</v>
      </c>
      <c r="AA11" s="50">
        <f>TEIK_2002!Z11</f>
        <v>97.35</v>
      </c>
      <c r="AB11" s="51">
        <f>TEIK_2002!AA11</f>
        <v>196.52</v>
      </c>
      <c r="AC11" s="50">
        <f>TEIK_2002!AB11</f>
        <v>256</v>
      </c>
      <c r="AD11" s="50">
        <f>TEIK_2002!AC11</f>
        <v>81.09</v>
      </c>
      <c r="AE11" s="50">
        <f>TEIK_2002!AD11</f>
        <v>20.76</v>
      </c>
      <c r="AF11" s="50">
        <f>TEIK_2002!AE11</f>
        <v>21.57</v>
      </c>
      <c r="AG11" s="50">
        <f>TEIK_2002!AF11</f>
        <v>294.48</v>
      </c>
      <c r="AH11" s="50">
        <f>TEIK_2002!AG11</f>
        <v>527.98</v>
      </c>
      <c r="AI11" s="50">
        <f>TEIK_2002!AH11</f>
        <v>562.42999999999995</v>
      </c>
      <c r="AJ11" s="52">
        <f>TEIK_2002!AI11</f>
        <v>88.64</v>
      </c>
      <c r="AK11" s="50">
        <f>TEIK_2002!AJ11</f>
        <v>124.02</v>
      </c>
      <c r="AL11" s="50">
        <f>TEIK_2002!AK11</f>
        <v>337.19</v>
      </c>
      <c r="AM11" s="53">
        <f>TEIK_2002!AL11</f>
        <v>12.79</v>
      </c>
      <c r="AN11" s="51">
        <f>TEIK_2002!AM11</f>
        <v>237.3</v>
      </c>
      <c r="AO11" s="52">
        <f>TEIK_2002!AN11</f>
        <v>285.83</v>
      </c>
      <c r="AP11" s="51">
        <f>TEIK_2002!AO11</f>
        <v>186.17</v>
      </c>
      <c r="AQ11" s="50">
        <f>TEIK_2002!AP11</f>
        <v>916</v>
      </c>
      <c r="AR11" s="50">
        <f>TEIK_2002!AQ11</f>
        <v>21.72</v>
      </c>
      <c r="AS11" s="54">
        <f>TEIK_2002!AR11</f>
        <v>5901.0300000000007</v>
      </c>
      <c r="AT11" s="45"/>
      <c r="AU11" s="45"/>
      <c r="AV11" s="45"/>
      <c r="AW11" s="46"/>
      <c r="AX11" s="46"/>
      <c r="AY11" s="45"/>
      <c r="AZ11" s="45"/>
      <c r="BA11" s="45"/>
      <c r="BB11" s="45"/>
      <c r="BC11" s="46"/>
      <c r="BD11" s="46"/>
      <c r="BE11" s="46"/>
      <c r="BF11" s="45"/>
      <c r="BG11" s="45"/>
      <c r="BH11" s="45"/>
      <c r="BI11" s="45"/>
      <c r="BJ11" s="45"/>
      <c r="BK11" s="46"/>
      <c r="BL11" s="46"/>
      <c r="BM11" s="46"/>
      <c r="BN11" s="45"/>
      <c r="BO11" s="45"/>
      <c r="BP11" s="45"/>
      <c r="BQ11" s="45"/>
      <c r="BR11" s="45"/>
      <c r="BS11" s="45"/>
      <c r="BT11" s="45"/>
      <c r="BU11" s="45"/>
      <c r="BV11" s="45"/>
      <c r="BW11" s="45"/>
      <c r="BX11" s="46"/>
      <c r="BY11" s="46"/>
      <c r="BZ11" s="45"/>
      <c r="CA11" s="45"/>
      <c r="CB11" s="46"/>
      <c r="CC11" s="46"/>
      <c r="CD11" s="45"/>
      <c r="CE11" s="45"/>
      <c r="CF11" s="47"/>
      <c r="CG11" s="47"/>
    </row>
    <row r="12" spans="2:85" ht="13.25" outlineLevel="1" x14ac:dyDescent="0.25">
      <c r="B12" s="48" t="s">
        <v>59</v>
      </c>
      <c r="C12" s="49" t="s">
        <v>60</v>
      </c>
      <c r="D12" s="50">
        <f>TEIK_2002!C12</f>
        <v>291.52999999999997</v>
      </c>
      <c r="E12" s="50">
        <f>TEIK_2002!D12</f>
        <v>114.54</v>
      </c>
      <c r="F12" s="50">
        <f>TEIK_2002!E12</f>
        <v>194.45</v>
      </c>
      <c r="G12" s="50">
        <f>TEIK_2002!F12</f>
        <v>14.91</v>
      </c>
      <c r="H12" s="50">
        <f>TEIK_2002!G12</f>
        <v>68.58</v>
      </c>
      <c r="I12" s="50">
        <f>TEIK_2002!H12</f>
        <v>11.7</v>
      </c>
      <c r="J12" s="50">
        <f>TEIK_2002!I12</f>
        <v>57.84</v>
      </c>
      <c r="K12" s="50">
        <f>TEIK_2002!J12</f>
        <v>298.94</v>
      </c>
      <c r="L12" s="50">
        <f>TEIK_2002!K12</f>
        <v>5.46</v>
      </c>
      <c r="M12" s="50">
        <f>TEIK_2002!L12</f>
        <v>106.31</v>
      </c>
      <c r="N12" s="50">
        <f>TEIK_2002!M12</f>
        <v>2.59</v>
      </c>
      <c r="O12" s="51">
        <f>TEIK_2002!N12</f>
        <v>154.33000000000001</v>
      </c>
      <c r="P12" s="50">
        <f>TEIK_2002!O12</f>
        <v>19.100000000000001</v>
      </c>
      <c r="Q12" s="52">
        <f>TEIK_2002!P12</f>
        <v>89.09</v>
      </c>
      <c r="R12" s="51">
        <f>TEIK_2002!Q12</f>
        <v>49.02</v>
      </c>
      <c r="S12" s="52">
        <f>TEIK_2002!R12</f>
        <v>253.79</v>
      </c>
      <c r="T12" s="50">
        <f>TEIK_2002!S12</f>
        <v>62.51</v>
      </c>
      <c r="U12" s="51">
        <f>TEIK_2002!T12</f>
        <v>-23.41</v>
      </c>
      <c r="V12" s="52">
        <f>TEIK_2002!U12</f>
        <v>247.01</v>
      </c>
      <c r="W12" s="50">
        <f>TEIK_2002!V12</f>
        <v>726.14</v>
      </c>
      <c r="X12" s="50">
        <f>TEIK_2002!W12</f>
        <v>431.33</v>
      </c>
      <c r="Y12" s="50">
        <f>TEIK_2002!X12</f>
        <v>473.84</v>
      </c>
      <c r="Z12" s="50">
        <f>TEIK_2002!Y12</f>
        <v>-2.3199999999999998</v>
      </c>
      <c r="AA12" s="50">
        <f>TEIK_2002!Z12</f>
        <v>-104.14</v>
      </c>
      <c r="AB12" s="51">
        <f>TEIK_2002!AA12</f>
        <v>4642.3</v>
      </c>
      <c r="AC12" s="50">
        <f>TEIK_2002!AB12</f>
        <v>122</v>
      </c>
      <c r="AD12" s="50">
        <f>TEIK_2002!AC12</f>
        <v>80.64</v>
      </c>
      <c r="AE12" s="50">
        <f>TEIK_2002!AD12</f>
        <v>393.12</v>
      </c>
      <c r="AF12" s="50">
        <f>TEIK_2002!AE12</f>
        <v>-12.8</v>
      </c>
      <c r="AG12" s="50">
        <f>TEIK_2002!AF12</f>
        <v>236.55</v>
      </c>
      <c r="AH12" s="50">
        <f>TEIK_2002!AG12</f>
        <v>331.36</v>
      </c>
      <c r="AI12" s="50">
        <f>TEIK_2002!AH12</f>
        <v>8752.44</v>
      </c>
      <c r="AJ12" s="52">
        <f>TEIK_2002!AI12</f>
        <v>77.94</v>
      </c>
      <c r="AK12" s="50">
        <f>TEIK_2002!AJ12</f>
        <v>108.26</v>
      </c>
      <c r="AL12" s="50">
        <f>TEIK_2002!AK12</f>
        <v>211.57</v>
      </c>
      <c r="AM12" s="53">
        <f>TEIK_2002!AL12</f>
        <v>25.36</v>
      </c>
      <c r="AN12" s="51">
        <f>TEIK_2002!AM12</f>
        <v>80.38</v>
      </c>
      <c r="AO12" s="52">
        <f>TEIK_2002!AN12</f>
        <v>259.41000000000003</v>
      </c>
      <c r="AP12" s="51">
        <f>TEIK_2002!AO12</f>
        <v>199.66</v>
      </c>
      <c r="AQ12" s="50">
        <f>TEIK_2002!AP12</f>
        <v>1211</v>
      </c>
      <c r="AR12" s="50">
        <f>TEIK_2002!AQ12</f>
        <v>6.67</v>
      </c>
      <c r="AS12" s="54">
        <f>TEIK_2002!AR12</f>
        <v>20268.999999999996</v>
      </c>
      <c r="AT12" s="45"/>
      <c r="AU12" s="45"/>
      <c r="AV12" s="45"/>
      <c r="AW12" s="46"/>
      <c r="AX12" s="46"/>
      <c r="AY12" s="45"/>
      <c r="AZ12" s="45"/>
      <c r="BA12" s="45"/>
      <c r="BB12" s="45"/>
      <c r="BC12" s="46"/>
      <c r="BD12" s="46"/>
      <c r="BE12" s="46"/>
      <c r="BF12" s="45"/>
      <c r="BG12" s="45"/>
      <c r="BH12" s="45"/>
      <c r="BI12" s="45"/>
      <c r="BJ12" s="45"/>
      <c r="BK12" s="46"/>
      <c r="BL12" s="46"/>
      <c r="BM12" s="46"/>
      <c r="BN12" s="45"/>
      <c r="BO12" s="45"/>
      <c r="BP12" s="45"/>
      <c r="BQ12" s="45"/>
      <c r="BR12" s="45"/>
      <c r="BS12" s="45"/>
      <c r="BT12" s="45"/>
      <c r="BU12" s="45"/>
      <c r="BV12" s="45"/>
      <c r="BW12" s="45"/>
      <c r="BX12" s="46"/>
      <c r="BY12" s="46"/>
      <c r="BZ12" s="45"/>
      <c r="CA12" s="45"/>
      <c r="CB12" s="46"/>
      <c r="CC12" s="46"/>
      <c r="CD12" s="45"/>
      <c r="CE12" s="45"/>
      <c r="CF12" s="47"/>
      <c r="CG12" s="47"/>
    </row>
    <row r="13" spans="2:85" ht="13.25" outlineLevel="1" x14ac:dyDescent="0.25">
      <c r="B13" s="48" t="s">
        <v>61</v>
      </c>
      <c r="C13" s="49" t="s">
        <v>62</v>
      </c>
      <c r="D13" s="50">
        <f>TEIK_2002!C13</f>
        <v>1.85</v>
      </c>
      <c r="E13" s="50">
        <f>TEIK_2002!D13</f>
        <v>13.76</v>
      </c>
      <c r="F13" s="50">
        <f>TEIK_2002!E13</f>
        <v>29.29</v>
      </c>
      <c r="G13" s="50">
        <f>TEIK_2002!F13</f>
        <v>1.59</v>
      </c>
      <c r="H13" s="50">
        <f>TEIK_2002!G13</f>
        <v>9.44</v>
      </c>
      <c r="I13" s="50">
        <f>TEIK_2002!H13</f>
        <v>5.2</v>
      </c>
      <c r="J13" s="50">
        <f>TEIK_2002!I13</f>
        <v>8.52</v>
      </c>
      <c r="K13" s="50">
        <f>TEIK_2002!J13</f>
        <v>39.83</v>
      </c>
      <c r="L13" s="50">
        <f>TEIK_2002!K13</f>
        <v>3.94</v>
      </c>
      <c r="M13" s="50">
        <f>TEIK_2002!L13</f>
        <v>13.94</v>
      </c>
      <c r="N13" s="50">
        <f>TEIK_2002!M13</f>
        <v>2.97</v>
      </c>
      <c r="O13" s="51">
        <f>TEIK_2002!N13</f>
        <v>19.68</v>
      </c>
      <c r="P13" s="50">
        <f>TEIK_2002!O13</f>
        <v>2.9</v>
      </c>
      <c r="Q13" s="52">
        <f>TEIK_2002!P13</f>
        <v>13.41</v>
      </c>
      <c r="R13" s="51">
        <f>TEIK_2002!Q13</f>
        <v>18.5</v>
      </c>
      <c r="S13" s="52">
        <f>TEIK_2002!R13</f>
        <v>34.07</v>
      </c>
      <c r="T13" s="50">
        <f>TEIK_2002!S13</f>
        <v>10.87</v>
      </c>
      <c r="U13" s="51">
        <f>TEIK_2002!T13</f>
        <v>3.25</v>
      </c>
      <c r="V13" s="52">
        <f>TEIK_2002!U13</f>
        <v>43.8</v>
      </c>
      <c r="W13" s="50">
        <f>TEIK_2002!V13</f>
        <v>61.84</v>
      </c>
      <c r="X13" s="50">
        <f>TEIK_2002!W13</f>
        <v>40.31</v>
      </c>
      <c r="Y13" s="50">
        <f>TEIK_2002!X13</f>
        <v>37.93</v>
      </c>
      <c r="Z13" s="50">
        <f>TEIK_2002!Y13</f>
        <v>7.83</v>
      </c>
      <c r="AA13" s="50">
        <f>TEIK_2002!Z13</f>
        <v>-0.62</v>
      </c>
      <c r="AB13" s="51">
        <f>TEIK_2002!AA13</f>
        <v>1760.96</v>
      </c>
      <c r="AC13" s="50">
        <f>TEIK_2002!AB13</f>
        <v>0</v>
      </c>
      <c r="AD13" s="50">
        <f>TEIK_2002!AC13</f>
        <v>0.59</v>
      </c>
      <c r="AE13" s="50">
        <f>TEIK_2002!AD13</f>
        <v>31.64</v>
      </c>
      <c r="AF13" s="50">
        <f>TEIK_2002!AE13</f>
        <v>1.02</v>
      </c>
      <c r="AG13" s="50">
        <f>TEIK_2002!AF13</f>
        <v>48.91</v>
      </c>
      <c r="AH13" s="50">
        <f>TEIK_2002!AG13</f>
        <v>40.6</v>
      </c>
      <c r="AI13" s="50">
        <f>TEIK_2002!AH13</f>
        <v>703.46</v>
      </c>
      <c r="AJ13" s="52">
        <f>TEIK_2002!AI13</f>
        <v>-45.93</v>
      </c>
      <c r="AK13" s="50">
        <f>TEIK_2002!AJ13</f>
        <v>14.98</v>
      </c>
      <c r="AL13" s="50">
        <f>TEIK_2002!AK13</f>
        <v>11.78</v>
      </c>
      <c r="AM13" s="53">
        <f>TEIK_2002!AL13</f>
        <v>2.73</v>
      </c>
      <c r="AN13" s="51">
        <f>TEIK_2002!AM13</f>
        <v>2.65</v>
      </c>
      <c r="AO13" s="52">
        <f>TEIK_2002!AN13</f>
        <v>22.84</v>
      </c>
      <c r="AP13" s="51">
        <f>TEIK_2002!AO13</f>
        <v>2.21</v>
      </c>
      <c r="AQ13" s="50">
        <f>TEIK_2002!AP13</f>
        <v>171</v>
      </c>
      <c r="AR13" s="50">
        <f>TEIK_2002!AQ13</f>
        <v>0.46</v>
      </c>
      <c r="AS13" s="54">
        <f>TEIK_2002!AR13</f>
        <v>3194.0000000000005</v>
      </c>
      <c r="AT13" s="45"/>
      <c r="AU13" s="45"/>
      <c r="AV13" s="45"/>
      <c r="AW13" s="46"/>
      <c r="AX13" s="46"/>
      <c r="AY13" s="45"/>
      <c r="AZ13" s="45"/>
      <c r="BA13" s="45"/>
      <c r="BB13" s="45"/>
      <c r="BC13" s="46"/>
      <c r="BD13" s="46"/>
      <c r="BE13" s="46"/>
      <c r="BF13" s="45"/>
      <c r="BG13" s="45"/>
      <c r="BH13" s="45"/>
      <c r="BI13" s="45"/>
      <c r="BJ13" s="45"/>
      <c r="BK13" s="46"/>
      <c r="BL13" s="46"/>
      <c r="BM13" s="46"/>
      <c r="BN13" s="45"/>
      <c r="BO13" s="45"/>
      <c r="BP13" s="45"/>
      <c r="BQ13" s="45"/>
      <c r="BR13" s="45"/>
      <c r="BS13" s="45"/>
      <c r="BT13" s="45"/>
      <c r="BU13" s="45"/>
      <c r="BV13" s="45"/>
      <c r="BW13" s="45"/>
      <c r="BX13" s="46"/>
      <c r="BY13" s="46"/>
      <c r="BZ13" s="45"/>
      <c r="CA13" s="45"/>
      <c r="CB13" s="46"/>
      <c r="CC13" s="46"/>
      <c r="CD13" s="45"/>
      <c r="CE13" s="45"/>
      <c r="CF13" s="47"/>
      <c r="CG13" s="47"/>
    </row>
    <row r="14" spans="2:85" ht="13.25" outlineLevel="1" x14ac:dyDescent="0.25">
      <c r="B14" s="48" t="s">
        <v>63</v>
      </c>
      <c r="C14" s="49" t="s">
        <v>64</v>
      </c>
      <c r="D14" s="50">
        <f>TEIK_2002!C14</f>
        <v>4954.17</v>
      </c>
      <c r="E14" s="50">
        <f>TEIK_2002!D14</f>
        <v>392.54</v>
      </c>
      <c r="F14" s="50">
        <f>TEIK_2002!E14</f>
        <v>1112.5999999999999</v>
      </c>
      <c r="G14" s="50">
        <f>TEIK_2002!F14</f>
        <v>41.98</v>
      </c>
      <c r="H14" s="50">
        <f>TEIK_2002!G14</f>
        <v>340.54</v>
      </c>
      <c r="I14" s="50">
        <f>TEIK_2002!H14</f>
        <v>339.09</v>
      </c>
      <c r="J14" s="50">
        <f>TEIK_2002!I14</f>
        <v>316.58</v>
      </c>
      <c r="K14" s="50">
        <f>TEIK_2002!J14</f>
        <v>1304.1500000000001</v>
      </c>
      <c r="L14" s="50">
        <f>TEIK_2002!K14</f>
        <v>295.97000000000003</v>
      </c>
      <c r="M14" s="50">
        <f>TEIK_2002!L14</f>
        <v>465.8</v>
      </c>
      <c r="N14" s="50">
        <f>TEIK_2002!M14</f>
        <v>255.9</v>
      </c>
      <c r="O14" s="51">
        <f>TEIK_2002!N14</f>
        <v>596.08000000000004</v>
      </c>
      <c r="P14" s="50">
        <f>TEIK_2002!O14</f>
        <v>111.24</v>
      </c>
      <c r="Q14" s="52">
        <f>TEIK_2002!P14</f>
        <v>504.57</v>
      </c>
      <c r="R14" s="51">
        <f>TEIK_2002!Q14</f>
        <v>1126.08</v>
      </c>
      <c r="S14" s="52">
        <f>TEIK_2002!R14</f>
        <v>1123.75</v>
      </c>
      <c r="T14" s="50">
        <f>TEIK_2002!S14</f>
        <v>472.84</v>
      </c>
      <c r="U14" s="51">
        <f>TEIK_2002!T14</f>
        <v>385.96</v>
      </c>
      <c r="V14" s="52">
        <f>TEIK_2002!U14</f>
        <v>2006.59</v>
      </c>
      <c r="W14" s="50">
        <f>TEIK_2002!V14</f>
        <v>500.88</v>
      </c>
      <c r="X14" s="50">
        <f>TEIK_2002!W14</f>
        <v>546.89</v>
      </c>
      <c r="Y14" s="50">
        <f>TEIK_2002!X14</f>
        <v>125.64</v>
      </c>
      <c r="Z14" s="50">
        <f>TEIK_2002!Y14</f>
        <v>943.37</v>
      </c>
      <c r="AA14" s="50">
        <f>TEIK_2002!Z14</f>
        <v>744.67</v>
      </c>
      <c r="AB14" s="51">
        <f>TEIK_2002!AA14</f>
        <v>1540.72</v>
      </c>
      <c r="AC14" s="50">
        <f>TEIK_2002!AB14</f>
        <v>488</v>
      </c>
      <c r="AD14" s="50">
        <f>TEIK_2002!AC14</f>
        <v>105.62</v>
      </c>
      <c r="AE14" s="50">
        <f>TEIK_2002!AD14</f>
        <v>109.8</v>
      </c>
      <c r="AF14" s="50">
        <f>TEIK_2002!AE14</f>
        <v>180.9</v>
      </c>
      <c r="AG14" s="50">
        <f>TEIK_2002!AF14</f>
        <v>2451.17</v>
      </c>
      <c r="AH14" s="50">
        <f>TEIK_2002!AG14</f>
        <v>1629.31</v>
      </c>
      <c r="AI14" s="50">
        <f>TEIK_2002!AH14</f>
        <v>2490.9699999999998</v>
      </c>
      <c r="AJ14" s="52">
        <f>TEIK_2002!AI14</f>
        <v>606.59</v>
      </c>
      <c r="AK14" s="50">
        <f>TEIK_2002!AJ14</f>
        <v>632.03</v>
      </c>
      <c r="AL14" s="50">
        <f>TEIK_2002!AK14</f>
        <v>526.32000000000005</v>
      </c>
      <c r="AM14" s="53">
        <f>TEIK_2002!AL14</f>
        <v>83.09</v>
      </c>
      <c r="AN14" s="51">
        <f>TEIK_2002!AM14</f>
        <v>70.77</v>
      </c>
      <c r="AO14" s="52">
        <f>TEIK_2002!AN14</f>
        <v>615.47</v>
      </c>
      <c r="AP14" s="51">
        <f>TEIK_2002!AO14</f>
        <v>331.46</v>
      </c>
      <c r="AQ14" s="50">
        <f>TEIK_2002!AP14</f>
        <v>280</v>
      </c>
      <c r="AR14" s="50">
        <f>TEIK_2002!AQ14</f>
        <v>9.9</v>
      </c>
      <c r="AS14" s="54">
        <f>TEIK_2002!AR14</f>
        <v>31160</v>
      </c>
      <c r="AT14" s="45"/>
      <c r="AU14" s="45"/>
      <c r="AV14" s="45"/>
      <c r="AW14" s="46"/>
      <c r="AX14" s="46"/>
      <c r="AY14" s="45"/>
      <c r="AZ14" s="45"/>
      <c r="BA14" s="45"/>
      <c r="BB14" s="45"/>
      <c r="BC14" s="46"/>
      <c r="BD14" s="46"/>
      <c r="BE14" s="46"/>
      <c r="BF14" s="45"/>
      <c r="BG14" s="45"/>
      <c r="BH14" s="45"/>
      <c r="BI14" s="45"/>
      <c r="BJ14" s="45"/>
      <c r="BK14" s="46"/>
      <c r="BL14" s="46"/>
      <c r="BM14" s="46"/>
      <c r="BN14" s="45"/>
      <c r="BO14" s="45"/>
      <c r="BP14" s="45"/>
      <c r="BQ14" s="45"/>
      <c r="BR14" s="45"/>
      <c r="BS14" s="45"/>
      <c r="BT14" s="45"/>
      <c r="BU14" s="45"/>
      <c r="BV14" s="45"/>
      <c r="BW14" s="45"/>
      <c r="BX14" s="46"/>
      <c r="BY14" s="46"/>
      <c r="BZ14" s="45"/>
      <c r="CA14" s="45"/>
      <c r="CB14" s="46"/>
      <c r="CC14" s="46"/>
      <c r="CD14" s="45"/>
      <c r="CE14" s="45"/>
      <c r="CF14" s="47"/>
      <c r="CG14" s="47"/>
    </row>
    <row r="15" spans="2:85" ht="13.25" outlineLevel="1" x14ac:dyDescent="0.25">
      <c r="B15" s="48" t="s">
        <v>65</v>
      </c>
      <c r="C15" s="49" t="s">
        <v>66</v>
      </c>
      <c r="D15" s="50">
        <f>TEIK_2002!C15</f>
        <v>70.489999999999995</v>
      </c>
      <c r="E15" s="50">
        <f>TEIK_2002!D15</f>
        <v>203.55</v>
      </c>
      <c r="F15" s="50">
        <f>TEIK_2002!E15</f>
        <v>573.92999999999995</v>
      </c>
      <c r="G15" s="50">
        <f>TEIK_2002!F15</f>
        <v>30.65</v>
      </c>
      <c r="H15" s="50">
        <f>TEIK_2002!G15</f>
        <v>221.8</v>
      </c>
      <c r="I15" s="50">
        <f>TEIK_2002!H15</f>
        <v>183.6</v>
      </c>
      <c r="J15" s="50">
        <f>TEIK_2002!I15</f>
        <v>169.29</v>
      </c>
      <c r="K15" s="50">
        <f>TEIK_2002!J15</f>
        <v>704.12</v>
      </c>
      <c r="L15" s="50">
        <f>TEIK_2002!K15</f>
        <v>160.80000000000001</v>
      </c>
      <c r="M15" s="50">
        <f>TEIK_2002!L15</f>
        <v>278.66000000000003</v>
      </c>
      <c r="N15" s="50">
        <f>TEIK_2002!M15</f>
        <v>211.5</v>
      </c>
      <c r="O15" s="51">
        <f>TEIK_2002!N15</f>
        <v>300.20999999999998</v>
      </c>
      <c r="P15" s="50">
        <f>TEIK_2002!O15</f>
        <v>59.05</v>
      </c>
      <c r="Q15" s="52">
        <f>TEIK_2002!P15</f>
        <v>255.48</v>
      </c>
      <c r="R15" s="51">
        <f>TEIK_2002!Q15</f>
        <v>557.4</v>
      </c>
      <c r="S15" s="52">
        <f>TEIK_2002!R15</f>
        <v>581.99</v>
      </c>
      <c r="T15" s="50">
        <f>TEIK_2002!S15</f>
        <v>249.45</v>
      </c>
      <c r="U15" s="51">
        <f>TEIK_2002!T15</f>
        <v>190.74</v>
      </c>
      <c r="V15" s="52">
        <f>TEIK_2002!U15</f>
        <v>999.1</v>
      </c>
      <c r="W15" s="50">
        <f>TEIK_2002!V15</f>
        <v>358.7</v>
      </c>
      <c r="X15" s="50">
        <f>TEIK_2002!W15</f>
        <v>294.23</v>
      </c>
      <c r="Y15" s="50">
        <f>TEIK_2002!X15</f>
        <v>88.6</v>
      </c>
      <c r="Z15" s="50">
        <f>TEIK_2002!Y15</f>
        <v>1037.68</v>
      </c>
      <c r="AA15" s="50">
        <f>TEIK_2002!Z15</f>
        <v>408.81</v>
      </c>
      <c r="AB15" s="51">
        <f>TEIK_2002!AA15</f>
        <v>1097.25</v>
      </c>
      <c r="AC15" s="50">
        <f>TEIK_2002!AB15</f>
        <v>1463</v>
      </c>
      <c r="AD15" s="50">
        <f>TEIK_2002!AC15</f>
        <v>228.83</v>
      </c>
      <c r="AE15" s="50">
        <f>TEIK_2002!AD15</f>
        <v>79.38</v>
      </c>
      <c r="AF15" s="50">
        <f>TEIK_2002!AE15</f>
        <v>98.64</v>
      </c>
      <c r="AG15" s="50">
        <f>TEIK_2002!AF15</f>
        <v>1418.06</v>
      </c>
      <c r="AH15" s="50">
        <f>TEIK_2002!AG15</f>
        <v>1652.31</v>
      </c>
      <c r="AI15" s="50">
        <f>TEIK_2002!AH15</f>
        <v>2006.11</v>
      </c>
      <c r="AJ15" s="52">
        <f>TEIK_2002!AI15</f>
        <v>531.54</v>
      </c>
      <c r="AK15" s="50">
        <f>TEIK_2002!AJ15</f>
        <v>456.96</v>
      </c>
      <c r="AL15" s="50">
        <f>TEIK_2002!AK15</f>
        <v>470.44</v>
      </c>
      <c r="AM15" s="53">
        <f>TEIK_2002!AL15</f>
        <v>50.82</v>
      </c>
      <c r="AN15" s="51">
        <f>TEIK_2002!AM15</f>
        <v>601.23</v>
      </c>
      <c r="AO15" s="52">
        <f>TEIK_2002!AN15</f>
        <v>1188.57</v>
      </c>
      <c r="AP15" s="51">
        <f>TEIK_2002!AO15</f>
        <v>202.45</v>
      </c>
      <c r="AQ15" s="50">
        <f>TEIK_2002!AP15</f>
        <v>2045</v>
      </c>
      <c r="AR15" s="50">
        <f>TEIK_2002!AQ15</f>
        <v>45.59</v>
      </c>
      <c r="AS15" s="54">
        <f>TEIK_2002!AR15</f>
        <v>21826.01</v>
      </c>
      <c r="AT15" s="45"/>
      <c r="AU15" s="45"/>
      <c r="AV15" s="45"/>
      <c r="AW15" s="46"/>
      <c r="AX15" s="46"/>
      <c r="AY15" s="45"/>
      <c r="AZ15" s="45"/>
      <c r="BA15" s="45"/>
      <c r="BB15" s="45"/>
      <c r="BC15" s="46"/>
      <c r="BD15" s="46"/>
      <c r="BE15" s="46"/>
      <c r="BF15" s="45"/>
      <c r="BG15" s="45"/>
      <c r="BH15" s="45"/>
      <c r="BI15" s="45"/>
      <c r="BJ15" s="45"/>
      <c r="BK15" s="46"/>
      <c r="BL15" s="46"/>
      <c r="BM15" s="46"/>
      <c r="BN15" s="45"/>
      <c r="BO15" s="45"/>
      <c r="BP15" s="45"/>
      <c r="BQ15" s="45"/>
      <c r="BR15" s="45"/>
      <c r="BS15" s="45"/>
      <c r="BT15" s="45"/>
      <c r="BU15" s="45"/>
      <c r="BV15" s="45"/>
      <c r="BW15" s="45"/>
      <c r="BX15" s="46"/>
      <c r="BY15" s="46"/>
      <c r="BZ15" s="45"/>
      <c r="CA15" s="45"/>
      <c r="CB15" s="46"/>
      <c r="CC15" s="46"/>
      <c r="CD15" s="45"/>
      <c r="CE15" s="45"/>
      <c r="CF15" s="47"/>
      <c r="CG15" s="47"/>
    </row>
    <row r="16" spans="2:85" ht="13.25" outlineLevel="1" x14ac:dyDescent="0.25">
      <c r="B16" s="48" t="s">
        <v>67</v>
      </c>
      <c r="C16" s="49" t="s">
        <v>68</v>
      </c>
      <c r="D16" s="50">
        <f>TEIK_2002!C16</f>
        <v>0</v>
      </c>
      <c r="E16" s="50">
        <f>TEIK_2002!D16</f>
        <v>0</v>
      </c>
      <c r="F16" s="50">
        <f>TEIK_2002!E16</f>
        <v>0</v>
      </c>
      <c r="G16" s="50">
        <f>TEIK_2002!F16</f>
        <v>0</v>
      </c>
      <c r="H16" s="50">
        <f>TEIK_2002!G16</f>
        <v>0</v>
      </c>
      <c r="I16" s="50">
        <f>TEIK_2002!H16</f>
        <v>0</v>
      </c>
      <c r="J16" s="50">
        <f>TEIK_2002!I16</f>
        <v>0</v>
      </c>
      <c r="K16" s="50">
        <f>TEIK_2002!J16</f>
        <v>0</v>
      </c>
      <c r="L16" s="50">
        <f>TEIK_2002!K16</f>
        <v>0</v>
      </c>
      <c r="M16" s="50">
        <f>TEIK_2002!L16</f>
        <v>0</v>
      </c>
      <c r="N16" s="50">
        <f>TEIK_2002!M16</f>
        <v>0</v>
      </c>
      <c r="O16" s="51">
        <f>TEIK_2002!N16</f>
        <v>0</v>
      </c>
      <c r="P16" s="50">
        <f>TEIK_2002!O16</f>
        <v>0</v>
      </c>
      <c r="Q16" s="52">
        <f>TEIK_2002!P16</f>
        <v>0</v>
      </c>
      <c r="R16" s="51">
        <f>TEIK_2002!Q16</f>
        <v>0</v>
      </c>
      <c r="S16" s="52">
        <f>TEIK_2002!R16</f>
        <v>0</v>
      </c>
      <c r="T16" s="50">
        <f>TEIK_2002!S16</f>
        <v>0</v>
      </c>
      <c r="U16" s="51">
        <f>TEIK_2002!T16</f>
        <v>0</v>
      </c>
      <c r="V16" s="52">
        <f>TEIK_2002!U16</f>
        <v>0</v>
      </c>
      <c r="W16" s="50">
        <f>TEIK_2002!V16</f>
        <v>0</v>
      </c>
      <c r="X16" s="50">
        <f>TEIK_2002!W16</f>
        <v>0</v>
      </c>
      <c r="Y16" s="50">
        <f>TEIK_2002!X16</f>
        <v>0</v>
      </c>
      <c r="Z16" s="50">
        <f>TEIK_2002!Y16</f>
        <v>0</v>
      </c>
      <c r="AA16" s="50">
        <f>TEIK_2002!Z16</f>
        <v>0</v>
      </c>
      <c r="AB16" s="51">
        <f>TEIK_2002!AA16</f>
        <v>0</v>
      </c>
      <c r="AC16" s="50">
        <f>TEIK_2002!AB16</f>
        <v>0</v>
      </c>
      <c r="AD16" s="50">
        <f>TEIK_2002!AC16</f>
        <v>0</v>
      </c>
      <c r="AE16" s="50">
        <f>TEIK_2002!AD16</f>
        <v>0</v>
      </c>
      <c r="AF16" s="50">
        <f>TEIK_2002!AE16</f>
        <v>0</v>
      </c>
      <c r="AG16" s="50">
        <f>TEIK_2002!AF16</f>
        <v>0</v>
      </c>
      <c r="AH16" s="50">
        <f>TEIK_2002!AG16</f>
        <v>0</v>
      </c>
      <c r="AI16" s="50">
        <f>TEIK_2002!AH16</f>
        <v>0</v>
      </c>
      <c r="AJ16" s="52">
        <f>TEIK_2002!AI16</f>
        <v>0</v>
      </c>
      <c r="AK16" s="50">
        <f>TEIK_2002!AJ16</f>
        <v>0</v>
      </c>
      <c r="AL16" s="50">
        <f>TEIK_2002!AK16</f>
        <v>0</v>
      </c>
      <c r="AM16" s="53">
        <f>TEIK_2002!AL16</f>
        <v>0</v>
      </c>
      <c r="AN16" s="51">
        <f>TEIK_2002!AM16</f>
        <v>0</v>
      </c>
      <c r="AO16" s="52">
        <f>TEIK_2002!AN16</f>
        <v>0</v>
      </c>
      <c r="AP16" s="51">
        <f>TEIK_2002!AO16</f>
        <v>0</v>
      </c>
      <c r="AQ16" s="50">
        <f>TEIK_2002!AP16</f>
        <v>0</v>
      </c>
      <c r="AR16" s="50">
        <f>TEIK_2002!AQ16</f>
        <v>0</v>
      </c>
      <c r="AS16" s="54">
        <f>TEIK_2002!AR16</f>
        <v>0</v>
      </c>
      <c r="AT16" s="45"/>
      <c r="AU16" s="45"/>
      <c r="AV16" s="45"/>
      <c r="AW16" s="46"/>
      <c r="AX16" s="46"/>
      <c r="AY16" s="45"/>
      <c r="AZ16" s="45"/>
      <c r="BA16" s="45"/>
      <c r="BB16" s="45"/>
      <c r="BC16" s="46"/>
      <c r="BD16" s="46"/>
      <c r="BE16" s="46"/>
      <c r="BF16" s="45"/>
      <c r="BG16" s="45"/>
      <c r="BH16" s="45"/>
      <c r="BI16" s="45"/>
      <c r="BJ16" s="45"/>
      <c r="BK16" s="46"/>
      <c r="BL16" s="46"/>
      <c r="BM16" s="46"/>
      <c r="BN16" s="45"/>
      <c r="BO16" s="45"/>
      <c r="BP16" s="45"/>
      <c r="BQ16" s="45"/>
      <c r="BR16" s="45"/>
      <c r="BS16" s="45"/>
      <c r="BT16" s="45"/>
      <c r="BU16" s="45"/>
      <c r="BV16" s="45"/>
      <c r="BW16" s="45"/>
      <c r="BX16" s="46"/>
      <c r="BY16" s="46"/>
      <c r="BZ16" s="45"/>
      <c r="CA16" s="45"/>
      <c r="CB16" s="46"/>
      <c r="CC16" s="46"/>
      <c r="CD16" s="45"/>
      <c r="CE16" s="45"/>
      <c r="CF16" s="47"/>
      <c r="CG16" s="47"/>
    </row>
    <row r="17" spans="2:85" ht="13.25" outlineLevel="1" x14ac:dyDescent="0.25">
      <c r="B17" s="48" t="s">
        <v>69</v>
      </c>
      <c r="C17" s="49" t="s">
        <v>70</v>
      </c>
      <c r="D17" s="50">
        <f>TEIK_2002!C17</f>
        <v>0</v>
      </c>
      <c r="E17" s="50">
        <f>TEIK_2002!D17</f>
        <v>0</v>
      </c>
      <c r="F17" s="50">
        <f>TEIK_2002!E17</f>
        <v>0</v>
      </c>
      <c r="G17" s="50">
        <f>TEIK_2002!F17</f>
        <v>0</v>
      </c>
      <c r="H17" s="50">
        <f>TEIK_2002!G17</f>
        <v>0</v>
      </c>
      <c r="I17" s="50">
        <f>TEIK_2002!H17</f>
        <v>0</v>
      </c>
      <c r="J17" s="50">
        <f>TEIK_2002!I17</f>
        <v>0</v>
      </c>
      <c r="K17" s="50">
        <f>TEIK_2002!J17</f>
        <v>0</v>
      </c>
      <c r="L17" s="50">
        <f>TEIK_2002!K17</f>
        <v>1</v>
      </c>
      <c r="M17" s="50">
        <f>TEIK_2002!L17</f>
        <v>0</v>
      </c>
      <c r="N17" s="50">
        <f>TEIK_2002!M17</f>
        <v>0</v>
      </c>
      <c r="O17" s="51">
        <f>TEIK_2002!N17</f>
        <v>0</v>
      </c>
      <c r="P17" s="50">
        <f>TEIK_2002!O17</f>
        <v>0</v>
      </c>
      <c r="Q17" s="52">
        <f>TEIK_2002!P17</f>
        <v>0</v>
      </c>
      <c r="R17" s="51">
        <f>TEIK_2002!Q17</f>
        <v>0</v>
      </c>
      <c r="S17" s="52">
        <f>TEIK_2002!R17</f>
        <v>0</v>
      </c>
      <c r="T17" s="50">
        <f>TEIK_2002!S17</f>
        <v>0</v>
      </c>
      <c r="U17" s="51">
        <f>TEIK_2002!T17</f>
        <v>0</v>
      </c>
      <c r="V17" s="52">
        <f>TEIK_2002!U17</f>
        <v>0</v>
      </c>
      <c r="W17" s="50">
        <f>TEIK_2002!V17</f>
        <v>0</v>
      </c>
      <c r="X17" s="50">
        <f>TEIK_2002!W17</f>
        <v>0</v>
      </c>
      <c r="Y17" s="50">
        <f>TEIK_2002!X17</f>
        <v>0</v>
      </c>
      <c r="Z17" s="50">
        <f>TEIK_2002!Y17</f>
        <v>0</v>
      </c>
      <c r="AA17" s="50">
        <f>TEIK_2002!Z17</f>
        <v>0</v>
      </c>
      <c r="AB17" s="51">
        <f>TEIK_2002!AA17</f>
        <v>0</v>
      </c>
      <c r="AC17" s="50">
        <f>TEIK_2002!AB17</f>
        <v>0</v>
      </c>
      <c r="AD17" s="50">
        <f>TEIK_2002!AC17</f>
        <v>0</v>
      </c>
      <c r="AE17" s="50">
        <f>TEIK_2002!AD17</f>
        <v>0</v>
      </c>
      <c r="AF17" s="50">
        <f>TEIK_2002!AE17</f>
        <v>0</v>
      </c>
      <c r="AG17" s="50">
        <f>TEIK_2002!AF17</f>
        <v>0</v>
      </c>
      <c r="AH17" s="50">
        <f>TEIK_2002!AG17</f>
        <v>0</v>
      </c>
      <c r="AI17" s="50">
        <f>TEIK_2002!AH17</f>
        <v>0</v>
      </c>
      <c r="AJ17" s="52">
        <f>TEIK_2002!AI17</f>
        <v>0</v>
      </c>
      <c r="AK17" s="50">
        <f>TEIK_2002!AJ17</f>
        <v>0</v>
      </c>
      <c r="AL17" s="50">
        <f>TEIK_2002!AK17</f>
        <v>0</v>
      </c>
      <c r="AM17" s="53">
        <f>TEIK_2002!AL17</f>
        <v>0</v>
      </c>
      <c r="AN17" s="51">
        <f>TEIK_2002!AM17</f>
        <v>0</v>
      </c>
      <c r="AO17" s="52">
        <f>TEIK_2002!AN17</f>
        <v>0</v>
      </c>
      <c r="AP17" s="51">
        <f>TEIK_2002!AO17</f>
        <v>0</v>
      </c>
      <c r="AQ17" s="50">
        <f>TEIK_2002!AP17</f>
        <v>0</v>
      </c>
      <c r="AR17" s="50">
        <f>TEIK_2002!AQ17</f>
        <v>0</v>
      </c>
      <c r="AS17" s="54">
        <f>TEIK_2002!AR17</f>
        <v>1</v>
      </c>
      <c r="AT17" s="45"/>
      <c r="AU17" s="45"/>
      <c r="AV17" s="45"/>
      <c r="AW17" s="46"/>
      <c r="AX17" s="46"/>
      <c r="AY17" s="45"/>
      <c r="AZ17" s="45"/>
      <c r="BA17" s="45"/>
      <c r="BB17" s="45"/>
      <c r="BC17" s="46"/>
      <c r="BD17" s="46"/>
      <c r="BE17" s="46"/>
      <c r="BF17" s="45"/>
      <c r="BG17" s="45"/>
      <c r="BH17" s="45"/>
      <c r="BI17" s="45"/>
      <c r="BJ17" s="45"/>
      <c r="BK17" s="46"/>
      <c r="BL17" s="46"/>
      <c r="BM17" s="46"/>
      <c r="BN17" s="45"/>
      <c r="BO17" s="45"/>
      <c r="BP17" s="45"/>
      <c r="BQ17" s="45"/>
      <c r="BR17" s="45"/>
      <c r="BS17" s="45"/>
      <c r="BT17" s="45"/>
      <c r="BU17" s="45"/>
      <c r="BV17" s="45"/>
      <c r="BW17" s="45"/>
      <c r="BX17" s="46"/>
      <c r="BY17" s="46"/>
      <c r="BZ17" s="45"/>
      <c r="CA17" s="45"/>
      <c r="CB17" s="46"/>
      <c r="CC17" s="46"/>
      <c r="CD17" s="45"/>
      <c r="CE17" s="45"/>
      <c r="CF17" s="47"/>
      <c r="CG17" s="47"/>
    </row>
    <row r="18" spans="2:85" ht="13.25" outlineLevel="1" x14ac:dyDescent="0.25">
      <c r="B18" s="48" t="s">
        <v>71</v>
      </c>
      <c r="C18" s="49" t="s">
        <v>72</v>
      </c>
      <c r="D18" s="50">
        <f>TEIK_2002!C18</f>
        <v>0</v>
      </c>
      <c r="E18" s="50">
        <f>TEIK_2002!D18</f>
        <v>0</v>
      </c>
      <c r="F18" s="50">
        <f>TEIK_2002!E18</f>
        <v>0</v>
      </c>
      <c r="G18" s="50">
        <f>TEIK_2002!F18</f>
        <v>0</v>
      </c>
      <c r="H18" s="50">
        <f>TEIK_2002!G18</f>
        <v>0</v>
      </c>
      <c r="I18" s="50">
        <f>TEIK_2002!H18</f>
        <v>0</v>
      </c>
      <c r="J18" s="50">
        <f>TEIK_2002!I18</f>
        <v>0</v>
      </c>
      <c r="K18" s="50">
        <f>TEIK_2002!J18</f>
        <v>0</v>
      </c>
      <c r="L18" s="50">
        <f>TEIK_2002!K18</f>
        <v>0</v>
      </c>
      <c r="M18" s="50">
        <f>TEIK_2002!L18</f>
        <v>0</v>
      </c>
      <c r="N18" s="50">
        <f>TEIK_2002!M18</f>
        <v>0</v>
      </c>
      <c r="O18" s="51">
        <f>TEIK_2002!N18</f>
        <v>0</v>
      </c>
      <c r="P18" s="50">
        <f>TEIK_2002!O18</f>
        <v>0</v>
      </c>
      <c r="Q18" s="52">
        <f>TEIK_2002!P18</f>
        <v>0</v>
      </c>
      <c r="R18" s="51">
        <f>TEIK_2002!Q18</f>
        <v>0</v>
      </c>
      <c r="S18" s="52">
        <f>TEIK_2002!R18</f>
        <v>0</v>
      </c>
      <c r="T18" s="50">
        <f>TEIK_2002!S18</f>
        <v>0</v>
      </c>
      <c r="U18" s="51">
        <f>TEIK_2002!T18</f>
        <v>0</v>
      </c>
      <c r="V18" s="52">
        <f>TEIK_2002!U18</f>
        <v>0</v>
      </c>
      <c r="W18" s="50">
        <f>TEIK_2002!V18</f>
        <v>0</v>
      </c>
      <c r="X18" s="50">
        <f>TEIK_2002!W18</f>
        <v>0</v>
      </c>
      <c r="Y18" s="50">
        <f>TEIK_2002!X18</f>
        <v>0</v>
      </c>
      <c r="Z18" s="50">
        <f>TEIK_2002!Y18</f>
        <v>0</v>
      </c>
      <c r="AA18" s="50">
        <f>TEIK_2002!Z18</f>
        <v>0</v>
      </c>
      <c r="AB18" s="51">
        <f>TEIK_2002!AA18</f>
        <v>0</v>
      </c>
      <c r="AC18" s="50">
        <f>TEIK_2002!AB18</f>
        <v>0</v>
      </c>
      <c r="AD18" s="50">
        <f>TEIK_2002!AC18</f>
        <v>0</v>
      </c>
      <c r="AE18" s="50">
        <f>TEIK_2002!AD18</f>
        <v>0</v>
      </c>
      <c r="AF18" s="50">
        <f>TEIK_2002!AE18</f>
        <v>0</v>
      </c>
      <c r="AG18" s="50">
        <f>TEIK_2002!AF18</f>
        <v>0</v>
      </c>
      <c r="AH18" s="50">
        <f>TEIK_2002!AG18</f>
        <v>0</v>
      </c>
      <c r="AI18" s="50">
        <f>TEIK_2002!AH18</f>
        <v>0</v>
      </c>
      <c r="AJ18" s="52">
        <f>TEIK_2002!AI18</f>
        <v>0</v>
      </c>
      <c r="AK18" s="50">
        <f>TEIK_2002!AJ18</f>
        <v>0</v>
      </c>
      <c r="AL18" s="50">
        <f>TEIK_2002!AK18</f>
        <v>0</v>
      </c>
      <c r="AM18" s="53">
        <f>TEIK_2002!AL18</f>
        <v>0</v>
      </c>
      <c r="AN18" s="51">
        <f>TEIK_2002!AM18</f>
        <v>0</v>
      </c>
      <c r="AO18" s="52">
        <f>TEIK_2002!AN18</f>
        <v>0</v>
      </c>
      <c r="AP18" s="51">
        <f>TEIK_2002!AO18</f>
        <v>0</v>
      </c>
      <c r="AQ18" s="50">
        <f>TEIK_2002!AP18</f>
        <v>0</v>
      </c>
      <c r="AR18" s="50">
        <f>TEIK_2002!AQ18</f>
        <v>0</v>
      </c>
      <c r="AS18" s="54">
        <f>TEIK_2002!AR18</f>
        <v>0</v>
      </c>
      <c r="AT18" s="45"/>
      <c r="AU18" s="45"/>
      <c r="AV18" s="45"/>
      <c r="AW18" s="46"/>
      <c r="AX18" s="46"/>
      <c r="AY18" s="45"/>
      <c r="AZ18" s="45"/>
      <c r="BA18" s="45"/>
      <c r="BB18" s="45"/>
      <c r="BC18" s="46"/>
      <c r="BD18" s="46"/>
      <c r="BE18" s="46"/>
      <c r="BF18" s="45"/>
      <c r="BG18" s="45"/>
      <c r="BH18" s="45"/>
      <c r="BI18" s="45"/>
      <c r="BJ18" s="45"/>
      <c r="BK18" s="46"/>
      <c r="BL18" s="46"/>
      <c r="BM18" s="46"/>
      <c r="BN18" s="45"/>
      <c r="BO18" s="45"/>
      <c r="BP18" s="45"/>
      <c r="BQ18" s="45"/>
      <c r="BR18" s="45"/>
      <c r="BS18" s="45"/>
      <c r="BT18" s="45"/>
      <c r="BU18" s="45"/>
      <c r="BV18" s="45"/>
      <c r="BW18" s="45"/>
      <c r="BX18" s="46"/>
      <c r="BY18" s="46"/>
      <c r="BZ18" s="45"/>
      <c r="CA18" s="45"/>
      <c r="CB18" s="46"/>
      <c r="CC18" s="46"/>
      <c r="CD18" s="45"/>
      <c r="CE18" s="45"/>
      <c r="CF18" s="47"/>
      <c r="CG18" s="47"/>
    </row>
    <row r="19" spans="2:85" ht="13.25" outlineLevel="1" x14ac:dyDescent="0.25">
      <c r="B19" s="48" t="s">
        <v>73</v>
      </c>
      <c r="C19" s="49" t="s">
        <v>74</v>
      </c>
      <c r="D19" s="50">
        <f>TEIK_2002!C19</f>
        <v>0</v>
      </c>
      <c r="E19" s="50">
        <f>TEIK_2002!D19</f>
        <v>0</v>
      </c>
      <c r="F19" s="50">
        <f>TEIK_2002!E19</f>
        <v>0</v>
      </c>
      <c r="G19" s="50">
        <f>TEIK_2002!F19</f>
        <v>0</v>
      </c>
      <c r="H19" s="50">
        <f>TEIK_2002!G19</f>
        <v>0</v>
      </c>
      <c r="I19" s="50">
        <f>TEIK_2002!H19</f>
        <v>0</v>
      </c>
      <c r="J19" s="50">
        <f>TEIK_2002!I19</f>
        <v>0</v>
      </c>
      <c r="K19" s="50">
        <f>TEIK_2002!J19</f>
        <v>0</v>
      </c>
      <c r="L19" s="50">
        <f>TEIK_2002!K19</f>
        <v>0</v>
      </c>
      <c r="M19" s="50">
        <f>TEIK_2002!L19</f>
        <v>0</v>
      </c>
      <c r="N19" s="50">
        <f>TEIK_2002!M19</f>
        <v>0</v>
      </c>
      <c r="O19" s="51">
        <f>TEIK_2002!N19</f>
        <v>0</v>
      </c>
      <c r="P19" s="50">
        <f>TEIK_2002!O19</f>
        <v>0</v>
      </c>
      <c r="Q19" s="52">
        <f>TEIK_2002!P19</f>
        <v>0</v>
      </c>
      <c r="R19" s="51">
        <f>TEIK_2002!Q19</f>
        <v>0</v>
      </c>
      <c r="S19" s="52">
        <f>TEIK_2002!R19</f>
        <v>0</v>
      </c>
      <c r="T19" s="50">
        <f>TEIK_2002!S19</f>
        <v>0</v>
      </c>
      <c r="U19" s="51">
        <f>TEIK_2002!T19</f>
        <v>0</v>
      </c>
      <c r="V19" s="52">
        <f>TEIK_2002!U19</f>
        <v>0</v>
      </c>
      <c r="W19" s="50">
        <f>TEIK_2002!V19</f>
        <v>0</v>
      </c>
      <c r="X19" s="50">
        <f>TEIK_2002!W19</f>
        <v>0</v>
      </c>
      <c r="Y19" s="50">
        <f>TEIK_2002!X19</f>
        <v>0</v>
      </c>
      <c r="Z19" s="50">
        <f>TEIK_2002!Y19</f>
        <v>0</v>
      </c>
      <c r="AA19" s="50">
        <f>TEIK_2002!Z19</f>
        <v>0</v>
      </c>
      <c r="AB19" s="51">
        <f>TEIK_2002!AA19</f>
        <v>0</v>
      </c>
      <c r="AC19" s="50">
        <f>TEIK_2002!AB19</f>
        <v>0</v>
      </c>
      <c r="AD19" s="50">
        <f>TEIK_2002!AC19</f>
        <v>0</v>
      </c>
      <c r="AE19" s="50">
        <f>TEIK_2002!AD19</f>
        <v>0</v>
      </c>
      <c r="AF19" s="50">
        <f>TEIK_2002!AE19</f>
        <v>0</v>
      </c>
      <c r="AG19" s="50">
        <f>TEIK_2002!AF19</f>
        <v>0</v>
      </c>
      <c r="AH19" s="50">
        <f>TEIK_2002!AG19</f>
        <v>0</v>
      </c>
      <c r="AI19" s="50">
        <f>TEIK_2002!AH19</f>
        <v>0</v>
      </c>
      <c r="AJ19" s="52">
        <f>TEIK_2002!AI19</f>
        <v>0</v>
      </c>
      <c r="AK19" s="50">
        <f>TEIK_2002!AJ19</f>
        <v>0</v>
      </c>
      <c r="AL19" s="50">
        <f>TEIK_2002!AK19</f>
        <v>0</v>
      </c>
      <c r="AM19" s="53">
        <f>TEIK_2002!AL19</f>
        <v>0</v>
      </c>
      <c r="AN19" s="51">
        <f>TEIK_2002!AM19</f>
        <v>0</v>
      </c>
      <c r="AO19" s="52">
        <f>TEIK_2002!AN19</f>
        <v>0</v>
      </c>
      <c r="AP19" s="51">
        <f>TEIK_2002!AO19</f>
        <v>0</v>
      </c>
      <c r="AQ19" s="50">
        <f>TEIK_2002!AP19</f>
        <v>0</v>
      </c>
      <c r="AR19" s="50">
        <f>TEIK_2002!AQ19</f>
        <v>0</v>
      </c>
      <c r="AS19" s="54">
        <f>TEIK_2002!AR19</f>
        <v>0</v>
      </c>
      <c r="AT19" s="45"/>
      <c r="AU19" s="45"/>
      <c r="AV19" s="45"/>
      <c r="AW19" s="46"/>
      <c r="AX19" s="46"/>
      <c r="AY19" s="45"/>
      <c r="AZ19" s="45"/>
      <c r="BA19" s="45"/>
      <c r="BB19" s="45"/>
      <c r="BC19" s="46"/>
      <c r="BD19" s="46"/>
      <c r="BE19" s="46"/>
      <c r="BF19" s="45"/>
      <c r="BG19" s="45"/>
      <c r="BH19" s="45"/>
      <c r="BI19" s="45"/>
      <c r="BJ19" s="45"/>
      <c r="BK19" s="46"/>
      <c r="BL19" s="46"/>
      <c r="BM19" s="46"/>
      <c r="BN19" s="45"/>
      <c r="BO19" s="45"/>
      <c r="BP19" s="45"/>
      <c r="BQ19" s="45"/>
      <c r="BR19" s="45"/>
      <c r="BS19" s="45"/>
      <c r="BT19" s="45"/>
      <c r="BU19" s="45"/>
      <c r="BV19" s="45"/>
      <c r="BW19" s="45"/>
      <c r="BX19" s="46"/>
      <c r="BY19" s="46"/>
      <c r="BZ19" s="45"/>
      <c r="CA19" s="45"/>
      <c r="CB19" s="46"/>
      <c r="CC19" s="46"/>
      <c r="CD19" s="45"/>
      <c r="CE19" s="45"/>
      <c r="CF19" s="47"/>
      <c r="CG19" s="47"/>
    </row>
    <row r="20" spans="2:85" ht="13.25" outlineLevel="1" x14ac:dyDescent="0.25">
      <c r="B20" s="48" t="s">
        <v>75</v>
      </c>
      <c r="C20" s="49" t="s">
        <v>76</v>
      </c>
      <c r="D20" s="50">
        <f>TEIK_2002!C20</f>
        <v>7.78</v>
      </c>
      <c r="E20" s="50">
        <f>TEIK_2002!D20</f>
        <v>54.21</v>
      </c>
      <c r="F20" s="50">
        <f>TEIK_2002!E20</f>
        <v>152.72</v>
      </c>
      <c r="G20" s="50">
        <f>TEIK_2002!F20</f>
        <v>4.7300000000000004</v>
      </c>
      <c r="H20" s="50">
        <f>TEIK_2002!G20</f>
        <v>43.49</v>
      </c>
      <c r="I20" s="50">
        <f>TEIK_2002!H20</f>
        <v>46</v>
      </c>
      <c r="J20" s="50">
        <f>TEIK_2002!I20</f>
        <v>43.39</v>
      </c>
      <c r="K20" s="50">
        <f>TEIK_2002!J20</f>
        <v>179.06</v>
      </c>
      <c r="L20" s="50">
        <f>TEIK_2002!K20</f>
        <v>46.41</v>
      </c>
      <c r="M20" s="50">
        <f>TEIK_2002!L20</f>
        <v>61.26</v>
      </c>
      <c r="N20" s="50">
        <f>TEIK_2002!M20</f>
        <v>29.71</v>
      </c>
      <c r="O20" s="51">
        <f>TEIK_2002!N20</f>
        <v>82.94</v>
      </c>
      <c r="P20" s="50">
        <f>TEIK_2002!O20</f>
        <v>15.23</v>
      </c>
      <c r="Q20" s="52">
        <f>TEIK_2002!P20</f>
        <v>69.92</v>
      </c>
      <c r="R20" s="51">
        <f>TEIK_2002!Q20</f>
        <v>157.62</v>
      </c>
      <c r="S20" s="52">
        <f>TEIK_2002!R20</f>
        <v>154.75</v>
      </c>
      <c r="T20" s="50">
        <f>TEIK_2002!S20</f>
        <v>64.66</v>
      </c>
      <c r="U20" s="51">
        <f>TEIK_2002!T20</f>
        <v>54.25</v>
      </c>
      <c r="V20" s="52">
        <f>TEIK_2002!U20</f>
        <v>279.56</v>
      </c>
      <c r="W20" s="50">
        <f>TEIK_2002!V20</f>
        <v>60.8</v>
      </c>
      <c r="X20" s="50">
        <f>TEIK_2002!W20</f>
        <v>74.47</v>
      </c>
      <c r="Y20" s="50">
        <f>TEIK_2002!X20</f>
        <v>13.71</v>
      </c>
      <c r="Z20" s="50">
        <f>TEIK_2002!Y20</f>
        <v>85.84</v>
      </c>
      <c r="AA20" s="50">
        <f>TEIK_2002!Z20</f>
        <v>79.650000000000006</v>
      </c>
      <c r="AB20" s="51">
        <f>TEIK_2002!AA20</f>
        <v>202.59</v>
      </c>
      <c r="AC20" s="50">
        <f>TEIK_2002!AB20</f>
        <v>12</v>
      </c>
      <c r="AD20" s="50">
        <f>TEIK_2002!AC20</f>
        <v>2.4700000000000002</v>
      </c>
      <c r="AE20" s="50">
        <f>TEIK_2002!AD20</f>
        <v>13.24</v>
      </c>
      <c r="AF20" s="50">
        <f>TEIK_2002!AE20</f>
        <v>21.52</v>
      </c>
      <c r="AG20" s="50">
        <f>TEIK_2002!AF20</f>
        <v>328.11</v>
      </c>
      <c r="AH20" s="50">
        <f>TEIK_2002!AG20</f>
        <v>161.32</v>
      </c>
      <c r="AI20" s="50">
        <f>TEIK_2002!AH20</f>
        <v>290.7</v>
      </c>
      <c r="AJ20" s="52">
        <f>TEIK_2002!AI20</f>
        <v>77.959999999999994</v>
      </c>
      <c r="AK20" s="50">
        <f>TEIK_2002!AJ20</f>
        <v>70.8</v>
      </c>
      <c r="AL20" s="50">
        <f>TEIK_2002!AK20</f>
        <v>62.82</v>
      </c>
      <c r="AM20" s="53">
        <f>TEIK_2002!AL20</f>
        <v>9.08</v>
      </c>
      <c r="AN20" s="51">
        <f>TEIK_2002!AM20</f>
        <v>6.52</v>
      </c>
      <c r="AO20" s="52">
        <f>TEIK_2002!AN20</f>
        <v>70.34</v>
      </c>
      <c r="AP20" s="51">
        <f>TEIK_2002!AO20</f>
        <v>8.24</v>
      </c>
      <c r="AQ20" s="50">
        <f>TEIK_2002!AP20</f>
        <v>0</v>
      </c>
      <c r="AR20" s="50">
        <f>TEIK_2002!AQ20</f>
        <v>1.1000000000000001</v>
      </c>
      <c r="AS20" s="54">
        <f>TEIK_2002!AR20</f>
        <v>3200.97</v>
      </c>
      <c r="AT20" s="45"/>
      <c r="AU20" s="45"/>
      <c r="AV20" s="45"/>
      <c r="AW20" s="46"/>
      <c r="AX20" s="46"/>
      <c r="AY20" s="45"/>
      <c r="AZ20" s="45"/>
      <c r="BA20" s="45"/>
      <c r="BB20" s="45"/>
      <c r="BC20" s="46"/>
      <c r="BD20" s="46"/>
      <c r="BE20" s="46"/>
      <c r="BF20" s="45"/>
      <c r="BG20" s="45"/>
      <c r="BH20" s="45"/>
      <c r="BI20" s="45"/>
      <c r="BJ20" s="45"/>
      <c r="BK20" s="46"/>
      <c r="BL20" s="46"/>
      <c r="BM20" s="46"/>
      <c r="BN20" s="45"/>
      <c r="BO20" s="45"/>
      <c r="BP20" s="45"/>
      <c r="BQ20" s="45"/>
      <c r="BR20" s="45"/>
      <c r="BS20" s="45"/>
      <c r="BT20" s="45"/>
      <c r="BU20" s="45"/>
      <c r="BV20" s="45"/>
      <c r="BW20" s="45"/>
      <c r="BX20" s="46"/>
      <c r="BY20" s="46"/>
      <c r="BZ20" s="45"/>
      <c r="CA20" s="45"/>
      <c r="CB20" s="46"/>
      <c r="CC20" s="46"/>
      <c r="CD20" s="45"/>
      <c r="CE20" s="45"/>
      <c r="CF20" s="47"/>
      <c r="CG20" s="47"/>
    </row>
    <row r="21" spans="2:85" ht="13.25" outlineLevel="1" x14ac:dyDescent="0.25">
      <c r="B21" s="48" t="s">
        <v>77</v>
      </c>
      <c r="C21" s="49" t="s">
        <v>78</v>
      </c>
      <c r="D21" s="50">
        <f>TEIK_2002!C21</f>
        <v>2.71</v>
      </c>
      <c r="E21" s="50">
        <f>TEIK_2002!D21</f>
        <v>22.11</v>
      </c>
      <c r="F21" s="50">
        <f>TEIK_2002!E21</f>
        <v>62.36</v>
      </c>
      <c r="G21" s="50">
        <f>TEIK_2002!F21</f>
        <v>3.54</v>
      </c>
      <c r="H21" s="50">
        <f>TEIK_2002!G21</f>
        <v>25.06</v>
      </c>
      <c r="I21" s="50">
        <f>TEIK_2002!H21</f>
        <v>20.12</v>
      </c>
      <c r="J21" s="50">
        <f>TEIK_2002!I21</f>
        <v>18.62</v>
      </c>
      <c r="K21" s="50">
        <f>TEIK_2002!J21</f>
        <v>77.02</v>
      </c>
      <c r="L21" s="50">
        <f>TEIK_2002!K21</f>
        <v>19.05</v>
      </c>
      <c r="M21" s="50">
        <f>TEIK_2002!L21</f>
        <v>31.07</v>
      </c>
      <c r="N21" s="50">
        <f>TEIK_2002!M21</f>
        <v>24.62</v>
      </c>
      <c r="O21" s="51">
        <f>TEIK_2002!N21</f>
        <v>32.43</v>
      </c>
      <c r="P21" s="50">
        <f>TEIK_2002!O21</f>
        <v>6.45</v>
      </c>
      <c r="Q21" s="52">
        <f>TEIK_2002!P21</f>
        <v>27.64</v>
      </c>
      <c r="R21" s="51">
        <f>TEIK_2002!Q21</f>
        <v>59.99</v>
      </c>
      <c r="S21" s="52">
        <f>TEIK_2002!R21</f>
        <v>63.24</v>
      </c>
      <c r="T21" s="50">
        <f>TEIK_2002!S21</f>
        <v>27.21</v>
      </c>
      <c r="U21" s="51">
        <f>TEIK_2002!T21</f>
        <v>20.51</v>
      </c>
      <c r="V21" s="52">
        <f>TEIK_2002!U21</f>
        <v>107.33</v>
      </c>
      <c r="W21" s="50">
        <f>TEIK_2002!V21</f>
        <v>41.12</v>
      </c>
      <c r="X21" s="50">
        <f>TEIK_2002!W21</f>
        <v>32.33</v>
      </c>
      <c r="Y21" s="50">
        <f>TEIK_2002!X21</f>
        <v>10.24</v>
      </c>
      <c r="Z21" s="50">
        <f>TEIK_2002!Y21</f>
        <v>124.53</v>
      </c>
      <c r="AA21" s="50">
        <f>TEIK_2002!Z21</f>
        <v>46.22</v>
      </c>
      <c r="AB21" s="51">
        <f>TEIK_2002!AA21</f>
        <v>101.6</v>
      </c>
      <c r="AC21" s="50">
        <f>TEIK_2002!AB21</f>
        <v>0</v>
      </c>
      <c r="AD21" s="50">
        <f>TEIK_2002!AC21</f>
        <v>3.95</v>
      </c>
      <c r="AE21" s="50">
        <f>TEIK_2002!AD21</f>
        <v>9.11</v>
      </c>
      <c r="AF21" s="50">
        <f>TEIK_2002!AE21</f>
        <v>11.01</v>
      </c>
      <c r="AG21" s="50">
        <f>TEIK_2002!AF21</f>
        <v>157.12</v>
      </c>
      <c r="AH21" s="50">
        <f>TEIK_2002!AG21</f>
        <v>196.63</v>
      </c>
      <c r="AI21" s="50">
        <f>TEIK_2002!AH21</f>
        <v>232.77</v>
      </c>
      <c r="AJ21" s="52">
        <f>TEIK_2002!AI21</f>
        <v>42.54</v>
      </c>
      <c r="AK21" s="50">
        <f>TEIK_2002!AJ21</f>
        <v>52.79</v>
      </c>
      <c r="AL21" s="50">
        <f>TEIK_2002!AK21</f>
        <v>37.21</v>
      </c>
      <c r="AM21" s="53">
        <f>TEIK_2002!AL21</f>
        <v>5.8</v>
      </c>
      <c r="AN21" s="51">
        <f>TEIK_2002!AM21</f>
        <v>7.63</v>
      </c>
      <c r="AO21" s="52">
        <f>TEIK_2002!AN21</f>
        <v>48.89</v>
      </c>
      <c r="AP21" s="51">
        <f>TEIK_2002!AO21</f>
        <v>11.68</v>
      </c>
      <c r="AQ21" s="50">
        <f>TEIK_2002!AP21</f>
        <v>8</v>
      </c>
      <c r="AR21" s="50">
        <f>TEIK_2002!AQ21</f>
        <v>0.76</v>
      </c>
      <c r="AS21" s="54">
        <f>TEIK_2002!AR21</f>
        <v>1833.0100000000007</v>
      </c>
      <c r="AT21" s="45"/>
      <c r="AU21" s="45"/>
      <c r="AV21" s="45"/>
      <c r="AW21" s="46"/>
      <c r="AX21" s="46"/>
      <c r="AY21" s="45"/>
      <c r="AZ21" s="45"/>
      <c r="BA21" s="45"/>
      <c r="BB21" s="45"/>
      <c r="BC21" s="46"/>
      <c r="BD21" s="46"/>
      <c r="BE21" s="46"/>
      <c r="BF21" s="45"/>
      <c r="BG21" s="45"/>
      <c r="BH21" s="45"/>
      <c r="BI21" s="45"/>
      <c r="BJ21" s="45"/>
      <c r="BK21" s="46"/>
      <c r="BL21" s="46"/>
      <c r="BM21" s="46"/>
      <c r="BN21" s="45"/>
      <c r="BO21" s="45"/>
      <c r="BP21" s="45"/>
      <c r="BQ21" s="45"/>
      <c r="BR21" s="45"/>
      <c r="BS21" s="45"/>
      <c r="BT21" s="45"/>
      <c r="BU21" s="45"/>
      <c r="BV21" s="45"/>
      <c r="BW21" s="45"/>
      <c r="BX21" s="46"/>
      <c r="BY21" s="46"/>
      <c r="BZ21" s="45"/>
      <c r="CA21" s="45"/>
      <c r="CB21" s="46"/>
      <c r="CC21" s="46"/>
      <c r="CD21" s="45"/>
      <c r="CE21" s="45"/>
      <c r="CF21" s="47"/>
      <c r="CG21" s="47"/>
    </row>
    <row r="22" spans="2:85" ht="13.25" outlineLevel="1" x14ac:dyDescent="0.25">
      <c r="B22" s="48" t="s">
        <v>79</v>
      </c>
      <c r="C22" s="49" t="s">
        <v>80</v>
      </c>
      <c r="D22" s="50">
        <f>TEIK_2002!C22</f>
        <v>0</v>
      </c>
      <c r="E22" s="50">
        <f>TEIK_2002!D22</f>
        <v>0</v>
      </c>
      <c r="F22" s="50">
        <f>TEIK_2002!E22</f>
        <v>0</v>
      </c>
      <c r="G22" s="50">
        <f>TEIK_2002!F22</f>
        <v>0</v>
      </c>
      <c r="H22" s="50">
        <f>TEIK_2002!G22</f>
        <v>0</v>
      </c>
      <c r="I22" s="50">
        <f>TEIK_2002!H22</f>
        <v>0</v>
      </c>
      <c r="J22" s="50">
        <f>TEIK_2002!I22</f>
        <v>0</v>
      </c>
      <c r="K22" s="50">
        <f>TEIK_2002!J22</f>
        <v>0</v>
      </c>
      <c r="L22" s="50">
        <f>TEIK_2002!K22</f>
        <v>0</v>
      </c>
      <c r="M22" s="50">
        <f>TEIK_2002!L22</f>
        <v>0</v>
      </c>
      <c r="N22" s="50">
        <f>TEIK_2002!M22</f>
        <v>0</v>
      </c>
      <c r="O22" s="51">
        <f>TEIK_2002!N22</f>
        <v>0</v>
      </c>
      <c r="P22" s="50">
        <f>TEIK_2002!O22</f>
        <v>0</v>
      </c>
      <c r="Q22" s="52">
        <f>TEIK_2002!P22</f>
        <v>0</v>
      </c>
      <c r="R22" s="51">
        <f>TEIK_2002!Q22</f>
        <v>0</v>
      </c>
      <c r="S22" s="52">
        <f>TEIK_2002!R22</f>
        <v>0</v>
      </c>
      <c r="T22" s="50">
        <f>TEIK_2002!S22</f>
        <v>0</v>
      </c>
      <c r="U22" s="51">
        <f>TEIK_2002!T22</f>
        <v>0</v>
      </c>
      <c r="V22" s="52">
        <f>TEIK_2002!U22</f>
        <v>0</v>
      </c>
      <c r="W22" s="50">
        <f>TEIK_2002!V22</f>
        <v>0</v>
      </c>
      <c r="X22" s="50">
        <f>TEIK_2002!W22</f>
        <v>0</v>
      </c>
      <c r="Y22" s="50">
        <f>TEIK_2002!X22</f>
        <v>0</v>
      </c>
      <c r="Z22" s="50">
        <f>TEIK_2002!Y22</f>
        <v>0</v>
      </c>
      <c r="AA22" s="50">
        <f>TEIK_2002!Z22</f>
        <v>0</v>
      </c>
      <c r="AB22" s="51">
        <f>TEIK_2002!AA22</f>
        <v>0</v>
      </c>
      <c r="AC22" s="50">
        <f>TEIK_2002!AB22</f>
        <v>0</v>
      </c>
      <c r="AD22" s="50">
        <f>TEIK_2002!AC22</f>
        <v>0</v>
      </c>
      <c r="AE22" s="50">
        <f>TEIK_2002!AD22</f>
        <v>0</v>
      </c>
      <c r="AF22" s="50">
        <f>TEIK_2002!AE22</f>
        <v>0</v>
      </c>
      <c r="AG22" s="50">
        <f>TEIK_2002!AF22</f>
        <v>0</v>
      </c>
      <c r="AH22" s="50">
        <f>TEIK_2002!AG22</f>
        <v>0</v>
      </c>
      <c r="AI22" s="50">
        <f>TEIK_2002!AH22</f>
        <v>0</v>
      </c>
      <c r="AJ22" s="52">
        <f>TEIK_2002!AI22</f>
        <v>0</v>
      </c>
      <c r="AK22" s="50">
        <f>TEIK_2002!AJ22</f>
        <v>0</v>
      </c>
      <c r="AL22" s="50">
        <f>TEIK_2002!AK22</f>
        <v>0</v>
      </c>
      <c r="AM22" s="53">
        <f>TEIK_2002!AL22</f>
        <v>0</v>
      </c>
      <c r="AN22" s="51">
        <f>TEIK_2002!AM22</f>
        <v>0</v>
      </c>
      <c r="AO22" s="52">
        <f>TEIK_2002!AN22</f>
        <v>0</v>
      </c>
      <c r="AP22" s="51">
        <f>TEIK_2002!AO22</f>
        <v>0</v>
      </c>
      <c r="AQ22" s="50">
        <f>TEIK_2002!AP22</f>
        <v>0</v>
      </c>
      <c r="AR22" s="50">
        <f>TEIK_2002!AQ22</f>
        <v>0</v>
      </c>
      <c r="AS22" s="54">
        <f>TEIK_2002!AR22</f>
        <v>0</v>
      </c>
      <c r="AT22" s="45"/>
      <c r="AU22" s="45"/>
      <c r="AV22" s="45"/>
      <c r="AW22" s="46"/>
      <c r="AX22" s="46"/>
      <c r="AY22" s="45"/>
      <c r="AZ22" s="45"/>
      <c r="BA22" s="45"/>
      <c r="BB22" s="45"/>
      <c r="BC22" s="46"/>
      <c r="BD22" s="46"/>
      <c r="BE22" s="46"/>
      <c r="BF22" s="45"/>
      <c r="BG22" s="45"/>
      <c r="BH22" s="45"/>
      <c r="BI22" s="45"/>
      <c r="BJ22" s="45"/>
      <c r="BK22" s="46"/>
      <c r="BL22" s="46"/>
      <c r="BM22" s="46"/>
      <c r="BN22" s="45"/>
      <c r="BO22" s="45"/>
      <c r="BP22" s="45"/>
      <c r="BQ22" s="45"/>
      <c r="BR22" s="45"/>
      <c r="BS22" s="45"/>
      <c r="BT22" s="45"/>
      <c r="BU22" s="45"/>
      <c r="BV22" s="45"/>
      <c r="BW22" s="45"/>
      <c r="BX22" s="46"/>
      <c r="BY22" s="46"/>
      <c r="BZ22" s="45"/>
      <c r="CA22" s="45"/>
      <c r="CB22" s="46"/>
      <c r="CC22" s="46"/>
      <c r="CD22" s="45"/>
      <c r="CE22" s="45"/>
      <c r="CF22" s="47"/>
      <c r="CG22" s="47"/>
    </row>
    <row r="23" spans="2:85" ht="13.25" outlineLevel="1" x14ac:dyDescent="0.25">
      <c r="B23" s="48" t="s">
        <v>81</v>
      </c>
      <c r="C23" s="49" t="s">
        <v>82</v>
      </c>
      <c r="D23" s="50">
        <f>TEIK_2002!C23</f>
        <v>0</v>
      </c>
      <c r="E23" s="50">
        <f>TEIK_2002!D23</f>
        <v>0</v>
      </c>
      <c r="F23" s="50">
        <f>TEIK_2002!E23</f>
        <v>0</v>
      </c>
      <c r="G23" s="50">
        <f>TEIK_2002!F23</f>
        <v>0</v>
      </c>
      <c r="H23" s="50">
        <f>TEIK_2002!G23</f>
        <v>0</v>
      </c>
      <c r="I23" s="50">
        <f>TEIK_2002!H23</f>
        <v>0</v>
      </c>
      <c r="J23" s="50">
        <f>TEIK_2002!I23</f>
        <v>0</v>
      </c>
      <c r="K23" s="50">
        <f>TEIK_2002!J23</f>
        <v>0</v>
      </c>
      <c r="L23" s="50">
        <f>TEIK_2002!K23</f>
        <v>0</v>
      </c>
      <c r="M23" s="50">
        <f>TEIK_2002!L23</f>
        <v>0</v>
      </c>
      <c r="N23" s="50">
        <f>TEIK_2002!M23</f>
        <v>0</v>
      </c>
      <c r="O23" s="51">
        <f>TEIK_2002!N23</f>
        <v>0</v>
      </c>
      <c r="P23" s="50">
        <f>TEIK_2002!O23</f>
        <v>0</v>
      </c>
      <c r="Q23" s="52">
        <f>TEIK_2002!P23</f>
        <v>0</v>
      </c>
      <c r="R23" s="51">
        <f>TEIK_2002!Q23</f>
        <v>0</v>
      </c>
      <c r="S23" s="52">
        <f>TEIK_2002!R23</f>
        <v>0</v>
      </c>
      <c r="T23" s="50">
        <f>TEIK_2002!S23</f>
        <v>0</v>
      </c>
      <c r="U23" s="51">
        <f>TEIK_2002!T23</f>
        <v>0</v>
      </c>
      <c r="V23" s="52">
        <f>TEIK_2002!U23</f>
        <v>0</v>
      </c>
      <c r="W23" s="50">
        <f>TEIK_2002!V23</f>
        <v>0</v>
      </c>
      <c r="X23" s="50">
        <f>TEIK_2002!W23</f>
        <v>0</v>
      </c>
      <c r="Y23" s="50">
        <f>TEIK_2002!X23</f>
        <v>0</v>
      </c>
      <c r="Z23" s="50">
        <f>TEIK_2002!Y23</f>
        <v>0</v>
      </c>
      <c r="AA23" s="50">
        <f>TEIK_2002!Z23</f>
        <v>0</v>
      </c>
      <c r="AB23" s="51">
        <f>TEIK_2002!AA23</f>
        <v>0</v>
      </c>
      <c r="AC23" s="50">
        <f>TEIK_2002!AB23</f>
        <v>0</v>
      </c>
      <c r="AD23" s="50">
        <f>TEIK_2002!AC23</f>
        <v>0</v>
      </c>
      <c r="AE23" s="50">
        <f>TEIK_2002!AD23</f>
        <v>0</v>
      </c>
      <c r="AF23" s="50">
        <f>TEIK_2002!AE23</f>
        <v>0</v>
      </c>
      <c r="AG23" s="50">
        <f>TEIK_2002!AF23</f>
        <v>0</v>
      </c>
      <c r="AH23" s="50">
        <f>TEIK_2002!AG23</f>
        <v>0</v>
      </c>
      <c r="AI23" s="50">
        <f>TEIK_2002!AH23</f>
        <v>0</v>
      </c>
      <c r="AJ23" s="52">
        <f>TEIK_2002!AI23</f>
        <v>0</v>
      </c>
      <c r="AK23" s="50">
        <f>TEIK_2002!AJ23</f>
        <v>0</v>
      </c>
      <c r="AL23" s="50">
        <f>TEIK_2002!AK23</f>
        <v>0</v>
      </c>
      <c r="AM23" s="53">
        <f>TEIK_2002!AL23</f>
        <v>0</v>
      </c>
      <c r="AN23" s="51">
        <f>TEIK_2002!AM23</f>
        <v>0</v>
      </c>
      <c r="AO23" s="52">
        <f>TEIK_2002!AN23</f>
        <v>0</v>
      </c>
      <c r="AP23" s="51">
        <f>TEIK_2002!AO23</f>
        <v>0</v>
      </c>
      <c r="AQ23" s="50">
        <f>TEIK_2002!AP23</f>
        <v>0</v>
      </c>
      <c r="AR23" s="50">
        <f>TEIK_2002!AQ23</f>
        <v>0</v>
      </c>
      <c r="AS23" s="54">
        <f>TEIK_2002!AR23</f>
        <v>0</v>
      </c>
      <c r="AT23" s="45"/>
      <c r="AU23" s="45"/>
      <c r="AV23" s="45"/>
      <c r="AW23" s="46"/>
      <c r="AX23" s="46"/>
      <c r="AY23" s="45"/>
      <c r="AZ23" s="45"/>
      <c r="BA23" s="45"/>
      <c r="BB23" s="45"/>
      <c r="BC23" s="46"/>
      <c r="BD23" s="46"/>
      <c r="BE23" s="46"/>
      <c r="BF23" s="45"/>
      <c r="BG23" s="45"/>
      <c r="BH23" s="45"/>
      <c r="BI23" s="45"/>
      <c r="BJ23" s="45"/>
      <c r="BK23" s="46"/>
      <c r="BL23" s="46"/>
      <c r="BM23" s="46"/>
      <c r="BN23" s="45"/>
      <c r="BO23" s="45"/>
      <c r="BP23" s="45"/>
      <c r="BQ23" s="45"/>
      <c r="BR23" s="45"/>
      <c r="BS23" s="45"/>
      <c r="BT23" s="45"/>
      <c r="BU23" s="45"/>
      <c r="BV23" s="45"/>
      <c r="BW23" s="45"/>
      <c r="BX23" s="46"/>
      <c r="BY23" s="46"/>
      <c r="BZ23" s="45"/>
      <c r="CA23" s="45"/>
      <c r="CB23" s="46"/>
      <c r="CC23" s="46"/>
      <c r="CD23" s="45"/>
      <c r="CE23" s="45"/>
      <c r="CF23" s="47"/>
      <c r="CG23" s="47"/>
    </row>
    <row r="24" spans="2:85" ht="13.25" outlineLevel="1" x14ac:dyDescent="0.25">
      <c r="B24" s="48" t="s">
        <v>83</v>
      </c>
      <c r="C24" s="49" t="s">
        <v>84</v>
      </c>
      <c r="D24" s="50">
        <f>TEIK_2002!C24</f>
        <v>2759.9</v>
      </c>
      <c r="E24" s="50">
        <f>TEIK_2002!D24</f>
        <v>230.43</v>
      </c>
      <c r="F24" s="50">
        <f>TEIK_2002!E24</f>
        <v>622.77</v>
      </c>
      <c r="G24" s="50">
        <f>TEIK_2002!F24</f>
        <v>37.26</v>
      </c>
      <c r="H24" s="50">
        <f>TEIK_2002!G24</f>
        <v>139.81</v>
      </c>
      <c r="I24" s="50">
        <f>TEIK_2002!H24</f>
        <v>175.38</v>
      </c>
      <c r="J24" s="50">
        <f>TEIK_2002!I24</f>
        <v>122.91</v>
      </c>
      <c r="K24" s="50">
        <f>TEIK_2002!J24</f>
        <v>378.75</v>
      </c>
      <c r="L24" s="50">
        <f>TEIK_2002!K24</f>
        <v>280.63</v>
      </c>
      <c r="M24" s="50">
        <f>TEIK_2002!L24</f>
        <v>234.23</v>
      </c>
      <c r="N24" s="50">
        <f>TEIK_2002!M24</f>
        <v>73.510000000000005</v>
      </c>
      <c r="O24" s="51">
        <f>TEIK_2002!N24</f>
        <v>264.32</v>
      </c>
      <c r="P24" s="50">
        <f>TEIK_2002!O24</f>
        <v>40.92</v>
      </c>
      <c r="Q24" s="52">
        <f>TEIK_2002!P24</f>
        <v>236.76</v>
      </c>
      <c r="R24" s="51">
        <f>TEIK_2002!Q24</f>
        <v>463.38</v>
      </c>
      <c r="S24" s="52">
        <f>TEIK_2002!R24</f>
        <v>486.33</v>
      </c>
      <c r="T24" s="50">
        <f>TEIK_2002!S24</f>
        <v>176.6</v>
      </c>
      <c r="U24" s="51">
        <f>TEIK_2002!T24</f>
        <v>103.94</v>
      </c>
      <c r="V24" s="52">
        <f>TEIK_2002!U24</f>
        <v>991.73</v>
      </c>
      <c r="W24" s="50">
        <f>TEIK_2002!V24</f>
        <v>291.43</v>
      </c>
      <c r="X24" s="50">
        <f>TEIK_2002!W24</f>
        <v>199.59</v>
      </c>
      <c r="Y24" s="50">
        <f>TEIK_2002!X24</f>
        <v>236.52</v>
      </c>
      <c r="Z24" s="50">
        <f>TEIK_2002!Y24</f>
        <v>812.35</v>
      </c>
      <c r="AA24" s="50">
        <f>TEIK_2002!Z24</f>
        <v>1793.1</v>
      </c>
      <c r="AB24" s="51">
        <f>TEIK_2002!AA24</f>
        <v>1830.31</v>
      </c>
      <c r="AC24" s="50">
        <f>TEIK_2002!AB24</f>
        <v>3469</v>
      </c>
      <c r="AD24" s="50">
        <f>TEIK_2002!AC24</f>
        <v>1472.26</v>
      </c>
      <c r="AE24" s="50">
        <f>TEIK_2002!AD24</f>
        <v>1834.46</v>
      </c>
      <c r="AF24" s="50">
        <f>TEIK_2002!AE24</f>
        <v>59812.32</v>
      </c>
      <c r="AG24" s="50">
        <f>TEIK_2002!AF24</f>
        <v>825.91</v>
      </c>
      <c r="AH24" s="50">
        <f>TEIK_2002!AG24</f>
        <v>1037.47</v>
      </c>
      <c r="AI24" s="50">
        <f>TEIK_2002!AH24</f>
        <v>1021.96</v>
      </c>
      <c r="AJ24" s="52">
        <f>TEIK_2002!AI24</f>
        <v>699.99</v>
      </c>
      <c r="AK24" s="50">
        <f>TEIK_2002!AJ24</f>
        <v>1054.6300000000001</v>
      </c>
      <c r="AL24" s="50">
        <f>TEIK_2002!AK24</f>
        <v>3843.78</v>
      </c>
      <c r="AM24" s="53">
        <f>TEIK_2002!AL24</f>
        <v>117.65</v>
      </c>
      <c r="AN24" s="51">
        <f>TEIK_2002!AM24</f>
        <v>6096.81</v>
      </c>
      <c r="AO24" s="52">
        <f>TEIK_2002!AN24</f>
        <v>2944.56</v>
      </c>
      <c r="AP24" s="51">
        <f>TEIK_2002!AO24</f>
        <v>1238.54</v>
      </c>
      <c r="AQ24" s="50">
        <f>TEIK_2002!AP24</f>
        <v>8557</v>
      </c>
      <c r="AR24" s="50">
        <f>TEIK_2002!AQ24</f>
        <v>217.81</v>
      </c>
      <c r="AS24" s="54">
        <f>TEIK_2002!AR24</f>
        <v>107227.01</v>
      </c>
      <c r="AT24" s="45"/>
      <c r="AU24" s="45"/>
      <c r="AV24" s="45"/>
      <c r="AW24" s="46"/>
      <c r="AX24" s="46"/>
      <c r="AY24" s="45"/>
      <c r="AZ24" s="45"/>
      <c r="BA24" s="45"/>
      <c r="BB24" s="45"/>
      <c r="BC24" s="46"/>
      <c r="BD24" s="46"/>
      <c r="BE24" s="46"/>
      <c r="BF24" s="45"/>
      <c r="BG24" s="45"/>
      <c r="BH24" s="45"/>
      <c r="BI24" s="45"/>
      <c r="BJ24" s="45"/>
      <c r="BK24" s="46"/>
      <c r="BL24" s="46"/>
      <c r="BM24" s="46"/>
      <c r="BN24" s="45"/>
      <c r="BO24" s="45"/>
      <c r="BP24" s="45"/>
      <c r="BQ24" s="45"/>
      <c r="BR24" s="45"/>
      <c r="BS24" s="45"/>
      <c r="BT24" s="45"/>
      <c r="BU24" s="45"/>
      <c r="BV24" s="45"/>
      <c r="BW24" s="45"/>
      <c r="BX24" s="46"/>
      <c r="BY24" s="46"/>
      <c r="BZ24" s="45"/>
      <c r="CA24" s="45"/>
      <c r="CB24" s="46"/>
      <c r="CC24" s="46"/>
      <c r="CD24" s="45"/>
      <c r="CE24" s="45"/>
      <c r="CF24" s="47"/>
      <c r="CG24" s="47"/>
    </row>
    <row r="25" spans="2:85" ht="13.25" outlineLevel="1" x14ac:dyDescent="0.25">
      <c r="B25" s="48" t="s">
        <v>85</v>
      </c>
      <c r="C25" s="49" t="s">
        <v>86</v>
      </c>
      <c r="D25" s="50">
        <f>TEIK_2002!C25</f>
        <v>13.44</v>
      </c>
      <c r="E25" s="50">
        <f>TEIK_2002!D25</f>
        <v>93.64</v>
      </c>
      <c r="F25" s="50">
        <f>TEIK_2002!E25</f>
        <v>299.18</v>
      </c>
      <c r="G25" s="50">
        <f>TEIK_2002!F25</f>
        <v>37.17</v>
      </c>
      <c r="H25" s="50">
        <f>TEIK_2002!G25</f>
        <v>61.12</v>
      </c>
      <c r="I25" s="50">
        <f>TEIK_2002!H25</f>
        <v>78.989999999999995</v>
      </c>
      <c r="J25" s="50">
        <f>TEIK_2002!I25</f>
        <v>28.6</v>
      </c>
      <c r="K25" s="50">
        <f>TEIK_2002!J25</f>
        <v>3.27</v>
      </c>
      <c r="L25" s="50">
        <f>TEIK_2002!K25</f>
        <v>96.37</v>
      </c>
      <c r="M25" s="50">
        <f>TEIK_2002!L25</f>
        <v>108.8</v>
      </c>
      <c r="N25" s="50">
        <f>TEIK_2002!M25</f>
        <v>18.88</v>
      </c>
      <c r="O25" s="51">
        <f>TEIK_2002!N25</f>
        <v>84.38</v>
      </c>
      <c r="P25" s="50">
        <f>TEIK_2002!O25</f>
        <v>10.69</v>
      </c>
      <c r="Q25" s="52">
        <f>TEIK_2002!P25</f>
        <v>88.33</v>
      </c>
      <c r="R25" s="51">
        <f>TEIK_2002!Q25</f>
        <v>121.59</v>
      </c>
      <c r="S25" s="52">
        <f>TEIK_2002!R25</f>
        <v>168.55</v>
      </c>
      <c r="T25" s="50">
        <f>TEIK_2002!S25</f>
        <v>54.52</v>
      </c>
      <c r="U25" s="51">
        <f>TEIK_2002!T25</f>
        <v>-8.17</v>
      </c>
      <c r="V25" s="52">
        <f>TEIK_2002!U25</f>
        <v>1455.35</v>
      </c>
      <c r="W25" s="50">
        <f>TEIK_2002!V25</f>
        <v>187.67</v>
      </c>
      <c r="X25" s="50">
        <f>TEIK_2002!W25</f>
        <v>53.08</v>
      </c>
      <c r="Y25" s="50">
        <f>TEIK_2002!X25</f>
        <v>230.83</v>
      </c>
      <c r="Z25" s="50">
        <f>TEIK_2002!Y25</f>
        <v>716.08</v>
      </c>
      <c r="AA25" s="50">
        <f>TEIK_2002!Z25</f>
        <v>1999.67</v>
      </c>
      <c r="AB25" s="51">
        <f>TEIK_2002!AA25</f>
        <v>1107.1400000000001</v>
      </c>
      <c r="AC25" s="50">
        <f>TEIK_2002!AB25</f>
        <v>0</v>
      </c>
      <c r="AD25" s="50">
        <f>TEIK_2002!AC25</f>
        <v>6.13</v>
      </c>
      <c r="AE25" s="50">
        <f>TEIK_2002!AD25</f>
        <v>1417.21</v>
      </c>
      <c r="AF25" s="50">
        <f>TEIK_2002!AE25</f>
        <v>5535.01</v>
      </c>
      <c r="AG25" s="50">
        <f>TEIK_2002!AF25</f>
        <v>169.09</v>
      </c>
      <c r="AH25" s="50">
        <f>TEIK_2002!AG25</f>
        <v>814.7</v>
      </c>
      <c r="AI25" s="50">
        <f>TEIK_2002!AH25</f>
        <v>1322.65</v>
      </c>
      <c r="AJ25" s="52">
        <f>TEIK_2002!AI25</f>
        <v>713.36</v>
      </c>
      <c r="AK25" s="50">
        <f>TEIK_2002!AJ25</f>
        <v>966.77</v>
      </c>
      <c r="AL25" s="50">
        <f>TEIK_2002!AK25</f>
        <v>1265.1099999999999</v>
      </c>
      <c r="AM25" s="53">
        <f>TEIK_2002!AL25</f>
        <v>137.24</v>
      </c>
      <c r="AN25" s="51">
        <f>TEIK_2002!AM25</f>
        <v>418.56</v>
      </c>
      <c r="AO25" s="52">
        <f>TEIK_2002!AN25</f>
        <v>713.45</v>
      </c>
      <c r="AP25" s="51">
        <f>TEIK_2002!AO25</f>
        <v>256.16000000000003</v>
      </c>
      <c r="AQ25" s="50">
        <f>TEIK_2002!AP25</f>
        <v>7946</v>
      </c>
      <c r="AR25" s="50">
        <f>TEIK_2002!AQ25</f>
        <v>0.4</v>
      </c>
      <c r="AS25" s="54">
        <f>TEIK_2002!AR25</f>
        <v>28791.010000000006</v>
      </c>
      <c r="AT25" s="45"/>
      <c r="AU25" s="45"/>
      <c r="AV25" s="45"/>
      <c r="AW25" s="46"/>
      <c r="AX25" s="46"/>
      <c r="AY25" s="45"/>
      <c r="AZ25" s="45"/>
      <c r="BA25" s="45"/>
      <c r="BB25" s="45"/>
      <c r="BC25" s="46"/>
      <c r="BD25" s="46"/>
      <c r="BE25" s="46"/>
      <c r="BF25" s="45"/>
      <c r="BG25" s="45"/>
      <c r="BH25" s="45"/>
      <c r="BI25" s="45"/>
      <c r="BJ25" s="45"/>
      <c r="BK25" s="46"/>
      <c r="BL25" s="46"/>
      <c r="BM25" s="46"/>
      <c r="BN25" s="45"/>
      <c r="BO25" s="45"/>
      <c r="BP25" s="45"/>
      <c r="BQ25" s="45"/>
      <c r="BR25" s="45"/>
      <c r="BS25" s="45"/>
      <c r="BT25" s="45"/>
      <c r="BU25" s="45"/>
      <c r="BV25" s="45"/>
      <c r="BW25" s="45"/>
      <c r="BX25" s="46"/>
      <c r="BY25" s="46"/>
      <c r="BZ25" s="45"/>
      <c r="CA25" s="45"/>
      <c r="CB25" s="46"/>
      <c r="CC25" s="46"/>
      <c r="CD25" s="45"/>
      <c r="CE25" s="45"/>
      <c r="CF25" s="47"/>
      <c r="CG25" s="47"/>
    </row>
    <row r="26" spans="2:85" ht="13.25" outlineLevel="1" x14ac:dyDescent="0.25">
      <c r="B26" s="48" t="s">
        <v>87</v>
      </c>
      <c r="C26" s="49" t="s">
        <v>88</v>
      </c>
      <c r="D26" s="50">
        <f>TEIK_2002!C26</f>
        <v>0</v>
      </c>
      <c r="E26" s="50">
        <f>TEIK_2002!D26</f>
        <v>0</v>
      </c>
      <c r="F26" s="50">
        <f>TEIK_2002!E26</f>
        <v>0</v>
      </c>
      <c r="G26" s="50">
        <f>TEIK_2002!F26</f>
        <v>0</v>
      </c>
      <c r="H26" s="50">
        <f>TEIK_2002!G26</f>
        <v>0</v>
      </c>
      <c r="I26" s="50">
        <f>TEIK_2002!H26</f>
        <v>0</v>
      </c>
      <c r="J26" s="50">
        <f>TEIK_2002!I26</f>
        <v>0</v>
      </c>
      <c r="K26" s="50">
        <f>TEIK_2002!J26</f>
        <v>0</v>
      </c>
      <c r="L26" s="50">
        <f>TEIK_2002!K26</f>
        <v>0</v>
      </c>
      <c r="M26" s="50">
        <f>TEIK_2002!L26</f>
        <v>0</v>
      </c>
      <c r="N26" s="50">
        <f>TEIK_2002!M26</f>
        <v>0</v>
      </c>
      <c r="O26" s="51">
        <f>TEIK_2002!N26</f>
        <v>0</v>
      </c>
      <c r="P26" s="50">
        <f>TEIK_2002!O26</f>
        <v>0</v>
      </c>
      <c r="Q26" s="52">
        <f>TEIK_2002!P26</f>
        <v>0</v>
      </c>
      <c r="R26" s="51">
        <f>TEIK_2002!Q26</f>
        <v>0</v>
      </c>
      <c r="S26" s="52">
        <f>TEIK_2002!R26</f>
        <v>0</v>
      </c>
      <c r="T26" s="50">
        <f>TEIK_2002!S26</f>
        <v>0</v>
      </c>
      <c r="U26" s="51">
        <f>TEIK_2002!T26</f>
        <v>0</v>
      </c>
      <c r="V26" s="52">
        <f>TEIK_2002!U26</f>
        <v>0</v>
      </c>
      <c r="W26" s="50">
        <f>TEIK_2002!V26</f>
        <v>0</v>
      </c>
      <c r="X26" s="50">
        <f>TEIK_2002!W26</f>
        <v>0</v>
      </c>
      <c r="Y26" s="50">
        <f>TEIK_2002!X26</f>
        <v>0</v>
      </c>
      <c r="Z26" s="50">
        <f>TEIK_2002!Y26</f>
        <v>0</v>
      </c>
      <c r="AA26" s="50">
        <f>TEIK_2002!Z26</f>
        <v>0</v>
      </c>
      <c r="AB26" s="51">
        <f>TEIK_2002!AA26</f>
        <v>0</v>
      </c>
      <c r="AC26" s="50">
        <f>TEIK_2002!AB26</f>
        <v>0</v>
      </c>
      <c r="AD26" s="50">
        <f>TEIK_2002!AC26</f>
        <v>0</v>
      </c>
      <c r="AE26" s="50">
        <f>TEIK_2002!AD26</f>
        <v>0</v>
      </c>
      <c r="AF26" s="50">
        <f>TEIK_2002!AE26</f>
        <v>0</v>
      </c>
      <c r="AG26" s="50">
        <f>TEIK_2002!AF26</f>
        <v>0</v>
      </c>
      <c r="AH26" s="50">
        <f>TEIK_2002!AG26</f>
        <v>0</v>
      </c>
      <c r="AI26" s="50">
        <f>TEIK_2002!AH26</f>
        <v>0</v>
      </c>
      <c r="AJ26" s="52">
        <f>TEIK_2002!AI26</f>
        <v>0</v>
      </c>
      <c r="AK26" s="50">
        <f>TEIK_2002!AJ26</f>
        <v>0</v>
      </c>
      <c r="AL26" s="50">
        <f>TEIK_2002!AK26</f>
        <v>0</v>
      </c>
      <c r="AM26" s="53">
        <f>TEIK_2002!AL26</f>
        <v>0</v>
      </c>
      <c r="AN26" s="51">
        <f>TEIK_2002!AM26</f>
        <v>0</v>
      </c>
      <c r="AO26" s="52">
        <f>TEIK_2002!AN26</f>
        <v>0</v>
      </c>
      <c r="AP26" s="51">
        <f>TEIK_2002!AO26</f>
        <v>0</v>
      </c>
      <c r="AQ26" s="50">
        <f>TEIK_2002!AP26</f>
        <v>0</v>
      </c>
      <c r="AR26" s="50">
        <f>TEIK_2002!AQ26</f>
        <v>0</v>
      </c>
      <c r="AS26" s="54">
        <f>TEIK_2002!AR26</f>
        <v>0</v>
      </c>
      <c r="AT26" s="45"/>
      <c r="AU26" s="45"/>
      <c r="AV26" s="45"/>
      <c r="AW26" s="46"/>
      <c r="AX26" s="46"/>
      <c r="AY26" s="45"/>
      <c r="AZ26" s="45"/>
      <c r="BA26" s="45"/>
      <c r="BB26" s="45"/>
      <c r="BC26" s="46"/>
      <c r="BD26" s="46"/>
      <c r="BE26" s="46"/>
      <c r="BF26" s="45"/>
      <c r="BG26" s="45"/>
      <c r="BH26" s="45"/>
      <c r="BI26" s="45"/>
      <c r="BJ26" s="45"/>
      <c r="BK26" s="46"/>
      <c r="BL26" s="46"/>
      <c r="BM26" s="46"/>
      <c r="BN26" s="45"/>
      <c r="BO26" s="45"/>
      <c r="BP26" s="45"/>
      <c r="BQ26" s="45"/>
      <c r="BR26" s="45"/>
      <c r="BS26" s="45"/>
      <c r="BT26" s="45"/>
      <c r="BU26" s="45"/>
      <c r="BV26" s="45"/>
      <c r="BW26" s="45"/>
      <c r="BX26" s="46"/>
      <c r="BY26" s="46"/>
      <c r="BZ26" s="45"/>
      <c r="CA26" s="45"/>
      <c r="CB26" s="46"/>
      <c r="CC26" s="46"/>
      <c r="CD26" s="45"/>
      <c r="CE26" s="45"/>
      <c r="CF26" s="47"/>
      <c r="CG26" s="47"/>
    </row>
    <row r="27" spans="2:85" ht="13.25" outlineLevel="1" x14ac:dyDescent="0.25">
      <c r="B27" s="48" t="s">
        <v>89</v>
      </c>
      <c r="C27" s="49" t="s">
        <v>90</v>
      </c>
      <c r="D27" s="50">
        <f>TEIK_2002!C27</f>
        <v>0</v>
      </c>
      <c r="E27" s="50">
        <f>TEIK_2002!D27</f>
        <v>0</v>
      </c>
      <c r="F27" s="50">
        <f>TEIK_2002!E27</f>
        <v>0</v>
      </c>
      <c r="G27" s="50">
        <f>TEIK_2002!F27</f>
        <v>0</v>
      </c>
      <c r="H27" s="50">
        <f>TEIK_2002!G27</f>
        <v>0</v>
      </c>
      <c r="I27" s="50">
        <f>TEIK_2002!H27</f>
        <v>0</v>
      </c>
      <c r="J27" s="50">
        <f>TEIK_2002!I27</f>
        <v>0</v>
      </c>
      <c r="K27" s="50">
        <f>TEIK_2002!J27</f>
        <v>0</v>
      </c>
      <c r="L27" s="50">
        <f>TEIK_2002!K27</f>
        <v>0</v>
      </c>
      <c r="M27" s="50">
        <f>TEIK_2002!L27</f>
        <v>0</v>
      </c>
      <c r="N27" s="50">
        <f>TEIK_2002!M27</f>
        <v>0</v>
      </c>
      <c r="O27" s="51">
        <f>TEIK_2002!N27</f>
        <v>0</v>
      </c>
      <c r="P27" s="50">
        <f>TEIK_2002!O27</f>
        <v>0</v>
      </c>
      <c r="Q27" s="52">
        <f>TEIK_2002!P27</f>
        <v>0</v>
      </c>
      <c r="R27" s="51">
        <f>TEIK_2002!Q27</f>
        <v>0</v>
      </c>
      <c r="S27" s="52">
        <f>TEIK_2002!R27</f>
        <v>0</v>
      </c>
      <c r="T27" s="50">
        <f>TEIK_2002!S27</f>
        <v>0</v>
      </c>
      <c r="U27" s="51">
        <f>TEIK_2002!T27</f>
        <v>0</v>
      </c>
      <c r="V27" s="52">
        <f>TEIK_2002!U27</f>
        <v>0</v>
      </c>
      <c r="W27" s="50">
        <f>TEIK_2002!V27</f>
        <v>0</v>
      </c>
      <c r="X27" s="50">
        <f>TEIK_2002!W27</f>
        <v>0</v>
      </c>
      <c r="Y27" s="50">
        <f>TEIK_2002!X27</f>
        <v>0</v>
      </c>
      <c r="Z27" s="50">
        <f>TEIK_2002!Y27</f>
        <v>0</v>
      </c>
      <c r="AA27" s="50">
        <f>TEIK_2002!Z27</f>
        <v>0</v>
      </c>
      <c r="AB27" s="51">
        <f>TEIK_2002!AA27</f>
        <v>0</v>
      </c>
      <c r="AC27" s="50">
        <f>TEIK_2002!AB27</f>
        <v>0</v>
      </c>
      <c r="AD27" s="50">
        <f>TEIK_2002!AC27</f>
        <v>0</v>
      </c>
      <c r="AE27" s="50">
        <f>TEIK_2002!AD27</f>
        <v>0</v>
      </c>
      <c r="AF27" s="50">
        <f>TEIK_2002!AE27</f>
        <v>0</v>
      </c>
      <c r="AG27" s="50">
        <f>TEIK_2002!AF27</f>
        <v>0</v>
      </c>
      <c r="AH27" s="50">
        <f>TEIK_2002!AG27</f>
        <v>0</v>
      </c>
      <c r="AI27" s="50">
        <f>TEIK_2002!AH27</f>
        <v>0</v>
      </c>
      <c r="AJ27" s="52">
        <f>TEIK_2002!AI27</f>
        <v>0</v>
      </c>
      <c r="AK27" s="50">
        <f>TEIK_2002!AJ27</f>
        <v>0</v>
      </c>
      <c r="AL27" s="50">
        <f>TEIK_2002!AK27</f>
        <v>0</v>
      </c>
      <c r="AM27" s="53">
        <f>TEIK_2002!AL27</f>
        <v>0</v>
      </c>
      <c r="AN27" s="51">
        <f>TEIK_2002!AM27</f>
        <v>0</v>
      </c>
      <c r="AO27" s="52">
        <f>TEIK_2002!AN27</f>
        <v>0</v>
      </c>
      <c r="AP27" s="51">
        <f>TEIK_2002!AO27</f>
        <v>0</v>
      </c>
      <c r="AQ27" s="50">
        <f>TEIK_2002!AP27</f>
        <v>0</v>
      </c>
      <c r="AR27" s="50">
        <f>TEIK_2002!AQ27</f>
        <v>0</v>
      </c>
      <c r="AS27" s="54">
        <f>TEIK_2002!AR27</f>
        <v>0</v>
      </c>
      <c r="AT27" s="45"/>
      <c r="AU27" s="45"/>
      <c r="AV27" s="45"/>
      <c r="AW27" s="46"/>
      <c r="AX27" s="46"/>
      <c r="AY27" s="45"/>
      <c r="AZ27" s="45"/>
      <c r="BA27" s="45"/>
      <c r="BB27" s="45"/>
      <c r="BC27" s="46"/>
      <c r="BD27" s="46"/>
      <c r="BE27" s="46"/>
      <c r="BF27" s="45"/>
      <c r="BG27" s="45"/>
      <c r="BH27" s="45"/>
      <c r="BI27" s="45"/>
      <c r="BJ27" s="45"/>
      <c r="BK27" s="46"/>
      <c r="BL27" s="46"/>
      <c r="BM27" s="46"/>
      <c r="BN27" s="45"/>
      <c r="BO27" s="45"/>
      <c r="BP27" s="45"/>
      <c r="BQ27" s="45"/>
      <c r="BR27" s="45"/>
      <c r="BS27" s="45"/>
      <c r="BT27" s="45"/>
      <c r="BU27" s="45"/>
      <c r="BV27" s="45"/>
      <c r="BW27" s="45"/>
      <c r="BX27" s="46"/>
      <c r="BY27" s="46"/>
      <c r="BZ27" s="45"/>
      <c r="CA27" s="45"/>
      <c r="CB27" s="46"/>
      <c r="CC27" s="46"/>
      <c r="CD27" s="45"/>
      <c r="CE27" s="45"/>
      <c r="CF27" s="47"/>
      <c r="CG27" s="47"/>
    </row>
    <row r="28" spans="2:85" ht="13.25" outlineLevel="1" x14ac:dyDescent="0.25">
      <c r="B28" s="48" t="s">
        <v>91</v>
      </c>
      <c r="C28" s="49" t="s">
        <v>92</v>
      </c>
      <c r="D28" s="50">
        <f>TEIK_2002!C28</f>
        <v>0</v>
      </c>
      <c r="E28" s="50">
        <f>TEIK_2002!D28</f>
        <v>0</v>
      </c>
      <c r="F28" s="50">
        <f>TEIK_2002!E28</f>
        <v>0</v>
      </c>
      <c r="G28" s="50">
        <f>TEIK_2002!F28</f>
        <v>0</v>
      </c>
      <c r="H28" s="50">
        <f>TEIK_2002!G28</f>
        <v>0</v>
      </c>
      <c r="I28" s="50">
        <f>TEIK_2002!H28</f>
        <v>0</v>
      </c>
      <c r="J28" s="50">
        <f>TEIK_2002!I28</f>
        <v>0</v>
      </c>
      <c r="K28" s="50">
        <f>TEIK_2002!J28</f>
        <v>0</v>
      </c>
      <c r="L28" s="50">
        <f>TEIK_2002!K28</f>
        <v>0</v>
      </c>
      <c r="M28" s="50">
        <f>TEIK_2002!L28</f>
        <v>0</v>
      </c>
      <c r="N28" s="50">
        <f>TEIK_2002!M28</f>
        <v>0</v>
      </c>
      <c r="O28" s="51">
        <f>TEIK_2002!N28</f>
        <v>0</v>
      </c>
      <c r="P28" s="50">
        <f>TEIK_2002!O28</f>
        <v>0</v>
      </c>
      <c r="Q28" s="52">
        <f>TEIK_2002!P28</f>
        <v>0</v>
      </c>
      <c r="R28" s="51">
        <f>TEIK_2002!Q28</f>
        <v>0</v>
      </c>
      <c r="S28" s="52">
        <f>TEIK_2002!R28</f>
        <v>0</v>
      </c>
      <c r="T28" s="50">
        <f>TEIK_2002!S28</f>
        <v>0</v>
      </c>
      <c r="U28" s="51">
        <f>TEIK_2002!T28</f>
        <v>0</v>
      </c>
      <c r="V28" s="52">
        <f>TEIK_2002!U28</f>
        <v>0</v>
      </c>
      <c r="W28" s="50">
        <f>TEIK_2002!V28</f>
        <v>0</v>
      </c>
      <c r="X28" s="50">
        <f>TEIK_2002!W28</f>
        <v>0</v>
      </c>
      <c r="Y28" s="50">
        <f>TEIK_2002!X28</f>
        <v>0</v>
      </c>
      <c r="Z28" s="50">
        <f>TEIK_2002!Y28</f>
        <v>0</v>
      </c>
      <c r="AA28" s="50">
        <f>TEIK_2002!Z28</f>
        <v>0</v>
      </c>
      <c r="AB28" s="51">
        <f>TEIK_2002!AA28</f>
        <v>0</v>
      </c>
      <c r="AC28" s="50">
        <f>TEIK_2002!AB28</f>
        <v>0</v>
      </c>
      <c r="AD28" s="50">
        <f>TEIK_2002!AC28</f>
        <v>0</v>
      </c>
      <c r="AE28" s="50">
        <f>TEIK_2002!AD28</f>
        <v>0</v>
      </c>
      <c r="AF28" s="50">
        <f>TEIK_2002!AE28</f>
        <v>0</v>
      </c>
      <c r="AG28" s="50">
        <f>TEIK_2002!AF28</f>
        <v>0</v>
      </c>
      <c r="AH28" s="50">
        <f>TEIK_2002!AG28</f>
        <v>0</v>
      </c>
      <c r="AI28" s="50">
        <f>TEIK_2002!AH28</f>
        <v>0</v>
      </c>
      <c r="AJ28" s="52">
        <f>TEIK_2002!AI28</f>
        <v>0</v>
      </c>
      <c r="AK28" s="50">
        <f>TEIK_2002!AJ28</f>
        <v>0</v>
      </c>
      <c r="AL28" s="50">
        <f>TEIK_2002!AK28</f>
        <v>0</v>
      </c>
      <c r="AM28" s="53">
        <f>TEIK_2002!AL28</f>
        <v>0</v>
      </c>
      <c r="AN28" s="51">
        <f>TEIK_2002!AM28</f>
        <v>0</v>
      </c>
      <c r="AO28" s="52">
        <f>TEIK_2002!AN28</f>
        <v>0</v>
      </c>
      <c r="AP28" s="51">
        <f>TEIK_2002!AO28</f>
        <v>0</v>
      </c>
      <c r="AQ28" s="50">
        <f>TEIK_2002!AP28</f>
        <v>0</v>
      </c>
      <c r="AR28" s="50">
        <f>TEIK_2002!AQ28</f>
        <v>0</v>
      </c>
      <c r="AS28" s="54">
        <f>TEIK_2002!AR28</f>
        <v>0</v>
      </c>
      <c r="AT28" s="45"/>
      <c r="AU28" s="45"/>
      <c r="AV28" s="45"/>
      <c r="AW28" s="46"/>
      <c r="AX28" s="46"/>
      <c r="AY28" s="45"/>
      <c r="AZ28" s="45"/>
      <c r="BA28" s="45"/>
      <c r="BB28" s="45"/>
      <c r="BC28" s="46"/>
      <c r="BD28" s="46"/>
      <c r="BE28" s="46"/>
      <c r="BF28" s="45"/>
      <c r="BG28" s="45"/>
      <c r="BH28" s="45"/>
      <c r="BI28" s="45"/>
      <c r="BJ28" s="45"/>
      <c r="BK28" s="46"/>
      <c r="BL28" s="46"/>
      <c r="BM28" s="46"/>
      <c r="BN28" s="45"/>
      <c r="BO28" s="45"/>
      <c r="BP28" s="45"/>
      <c r="BQ28" s="45"/>
      <c r="BR28" s="45"/>
      <c r="BS28" s="45"/>
      <c r="BT28" s="45"/>
      <c r="BU28" s="45"/>
      <c r="BV28" s="45"/>
      <c r="BW28" s="45"/>
      <c r="BX28" s="46"/>
      <c r="BY28" s="46"/>
      <c r="BZ28" s="45"/>
      <c r="CA28" s="45"/>
      <c r="CB28" s="46"/>
      <c r="CC28" s="46"/>
      <c r="CD28" s="45"/>
      <c r="CE28" s="45"/>
      <c r="CF28" s="47"/>
      <c r="CG28" s="47"/>
    </row>
    <row r="29" spans="2:85" ht="13.25" outlineLevel="1" x14ac:dyDescent="0.25">
      <c r="B29" s="48" t="s">
        <v>93</v>
      </c>
      <c r="C29" s="49" t="s">
        <v>94</v>
      </c>
      <c r="D29" s="50">
        <f>TEIK_2002!C29</f>
        <v>0</v>
      </c>
      <c r="E29" s="50">
        <f>TEIK_2002!D29</f>
        <v>0</v>
      </c>
      <c r="F29" s="50">
        <f>TEIK_2002!E29</f>
        <v>0</v>
      </c>
      <c r="G29" s="50">
        <f>TEIK_2002!F29</f>
        <v>0</v>
      </c>
      <c r="H29" s="50">
        <f>TEIK_2002!G29</f>
        <v>0</v>
      </c>
      <c r="I29" s="50">
        <f>TEIK_2002!H29</f>
        <v>0</v>
      </c>
      <c r="J29" s="50">
        <f>TEIK_2002!I29</f>
        <v>0</v>
      </c>
      <c r="K29" s="50">
        <f>TEIK_2002!J29</f>
        <v>0</v>
      </c>
      <c r="L29" s="50">
        <f>TEIK_2002!K29</f>
        <v>0</v>
      </c>
      <c r="M29" s="50">
        <f>TEIK_2002!L29</f>
        <v>0</v>
      </c>
      <c r="N29" s="50">
        <f>TEIK_2002!M29</f>
        <v>0</v>
      </c>
      <c r="O29" s="51">
        <f>TEIK_2002!N29</f>
        <v>0</v>
      </c>
      <c r="P29" s="50">
        <f>TEIK_2002!O29</f>
        <v>0</v>
      </c>
      <c r="Q29" s="52">
        <f>TEIK_2002!P29</f>
        <v>0</v>
      </c>
      <c r="R29" s="51">
        <f>TEIK_2002!Q29</f>
        <v>0</v>
      </c>
      <c r="S29" s="52">
        <f>TEIK_2002!R29</f>
        <v>0</v>
      </c>
      <c r="T29" s="50">
        <f>TEIK_2002!S29</f>
        <v>0</v>
      </c>
      <c r="U29" s="51">
        <f>TEIK_2002!T29</f>
        <v>0</v>
      </c>
      <c r="V29" s="52">
        <f>TEIK_2002!U29</f>
        <v>0</v>
      </c>
      <c r="W29" s="50">
        <f>TEIK_2002!V29</f>
        <v>0</v>
      </c>
      <c r="X29" s="50">
        <f>TEIK_2002!W29</f>
        <v>0</v>
      </c>
      <c r="Y29" s="50">
        <f>TEIK_2002!X29</f>
        <v>0</v>
      </c>
      <c r="Z29" s="50">
        <f>TEIK_2002!Y29</f>
        <v>0</v>
      </c>
      <c r="AA29" s="50">
        <f>TEIK_2002!Z29</f>
        <v>0</v>
      </c>
      <c r="AB29" s="51">
        <f>TEIK_2002!AA29</f>
        <v>0</v>
      </c>
      <c r="AC29" s="50">
        <f>TEIK_2002!AB29</f>
        <v>0</v>
      </c>
      <c r="AD29" s="50">
        <f>TEIK_2002!AC29</f>
        <v>0</v>
      </c>
      <c r="AE29" s="50">
        <f>TEIK_2002!AD29</f>
        <v>0</v>
      </c>
      <c r="AF29" s="50">
        <f>TEIK_2002!AE29</f>
        <v>0</v>
      </c>
      <c r="AG29" s="50">
        <f>TEIK_2002!AF29</f>
        <v>0</v>
      </c>
      <c r="AH29" s="50">
        <f>TEIK_2002!AG29</f>
        <v>0</v>
      </c>
      <c r="AI29" s="50">
        <f>TEIK_2002!AH29</f>
        <v>0</v>
      </c>
      <c r="AJ29" s="52">
        <f>TEIK_2002!AI29</f>
        <v>0</v>
      </c>
      <c r="AK29" s="50">
        <f>TEIK_2002!AJ29</f>
        <v>0</v>
      </c>
      <c r="AL29" s="50">
        <f>TEIK_2002!AK29</f>
        <v>0</v>
      </c>
      <c r="AM29" s="53">
        <f>TEIK_2002!AL29</f>
        <v>0</v>
      </c>
      <c r="AN29" s="51">
        <f>TEIK_2002!AM29</f>
        <v>0</v>
      </c>
      <c r="AO29" s="52">
        <f>TEIK_2002!AN29</f>
        <v>0</v>
      </c>
      <c r="AP29" s="51">
        <f>TEIK_2002!AO29</f>
        <v>0</v>
      </c>
      <c r="AQ29" s="50">
        <f>TEIK_2002!AP29</f>
        <v>0</v>
      </c>
      <c r="AR29" s="50">
        <f>TEIK_2002!AQ29</f>
        <v>0</v>
      </c>
      <c r="AS29" s="54">
        <f>TEIK_2002!AR29</f>
        <v>0</v>
      </c>
      <c r="AT29" s="45"/>
      <c r="AU29" s="45"/>
      <c r="AV29" s="45"/>
      <c r="AW29" s="46"/>
      <c r="AX29" s="46"/>
      <c r="AY29" s="45"/>
      <c r="AZ29" s="45"/>
      <c r="BA29" s="45"/>
      <c r="BB29" s="45"/>
      <c r="BC29" s="46"/>
      <c r="BD29" s="46"/>
      <c r="BE29" s="46"/>
      <c r="BF29" s="45"/>
      <c r="BG29" s="45"/>
      <c r="BH29" s="45"/>
      <c r="BI29" s="45"/>
      <c r="BJ29" s="45"/>
      <c r="BK29" s="46"/>
      <c r="BL29" s="46"/>
      <c r="BM29" s="46"/>
      <c r="BN29" s="45"/>
      <c r="BO29" s="45"/>
      <c r="BP29" s="45"/>
      <c r="BQ29" s="45"/>
      <c r="BR29" s="45"/>
      <c r="BS29" s="45"/>
      <c r="BT29" s="45"/>
      <c r="BU29" s="45"/>
      <c r="BV29" s="45"/>
      <c r="BW29" s="45"/>
      <c r="BX29" s="46"/>
      <c r="BY29" s="46"/>
      <c r="BZ29" s="45"/>
      <c r="CA29" s="45"/>
      <c r="CB29" s="46"/>
      <c r="CC29" s="46"/>
      <c r="CD29" s="45"/>
      <c r="CE29" s="45"/>
      <c r="CF29" s="47"/>
      <c r="CG29" s="47"/>
    </row>
    <row r="30" spans="2:85" ht="13.25" outlineLevel="1" x14ac:dyDescent="0.25">
      <c r="B30" s="48" t="s">
        <v>95</v>
      </c>
      <c r="C30" s="49" t="s">
        <v>96</v>
      </c>
      <c r="D30" s="50">
        <f>TEIK_2002!C30</f>
        <v>0</v>
      </c>
      <c r="E30" s="50">
        <f>TEIK_2002!D30</f>
        <v>0</v>
      </c>
      <c r="F30" s="50">
        <f>TEIK_2002!E30</f>
        <v>0</v>
      </c>
      <c r="G30" s="50">
        <f>TEIK_2002!F30</f>
        <v>0</v>
      </c>
      <c r="H30" s="50">
        <f>TEIK_2002!G30</f>
        <v>0</v>
      </c>
      <c r="I30" s="50">
        <f>TEIK_2002!H30</f>
        <v>0</v>
      </c>
      <c r="J30" s="50">
        <f>TEIK_2002!I30</f>
        <v>0</v>
      </c>
      <c r="K30" s="50">
        <f>TEIK_2002!J30</f>
        <v>0</v>
      </c>
      <c r="L30" s="50">
        <f>TEIK_2002!K30</f>
        <v>0</v>
      </c>
      <c r="M30" s="50">
        <f>TEIK_2002!L30</f>
        <v>0</v>
      </c>
      <c r="N30" s="50">
        <f>TEIK_2002!M30</f>
        <v>0</v>
      </c>
      <c r="O30" s="51">
        <f>TEIK_2002!N30</f>
        <v>0</v>
      </c>
      <c r="P30" s="50">
        <f>TEIK_2002!O30</f>
        <v>0</v>
      </c>
      <c r="Q30" s="52">
        <f>TEIK_2002!P30</f>
        <v>0</v>
      </c>
      <c r="R30" s="51">
        <f>TEIK_2002!Q30</f>
        <v>0</v>
      </c>
      <c r="S30" s="52">
        <f>TEIK_2002!R30</f>
        <v>0</v>
      </c>
      <c r="T30" s="50">
        <f>TEIK_2002!S30</f>
        <v>0</v>
      </c>
      <c r="U30" s="51">
        <f>TEIK_2002!T30</f>
        <v>0</v>
      </c>
      <c r="V30" s="52">
        <f>TEIK_2002!U30</f>
        <v>0</v>
      </c>
      <c r="W30" s="50">
        <f>TEIK_2002!V30</f>
        <v>0</v>
      </c>
      <c r="X30" s="50">
        <f>TEIK_2002!W30</f>
        <v>0</v>
      </c>
      <c r="Y30" s="50">
        <f>TEIK_2002!X30</f>
        <v>0</v>
      </c>
      <c r="Z30" s="50">
        <f>TEIK_2002!Y30</f>
        <v>0</v>
      </c>
      <c r="AA30" s="50">
        <f>TEIK_2002!Z30</f>
        <v>0</v>
      </c>
      <c r="AB30" s="51">
        <f>TEIK_2002!AA30</f>
        <v>0</v>
      </c>
      <c r="AC30" s="50">
        <f>TEIK_2002!AB30</f>
        <v>0</v>
      </c>
      <c r="AD30" s="50">
        <f>TEIK_2002!AC30</f>
        <v>0</v>
      </c>
      <c r="AE30" s="50">
        <f>TEIK_2002!AD30</f>
        <v>0</v>
      </c>
      <c r="AF30" s="50">
        <f>TEIK_2002!AE30</f>
        <v>0</v>
      </c>
      <c r="AG30" s="50">
        <f>TEIK_2002!AF30</f>
        <v>0</v>
      </c>
      <c r="AH30" s="50">
        <f>TEIK_2002!AG30</f>
        <v>0</v>
      </c>
      <c r="AI30" s="50">
        <f>TEIK_2002!AH30</f>
        <v>0</v>
      </c>
      <c r="AJ30" s="52">
        <f>TEIK_2002!AI30</f>
        <v>0</v>
      </c>
      <c r="AK30" s="50">
        <f>TEIK_2002!AJ30</f>
        <v>0</v>
      </c>
      <c r="AL30" s="50">
        <f>TEIK_2002!AK30</f>
        <v>0</v>
      </c>
      <c r="AM30" s="53">
        <f>TEIK_2002!AL30</f>
        <v>0</v>
      </c>
      <c r="AN30" s="51">
        <f>TEIK_2002!AM30</f>
        <v>0</v>
      </c>
      <c r="AO30" s="52">
        <f>TEIK_2002!AN30</f>
        <v>0</v>
      </c>
      <c r="AP30" s="51">
        <f>TEIK_2002!AO30</f>
        <v>0</v>
      </c>
      <c r="AQ30" s="50">
        <f>TEIK_2002!AP30</f>
        <v>0</v>
      </c>
      <c r="AR30" s="50">
        <f>TEIK_2002!AQ30</f>
        <v>0</v>
      </c>
      <c r="AS30" s="54">
        <f>TEIK_2002!AR30</f>
        <v>0</v>
      </c>
      <c r="AT30" s="45"/>
      <c r="AU30" s="45"/>
      <c r="AV30" s="45"/>
      <c r="AW30" s="46"/>
      <c r="AX30" s="46"/>
      <c r="AY30" s="45"/>
      <c r="AZ30" s="45"/>
      <c r="BA30" s="45"/>
      <c r="BB30" s="45"/>
      <c r="BC30" s="46"/>
      <c r="BD30" s="46"/>
      <c r="BE30" s="46"/>
      <c r="BF30" s="45"/>
      <c r="BG30" s="45"/>
      <c r="BH30" s="45"/>
      <c r="BI30" s="45"/>
      <c r="BJ30" s="45"/>
      <c r="BK30" s="46"/>
      <c r="BL30" s="46"/>
      <c r="BM30" s="46"/>
      <c r="BN30" s="45"/>
      <c r="BO30" s="45"/>
      <c r="BP30" s="45"/>
      <c r="BQ30" s="45"/>
      <c r="BR30" s="45"/>
      <c r="BS30" s="45"/>
      <c r="BT30" s="45"/>
      <c r="BU30" s="45"/>
      <c r="BV30" s="45"/>
      <c r="BW30" s="45"/>
      <c r="BX30" s="46"/>
      <c r="BY30" s="46"/>
      <c r="BZ30" s="45"/>
      <c r="CA30" s="45"/>
      <c r="CB30" s="46"/>
      <c r="CC30" s="46"/>
      <c r="CD30" s="45"/>
      <c r="CE30" s="45"/>
      <c r="CF30" s="47"/>
      <c r="CG30" s="47"/>
    </row>
    <row r="31" spans="2:85" ht="13.25" outlineLevel="1" x14ac:dyDescent="0.25">
      <c r="B31" s="48" t="s">
        <v>97</v>
      </c>
      <c r="C31" s="49" t="s">
        <v>98</v>
      </c>
      <c r="D31" s="50">
        <f>TEIK_2002!C31</f>
        <v>0</v>
      </c>
      <c r="E31" s="50">
        <f>TEIK_2002!D31</f>
        <v>0</v>
      </c>
      <c r="F31" s="50">
        <f>TEIK_2002!E31</f>
        <v>0</v>
      </c>
      <c r="G31" s="50">
        <f>TEIK_2002!F31</f>
        <v>0</v>
      </c>
      <c r="H31" s="50">
        <f>TEIK_2002!G31</f>
        <v>0</v>
      </c>
      <c r="I31" s="50">
        <f>TEIK_2002!H31</f>
        <v>0</v>
      </c>
      <c r="J31" s="50">
        <f>TEIK_2002!I31</f>
        <v>0</v>
      </c>
      <c r="K31" s="50">
        <f>TEIK_2002!J31</f>
        <v>0</v>
      </c>
      <c r="L31" s="50">
        <f>TEIK_2002!K31</f>
        <v>0</v>
      </c>
      <c r="M31" s="50">
        <f>TEIK_2002!L31</f>
        <v>0</v>
      </c>
      <c r="N31" s="50">
        <f>TEIK_2002!M31</f>
        <v>0</v>
      </c>
      <c r="O31" s="51">
        <f>TEIK_2002!N31</f>
        <v>0</v>
      </c>
      <c r="P31" s="50">
        <f>TEIK_2002!O31</f>
        <v>0</v>
      </c>
      <c r="Q31" s="52">
        <f>TEIK_2002!P31</f>
        <v>0</v>
      </c>
      <c r="R31" s="51">
        <f>TEIK_2002!Q31</f>
        <v>0</v>
      </c>
      <c r="S31" s="52">
        <f>TEIK_2002!R31</f>
        <v>0</v>
      </c>
      <c r="T31" s="50">
        <f>TEIK_2002!S31</f>
        <v>0</v>
      </c>
      <c r="U31" s="51">
        <f>TEIK_2002!T31</f>
        <v>0</v>
      </c>
      <c r="V31" s="52">
        <f>TEIK_2002!U31</f>
        <v>0</v>
      </c>
      <c r="W31" s="50">
        <f>TEIK_2002!V31</f>
        <v>0</v>
      </c>
      <c r="X31" s="50">
        <f>TEIK_2002!W31</f>
        <v>0</v>
      </c>
      <c r="Y31" s="50">
        <f>TEIK_2002!X31</f>
        <v>0</v>
      </c>
      <c r="Z31" s="50">
        <f>TEIK_2002!Y31</f>
        <v>0</v>
      </c>
      <c r="AA31" s="50">
        <f>TEIK_2002!Z31</f>
        <v>0</v>
      </c>
      <c r="AB31" s="51">
        <f>TEIK_2002!AA31</f>
        <v>0</v>
      </c>
      <c r="AC31" s="50">
        <f>TEIK_2002!AB31</f>
        <v>0</v>
      </c>
      <c r="AD31" s="50">
        <f>TEIK_2002!AC31</f>
        <v>0</v>
      </c>
      <c r="AE31" s="50">
        <f>TEIK_2002!AD31</f>
        <v>0</v>
      </c>
      <c r="AF31" s="50">
        <f>TEIK_2002!AE31</f>
        <v>0</v>
      </c>
      <c r="AG31" s="50">
        <f>TEIK_2002!AF31</f>
        <v>0</v>
      </c>
      <c r="AH31" s="50">
        <f>TEIK_2002!AG31</f>
        <v>0</v>
      </c>
      <c r="AI31" s="50">
        <f>TEIK_2002!AH31</f>
        <v>0</v>
      </c>
      <c r="AJ31" s="52">
        <f>TEIK_2002!AI31</f>
        <v>0</v>
      </c>
      <c r="AK31" s="50">
        <f>TEIK_2002!AJ31</f>
        <v>0</v>
      </c>
      <c r="AL31" s="50">
        <f>TEIK_2002!AK31</f>
        <v>0</v>
      </c>
      <c r="AM31" s="53">
        <f>TEIK_2002!AL31</f>
        <v>0</v>
      </c>
      <c r="AN31" s="51">
        <f>TEIK_2002!AM31</f>
        <v>0</v>
      </c>
      <c r="AO31" s="52">
        <f>TEIK_2002!AN31</f>
        <v>0</v>
      </c>
      <c r="AP31" s="51">
        <f>TEIK_2002!AO31</f>
        <v>0</v>
      </c>
      <c r="AQ31" s="50">
        <f>TEIK_2002!AP31</f>
        <v>0</v>
      </c>
      <c r="AR31" s="50">
        <f>TEIK_2002!AQ31</f>
        <v>0</v>
      </c>
      <c r="AS31" s="54">
        <f>TEIK_2002!AR31</f>
        <v>0</v>
      </c>
      <c r="AT31" s="45"/>
      <c r="AU31" s="45"/>
      <c r="AV31" s="45"/>
      <c r="AW31" s="46"/>
      <c r="AX31" s="46"/>
      <c r="AY31" s="45"/>
      <c r="AZ31" s="45"/>
      <c r="BA31" s="45"/>
      <c r="BB31" s="45"/>
      <c r="BC31" s="46"/>
      <c r="BD31" s="46"/>
      <c r="BE31" s="46"/>
      <c r="BF31" s="45"/>
      <c r="BG31" s="45"/>
      <c r="BH31" s="45"/>
      <c r="BI31" s="45"/>
      <c r="BJ31" s="45"/>
      <c r="BK31" s="46"/>
      <c r="BL31" s="46"/>
      <c r="BM31" s="46"/>
      <c r="BN31" s="45"/>
      <c r="BO31" s="45"/>
      <c r="BP31" s="45"/>
      <c r="BQ31" s="45"/>
      <c r="BR31" s="45"/>
      <c r="BS31" s="45"/>
      <c r="BT31" s="45"/>
      <c r="BU31" s="45"/>
      <c r="BV31" s="45"/>
      <c r="BW31" s="45"/>
      <c r="BX31" s="46"/>
      <c r="BY31" s="46"/>
      <c r="BZ31" s="45"/>
      <c r="CA31" s="45"/>
      <c r="CB31" s="46"/>
      <c r="CC31" s="46"/>
      <c r="CD31" s="45"/>
      <c r="CE31" s="45"/>
      <c r="CF31" s="47"/>
      <c r="CG31" s="47"/>
    </row>
    <row r="32" spans="2:85" ht="13.25" outlineLevel="1" x14ac:dyDescent="0.25">
      <c r="B32" s="48" t="s">
        <v>99</v>
      </c>
      <c r="C32" s="49" t="s">
        <v>100</v>
      </c>
      <c r="D32" s="50">
        <f>TEIK_2002!C32</f>
        <v>1.34</v>
      </c>
      <c r="E32" s="50">
        <f>TEIK_2002!D32</f>
        <v>55.87</v>
      </c>
      <c r="F32" s="50">
        <f>TEIK_2002!E32</f>
        <v>129.30000000000001</v>
      </c>
      <c r="G32" s="50">
        <f>TEIK_2002!F32</f>
        <v>4.07</v>
      </c>
      <c r="H32" s="50">
        <f>TEIK_2002!G32</f>
        <v>7.71</v>
      </c>
      <c r="I32" s="50">
        <f>TEIK_2002!H32</f>
        <v>31.65</v>
      </c>
      <c r="J32" s="50">
        <f>TEIK_2002!I32</f>
        <v>8.07</v>
      </c>
      <c r="K32" s="50">
        <f>TEIK_2002!J32</f>
        <v>10.8</v>
      </c>
      <c r="L32" s="50">
        <f>TEIK_2002!K32</f>
        <v>49.06</v>
      </c>
      <c r="M32" s="50">
        <f>TEIK_2002!L32</f>
        <v>42.34</v>
      </c>
      <c r="N32" s="50">
        <f>TEIK_2002!M32</f>
        <v>0.22</v>
      </c>
      <c r="O32" s="51">
        <f>TEIK_2002!N32</f>
        <v>43.82</v>
      </c>
      <c r="P32" s="50">
        <f>TEIK_2002!O32</f>
        <v>2.46</v>
      </c>
      <c r="Q32" s="52">
        <f>TEIK_2002!P32</f>
        <v>40.39</v>
      </c>
      <c r="R32" s="51">
        <f>TEIK_2002!Q32</f>
        <v>68.42</v>
      </c>
      <c r="S32" s="52">
        <f>TEIK_2002!R32</f>
        <v>66.78</v>
      </c>
      <c r="T32" s="50">
        <f>TEIK_2002!S32</f>
        <v>9.6999999999999993</v>
      </c>
      <c r="U32" s="51">
        <f>TEIK_2002!T32</f>
        <v>-3.41</v>
      </c>
      <c r="V32" s="52">
        <f>TEIK_2002!U32</f>
        <v>61.2</v>
      </c>
      <c r="W32" s="50">
        <f>TEIK_2002!V32</f>
        <v>50.76</v>
      </c>
      <c r="X32" s="50">
        <f>TEIK_2002!W32</f>
        <v>11.72</v>
      </c>
      <c r="Y32" s="50">
        <f>TEIK_2002!X32</f>
        <v>65.959999999999994</v>
      </c>
      <c r="Z32" s="50">
        <f>TEIK_2002!Y32</f>
        <v>188.94</v>
      </c>
      <c r="AA32" s="50">
        <f>TEIK_2002!Z32</f>
        <v>380.24</v>
      </c>
      <c r="AB32" s="51">
        <f>TEIK_2002!AA32</f>
        <v>628.70000000000005</v>
      </c>
      <c r="AC32" s="50">
        <f>TEIK_2002!AB32</f>
        <v>0</v>
      </c>
      <c r="AD32" s="50">
        <f>TEIK_2002!AC32</f>
        <v>256.41000000000003</v>
      </c>
      <c r="AE32" s="50">
        <f>TEIK_2002!AD32</f>
        <v>987.24</v>
      </c>
      <c r="AF32" s="50">
        <f>TEIK_2002!AE32</f>
        <v>11629.97</v>
      </c>
      <c r="AG32" s="50">
        <f>TEIK_2002!AF32</f>
        <v>51.08</v>
      </c>
      <c r="AH32" s="50">
        <f>TEIK_2002!AG32</f>
        <v>180.91</v>
      </c>
      <c r="AI32" s="50">
        <f>TEIK_2002!AH32</f>
        <v>-26.9</v>
      </c>
      <c r="AJ32" s="52">
        <f>TEIK_2002!AI32</f>
        <v>97.65</v>
      </c>
      <c r="AK32" s="50">
        <f>TEIK_2002!AJ32</f>
        <v>316.04000000000002</v>
      </c>
      <c r="AL32" s="50">
        <f>TEIK_2002!AK32</f>
        <v>131.68</v>
      </c>
      <c r="AM32" s="53">
        <f>TEIK_2002!AL32</f>
        <v>8.52</v>
      </c>
      <c r="AN32" s="51">
        <f>TEIK_2002!AM32</f>
        <v>16.32</v>
      </c>
      <c r="AO32" s="52">
        <f>TEIK_2002!AN32</f>
        <v>142.76</v>
      </c>
      <c r="AP32" s="51">
        <f>TEIK_2002!AO32</f>
        <v>30.92</v>
      </c>
      <c r="AQ32" s="50">
        <f>TEIK_2002!AP32</f>
        <v>0</v>
      </c>
      <c r="AR32" s="50">
        <f>TEIK_2002!AQ32</f>
        <v>0.28999999999999998</v>
      </c>
      <c r="AS32" s="54">
        <f>TEIK_2002!AR32</f>
        <v>15779.000000000002</v>
      </c>
      <c r="AT32" s="45"/>
      <c r="AU32" s="45"/>
      <c r="AV32" s="45"/>
      <c r="AW32" s="46"/>
      <c r="AX32" s="46"/>
      <c r="AY32" s="45"/>
      <c r="AZ32" s="45"/>
      <c r="BA32" s="45"/>
      <c r="BB32" s="45"/>
      <c r="BC32" s="46"/>
      <c r="BD32" s="46"/>
      <c r="BE32" s="46"/>
      <c r="BF32" s="45"/>
      <c r="BG32" s="45"/>
      <c r="BH32" s="45"/>
      <c r="BI32" s="45"/>
      <c r="BJ32" s="45"/>
      <c r="BK32" s="46"/>
      <c r="BL32" s="46"/>
      <c r="BM32" s="46"/>
      <c r="BN32" s="45"/>
      <c r="BO32" s="45"/>
      <c r="BP32" s="45"/>
      <c r="BQ32" s="45"/>
      <c r="BR32" s="45"/>
      <c r="BS32" s="45"/>
      <c r="BT32" s="45"/>
      <c r="BU32" s="45"/>
      <c r="BV32" s="45"/>
      <c r="BW32" s="45"/>
      <c r="BX32" s="46"/>
      <c r="BY32" s="46"/>
      <c r="BZ32" s="45"/>
      <c r="CA32" s="45"/>
      <c r="CB32" s="46"/>
      <c r="CC32" s="46"/>
      <c r="CD32" s="45"/>
      <c r="CE32" s="45"/>
      <c r="CF32" s="47"/>
      <c r="CG32" s="47"/>
    </row>
    <row r="33" spans="2:85" ht="13.25" outlineLevel="1" x14ac:dyDescent="0.25">
      <c r="B33" s="48" t="s">
        <v>101</v>
      </c>
      <c r="C33" s="49" t="s">
        <v>102</v>
      </c>
      <c r="D33" s="50">
        <f>TEIK_2002!C33</f>
        <v>0</v>
      </c>
      <c r="E33" s="50">
        <f>TEIK_2002!D33</f>
        <v>0</v>
      </c>
      <c r="F33" s="50">
        <f>TEIK_2002!E33</f>
        <v>0</v>
      </c>
      <c r="G33" s="50">
        <f>TEIK_2002!F33</f>
        <v>0</v>
      </c>
      <c r="H33" s="50">
        <f>TEIK_2002!G33</f>
        <v>0</v>
      </c>
      <c r="I33" s="50">
        <f>TEIK_2002!H33</f>
        <v>0</v>
      </c>
      <c r="J33" s="50">
        <f>TEIK_2002!I33</f>
        <v>0</v>
      </c>
      <c r="K33" s="50">
        <f>TEIK_2002!J33</f>
        <v>0</v>
      </c>
      <c r="L33" s="50">
        <f>TEIK_2002!K33</f>
        <v>0</v>
      </c>
      <c r="M33" s="50">
        <f>TEIK_2002!L33</f>
        <v>0</v>
      </c>
      <c r="N33" s="50">
        <f>TEIK_2002!M33</f>
        <v>0</v>
      </c>
      <c r="O33" s="51">
        <f>TEIK_2002!N33</f>
        <v>0</v>
      </c>
      <c r="P33" s="50">
        <f>TEIK_2002!O33</f>
        <v>0</v>
      </c>
      <c r="Q33" s="52">
        <f>TEIK_2002!P33</f>
        <v>0</v>
      </c>
      <c r="R33" s="51">
        <f>TEIK_2002!Q33</f>
        <v>0</v>
      </c>
      <c r="S33" s="52">
        <f>TEIK_2002!R33</f>
        <v>0</v>
      </c>
      <c r="T33" s="50">
        <f>TEIK_2002!S33</f>
        <v>0</v>
      </c>
      <c r="U33" s="51">
        <f>TEIK_2002!T33</f>
        <v>0</v>
      </c>
      <c r="V33" s="52">
        <f>TEIK_2002!U33</f>
        <v>0</v>
      </c>
      <c r="W33" s="50">
        <f>TEIK_2002!V33</f>
        <v>0</v>
      </c>
      <c r="X33" s="50">
        <f>TEIK_2002!W33</f>
        <v>0</v>
      </c>
      <c r="Y33" s="50">
        <f>TEIK_2002!X33</f>
        <v>0</v>
      </c>
      <c r="Z33" s="50">
        <f>TEIK_2002!Y33</f>
        <v>0</v>
      </c>
      <c r="AA33" s="50">
        <f>TEIK_2002!Z33</f>
        <v>0</v>
      </c>
      <c r="AB33" s="51">
        <f>TEIK_2002!AA33</f>
        <v>0</v>
      </c>
      <c r="AC33" s="50">
        <f>TEIK_2002!AB33</f>
        <v>0</v>
      </c>
      <c r="AD33" s="50">
        <f>TEIK_2002!AC33</f>
        <v>0</v>
      </c>
      <c r="AE33" s="50">
        <f>TEIK_2002!AD33</f>
        <v>0</v>
      </c>
      <c r="AF33" s="50">
        <f>TEIK_2002!AE33</f>
        <v>0</v>
      </c>
      <c r="AG33" s="50">
        <f>TEIK_2002!AF33</f>
        <v>0</v>
      </c>
      <c r="AH33" s="50">
        <f>TEIK_2002!AG33</f>
        <v>0</v>
      </c>
      <c r="AI33" s="50">
        <f>TEIK_2002!AH33</f>
        <v>0</v>
      </c>
      <c r="AJ33" s="52">
        <f>TEIK_2002!AI33</f>
        <v>0</v>
      </c>
      <c r="AK33" s="50">
        <f>TEIK_2002!AJ33</f>
        <v>0</v>
      </c>
      <c r="AL33" s="50">
        <f>TEIK_2002!AK33</f>
        <v>0</v>
      </c>
      <c r="AM33" s="53">
        <f>TEIK_2002!AL33</f>
        <v>0</v>
      </c>
      <c r="AN33" s="51">
        <f>TEIK_2002!AM33</f>
        <v>0</v>
      </c>
      <c r="AO33" s="52">
        <f>TEIK_2002!AN33</f>
        <v>0</v>
      </c>
      <c r="AP33" s="51">
        <f>TEIK_2002!AO33</f>
        <v>0</v>
      </c>
      <c r="AQ33" s="50">
        <f>TEIK_2002!AP33</f>
        <v>0</v>
      </c>
      <c r="AR33" s="50">
        <f>TEIK_2002!AQ33</f>
        <v>0</v>
      </c>
      <c r="AS33" s="54">
        <f>TEIK_2002!AR33</f>
        <v>0</v>
      </c>
      <c r="AT33" s="45"/>
      <c r="AU33" s="45"/>
      <c r="AV33" s="45"/>
      <c r="AW33" s="46"/>
      <c r="AX33" s="46"/>
      <c r="AY33" s="45"/>
      <c r="AZ33" s="45"/>
      <c r="BA33" s="45"/>
      <c r="BB33" s="45"/>
      <c r="BC33" s="46"/>
      <c r="BD33" s="46"/>
      <c r="BE33" s="46"/>
      <c r="BF33" s="45"/>
      <c r="BG33" s="45"/>
      <c r="BH33" s="45"/>
      <c r="BI33" s="45"/>
      <c r="BJ33" s="45"/>
      <c r="BK33" s="46"/>
      <c r="BL33" s="46"/>
      <c r="BM33" s="46"/>
      <c r="BN33" s="45"/>
      <c r="BO33" s="45"/>
      <c r="BP33" s="45"/>
      <c r="BQ33" s="45"/>
      <c r="BR33" s="45"/>
      <c r="BS33" s="45"/>
      <c r="BT33" s="45"/>
      <c r="BU33" s="45"/>
      <c r="BV33" s="45"/>
      <c r="BW33" s="45"/>
      <c r="BX33" s="46"/>
      <c r="BY33" s="46"/>
      <c r="BZ33" s="45"/>
      <c r="CA33" s="45"/>
      <c r="CB33" s="46"/>
      <c r="CC33" s="46"/>
      <c r="CD33" s="45"/>
      <c r="CE33" s="45"/>
      <c r="CF33" s="47"/>
      <c r="CG33" s="47"/>
    </row>
    <row r="34" spans="2:85" ht="13.25" outlineLevel="1" x14ac:dyDescent="0.25">
      <c r="B34" s="48" t="s">
        <v>103</v>
      </c>
      <c r="C34" s="49" t="s">
        <v>104</v>
      </c>
      <c r="D34" s="50">
        <f>TEIK_2002!C34</f>
        <v>0</v>
      </c>
      <c r="E34" s="50">
        <f>TEIK_2002!D34</f>
        <v>0</v>
      </c>
      <c r="F34" s="50">
        <f>TEIK_2002!E34</f>
        <v>0</v>
      </c>
      <c r="G34" s="50">
        <f>TEIK_2002!F34</f>
        <v>0</v>
      </c>
      <c r="H34" s="50">
        <f>TEIK_2002!G34</f>
        <v>0</v>
      </c>
      <c r="I34" s="50">
        <f>TEIK_2002!H34</f>
        <v>0</v>
      </c>
      <c r="J34" s="50">
        <f>TEIK_2002!I34</f>
        <v>0</v>
      </c>
      <c r="K34" s="50">
        <f>TEIK_2002!J34</f>
        <v>0</v>
      </c>
      <c r="L34" s="50">
        <f>TEIK_2002!K34</f>
        <v>0</v>
      </c>
      <c r="M34" s="50">
        <f>TEIK_2002!L34</f>
        <v>0</v>
      </c>
      <c r="N34" s="50">
        <f>TEIK_2002!M34</f>
        <v>0</v>
      </c>
      <c r="O34" s="51">
        <f>TEIK_2002!N34</f>
        <v>0</v>
      </c>
      <c r="P34" s="50">
        <f>TEIK_2002!O34</f>
        <v>0</v>
      </c>
      <c r="Q34" s="52">
        <f>TEIK_2002!P34</f>
        <v>0</v>
      </c>
      <c r="R34" s="51">
        <f>TEIK_2002!Q34</f>
        <v>0</v>
      </c>
      <c r="S34" s="52">
        <f>TEIK_2002!R34</f>
        <v>0</v>
      </c>
      <c r="T34" s="50">
        <f>TEIK_2002!S34</f>
        <v>0</v>
      </c>
      <c r="U34" s="51">
        <f>TEIK_2002!T34</f>
        <v>0</v>
      </c>
      <c r="V34" s="52">
        <f>TEIK_2002!U34</f>
        <v>0</v>
      </c>
      <c r="W34" s="50">
        <f>TEIK_2002!V34</f>
        <v>0</v>
      </c>
      <c r="X34" s="50">
        <f>TEIK_2002!W34</f>
        <v>0</v>
      </c>
      <c r="Y34" s="50">
        <f>TEIK_2002!X34</f>
        <v>0</v>
      </c>
      <c r="Z34" s="50">
        <f>TEIK_2002!Y34</f>
        <v>0</v>
      </c>
      <c r="AA34" s="50">
        <f>TEIK_2002!Z34</f>
        <v>0</v>
      </c>
      <c r="AB34" s="51">
        <f>TEIK_2002!AA34</f>
        <v>0</v>
      </c>
      <c r="AC34" s="50">
        <f>TEIK_2002!AB34</f>
        <v>0</v>
      </c>
      <c r="AD34" s="50">
        <f>TEIK_2002!AC34</f>
        <v>0</v>
      </c>
      <c r="AE34" s="50">
        <f>TEIK_2002!AD34</f>
        <v>0</v>
      </c>
      <c r="AF34" s="50">
        <f>TEIK_2002!AE34</f>
        <v>0</v>
      </c>
      <c r="AG34" s="50">
        <f>TEIK_2002!AF34</f>
        <v>0</v>
      </c>
      <c r="AH34" s="50">
        <f>TEIK_2002!AG34</f>
        <v>0</v>
      </c>
      <c r="AI34" s="50">
        <f>TEIK_2002!AH34</f>
        <v>0</v>
      </c>
      <c r="AJ34" s="52">
        <f>TEIK_2002!AI34</f>
        <v>0</v>
      </c>
      <c r="AK34" s="50">
        <f>TEIK_2002!AJ34</f>
        <v>0</v>
      </c>
      <c r="AL34" s="50">
        <f>TEIK_2002!AK34</f>
        <v>0</v>
      </c>
      <c r="AM34" s="53">
        <f>TEIK_2002!AL34</f>
        <v>0</v>
      </c>
      <c r="AN34" s="51">
        <f>TEIK_2002!AM34</f>
        <v>0</v>
      </c>
      <c r="AO34" s="52">
        <f>TEIK_2002!AN34</f>
        <v>0</v>
      </c>
      <c r="AP34" s="51">
        <f>TEIK_2002!AO34</f>
        <v>0</v>
      </c>
      <c r="AQ34" s="50">
        <f>TEIK_2002!AP34</f>
        <v>0</v>
      </c>
      <c r="AR34" s="50">
        <f>TEIK_2002!AQ34</f>
        <v>0</v>
      </c>
      <c r="AS34" s="54">
        <f>TEIK_2002!AR34</f>
        <v>0</v>
      </c>
      <c r="AT34" s="45"/>
      <c r="AU34" s="45"/>
      <c r="AV34" s="45"/>
      <c r="AW34" s="46"/>
      <c r="AX34" s="46"/>
      <c r="AY34" s="45"/>
      <c r="AZ34" s="45"/>
      <c r="BA34" s="45"/>
      <c r="BB34" s="45"/>
      <c r="BC34" s="46"/>
      <c r="BD34" s="46"/>
      <c r="BE34" s="46"/>
      <c r="BF34" s="45"/>
      <c r="BG34" s="45"/>
      <c r="BH34" s="45"/>
      <c r="BI34" s="45"/>
      <c r="BJ34" s="45"/>
      <c r="BK34" s="46"/>
      <c r="BL34" s="46"/>
      <c r="BM34" s="46"/>
      <c r="BN34" s="45"/>
      <c r="BO34" s="45"/>
      <c r="BP34" s="45"/>
      <c r="BQ34" s="45"/>
      <c r="BR34" s="45"/>
      <c r="BS34" s="45"/>
      <c r="BT34" s="45"/>
      <c r="BU34" s="45"/>
      <c r="BV34" s="45"/>
      <c r="BW34" s="45"/>
      <c r="BX34" s="46"/>
      <c r="BY34" s="46"/>
      <c r="BZ34" s="45"/>
      <c r="CA34" s="45"/>
      <c r="CB34" s="46"/>
      <c r="CC34" s="46"/>
      <c r="CD34" s="45"/>
      <c r="CE34" s="45"/>
      <c r="CF34" s="47"/>
      <c r="CG34" s="47"/>
    </row>
    <row r="35" spans="2:85" ht="13.25" outlineLevel="1" x14ac:dyDescent="0.25">
      <c r="B35" s="48" t="s">
        <v>105</v>
      </c>
      <c r="C35" s="49" t="s">
        <v>106</v>
      </c>
      <c r="D35" s="50">
        <f>TEIK_2002!C35</f>
        <v>300.99</v>
      </c>
      <c r="E35" s="50">
        <f>TEIK_2002!D35</f>
        <v>186.63</v>
      </c>
      <c r="F35" s="50">
        <f>TEIK_2002!E35</f>
        <v>410.45</v>
      </c>
      <c r="G35" s="50">
        <f>TEIK_2002!F35</f>
        <v>56.33</v>
      </c>
      <c r="H35" s="50">
        <f>TEIK_2002!G35</f>
        <v>249.68</v>
      </c>
      <c r="I35" s="50">
        <f>TEIK_2002!H35</f>
        <v>188.1</v>
      </c>
      <c r="J35" s="50">
        <f>TEIK_2002!I35</f>
        <v>84.3</v>
      </c>
      <c r="K35" s="50">
        <f>TEIK_2002!J35</f>
        <v>283.05</v>
      </c>
      <c r="L35" s="50">
        <f>TEIK_2002!K35</f>
        <v>447.93</v>
      </c>
      <c r="M35" s="50">
        <f>TEIK_2002!L35</f>
        <v>400.68</v>
      </c>
      <c r="N35" s="50">
        <f>TEIK_2002!M35</f>
        <v>2562.21</v>
      </c>
      <c r="O35" s="51">
        <f>TEIK_2002!N35</f>
        <v>154.33000000000001</v>
      </c>
      <c r="P35" s="50">
        <f>TEIK_2002!O35</f>
        <v>49.6</v>
      </c>
      <c r="Q35" s="52">
        <f>TEIK_2002!P35</f>
        <v>153.29</v>
      </c>
      <c r="R35" s="51">
        <f>TEIK_2002!Q35</f>
        <v>319.31</v>
      </c>
      <c r="S35" s="52">
        <f>TEIK_2002!R35</f>
        <v>326.48</v>
      </c>
      <c r="T35" s="50">
        <f>TEIK_2002!S35</f>
        <v>333.96</v>
      </c>
      <c r="U35" s="51">
        <f>TEIK_2002!T35</f>
        <v>77.52</v>
      </c>
      <c r="V35" s="52">
        <f>TEIK_2002!U35</f>
        <v>480.92</v>
      </c>
      <c r="W35" s="50">
        <f>TEIK_2002!V35</f>
        <v>347.99</v>
      </c>
      <c r="X35" s="50">
        <f>TEIK_2002!W35</f>
        <v>71.45</v>
      </c>
      <c r="Y35" s="50">
        <f>TEIK_2002!X35</f>
        <v>200.72</v>
      </c>
      <c r="Z35" s="50">
        <f>TEIK_2002!Y35</f>
        <v>1945.02</v>
      </c>
      <c r="AA35" s="50">
        <f>TEIK_2002!Z35</f>
        <v>997.73</v>
      </c>
      <c r="AB35" s="51">
        <f>TEIK_2002!AA35</f>
        <v>1901.1</v>
      </c>
      <c r="AC35" s="50">
        <f>TEIK_2002!AB35</f>
        <v>2142</v>
      </c>
      <c r="AD35" s="50">
        <f>TEIK_2002!AC35</f>
        <v>578.76</v>
      </c>
      <c r="AE35" s="50">
        <f>TEIK_2002!AD35</f>
        <v>1778.36</v>
      </c>
      <c r="AF35" s="50">
        <f>TEIK_2002!AE35</f>
        <v>13591.15</v>
      </c>
      <c r="AG35" s="50">
        <f>TEIK_2002!AF35</f>
        <v>533.42999999999995</v>
      </c>
      <c r="AH35" s="50">
        <f>TEIK_2002!AG35</f>
        <v>8421.02</v>
      </c>
      <c r="AI35" s="50">
        <f>TEIK_2002!AH35</f>
        <v>1049.33</v>
      </c>
      <c r="AJ35" s="52">
        <f>TEIK_2002!AI35</f>
        <v>1274.29</v>
      </c>
      <c r="AK35" s="50">
        <f>TEIK_2002!AJ35</f>
        <v>649.86</v>
      </c>
      <c r="AL35" s="50">
        <f>TEIK_2002!AK35</f>
        <v>544.66999999999996</v>
      </c>
      <c r="AM35" s="53">
        <f>TEIK_2002!AL35</f>
        <v>33.450000000000003</v>
      </c>
      <c r="AN35" s="51">
        <f>TEIK_2002!AM35</f>
        <v>560.29</v>
      </c>
      <c r="AO35" s="52">
        <f>TEIK_2002!AN35</f>
        <v>524.74</v>
      </c>
      <c r="AP35" s="51">
        <f>TEIK_2002!AO35</f>
        <v>196.4</v>
      </c>
      <c r="AQ35" s="50">
        <f>TEIK_2002!AP35</f>
        <v>3334</v>
      </c>
      <c r="AR35" s="50">
        <f>TEIK_2002!AQ35</f>
        <v>126.46</v>
      </c>
      <c r="AS35" s="54">
        <f>TEIK_2002!AR35</f>
        <v>47867.98</v>
      </c>
      <c r="AT35" s="45"/>
      <c r="AU35" s="45"/>
      <c r="AV35" s="45"/>
      <c r="AW35" s="46"/>
      <c r="AX35" s="46"/>
      <c r="AY35" s="45"/>
      <c r="AZ35" s="45"/>
      <c r="BA35" s="45"/>
      <c r="BB35" s="45"/>
      <c r="BC35" s="46"/>
      <c r="BD35" s="46"/>
      <c r="BE35" s="46"/>
      <c r="BF35" s="45"/>
      <c r="BG35" s="45"/>
      <c r="BH35" s="45"/>
      <c r="BI35" s="45"/>
      <c r="BJ35" s="45"/>
      <c r="BK35" s="46"/>
      <c r="BL35" s="46"/>
      <c r="BM35" s="46"/>
      <c r="BN35" s="45"/>
      <c r="BO35" s="45"/>
      <c r="BP35" s="45"/>
      <c r="BQ35" s="45"/>
      <c r="BR35" s="45"/>
      <c r="BS35" s="45"/>
      <c r="BT35" s="45"/>
      <c r="BU35" s="45"/>
      <c r="BV35" s="45"/>
      <c r="BW35" s="45"/>
      <c r="BX35" s="46"/>
      <c r="BY35" s="46"/>
      <c r="BZ35" s="45"/>
      <c r="CA35" s="45"/>
      <c r="CB35" s="46"/>
      <c r="CC35" s="46"/>
      <c r="CD35" s="45"/>
      <c r="CE35" s="45"/>
      <c r="CF35" s="47"/>
      <c r="CG35" s="47"/>
    </row>
    <row r="36" spans="2:85" ht="13.25" outlineLevel="1" x14ac:dyDescent="0.25">
      <c r="B36" s="48" t="s">
        <v>107</v>
      </c>
      <c r="C36" s="49" t="s">
        <v>108</v>
      </c>
      <c r="D36" s="50">
        <f>TEIK_2002!C36</f>
        <v>0</v>
      </c>
      <c r="E36" s="50">
        <f>TEIK_2002!D36</f>
        <v>0</v>
      </c>
      <c r="F36" s="50">
        <f>TEIK_2002!E36</f>
        <v>0</v>
      </c>
      <c r="G36" s="50">
        <f>TEIK_2002!F36</f>
        <v>0</v>
      </c>
      <c r="H36" s="50">
        <f>TEIK_2002!G36</f>
        <v>0</v>
      </c>
      <c r="I36" s="50">
        <f>TEIK_2002!H36</f>
        <v>0</v>
      </c>
      <c r="J36" s="50">
        <f>TEIK_2002!I36</f>
        <v>0</v>
      </c>
      <c r="K36" s="50">
        <f>TEIK_2002!J36</f>
        <v>0</v>
      </c>
      <c r="L36" s="50">
        <f>TEIK_2002!K36</f>
        <v>0</v>
      </c>
      <c r="M36" s="50">
        <f>TEIK_2002!L36</f>
        <v>0</v>
      </c>
      <c r="N36" s="50">
        <f>TEIK_2002!M36</f>
        <v>0</v>
      </c>
      <c r="O36" s="51">
        <f>TEIK_2002!N36</f>
        <v>0</v>
      </c>
      <c r="P36" s="50">
        <f>TEIK_2002!O36</f>
        <v>0</v>
      </c>
      <c r="Q36" s="52">
        <f>TEIK_2002!P36</f>
        <v>0</v>
      </c>
      <c r="R36" s="51">
        <f>TEIK_2002!Q36</f>
        <v>0</v>
      </c>
      <c r="S36" s="52">
        <f>TEIK_2002!R36</f>
        <v>0</v>
      </c>
      <c r="T36" s="50">
        <f>TEIK_2002!S36</f>
        <v>0</v>
      </c>
      <c r="U36" s="51">
        <f>TEIK_2002!T36</f>
        <v>0</v>
      </c>
      <c r="V36" s="52">
        <f>TEIK_2002!U36</f>
        <v>0</v>
      </c>
      <c r="W36" s="50">
        <f>TEIK_2002!V36</f>
        <v>0</v>
      </c>
      <c r="X36" s="50">
        <f>TEIK_2002!W36</f>
        <v>0</v>
      </c>
      <c r="Y36" s="50">
        <f>TEIK_2002!X36</f>
        <v>0</v>
      </c>
      <c r="Z36" s="50">
        <f>TEIK_2002!Y36</f>
        <v>0</v>
      </c>
      <c r="AA36" s="50">
        <f>TEIK_2002!Z36</f>
        <v>0</v>
      </c>
      <c r="AB36" s="51">
        <f>TEIK_2002!AA36</f>
        <v>0</v>
      </c>
      <c r="AC36" s="50">
        <f>TEIK_2002!AB36</f>
        <v>0</v>
      </c>
      <c r="AD36" s="50">
        <f>TEIK_2002!AC36</f>
        <v>0</v>
      </c>
      <c r="AE36" s="50">
        <f>TEIK_2002!AD36</f>
        <v>0</v>
      </c>
      <c r="AF36" s="50">
        <f>TEIK_2002!AE36</f>
        <v>0</v>
      </c>
      <c r="AG36" s="50">
        <f>TEIK_2002!AF36</f>
        <v>0</v>
      </c>
      <c r="AH36" s="50">
        <f>TEIK_2002!AG36</f>
        <v>0</v>
      </c>
      <c r="AI36" s="50">
        <f>TEIK_2002!AH36</f>
        <v>0</v>
      </c>
      <c r="AJ36" s="52">
        <f>TEIK_2002!AI36</f>
        <v>0</v>
      </c>
      <c r="AK36" s="50">
        <f>TEIK_2002!AJ36</f>
        <v>0</v>
      </c>
      <c r="AL36" s="50">
        <f>TEIK_2002!AK36</f>
        <v>0</v>
      </c>
      <c r="AM36" s="53">
        <f>TEIK_2002!AL36</f>
        <v>0</v>
      </c>
      <c r="AN36" s="51">
        <f>TEIK_2002!AM36</f>
        <v>0</v>
      </c>
      <c r="AO36" s="52">
        <f>TEIK_2002!AN36</f>
        <v>0</v>
      </c>
      <c r="AP36" s="51">
        <f>TEIK_2002!AO36</f>
        <v>0</v>
      </c>
      <c r="AQ36" s="50">
        <f>TEIK_2002!AP36</f>
        <v>0</v>
      </c>
      <c r="AR36" s="50">
        <f>TEIK_2002!AQ36</f>
        <v>0</v>
      </c>
      <c r="AS36" s="54">
        <f>TEIK_2002!AR36</f>
        <v>0</v>
      </c>
      <c r="AT36" s="45"/>
      <c r="AU36" s="45"/>
      <c r="AV36" s="45"/>
      <c r="AW36" s="46"/>
      <c r="AX36" s="46"/>
      <c r="AY36" s="45"/>
      <c r="AZ36" s="45"/>
      <c r="BA36" s="45"/>
      <c r="BB36" s="45"/>
      <c r="BC36" s="46"/>
      <c r="BD36" s="46"/>
      <c r="BE36" s="46"/>
      <c r="BF36" s="45"/>
      <c r="BG36" s="45"/>
      <c r="BH36" s="45"/>
      <c r="BI36" s="45"/>
      <c r="BJ36" s="45"/>
      <c r="BK36" s="46"/>
      <c r="BL36" s="46"/>
      <c r="BM36" s="46"/>
      <c r="BN36" s="45"/>
      <c r="BO36" s="45"/>
      <c r="BP36" s="45"/>
      <c r="BQ36" s="45"/>
      <c r="BR36" s="45"/>
      <c r="BS36" s="45"/>
      <c r="BT36" s="45"/>
      <c r="BU36" s="45"/>
      <c r="BV36" s="45"/>
      <c r="BW36" s="45"/>
      <c r="BX36" s="46"/>
      <c r="BY36" s="46"/>
      <c r="BZ36" s="45"/>
      <c r="CA36" s="45"/>
      <c r="CB36" s="46"/>
      <c r="CC36" s="46"/>
      <c r="CD36" s="45"/>
      <c r="CE36" s="45"/>
      <c r="CF36" s="47"/>
      <c r="CG36" s="47"/>
    </row>
    <row r="37" spans="2:85" ht="13.25" outlineLevel="1" x14ac:dyDescent="0.25">
      <c r="B37" s="48" t="s">
        <v>109</v>
      </c>
      <c r="C37" s="49" t="s">
        <v>110</v>
      </c>
      <c r="D37" s="50">
        <f>TEIK_2002!C37</f>
        <v>0</v>
      </c>
      <c r="E37" s="50">
        <f>TEIK_2002!D37</f>
        <v>0</v>
      </c>
      <c r="F37" s="50">
        <f>TEIK_2002!E37</f>
        <v>0</v>
      </c>
      <c r="G37" s="50">
        <f>TEIK_2002!F37</f>
        <v>0</v>
      </c>
      <c r="H37" s="50">
        <f>TEIK_2002!G37</f>
        <v>0</v>
      </c>
      <c r="I37" s="50">
        <f>TEIK_2002!H37</f>
        <v>0</v>
      </c>
      <c r="J37" s="50">
        <f>TEIK_2002!I37</f>
        <v>0</v>
      </c>
      <c r="K37" s="50">
        <f>TEIK_2002!J37</f>
        <v>0</v>
      </c>
      <c r="L37" s="50">
        <f>TEIK_2002!K37</f>
        <v>0</v>
      </c>
      <c r="M37" s="50">
        <f>TEIK_2002!L37</f>
        <v>0</v>
      </c>
      <c r="N37" s="50">
        <f>TEIK_2002!M37</f>
        <v>0</v>
      </c>
      <c r="O37" s="51">
        <f>TEIK_2002!N37</f>
        <v>0</v>
      </c>
      <c r="P37" s="50">
        <f>TEIK_2002!O37</f>
        <v>0</v>
      </c>
      <c r="Q37" s="52">
        <f>TEIK_2002!P37</f>
        <v>0</v>
      </c>
      <c r="R37" s="51">
        <f>TEIK_2002!Q37</f>
        <v>0</v>
      </c>
      <c r="S37" s="52">
        <f>TEIK_2002!R37</f>
        <v>0</v>
      </c>
      <c r="T37" s="50">
        <f>TEIK_2002!S37</f>
        <v>0</v>
      </c>
      <c r="U37" s="51">
        <f>TEIK_2002!T37</f>
        <v>0</v>
      </c>
      <c r="V37" s="52">
        <f>TEIK_2002!U37</f>
        <v>0</v>
      </c>
      <c r="W37" s="50">
        <f>TEIK_2002!V37</f>
        <v>0</v>
      </c>
      <c r="X37" s="50">
        <f>TEIK_2002!W37</f>
        <v>0</v>
      </c>
      <c r="Y37" s="50">
        <f>TEIK_2002!X37</f>
        <v>0</v>
      </c>
      <c r="Z37" s="50">
        <f>TEIK_2002!Y37</f>
        <v>0</v>
      </c>
      <c r="AA37" s="50">
        <f>TEIK_2002!Z37</f>
        <v>0</v>
      </c>
      <c r="AB37" s="51">
        <f>TEIK_2002!AA37</f>
        <v>0</v>
      </c>
      <c r="AC37" s="50">
        <f>TEIK_2002!AB37</f>
        <v>0</v>
      </c>
      <c r="AD37" s="50">
        <f>TEIK_2002!AC37</f>
        <v>0</v>
      </c>
      <c r="AE37" s="50">
        <f>TEIK_2002!AD37</f>
        <v>0</v>
      </c>
      <c r="AF37" s="50">
        <f>TEIK_2002!AE37</f>
        <v>0</v>
      </c>
      <c r="AG37" s="50">
        <f>TEIK_2002!AF37</f>
        <v>0</v>
      </c>
      <c r="AH37" s="50">
        <f>TEIK_2002!AG37</f>
        <v>0</v>
      </c>
      <c r="AI37" s="50">
        <f>TEIK_2002!AH37</f>
        <v>0</v>
      </c>
      <c r="AJ37" s="52">
        <f>TEIK_2002!AI37</f>
        <v>0</v>
      </c>
      <c r="AK37" s="50">
        <f>TEIK_2002!AJ37</f>
        <v>0</v>
      </c>
      <c r="AL37" s="50">
        <f>TEIK_2002!AK37</f>
        <v>0</v>
      </c>
      <c r="AM37" s="53">
        <f>TEIK_2002!AL37</f>
        <v>0</v>
      </c>
      <c r="AN37" s="51">
        <f>TEIK_2002!AM37</f>
        <v>0</v>
      </c>
      <c r="AO37" s="52">
        <f>TEIK_2002!AN37</f>
        <v>0</v>
      </c>
      <c r="AP37" s="51">
        <f>TEIK_2002!AO37</f>
        <v>0</v>
      </c>
      <c r="AQ37" s="50">
        <f>TEIK_2002!AP37</f>
        <v>0</v>
      </c>
      <c r="AR37" s="50">
        <f>TEIK_2002!AQ37</f>
        <v>0</v>
      </c>
      <c r="AS37" s="54">
        <f>TEIK_2002!AR37</f>
        <v>0</v>
      </c>
      <c r="AT37" s="45"/>
      <c r="AU37" s="45"/>
      <c r="AV37" s="45"/>
      <c r="AW37" s="46"/>
      <c r="AX37" s="46"/>
      <c r="AY37" s="45"/>
      <c r="AZ37" s="45"/>
      <c r="BA37" s="45"/>
      <c r="BB37" s="45"/>
      <c r="BC37" s="46"/>
      <c r="BD37" s="46"/>
      <c r="BE37" s="46"/>
      <c r="BF37" s="45"/>
      <c r="BG37" s="45"/>
      <c r="BH37" s="45"/>
      <c r="BI37" s="45"/>
      <c r="BJ37" s="45"/>
      <c r="BK37" s="46"/>
      <c r="BL37" s="46"/>
      <c r="BM37" s="46"/>
      <c r="BN37" s="45"/>
      <c r="BO37" s="45"/>
      <c r="BP37" s="45"/>
      <c r="BQ37" s="45"/>
      <c r="BR37" s="45"/>
      <c r="BS37" s="45"/>
      <c r="BT37" s="45"/>
      <c r="BU37" s="45"/>
      <c r="BV37" s="45"/>
      <c r="BW37" s="45"/>
      <c r="BX37" s="46"/>
      <c r="BY37" s="46"/>
      <c r="BZ37" s="45"/>
      <c r="CA37" s="45"/>
      <c r="CB37" s="46"/>
      <c r="CC37" s="46"/>
      <c r="CD37" s="45"/>
      <c r="CE37" s="45"/>
      <c r="CF37" s="47"/>
      <c r="CG37" s="47"/>
    </row>
    <row r="38" spans="2:85" ht="13.25" outlineLevel="1" x14ac:dyDescent="0.25">
      <c r="B38" s="48" t="s">
        <v>111</v>
      </c>
      <c r="C38" s="49" t="s">
        <v>112</v>
      </c>
      <c r="D38" s="50">
        <f>TEIK_2002!C38</f>
        <v>0</v>
      </c>
      <c r="E38" s="50">
        <f>TEIK_2002!D38</f>
        <v>0</v>
      </c>
      <c r="F38" s="50">
        <f>TEIK_2002!E38</f>
        <v>0</v>
      </c>
      <c r="G38" s="50">
        <f>TEIK_2002!F38</f>
        <v>0</v>
      </c>
      <c r="H38" s="50">
        <f>TEIK_2002!G38</f>
        <v>0</v>
      </c>
      <c r="I38" s="50">
        <f>TEIK_2002!H38</f>
        <v>0</v>
      </c>
      <c r="J38" s="50">
        <f>TEIK_2002!I38</f>
        <v>0</v>
      </c>
      <c r="K38" s="50">
        <f>TEIK_2002!J38</f>
        <v>0</v>
      </c>
      <c r="L38" s="50">
        <f>TEIK_2002!K38</f>
        <v>0</v>
      </c>
      <c r="M38" s="50">
        <f>TEIK_2002!L38</f>
        <v>0</v>
      </c>
      <c r="N38" s="50">
        <f>TEIK_2002!M38</f>
        <v>0</v>
      </c>
      <c r="O38" s="51">
        <f>TEIK_2002!N38</f>
        <v>0</v>
      </c>
      <c r="P38" s="50">
        <f>TEIK_2002!O38</f>
        <v>0</v>
      </c>
      <c r="Q38" s="52">
        <f>TEIK_2002!P38</f>
        <v>0</v>
      </c>
      <c r="R38" s="51">
        <f>TEIK_2002!Q38</f>
        <v>0</v>
      </c>
      <c r="S38" s="52">
        <f>TEIK_2002!R38</f>
        <v>0</v>
      </c>
      <c r="T38" s="50">
        <f>TEIK_2002!S38</f>
        <v>0</v>
      </c>
      <c r="U38" s="51">
        <f>TEIK_2002!T38</f>
        <v>0</v>
      </c>
      <c r="V38" s="52">
        <f>TEIK_2002!U38</f>
        <v>0</v>
      </c>
      <c r="W38" s="50">
        <f>TEIK_2002!V38</f>
        <v>0</v>
      </c>
      <c r="X38" s="50">
        <f>TEIK_2002!W38</f>
        <v>0</v>
      </c>
      <c r="Y38" s="50">
        <f>TEIK_2002!X38</f>
        <v>0</v>
      </c>
      <c r="Z38" s="50">
        <f>TEIK_2002!Y38</f>
        <v>0</v>
      </c>
      <c r="AA38" s="50">
        <f>TEIK_2002!Z38</f>
        <v>0</v>
      </c>
      <c r="AB38" s="51">
        <f>TEIK_2002!AA38</f>
        <v>0</v>
      </c>
      <c r="AC38" s="50">
        <f>TEIK_2002!AB38</f>
        <v>0</v>
      </c>
      <c r="AD38" s="50">
        <f>TEIK_2002!AC38</f>
        <v>0</v>
      </c>
      <c r="AE38" s="50">
        <f>TEIK_2002!AD38</f>
        <v>0</v>
      </c>
      <c r="AF38" s="50">
        <f>TEIK_2002!AE38</f>
        <v>0</v>
      </c>
      <c r="AG38" s="50">
        <f>TEIK_2002!AF38</f>
        <v>0</v>
      </c>
      <c r="AH38" s="50">
        <f>TEIK_2002!AG38</f>
        <v>0</v>
      </c>
      <c r="AI38" s="50">
        <f>TEIK_2002!AH38</f>
        <v>0</v>
      </c>
      <c r="AJ38" s="52">
        <f>TEIK_2002!AI38</f>
        <v>0</v>
      </c>
      <c r="AK38" s="50">
        <f>TEIK_2002!AJ38</f>
        <v>0</v>
      </c>
      <c r="AL38" s="50">
        <f>TEIK_2002!AK38</f>
        <v>0</v>
      </c>
      <c r="AM38" s="53">
        <f>TEIK_2002!AL38</f>
        <v>0</v>
      </c>
      <c r="AN38" s="51">
        <f>TEIK_2002!AM38</f>
        <v>0</v>
      </c>
      <c r="AO38" s="52">
        <f>TEIK_2002!AN38</f>
        <v>0</v>
      </c>
      <c r="AP38" s="51">
        <f>TEIK_2002!AO38</f>
        <v>0</v>
      </c>
      <c r="AQ38" s="50">
        <f>TEIK_2002!AP38</f>
        <v>0</v>
      </c>
      <c r="AR38" s="50">
        <f>TEIK_2002!AQ38</f>
        <v>0</v>
      </c>
      <c r="AS38" s="54">
        <f>TEIK_2002!AR38</f>
        <v>0</v>
      </c>
      <c r="AT38" s="45"/>
      <c r="AU38" s="45"/>
      <c r="AV38" s="45"/>
      <c r="AW38" s="46"/>
      <c r="AX38" s="46"/>
      <c r="AY38" s="45"/>
      <c r="AZ38" s="45"/>
      <c r="BA38" s="45"/>
      <c r="BB38" s="45"/>
      <c r="BC38" s="46"/>
      <c r="BD38" s="46"/>
      <c r="BE38" s="46"/>
      <c r="BF38" s="45"/>
      <c r="BG38" s="45"/>
      <c r="BH38" s="45"/>
      <c r="BI38" s="45"/>
      <c r="BJ38" s="45"/>
      <c r="BK38" s="46"/>
      <c r="BL38" s="46"/>
      <c r="BM38" s="46"/>
      <c r="BN38" s="45"/>
      <c r="BO38" s="45"/>
      <c r="BP38" s="45"/>
      <c r="BQ38" s="45"/>
      <c r="BR38" s="45"/>
      <c r="BS38" s="45"/>
      <c r="BT38" s="45"/>
      <c r="BU38" s="45"/>
      <c r="BV38" s="45"/>
      <c r="BW38" s="45"/>
      <c r="BX38" s="46"/>
      <c r="BY38" s="46"/>
      <c r="BZ38" s="45"/>
      <c r="CA38" s="45"/>
      <c r="CB38" s="46"/>
      <c r="CC38" s="46"/>
      <c r="CD38" s="45"/>
      <c r="CE38" s="45"/>
      <c r="CF38" s="47"/>
      <c r="CG38" s="47"/>
    </row>
    <row r="39" spans="2:85" ht="13.25" outlineLevel="1" x14ac:dyDescent="0.25">
      <c r="B39" s="48" t="s">
        <v>113</v>
      </c>
      <c r="C39" s="49" t="s">
        <v>114</v>
      </c>
      <c r="D39" s="50">
        <f>TEIK_2002!C39</f>
        <v>0</v>
      </c>
      <c r="E39" s="50">
        <f>TEIK_2002!D39</f>
        <v>0.01</v>
      </c>
      <c r="F39" s="50">
        <f>TEIK_2002!E39</f>
        <v>0.05</v>
      </c>
      <c r="G39" s="50">
        <f>TEIK_2002!F39</f>
        <v>0.01</v>
      </c>
      <c r="H39" s="50">
        <f>TEIK_2002!G39</f>
        <v>-1.44</v>
      </c>
      <c r="I39" s="50">
        <f>TEIK_2002!H39</f>
        <v>0.06</v>
      </c>
      <c r="J39" s="50">
        <f>TEIK_2002!I39</f>
        <v>0.02</v>
      </c>
      <c r="K39" s="50">
        <f>TEIK_2002!J39</f>
        <v>0</v>
      </c>
      <c r="L39" s="50">
        <f>TEIK_2002!K39</f>
        <v>0</v>
      </c>
      <c r="M39" s="50">
        <f>TEIK_2002!L39</f>
        <v>0.03</v>
      </c>
      <c r="N39" s="50">
        <f>TEIK_2002!M39</f>
        <v>0.01</v>
      </c>
      <c r="O39" s="51">
        <f>TEIK_2002!N39</f>
        <v>0.01</v>
      </c>
      <c r="P39" s="50">
        <f>TEIK_2002!O39</f>
        <v>0.01</v>
      </c>
      <c r="Q39" s="52">
        <f>TEIK_2002!P39</f>
        <v>0.01</v>
      </c>
      <c r="R39" s="51">
        <f>TEIK_2002!Q39</f>
        <v>0.05</v>
      </c>
      <c r="S39" s="52">
        <f>TEIK_2002!R39</f>
        <v>0.02</v>
      </c>
      <c r="T39" s="50">
        <f>TEIK_2002!S39</f>
        <v>0.01</v>
      </c>
      <c r="U39" s="51">
        <f>TEIK_2002!T39</f>
        <v>0.02</v>
      </c>
      <c r="V39" s="52">
        <f>TEIK_2002!U39</f>
        <v>-0.1</v>
      </c>
      <c r="W39" s="50">
        <f>TEIK_2002!V39</f>
        <v>0</v>
      </c>
      <c r="X39" s="50">
        <f>TEIK_2002!W39</f>
        <v>0.02</v>
      </c>
      <c r="Y39" s="50">
        <f>TEIK_2002!X39</f>
        <v>0.02</v>
      </c>
      <c r="Z39" s="50">
        <f>TEIK_2002!Y39</f>
        <v>-1.45</v>
      </c>
      <c r="AA39" s="50">
        <f>TEIK_2002!Z39</f>
        <v>-0.14000000000000001</v>
      </c>
      <c r="AB39" s="51">
        <f>TEIK_2002!AA39</f>
        <v>-0.01</v>
      </c>
      <c r="AC39" s="50">
        <f>TEIK_2002!AB39</f>
        <v>0</v>
      </c>
      <c r="AD39" s="50">
        <f>TEIK_2002!AC39</f>
        <v>0</v>
      </c>
      <c r="AE39" s="50">
        <f>TEIK_2002!AD39</f>
        <v>0.01</v>
      </c>
      <c r="AF39" s="50">
        <f>TEIK_2002!AE39</f>
        <v>-0.3</v>
      </c>
      <c r="AG39" s="50">
        <f>TEIK_2002!AF39</f>
        <v>-18.649999999999999</v>
      </c>
      <c r="AH39" s="50">
        <f>TEIK_2002!AG39</f>
        <v>-0.11</v>
      </c>
      <c r="AI39" s="50">
        <f>TEIK_2002!AH39</f>
        <v>-0.88</v>
      </c>
      <c r="AJ39" s="52">
        <f>TEIK_2002!AI39</f>
        <v>1.03</v>
      </c>
      <c r="AK39" s="50">
        <f>TEIK_2002!AJ39</f>
        <v>-2.2599999999999998</v>
      </c>
      <c r="AL39" s="50">
        <f>TEIK_2002!AK39</f>
        <v>2271.91</v>
      </c>
      <c r="AM39" s="53">
        <f>TEIK_2002!AL39</f>
        <v>-0.02</v>
      </c>
      <c r="AN39" s="51">
        <f>TEIK_2002!AM39</f>
        <v>1</v>
      </c>
      <c r="AO39" s="52">
        <f>TEIK_2002!AN39</f>
        <v>0</v>
      </c>
      <c r="AP39" s="51">
        <f>TEIK_2002!AO39</f>
        <v>1.01</v>
      </c>
      <c r="AQ39" s="50">
        <f>TEIK_2002!AP39</f>
        <v>16</v>
      </c>
      <c r="AR39" s="50">
        <f>TEIK_2002!AQ39</f>
        <v>0</v>
      </c>
      <c r="AS39" s="54">
        <f>TEIK_2002!AR39</f>
        <v>2265.96</v>
      </c>
      <c r="AT39" s="45"/>
      <c r="AU39" s="45"/>
      <c r="AV39" s="45"/>
      <c r="AW39" s="46"/>
      <c r="AX39" s="46"/>
      <c r="AY39" s="45"/>
      <c r="AZ39" s="45"/>
      <c r="BA39" s="45"/>
      <c r="BB39" s="45"/>
      <c r="BC39" s="46"/>
      <c r="BD39" s="46"/>
      <c r="BE39" s="46"/>
      <c r="BF39" s="45"/>
      <c r="BG39" s="45"/>
      <c r="BH39" s="45"/>
      <c r="BI39" s="45"/>
      <c r="BJ39" s="45"/>
      <c r="BK39" s="46"/>
      <c r="BL39" s="46"/>
      <c r="BM39" s="46"/>
      <c r="BN39" s="45"/>
      <c r="BO39" s="45"/>
      <c r="BP39" s="45"/>
      <c r="BQ39" s="45"/>
      <c r="BR39" s="45"/>
      <c r="BS39" s="45"/>
      <c r="BT39" s="45"/>
      <c r="BU39" s="45"/>
      <c r="BV39" s="45"/>
      <c r="BW39" s="45"/>
      <c r="BX39" s="46"/>
      <c r="BY39" s="46"/>
      <c r="BZ39" s="45"/>
      <c r="CA39" s="45"/>
      <c r="CB39" s="46"/>
      <c r="CC39" s="46"/>
      <c r="CD39" s="45"/>
      <c r="CE39" s="45"/>
      <c r="CF39" s="47"/>
      <c r="CG39" s="47"/>
    </row>
    <row r="40" spans="2:85" ht="13.25" outlineLevel="1" x14ac:dyDescent="0.25">
      <c r="B40" s="48" t="s">
        <v>115</v>
      </c>
      <c r="C40" s="49" t="s">
        <v>116</v>
      </c>
      <c r="D40" s="50">
        <f>TEIK_2002!C40</f>
        <v>0</v>
      </c>
      <c r="E40" s="50">
        <f>TEIK_2002!D40</f>
        <v>0</v>
      </c>
      <c r="F40" s="50">
        <f>TEIK_2002!E40</f>
        <v>0</v>
      </c>
      <c r="G40" s="50">
        <f>TEIK_2002!F40</f>
        <v>0</v>
      </c>
      <c r="H40" s="50">
        <f>TEIK_2002!G40</f>
        <v>0</v>
      </c>
      <c r="I40" s="50">
        <f>TEIK_2002!H40</f>
        <v>0</v>
      </c>
      <c r="J40" s="50">
        <f>TEIK_2002!I40</f>
        <v>0</v>
      </c>
      <c r="K40" s="50">
        <f>TEIK_2002!J40</f>
        <v>0</v>
      </c>
      <c r="L40" s="50">
        <f>TEIK_2002!K40</f>
        <v>0</v>
      </c>
      <c r="M40" s="50">
        <f>TEIK_2002!L40</f>
        <v>0</v>
      </c>
      <c r="N40" s="50">
        <f>TEIK_2002!M40</f>
        <v>0</v>
      </c>
      <c r="O40" s="51">
        <f>TEIK_2002!N40</f>
        <v>0</v>
      </c>
      <c r="P40" s="50">
        <f>TEIK_2002!O40</f>
        <v>0</v>
      </c>
      <c r="Q40" s="52">
        <f>TEIK_2002!P40</f>
        <v>0</v>
      </c>
      <c r="R40" s="51">
        <f>TEIK_2002!Q40</f>
        <v>0</v>
      </c>
      <c r="S40" s="52">
        <f>TEIK_2002!R40</f>
        <v>0</v>
      </c>
      <c r="T40" s="50">
        <f>TEIK_2002!S40</f>
        <v>0</v>
      </c>
      <c r="U40" s="51">
        <f>TEIK_2002!T40</f>
        <v>0</v>
      </c>
      <c r="V40" s="52">
        <f>TEIK_2002!U40</f>
        <v>0</v>
      </c>
      <c r="W40" s="50">
        <f>TEIK_2002!V40</f>
        <v>0</v>
      </c>
      <c r="X40" s="50">
        <f>TEIK_2002!W40</f>
        <v>0</v>
      </c>
      <c r="Y40" s="50">
        <f>TEIK_2002!X40</f>
        <v>0</v>
      </c>
      <c r="Z40" s="50">
        <f>TEIK_2002!Y40</f>
        <v>0</v>
      </c>
      <c r="AA40" s="50">
        <f>TEIK_2002!Z40</f>
        <v>0</v>
      </c>
      <c r="AB40" s="51">
        <f>TEIK_2002!AA40</f>
        <v>0</v>
      </c>
      <c r="AC40" s="50">
        <f>TEIK_2002!AB40</f>
        <v>0</v>
      </c>
      <c r="AD40" s="50">
        <f>TEIK_2002!AC40</f>
        <v>0</v>
      </c>
      <c r="AE40" s="50">
        <f>TEIK_2002!AD40</f>
        <v>0</v>
      </c>
      <c r="AF40" s="50">
        <f>TEIK_2002!AE40</f>
        <v>0</v>
      </c>
      <c r="AG40" s="50">
        <f>TEIK_2002!AF40</f>
        <v>0</v>
      </c>
      <c r="AH40" s="50">
        <f>TEIK_2002!AG40</f>
        <v>0</v>
      </c>
      <c r="AI40" s="50">
        <f>TEIK_2002!AH40</f>
        <v>0</v>
      </c>
      <c r="AJ40" s="52">
        <f>TEIK_2002!AI40</f>
        <v>0</v>
      </c>
      <c r="AK40" s="50">
        <f>TEIK_2002!AJ40</f>
        <v>0</v>
      </c>
      <c r="AL40" s="50">
        <f>TEIK_2002!AK40</f>
        <v>0</v>
      </c>
      <c r="AM40" s="53">
        <f>TEIK_2002!AL40</f>
        <v>0</v>
      </c>
      <c r="AN40" s="51">
        <f>TEIK_2002!AM40</f>
        <v>0</v>
      </c>
      <c r="AO40" s="52">
        <f>TEIK_2002!AN40</f>
        <v>0</v>
      </c>
      <c r="AP40" s="51">
        <f>TEIK_2002!AO40</f>
        <v>0</v>
      </c>
      <c r="AQ40" s="50">
        <f>TEIK_2002!AP40</f>
        <v>0</v>
      </c>
      <c r="AR40" s="50">
        <f>TEIK_2002!AQ40</f>
        <v>0</v>
      </c>
      <c r="AS40" s="54">
        <f>TEIK_2002!AR40</f>
        <v>0</v>
      </c>
      <c r="AT40" s="45"/>
      <c r="AU40" s="45"/>
      <c r="AV40" s="45"/>
      <c r="AW40" s="46"/>
      <c r="AX40" s="46"/>
      <c r="AY40" s="45"/>
      <c r="AZ40" s="45"/>
      <c r="BA40" s="45"/>
      <c r="BB40" s="45"/>
      <c r="BC40" s="46"/>
      <c r="BD40" s="46"/>
      <c r="BE40" s="46"/>
      <c r="BF40" s="45"/>
      <c r="BG40" s="45"/>
      <c r="BH40" s="45"/>
      <c r="BI40" s="45"/>
      <c r="BJ40" s="45"/>
      <c r="BK40" s="46"/>
      <c r="BL40" s="46"/>
      <c r="BM40" s="46"/>
      <c r="BN40" s="45"/>
      <c r="BO40" s="45"/>
      <c r="BP40" s="45"/>
      <c r="BQ40" s="45"/>
      <c r="BR40" s="45"/>
      <c r="BS40" s="45"/>
      <c r="BT40" s="45"/>
      <c r="BU40" s="45"/>
      <c r="BV40" s="45"/>
      <c r="BW40" s="45"/>
      <c r="BX40" s="46"/>
      <c r="BY40" s="46"/>
      <c r="BZ40" s="45"/>
      <c r="CA40" s="45"/>
      <c r="CB40" s="46"/>
      <c r="CC40" s="46"/>
      <c r="CD40" s="45"/>
      <c r="CE40" s="45"/>
      <c r="CF40" s="47"/>
      <c r="CG40" s="47"/>
    </row>
    <row r="41" spans="2:85" ht="13.25" outlineLevel="1" x14ac:dyDescent="0.25">
      <c r="B41" s="48" t="s">
        <v>117</v>
      </c>
      <c r="C41" s="49" t="s">
        <v>118</v>
      </c>
      <c r="D41" s="50">
        <f>TEIK_2002!C41</f>
        <v>0</v>
      </c>
      <c r="E41" s="50">
        <f>TEIK_2002!D41</f>
        <v>0</v>
      </c>
      <c r="F41" s="50">
        <f>TEIK_2002!E41</f>
        <v>0</v>
      </c>
      <c r="G41" s="50">
        <f>TEIK_2002!F41</f>
        <v>0</v>
      </c>
      <c r="H41" s="50">
        <f>TEIK_2002!G41</f>
        <v>0</v>
      </c>
      <c r="I41" s="50">
        <f>TEIK_2002!H41</f>
        <v>0</v>
      </c>
      <c r="J41" s="50">
        <f>TEIK_2002!I41</f>
        <v>0</v>
      </c>
      <c r="K41" s="50">
        <f>TEIK_2002!J41</f>
        <v>0</v>
      </c>
      <c r="L41" s="50">
        <f>TEIK_2002!K41</f>
        <v>0</v>
      </c>
      <c r="M41" s="50">
        <f>TEIK_2002!L41</f>
        <v>0</v>
      </c>
      <c r="N41" s="50">
        <f>TEIK_2002!M41</f>
        <v>0</v>
      </c>
      <c r="O41" s="51">
        <f>TEIK_2002!N41</f>
        <v>0</v>
      </c>
      <c r="P41" s="50">
        <f>TEIK_2002!O41</f>
        <v>0</v>
      </c>
      <c r="Q41" s="52">
        <f>TEIK_2002!P41</f>
        <v>0</v>
      </c>
      <c r="R41" s="51">
        <f>TEIK_2002!Q41</f>
        <v>0</v>
      </c>
      <c r="S41" s="52">
        <f>TEIK_2002!R41</f>
        <v>0</v>
      </c>
      <c r="T41" s="50">
        <f>TEIK_2002!S41</f>
        <v>0</v>
      </c>
      <c r="U41" s="51">
        <f>TEIK_2002!T41</f>
        <v>0</v>
      </c>
      <c r="V41" s="52">
        <f>TEIK_2002!U41</f>
        <v>0</v>
      </c>
      <c r="W41" s="50">
        <f>TEIK_2002!V41</f>
        <v>0</v>
      </c>
      <c r="X41" s="50">
        <f>TEIK_2002!W41</f>
        <v>0</v>
      </c>
      <c r="Y41" s="50">
        <f>TEIK_2002!X41</f>
        <v>0</v>
      </c>
      <c r="Z41" s="50">
        <f>TEIK_2002!Y41</f>
        <v>0</v>
      </c>
      <c r="AA41" s="50">
        <f>TEIK_2002!Z41</f>
        <v>0</v>
      </c>
      <c r="AB41" s="51">
        <f>TEIK_2002!AA41</f>
        <v>0</v>
      </c>
      <c r="AC41" s="50">
        <f>TEIK_2002!AB41</f>
        <v>0</v>
      </c>
      <c r="AD41" s="50">
        <f>TEIK_2002!AC41</f>
        <v>0</v>
      </c>
      <c r="AE41" s="50">
        <f>TEIK_2002!AD41</f>
        <v>0</v>
      </c>
      <c r="AF41" s="50">
        <f>TEIK_2002!AE41</f>
        <v>0</v>
      </c>
      <c r="AG41" s="50">
        <f>TEIK_2002!AF41</f>
        <v>0</v>
      </c>
      <c r="AH41" s="50">
        <f>TEIK_2002!AG41</f>
        <v>0</v>
      </c>
      <c r="AI41" s="50">
        <f>TEIK_2002!AH41</f>
        <v>0</v>
      </c>
      <c r="AJ41" s="52">
        <f>TEIK_2002!AI41</f>
        <v>0</v>
      </c>
      <c r="AK41" s="50">
        <f>TEIK_2002!AJ41</f>
        <v>0</v>
      </c>
      <c r="AL41" s="50">
        <f>TEIK_2002!AK41</f>
        <v>0</v>
      </c>
      <c r="AM41" s="53">
        <f>TEIK_2002!AL41</f>
        <v>0</v>
      </c>
      <c r="AN41" s="51">
        <f>TEIK_2002!AM41</f>
        <v>0</v>
      </c>
      <c r="AO41" s="52">
        <f>TEIK_2002!AN41</f>
        <v>0</v>
      </c>
      <c r="AP41" s="51">
        <f>TEIK_2002!AO41</f>
        <v>0</v>
      </c>
      <c r="AQ41" s="50">
        <f>TEIK_2002!AP41</f>
        <v>0</v>
      </c>
      <c r="AR41" s="50">
        <f>TEIK_2002!AQ41</f>
        <v>0</v>
      </c>
      <c r="AS41" s="54">
        <f>TEIK_2002!AR41</f>
        <v>0</v>
      </c>
      <c r="AT41" s="45"/>
      <c r="AU41" s="45"/>
      <c r="AV41" s="45"/>
      <c r="AW41" s="46"/>
      <c r="AX41" s="46"/>
      <c r="AY41" s="45"/>
      <c r="AZ41" s="45"/>
      <c r="BA41" s="45"/>
      <c r="BB41" s="45"/>
      <c r="BC41" s="46"/>
      <c r="BD41" s="46"/>
      <c r="BE41" s="46"/>
      <c r="BF41" s="45"/>
      <c r="BG41" s="45"/>
      <c r="BH41" s="45"/>
      <c r="BI41" s="45"/>
      <c r="BJ41" s="45"/>
      <c r="BK41" s="46"/>
      <c r="BL41" s="46"/>
      <c r="BM41" s="46"/>
      <c r="BN41" s="45"/>
      <c r="BO41" s="45"/>
      <c r="BP41" s="45"/>
      <c r="BQ41" s="45"/>
      <c r="BR41" s="45"/>
      <c r="BS41" s="45"/>
      <c r="BT41" s="45"/>
      <c r="BU41" s="45"/>
      <c r="BV41" s="45"/>
      <c r="BW41" s="45"/>
      <c r="BX41" s="46"/>
      <c r="BY41" s="46"/>
      <c r="BZ41" s="45"/>
      <c r="CA41" s="45"/>
      <c r="CB41" s="46"/>
      <c r="CC41" s="46"/>
      <c r="CD41" s="45"/>
      <c r="CE41" s="45"/>
      <c r="CF41" s="47"/>
      <c r="CG41" s="47"/>
    </row>
    <row r="42" spans="2:85" ht="13.25" outlineLevel="1" x14ac:dyDescent="0.25">
      <c r="B42" s="48" t="s">
        <v>119</v>
      </c>
      <c r="C42" s="49" t="s">
        <v>120</v>
      </c>
      <c r="D42" s="50">
        <f>TEIK_2002!C42</f>
        <v>0</v>
      </c>
      <c r="E42" s="50">
        <f>TEIK_2002!D42</f>
        <v>0</v>
      </c>
      <c r="F42" s="50">
        <f>TEIK_2002!E42</f>
        <v>0</v>
      </c>
      <c r="G42" s="50">
        <f>TEIK_2002!F42</f>
        <v>0</v>
      </c>
      <c r="H42" s="50">
        <f>TEIK_2002!G42</f>
        <v>0</v>
      </c>
      <c r="I42" s="50">
        <f>TEIK_2002!H42</f>
        <v>0</v>
      </c>
      <c r="J42" s="50">
        <f>TEIK_2002!I42</f>
        <v>0</v>
      </c>
      <c r="K42" s="50">
        <f>TEIK_2002!J42</f>
        <v>0</v>
      </c>
      <c r="L42" s="50">
        <f>TEIK_2002!K42</f>
        <v>0</v>
      </c>
      <c r="M42" s="50">
        <f>TEIK_2002!L42</f>
        <v>0</v>
      </c>
      <c r="N42" s="50">
        <f>TEIK_2002!M42</f>
        <v>0</v>
      </c>
      <c r="O42" s="51">
        <f>TEIK_2002!N42</f>
        <v>0</v>
      </c>
      <c r="P42" s="50">
        <f>TEIK_2002!O42</f>
        <v>0</v>
      </c>
      <c r="Q42" s="52">
        <f>TEIK_2002!P42</f>
        <v>0</v>
      </c>
      <c r="R42" s="51">
        <f>TEIK_2002!Q42</f>
        <v>0</v>
      </c>
      <c r="S42" s="52">
        <f>TEIK_2002!R42</f>
        <v>0</v>
      </c>
      <c r="T42" s="50">
        <f>TEIK_2002!S42</f>
        <v>0</v>
      </c>
      <c r="U42" s="51">
        <f>TEIK_2002!T42</f>
        <v>0</v>
      </c>
      <c r="V42" s="52">
        <f>TEIK_2002!U42</f>
        <v>0</v>
      </c>
      <c r="W42" s="50">
        <f>TEIK_2002!V42</f>
        <v>0</v>
      </c>
      <c r="X42" s="50">
        <f>TEIK_2002!W42</f>
        <v>0</v>
      </c>
      <c r="Y42" s="50">
        <f>TEIK_2002!X42</f>
        <v>0</v>
      </c>
      <c r="Z42" s="50">
        <f>TEIK_2002!Y42</f>
        <v>0</v>
      </c>
      <c r="AA42" s="50">
        <f>TEIK_2002!Z42</f>
        <v>0</v>
      </c>
      <c r="AB42" s="51">
        <f>TEIK_2002!AA42</f>
        <v>0</v>
      </c>
      <c r="AC42" s="50">
        <f>TEIK_2002!AB42</f>
        <v>0</v>
      </c>
      <c r="AD42" s="50">
        <f>TEIK_2002!AC42</f>
        <v>0</v>
      </c>
      <c r="AE42" s="50">
        <f>TEIK_2002!AD42</f>
        <v>0</v>
      </c>
      <c r="AF42" s="50">
        <f>TEIK_2002!AE42</f>
        <v>0</v>
      </c>
      <c r="AG42" s="50">
        <f>TEIK_2002!AF42</f>
        <v>0</v>
      </c>
      <c r="AH42" s="50">
        <f>TEIK_2002!AG42</f>
        <v>0</v>
      </c>
      <c r="AI42" s="50">
        <f>TEIK_2002!AH42</f>
        <v>0</v>
      </c>
      <c r="AJ42" s="52">
        <f>TEIK_2002!AI42</f>
        <v>0</v>
      </c>
      <c r="AK42" s="50">
        <f>TEIK_2002!AJ42</f>
        <v>0</v>
      </c>
      <c r="AL42" s="50">
        <f>TEIK_2002!AK42</f>
        <v>0</v>
      </c>
      <c r="AM42" s="53">
        <f>TEIK_2002!AL42</f>
        <v>0</v>
      </c>
      <c r="AN42" s="51">
        <f>TEIK_2002!AM42</f>
        <v>0</v>
      </c>
      <c r="AO42" s="52">
        <f>TEIK_2002!AN42</f>
        <v>0</v>
      </c>
      <c r="AP42" s="51">
        <f>TEIK_2002!AO42</f>
        <v>0</v>
      </c>
      <c r="AQ42" s="50">
        <f>TEIK_2002!AP42</f>
        <v>0</v>
      </c>
      <c r="AR42" s="50">
        <f>TEIK_2002!AQ42</f>
        <v>0</v>
      </c>
      <c r="AS42" s="54">
        <f>TEIK_2002!AR42</f>
        <v>0</v>
      </c>
      <c r="AT42" s="45"/>
      <c r="AU42" s="45"/>
      <c r="AV42" s="45"/>
      <c r="AW42" s="46"/>
      <c r="AX42" s="46"/>
      <c r="AY42" s="45"/>
      <c r="AZ42" s="45"/>
      <c r="BA42" s="45"/>
      <c r="BB42" s="45"/>
      <c r="BC42" s="46"/>
      <c r="BD42" s="46"/>
      <c r="BE42" s="46"/>
      <c r="BF42" s="45"/>
      <c r="BG42" s="45"/>
      <c r="BH42" s="45"/>
      <c r="BI42" s="45"/>
      <c r="BJ42" s="45"/>
      <c r="BK42" s="46"/>
      <c r="BL42" s="46"/>
      <c r="BM42" s="46"/>
      <c r="BN42" s="45"/>
      <c r="BO42" s="45"/>
      <c r="BP42" s="45"/>
      <c r="BQ42" s="45"/>
      <c r="BR42" s="45"/>
      <c r="BS42" s="45"/>
      <c r="BT42" s="45"/>
      <c r="BU42" s="45"/>
      <c r="BV42" s="45"/>
      <c r="BW42" s="45"/>
      <c r="BX42" s="46"/>
      <c r="BY42" s="46"/>
      <c r="BZ42" s="45"/>
      <c r="CA42" s="45"/>
      <c r="CB42" s="46"/>
      <c r="CC42" s="46"/>
      <c r="CD42" s="45"/>
      <c r="CE42" s="45"/>
      <c r="CF42" s="47"/>
      <c r="CG42" s="47"/>
    </row>
    <row r="43" spans="2:85" ht="13.25" outlineLevel="1" x14ac:dyDescent="0.25">
      <c r="B43" s="48" t="s">
        <v>121</v>
      </c>
      <c r="C43" s="49" t="s">
        <v>122</v>
      </c>
      <c r="D43" s="50">
        <f>TEIK_2002!C43</f>
        <v>0</v>
      </c>
      <c r="E43" s="50">
        <f>TEIK_2002!D43</f>
        <v>0</v>
      </c>
      <c r="F43" s="50">
        <f>TEIK_2002!E43</f>
        <v>0</v>
      </c>
      <c r="G43" s="50">
        <f>TEIK_2002!F43</f>
        <v>0</v>
      </c>
      <c r="H43" s="50">
        <f>TEIK_2002!G43</f>
        <v>0</v>
      </c>
      <c r="I43" s="50">
        <f>TEIK_2002!H43</f>
        <v>0</v>
      </c>
      <c r="J43" s="50">
        <f>TEIK_2002!I43</f>
        <v>0</v>
      </c>
      <c r="K43" s="50">
        <f>TEIK_2002!J43</f>
        <v>0</v>
      </c>
      <c r="L43" s="50">
        <f>TEIK_2002!K43</f>
        <v>0</v>
      </c>
      <c r="M43" s="50">
        <f>TEIK_2002!L43</f>
        <v>0</v>
      </c>
      <c r="N43" s="50">
        <f>TEIK_2002!M43</f>
        <v>0</v>
      </c>
      <c r="O43" s="51">
        <f>TEIK_2002!N43</f>
        <v>0</v>
      </c>
      <c r="P43" s="50">
        <f>TEIK_2002!O43</f>
        <v>0</v>
      </c>
      <c r="Q43" s="52">
        <f>TEIK_2002!P43</f>
        <v>0</v>
      </c>
      <c r="R43" s="51">
        <f>TEIK_2002!Q43</f>
        <v>0</v>
      </c>
      <c r="S43" s="52">
        <f>TEIK_2002!R43</f>
        <v>0</v>
      </c>
      <c r="T43" s="50">
        <f>TEIK_2002!S43</f>
        <v>0</v>
      </c>
      <c r="U43" s="51">
        <f>TEIK_2002!T43</f>
        <v>0</v>
      </c>
      <c r="V43" s="52">
        <f>TEIK_2002!U43</f>
        <v>0</v>
      </c>
      <c r="W43" s="50">
        <f>TEIK_2002!V43</f>
        <v>0</v>
      </c>
      <c r="X43" s="50">
        <f>TEIK_2002!W43</f>
        <v>0</v>
      </c>
      <c r="Y43" s="50">
        <f>TEIK_2002!X43</f>
        <v>0</v>
      </c>
      <c r="Z43" s="50">
        <f>TEIK_2002!Y43</f>
        <v>0</v>
      </c>
      <c r="AA43" s="50">
        <f>TEIK_2002!Z43</f>
        <v>0</v>
      </c>
      <c r="AB43" s="51">
        <f>TEIK_2002!AA43</f>
        <v>0</v>
      </c>
      <c r="AC43" s="50">
        <f>TEIK_2002!AB43</f>
        <v>0</v>
      </c>
      <c r="AD43" s="50">
        <f>TEIK_2002!AC43</f>
        <v>0</v>
      </c>
      <c r="AE43" s="50">
        <f>TEIK_2002!AD43</f>
        <v>0</v>
      </c>
      <c r="AF43" s="50">
        <f>TEIK_2002!AE43</f>
        <v>0</v>
      </c>
      <c r="AG43" s="50">
        <f>TEIK_2002!AF43</f>
        <v>0</v>
      </c>
      <c r="AH43" s="50">
        <f>TEIK_2002!AG43</f>
        <v>0</v>
      </c>
      <c r="AI43" s="50">
        <f>TEIK_2002!AH43</f>
        <v>0</v>
      </c>
      <c r="AJ43" s="52">
        <f>TEIK_2002!AI43</f>
        <v>0</v>
      </c>
      <c r="AK43" s="50">
        <f>TEIK_2002!AJ43</f>
        <v>0</v>
      </c>
      <c r="AL43" s="50">
        <f>TEIK_2002!AK43</f>
        <v>0</v>
      </c>
      <c r="AM43" s="53">
        <f>TEIK_2002!AL43</f>
        <v>0</v>
      </c>
      <c r="AN43" s="51">
        <f>TEIK_2002!AM43</f>
        <v>0</v>
      </c>
      <c r="AO43" s="52">
        <f>TEIK_2002!AN43</f>
        <v>0</v>
      </c>
      <c r="AP43" s="51">
        <f>TEIK_2002!AO43</f>
        <v>0</v>
      </c>
      <c r="AQ43" s="50">
        <f>TEIK_2002!AP43</f>
        <v>0</v>
      </c>
      <c r="AR43" s="50">
        <f>TEIK_2002!AQ43</f>
        <v>0</v>
      </c>
      <c r="AS43" s="54">
        <f>TEIK_2002!AR43</f>
        <v>0</v>
      </c>
      <c r="AT43" s="45"/>
      <c r="AU43" s="45"/>
      <c r="AV43" s="45"/>
      <c r="AW43" s="46"/>
      <c r="AX43" s="46"/>
      <c r="AY43" s="45"/>
      <c r="AZ43" s="45"/>
      <c r="BA43" s="45"/>
      <c r="BB43" s="45"/>
      <c r="BC43" s="46"/>
      <c r="BD43" s="46"/>
      <c r="BE43" s="46"/>
      <c r="BF43" s="45"/>
      <c r="BG43" s="45"/>
      <c r="BH43" s="45"/>
      <c r="BI43" s="45"/>
      <c r="BJ43" s="45"/>
      <c r="BK43" s="46"/>
      <c r="BL43" s="46"/>
      <c r="BM43" s="46"/>
      <c r="BN43" s="45"/>
      <c r="BO43" s="45"/>
      <c r="BP43" s="45"/>
      <c r="BQ43" s="45"/>
      <c r="BR43" s="45"/>
      <c r="BS43" s="45"/>
      <c r="BT43" s="45"/>
      <c r="BU43" s="45"/>
      <c r="BV43" s="45"/>
      <c r="BW43" s="45"/>
      <c r="BX43" s="46"/>
      <c r="BY43" s="46"/>
      <c r="BZ43" s="45"/>
      <c r="CA43" s="45"/>
      <c r="CB43" s="46"/>
      <c r="CC43" s="46"/>
      <c r="CD43" s="45"/>
      <c r="CE43" s="45"/>
      <c r="CF43" s="47"/>
      <c r="CG43" s="47"/>
    </row>
    <row r="44" spans="2:85" ht="13.25" outlineLevel="1" x14ac:dyDescent="0.25">
      <c r="B44" s="48" t="s">
        <v>123</v>
      </c>
      <c r="C44" s="49" t="s">
        <v>124</v>
      </c>
      <c r="D44" s="50">
        <f>TEIK_2002!C44</f>
        <v>0</v>
      </c>
      <c r="E44" s="50">
        <f>TEIK_2002!D44</f>
        <v>0</v>
      </c>
      <c r="F44" s="50">
        <f>TEIK_2002!E44</f>
        <v>0</v>
      </c>
      <c r="G44" s="50">
        <f>TEIK_2002!F44</f>
        <v>0</v>
      </c>
      <c r="H44" s="50">
        <f>TEIK_2002!G44</f>
        <v>0</v>
      </c>
      <c r="I44" s="50">
        <f>TEIK_2002!H44</f>
        <v>0</v>
      </c>
      <c r="J44" s="50">
        <f>TEIK_2002!I44</f>
        <v>0</v>
      </c>
      <c r="K44" s="50">
        <f>TEIK_2002!J44</f>
        <v>0</v>
      </c>
      <c r="L44" s="50">
        <f>TEIK_2002!K44</f>
        <v>0</v>
      </c>
      <c r="M44" s="50">
        <f>TEIK_2002!L44</f>
        <v>0</v>
      </c>
      <c r="N44" s="50">
        <f>TEIK_2002!M44</f>
        <v>0</v>
      </c>
      <c r="O44" s="51">
        <f>TEIK_2002!N44</f>
        <v>0</v>
      </c>
      <c r="P44" s="50">
        <f>TEIK_2002!O44</f>
        <v>0</v>
      </c>
      <c r="Q44" s="52">
        <f>TEIK_2002!P44</f>
        <v>0</v>
      </c>
      <c r="R44" s="51">
        <f>TEIK_2002!Q44</f>
        <v>0</v>
      </c>
      <c r="S44" s="52">
        <f>TEIK_2002!R44</f>
        <v>0</v>
      </c>
      <c r="T44" s="50">
        <f>TEIK_2002!S44</f>
        <v>0</v>
      </c>
      <c r="U44" s="51">
        <f>TEIK_2002!T44</f>
        <v>0</v>
      </c>
      <c r="V44" s="52">
        <f>TEIK_2002!U44</f>
        <v>0</v>
      </c>
      <c r="W44" s="50">
        <f>TEIK_2002!V44</f>
        <v>0</v>
      </c>
      <c r="X44" s="50">
        <f>TEIK_2002!W44</f>
        <v>0</v>
      </c>
      <c r="Y44" s="50">
        <f>TEIK_2002!X44</f>
        <v>0</v>
      </c>
      <c r="Z44" s="50">
        <f>TEIK_2002!Y44</f>
        <v>0</v>
      </c>
      <c r="AA44" s="50">
        <f>TEIK_2002!Z44</f>
        <v>0</v>
      </c>
      <c r="AB44" s="51">
        <f>TEIK_2002!AA44</f>
        <v>0</v>
      </c>
      <c r="AC44" s="50">
        <f>TEIK_2002!AB44</f>
        <v>0</v>
      </c>
      <c r="AD44" s="50">
        <f>TEIK_2002!AC44</f>
        <v>0</v>
      </c>
      <c r="AE44" s="50">
        <f>TEIK_2002!AD44</f>
        <v>0</v>
      </c>
      <c r="AF44" s="50">
        <f>TEIK_2002!AE44</f>
        <v>0</v>
      </c>
      <c r="AG44" s="50">
        <f>TEIK_2002!AF44</f>
        <v>0</v>
      </c>
      <c r="AH44" s="50">
        <f>TEIK_2002!AG44</f>
        <v>0</v>
      </c>
      <c r="AI44" s="50">
        <f>TEIK_2002!AH44</f>
        <v>0</v>
      </c>
      <c r="AJ44" s="52">
        <f>TEIK_2002!AI44</f>
        <v>0</v>
      </c>
      <c r="AK44" s="50">
        <f>TEIK_2002!AJ44</f>
        <v>0</v>
      </c>
      <c r="AL44" s="50">
        <f>TEIK_2002!AK44</f>
        <v>0</v>
      </c>
      <c r="AM44" s="53">
        <f>TEIK_2002!AL44</f>
        <v>0</v>
      </c>
      <c r="AN44" s="51">
        <f>TEIK_2002!AM44</f>
        <v>0</v>
      </c>
      <c r="AO44" s="52">
        <f>TEIK_2002!AN44</f>
        <v>0</v>
      </c>
      <c r="AP44" s="51">
        <f>TEIK_2002!AO44</f>
        <v>0</v>
      </c>
      <c r="AQ44" s="50">
        <f>TEIK_2002!AP44</f>
        <v>0</v>
      </c>
      <c r="AR44" s="50">
        <f>TEIK_2002!AQ44</f>
        <v>0</v>
      </c>
      <c r="AS44" s="54">
        <f>TEIK_2002!AR44</f>
        <v>0</v>
      </c>
      <c r="AT44" s="45"/>
      <c r="AU44" s="45"/>
      <c r="AV44" s="45"/>
      <c r="AW44" s="46"/>
      <c r="AX44" s="46"/>
      <c r="AY44" s="45"/>
      <c r="AZ44" s="45"/>
      <c r="BA44" s="45"/>
      <c r="BB44" s="45"/>
      <c r="BC44" s="46"/>
      <c r="BD44" s="46"/>
      <c r="BE44" s="46"/>
      <c r="BF44" s="45"/>
      <c r="BG44" s="45"/>
      <c r="BH44" s="45"/>
      <c r="BI44" s="45"/>
      <c r="BJ44" s="45"/>
      <c r="BK44" s="46"/>
      <c r="BL44" s="46"/>
      <c r="BM44" s="46"/>
      <c r="BN44" s="45"/>
      <c r="BO44" s="45"/>
      <c r="BP44" s="45"/>
      <c r="BQ44" s="45"/>
      <c r="BR44" s="45"/>
      <c r="BS44" s="45"/>
      <c r="BT44" s="45"/>
      <c r="BU44" s="45"/>
      <c r="BV44" s="45"/>
      <c r="BW44" s="45"/>
      <c r="BX44" s="46"/>
      <c r="BY44" s="46"/>
      <c r="BZ44" s="45"/>
      <c r="CA44" s="45"/>
      <c r="CB44" s="46"/>
      <c r="CC44" s="46"/>
      <c r="CD44" s="45"/>
      <c r="CE44" s="45"/>
      <c r="CF44" s="47"/>
      <c r="CG44" s="47"/>
    </row>
    <row r="45" spans="2:85" ht="13.25" outlineLevel="1" x14ac:dyDescent="0.25">
      <c r="B45" s="48" t="s">
        <v>125</v>
      </c>
      <c r="C45" s="49" t="s">
        <v>126</v>
      </c>
      <c r="D45" s="50">
        <f>TEIK_2002!C45</f>
        <v>0</v>
      </c>
      <c r="E45" s="50">
        <f>TEIK_2002!D45</f>
        <v>0</v>
      </c>
      <c r="F45" s="50">
        <f>TEIK_2002!E45</f>
        <v>0</v>
      </c>
      <c r="G45" s="50">
        <f>TEIK_2002!F45</f>
        <v>0</v>
      </c>
      <c r="H45" s="50">
        <f>TEIK_2002!G45</f>
        <v>0</v>
      </c>
      <c r="I45" s="50">
        <f>TEIK_2002!H45</f>
        <v>0</v>
      </c>
      <c r="J45" s="50">
        <f>TEIK_2002!I45</f>
        <v>0</v>
      </c>
      <c r="K45" s="50">
        <f>TEIK_2002!J45</f>
        <v>0</v>
      </c>
      <c r="L45" s="50">
        <f>TEIK_2002!K45</f>
        <v>0</v>
      </c>
      <c r="M45" s="50">
        <f>TEIK_2002!L45</f>
        <v>0</v>
      </c>
      <c r="N45" s="50">
        <f>TEIK_2002!M45</f>
        <v>0</v>
      </c>
      <c r="O45" s="51">
        <f>TEIK_2002!N45</f>
        <v>0</v>
      </c>
      <c r="P45" s="50">
        <f>TEIK_2002!O45</f>
        <v>0</v>
      </c>
      <c r="Q45" s="52">
        <f>TEIK_2002!P45</f>
        <v>0</v>
      </c>
      <c r="R45" s="51">
        <f>TEIK_2002!Q45</f>
        <v>0</v>
      </c>
      <c r="S45" s="52">
        <f>TEIK_2002!R45</f>
        <v>0</v>
      </c>
      <c r="T45" s="50">
        <f>TEIK_2002!S45</f>
        <v>0</v>
      </c>
      <c r="U45" s="51">
        <f>TEIK_2002!T45</f>
        <v>0</v>
      </c>
      <c r="V45" s="52">
        <f>TEIK_2002!U45</f>
        <v>0</v>
      </c>
      <c r="W45" s="50">
        <f>TEIK_2002!V45</f>
        <v>0</v>
      </c>
      <c r="X45" s="50">
        <f>TEIK_2002!W45</f>
        <v>0</v>
      </c>
      <c r="Y45" s="50">
        <f>TEIK_2002!X45</f>
        <v>0</v>
      </c>
      <c r="Z45" s="50">
        <f>TEIK_2002!Y45</f>
        <v>0</v>
      </c>
      <c r="AA45" s="50">
        <f>TEIK_2002!Z45</f>
        <v>0</v>
      </c>
      <c r="AB45" s="51">
        <f>TEIK_2002!AA45</f>
        <v>0</v>
      </c>
      <c r="AC45" s="50">
        <f>TEIK_2002!AB45</f>
        <v>0</v>
      </c>
      <c r="AD45" s="50">
        <f>TEIK_2002!AC45</f>
        <v>0</v>
      </c>
      <c r="AE45" s="50">
        <f>TEIK_2002!AD45</f>
        <v>0</v>
      </c>
      <c r="AF45" s="50">
        <f>TEIK_2002!AE45</f>
        <v>0</v>
      </c>
      <c r="AG45" s="50">
        <f>TEIK_2002!AF45</f>
        <v>0</v>
      </c>
      <c r="AH45" s="50">
        <f>TEIK_2002!AG45</f>
        <v>0</v>
      </c>
      <c r="AI45" s="50">
        <f>TEIK_2002!AH45</f>
        <v>0</v>
      </c>
      <c r="AJ45" s="52">
        <f>TEIK_2002!AI45</f>
        <v>0</v>
      </c>
      <c r="AK45" s="50">
        <f>TEIK_2002!AJ45</f>
        <v>0</v>
      </c>
      <c r="AL45" s="50">
        <f>TEIK_2002!AK45</f>
        <v>0</v>
      </c>
      <c r="AM45" s="53">
        <f>TEIK_2002!AL45</f>
        <v>0</v>
      </c>
      <c r="AN45" s="51">
        <f>TEIK_2002!AM45</f>
        <v>0</v>
      </c>
      <c r="AO45" s="52">
        <f>TEIK_2002!AN45</f>
        <v>0</v>
      </c>
      <c r="AP45" s="51">
        <f>TEIK_2002!AO45</f>
        <v>0</v>
      </c>
      <c r="AQ45" s="50">
        <f>TEIK_2002!AP45</f>
        <v>0</v>
      </c>
      <c r="AR45" s="50">
        <f>TEIK_2002!AQ45</f>
        <v>0</v>
      </c>
      <c r="AS45" s="54">
        <f>TEIK_2002!AR45</f>
        <v>0</v>
      </c>
      <c r="AT45" s="45"/>
      <c r="AU45" s="45"/>
      <c r="AV45" s="45"/>
      <c r="AW45" s="46"/>
      <c r="AX45" s="46"/>
      <c r="AY45" s="45"/>
      <c r="AZ45" s="45"/>
      <c r="BA45" s="45"/>
      <c r="BB45" s="45"/>
      <c r="BC45" s="46"/>
      <c r="BD45" s="46"/>
      <c r="BE45" s="46"/>
      <c r="BF45" s="45"/>
      <c r="BG45" s="45"/>
      <c r="BH45" s="45"/>
      <c r="BI45" s="45"/>
      <c r="BJ45" s="45"/>
      <c r="BK45" s="46"/>
      <c r="BL45" s="46"/>
      <c r="BM45" s="46"/>
      <c r="BN45" s="45"/>
      <c r="BO45" s="45"/>
      <c r="BP45" s="45"/>
      <c r="BQ45" s="45"/>
      <c r="BR45" s="45"/>
      <c r="BS45" s="45"/>
      <c r="BT45" s="45"/>
      <c r="BU45" s="45"/>
      <c r="BV45" s="45"/>
      <c r="BW45" s="45"/>
      <c r="BX45" s="46"/>
      <c r="BY45" s="46"/>
      <c r="BZ45" s="45"/>
      <c r="CA45" s="45"/>
      <c r="CB45" s="46"/>
      <c r="CC45" s="46"/>
      <c r="CD45" s="45"/>
      <c r="CE45" s="45"/>
      <c r="CF45" s="47"/>
      <c r="CG45" s="47"/>
    </row>
    <row r="46" spans="2:85" ht="13.25" outlineLevel="1" x14ac:dyDescent="0.25">
      <c r="B46" s="48" t="s">
        <v>127</v>
      </c>
      <c r="C46" s="49" t="s">
        <v>128</v>
      </c>
      <c r="D46" s="50">
        <f>TEIK_2002!C46</f>
        <v>0</v>
      </c>
      <c r="E46" s="50">
        <f>TEIK_2002!D46</f>
        <v>0</v>
      </c>
      <c r="F46" s="50">
        <f>TEIK_2002!E46</f>
        <v>0</v>
      </c>
      <c r="G46" s="50">
        <f>TEIK_2002!F46</f>
        <v>0</v>
      </c>
      <c r="H46" s="50">
        <f>TEIK_2002!G46</f>
        <v>0</v>
      </c>
      <c r="I46" s="50">
        <f>TEIK_2002!H46</f>
        <v>0</v>
      </c>
      <c r="J46" s="50">
        <f>TEIK_2002!I46</f>
        <v>0</v>
      </c>
      <c r="K46" s="50">
        <f>TEIK_2002!J46</f>
        <v>0</v>
      </c>
      <c r="L46" s="50">
        <f>TEIK_2002!K46</f>
        <v>0</v>
      </c>
      <c r="M46" s="50">
        <f>TEIK_2002!L46</f>
        <v>0</v>
      </c>
      <c r="N46" s="50">
        <f>TEIK_2002!M46</f>
        <v>0</v>
      </c>
      <c r="O46" s="51">
        <f>TEIK_2002!N46</f>
        <v>0</v>
      </c>
      <c r="P46" s="50">
        <f>TEIK_2002!O46</f>
        <v>0</v>
      </c>
      <c r="Q46" s="52">
        <f>TEIK_2002!P46</f>
        <v>0</v>
      </c>
      <c r="R46" s="51">
        <f>TEIK_2002!Q46</f>
        <v>0</v>
      </c>
      <c r="S46" s="52">
        <f>TEIK_2002!R46</f>
        <v>0</v>
      </c>
      <c r="T46" s="50">
        <f>TEIK_2002!S46</f>
        <v>0</v>
      </c>
      <c r="U46" s="51">
        <f>TEIK_2002!T46</f>
        <v>0</v>
      </c>
      <c r="V46" s="52">
        <f>TEIK_2002!U46</f>
        <v>0</v>
      </c>
      <c r="W46" s="50">
        <f>TEIK_2002!V46</f>
        <v>0</v>
      </c>
      <c r="X46" s="50">
        <f>TEIK_2002!W46</f>
        <v>0</v>
      </c>
      <c r="Y46" s="50">
        <f>TEIK_2002!X46</f>
        <v>0</v>
      </c>
      <c r="Z46" s="50">
        <f>TEIK_2002!Y46</f>
        <v>0</v>
      </c>
      <c r="AA46" s="50">
        <f>TEIK_2002!Z46</f>
        <v>0</v>
      </c>
      <c r="AB46" s="51">
        <f>TEIK_2002!AA46</f>
        <v>0</v>
      </c>
      <c r="AC46" s="50">
        <f>TEIK_2002!AB46</f>
        <v>0</v>
      </c>
      <c r="AD46" s="50">
        <f>TEIK_2002!AC46</f>
        <v>0</v>
      </c>
      <c r="AE46" s="50">
        <f>TEIK_2002!AD46</f>
        <v>0</v>
      </c>
      <c r="AF46" s="50">
        <f>TEIK_2002!AE46</f>
        <v>0</v>
      </c>
      <c r="AG46" s="50">
        <f>TEIK_2002!AF46</f>
        <v>0</v>
      </c>
      <c r="AH46" s="50">
        <f>TEIK_2002!AG46</f>
        <v>0</v>
      </c>
      <c r="AI46" s="50">
        <f>TEIK_2002!AH46</f>
        <v>0</v>
      </c>
      <c r="AJ46" s="52">
        <f>TEIK_2002!AI46</f>
        <v>0</v>
      </c>
      <c r="AK46" s="50">
        <f>TEIK_2002!AJ46</f>
        <v>0</v>
      </c>
      <c r="AL46" s="50">
        <f>TEIK_2002!AK46</f>
        <v>0</v>
      </c>
      <c r="AM46" s="53">
        <f>TEIK_2002!AL46</f>
        <v>0</v>
      </c>
      <c r="AN46" s="51">
        <f>TEIK_2002!AM46</f>
        <v>0</v>
      </c>
      <c r="AO46" s="52">
        <f>TEIK_2002!AN46</f>
        <v>0</v>
      </c>
      <c r="AP46" s="51">
        <f>TEIK_2002!AO46</f>
        <v>0</v>
      </c>
      <c r="AQ46" s="50">
        <f>TEIK_2002!AP46</f>
        <v>0</v>
      </c>
      <c r="AR46" s="50">
        <f>TEIK_2002!AQ46</f>
        <v>0</v>
      </c>
      <c r="AS46" s="54">
        <f>TEIK_2002!AR46</f>
        <v>0</v>
      </c>
      <c r="AT46" s="45"/>
      <c r="AU46" s="45"/>
      <c r="AV46" s="45"/>
      <c r="AW46" s="46"/>
      <c r="AX46" s="46"/>
      <c r="AY46" s="45"/>
      <c r="AZ46" s="45"/>
      <c r="BA46" s="45"/>
      <c r="BB46" s="45"/>
      <c r="BC46" s="46"/>
      <c r="BD46" s="46"/>
      <c r="BE46" s="46"/>
      <c r="BF46" s="45"/>
      <c r="BG46" s="45"/>
      <c r="BH46" s="45"/>
      <c r="BI46" s="45"/>
      <c r="BJ46" s="45"/>
      <c r="BK46" s="46"/>
      <c r="BL46" s="46"/>
      <c r="BM46" s="46"/>
      <c r="BN46" s="45"/>
      <c r="BO46" s="45"/>
      <c r="BP46" s="45"/>
      <c r="BQ46" s="45"/>
      <c r="BR46" s="45"/>
      <c r="BS46" s="45"/>
      <c r="BT46" s="45"/>
      <c r="BU46" s="45"/>
      <c r="BV46" s="45"/>
      <c r="BW46" s="45"/>
      <c r="BX46" s="46"/>
      <c r="BY46" s="46"/>
      <c r="BZ46" s="45"/>
      <c r="CA46" s="45"/>
      <c r="CB46" s="46"/>
      <c r="CC46" s="46"/>
      <c r="CD46" s="45"/>
      <c r="CE46" s="45"/>
      <c r="CF46" s="47"/>
      <c r="CG46" s="47"/>
    </row>
    <row r="47" spans="2:85" ht="13.25" outlineLevel="1" x14ac:dyDescent="0.25">
      <c r="B47" s="48" t="s">
        <v>129</v>
      </c>
      <c r="C47" s="49" t="s">
        <v>130</v>
      </c>
      <c r="D47" s="50">
        <f>TEIK_2002!C47</f>
        <v>0</v>
      </c>
      <c r="E47" s="50">
        <f>TEIK_2002!D47</f>
        <v>0</v>
      </c>
      <c r="F47" s="50">
        <f>TEIK_2002!E47</f>
        <v>0</v>
      </c>
      <c r="G47" s="50">
        <f>TEIK_2002!F47</f>
        <v>0</v>
      </c>
      <c r="H47" s="50">
        <f>TEIK_2002!G47</f>
        <v>0</v>
      </c>
      <c r="I47" s="50">
        <f>TEIK_2002!H47</f>
        <v>0</v>
      </c>
      <c r="J47" s="50">
        <f>TEIK_2002!I47</f>
        <v>0</v>
      </c>
      <c r="K47" s="50">
        <f>TEIK_2002!J47</f>
        <v>0</v>
      </c>
      <c r="L47" s="50">
        <f>TEIK_2002!K47</f>
        <v>0</v>
      </c>
      <c r="M47" s="50">
        <f>TEIK_2002!L47</f>
        <v>0</v>
      </c>
      <c r="N47" s="50">
        <f>TEIK_2002!M47</f>
        <v>0</v>
      </c>
      <c r="O47" s="51">
        <f>TEIK_2002!N47</f>
        <v>0</v>
      </c>
      <c r="P47" s="50">
        <f>TEIK_2002!O47</f>
        <v>0</v>
      </c>
      <c r="Q47" s="52">
        <f>TEIK_2002!P47</f>
        <v>0</v>
      </c>
      <c r="R47" s="51">
        <f>TEIK_2002!Q47</f>
        <v>0</v>
      </c>
      <c r="S47" s="52">
        <f>TEIK_2002!R47</f>
        <v>0</v>
      </c>
      <c r="T47" s="50">
        <f>TEIK_2002!S47</f>
        <v>0</v>
      </c>
      <c r="U47" s="51">
        <f>TEIK_2002!T47</f>
        <v>0</v>
      </c>
      <c r="V47" s="52">
        <f>TEIK_2002!U47</f>
        <v>0</v>
      </c>
      <c r="W47" s="50">
        <f>TEIK_2002!V47</f>
        <v>0</v>
      </c>
      <c r="X47" s="50">
        <f>TEIK_2002!W47</f>
        <v>0</v>
      </c>
      <c r="Y47" s="50">
        <f>TEIK_2002!X47</f>
        <v>0</v>
      </c>
      <c r="Z47" s="50">
        <f>TEIK_2002!Y47</f>
        <v>0</v>
      </c>
      <c r="AA47" s="50">
        <f>TEIK_2002!Z47</f>
        <v>0</v>
      </c>
      <c r="AB47" s="51">
        <f>TEIK_2002!AA47</f>
        <v>0</v>
      </c>
      <c r="AC47" s="50">
        <f>TEIK_2002!AB47</f>
        <v>0</v>
      </c>
      <c r="AD47" s="50">
        <f>TEIK_2002!AC47</f>
        <v>0</v>
      </c>
      <c r="AE47" s="50">
        <f>TEIK_2002!AD47</f>
        <v>0</v>
      </c>
      <c r="AF47" s="50">
        <f>TEIK_2002!AE47</f>
        <v>0</v>
      </c>
      <c r="AG47" s="50">
        <f>TEIK_2002!AF47</f>
        <v>0</v>
      </c>
      <c r="AH47" s="50">
        <f>TEIK_2002!AG47</f>
        <v>0</v>
      </c>
      <c r="AI47" s="50">
        <f>TEIK_2002!AH47</f>
        <v>0</v>
      </c>
      <c r="AJ47" s="52">
        <f>TEIK_2002!AI47</f>
        <v>0</v>
      </c>
      <c r="AK47" s="50">
        <f>TEIK_2002!AJ47</f>
        <v>0</v>
      </c>
      <c r="AL47" s="50">
        <f>TEIK_2002!AK47</f>
        <v>0</v>
      </c>
      <c r="AM47" s="53">
        <f>TEIK_2002!AL47</f>
        <v>0</v>
      </c>
      <c r="AN47" s="51">
        <f>TEIK_2002!AM47</f>
        <v>0</v>
      </c>
      <c r="AO47" s="52">
        <f>TEIK_2002!AN47</f>
        <v>0</v>
      </c>
      <c r="AP47" s="51">
        <f>TEIK_2002!AO47</f>
        <v>0</v>
      </c>
      <c r="AQ47" s="50">
        <f>TEIK_2002!AP47</f>
        <v>0</v>
      </c>
      <c r="AR47" s="50">
        <f>TEIK_2002!AQ47</f>
        <v>0</v>
      </c>
      <c r="AS47" s="54">
        <f>TEIK_2002!AR47</f>
        <v>0</v>
      </c>
      <c r="AT47" s="45"/>
      <c r="AU47" s="45"/>
      <c r="AV47" s="45"/>
      <c r="AW47" s="46"/>
      <c r="AX47" s="46"/>
      <c r="AY47" s="45"/>
      <c r="AZ47" s="45"/>
      <c r="BA47" s="45"/>
      <c r="BB47" s="45"/>
      <c r="BC47" s="46"/>
      <c r="BD47" s="46"/>
      <c r="BE47" s="46"/>
      <c r="BF47" s="45"/>
      <c r="BG47" s="45"/>
      <c r="BH47" s="45"/>
      <c r="BI47" s="45"/>
      <c r="BJ47" s="45"/>
      <c r="BK47" s="46"/>
      <c r="BL47" s="46"/>
      <c r="BM47" s="46"/>
      <c r="BN47" s="45"/>
      <c r="BO47" s="45"/>
      <c r="BP47" s="45"/>
      <c r="BQ47" s="45"/>
      <c r="BR47" s="45"/>
      <c r="BS47" s="45"/>
      <c r="BT47" s="45"/>
      <c r="BU47" s="45"/>
      <c r="BV47" s="45"/>
      <c r="BW47" s="45"/>
      <c r="BX47" s="46"/>
      <c r="BY47" s="46"/>
      <c r="BZ47" s="45"/>
      <c r="CA47" s="45"/>
      <c r="CB47" s="46"/>
      <c r="CC47" s="46"/>
      <c r="CD47" s="45"/>
      <c r="CE47" s="45"/>
      <c r="CF47" s="47"/>
      <c r="CG47" s="47"/>
    </row>
    <row r="48" spans="2:85" ht="13.25" outlineLevel="1" x14ac:dyDescent="0.25">
      <c r="B48" s="55" t="s">
        <v>131</v>
      </c>
      <c r="C48" s="56" t="s">
        <v>132</v>
      </c>
      <c r="D48" s="57">
        <f>TEIK_2002!C48</f>
        <v>9598.92</v>
      </c>
      <c r="E48" s="57">
        <f>TEIK_2002!D48</f>
        <v>1403.6299999999999</v>
      </c>
      <c r="F48" s="57">
        <f>TEIK_2002!E48</f>
        <v>3689.6699999999996</v>
      </c>
      <c r="G48" s="57">
        <f>TEIK_2002!F48</f>
        <v>240.57999999999998</v>
      </c>
      <c r="H48" s="57">
        <f>TEIK_2002!G48</f>
        <v>1218.3799999999999</v>
      </c>
      <c r="I48" s="57">
        <f>TEIK_2002!H48</f>
        <v>1115.0899999999999</v>
      </c>
      <c r="J48" s="57">
        <f>TEIK_2002!I48</f>
        <v>890.18</v>
      </c>
      <c r="K48" s="57">
        <f>TEIK_2002!J48</f>
        <v>3411.76</v>
      </c>
      <c r="L48" s="57">
        <f>TEIK_2002!K48</f>
        <v>1436.17</v>
      </c>
      <c r="M48" s="57">
        <f>TEIK_2002!L48</f>
        <v>1803.6699999999998</v>
      </c>
      <c r="N48" s="57">
        <f>TEIK_2002!M48</f>
        <v>3242.0700000000006</v>
      </c>
      <c r="O48" s="58">
        <f>TEIK_2002!N48</f>
        <v>1783.6399999999999</v>
      </c>
      <c r="P48" s="57">
        <f>TEIK_2002!O48</f>
        <v>328.59999999999997</v>
      </c>
      <c r="Q48" s="59">
        <f>TEIK_2002!P48</f>
        <v>1522.94</v>
      </c>
      <c r="R48" s="58">
        <f>TEIK_2002!Q48</f>
        <v>3033.2400000000002</v>
      </c>
      <c r="S48" s="59">
        <f>TEIK_2002!R48</f>
        <v>3363.86</v>
      </c>
      <c r="T48" s="57">
        <f>TEIK_2002!S48</f>
        <v>1508.3500000000001</v>
      </c>
      <c r="U48" s="58">
        <f>TEIK_2002!T48</f>
        <v>832.38000000000011</v>
      </c>
      <c r="V48" s="59">
        <f>TEIK_2002!U48</f>
        <v>6839.4299999999994</v>
      </c>
      <c r="W48" s="57">
        <f>TEIK_2002!V48</f>
        <v>2720.33</v>
      </c>
      <c r="X48" s="57">
        <f>TEIK_2002!W48</f>
        <v>1826.5899999999997</v>
      </c>
      <c r="Y48" s="57">
        <f>TEIK_2002!X48</f>
        <v>1508.07</v>
      </c>
      <c r="Z48" s="57">
        <f>TEIK_2002!Y48</f>
        <v>6201.97</v>
      </c>
      <c r="AA48" s="57">
        <f>TEIK_2002!Z48</f>
        <v>6442.54</v>
      </c>
      <c r="AB48" s="58">
        <f>TEIK_2002!AA48</f>
        <v>15009.18</v>
      </c>
      <c r="AC48" s="57">
        <f>TEIK_2002!AB48</f>
        <v>7952</v>
      </c>
      <c r="AD48" s="57">
        <f>TEIK_2002!AC48</f>
        <v>2816.75</v>
      </c>
      <c r="AE48" s="57">
        <f>TEIK_2002!AD48</f>
        <v>6674.33</v>
      </c>
      <c r="AF48" s="57">
        <f>TEIK_2002!AE48</f>
        <v>90890.01</v>
      </c>
      <c r="AG48" s="57">
        <f>TEIK_2002!AF48</f>
        <v>6495.26</v>
      </c>
      <c r="AH48" s="57">
        <f>TEIK_2002!AG48</f>
        <v>14993.5</v>
      </c>
      <c r="AI48" s="57">
        <f>TEIK_2002!AH48</f>
        <v>18405.040000000005</v>
      </c>
      <c r="AJ48" s="59">
        <f>TEIK_2002!AI48</f>
        <v>4165.5999999999995</v>
      </c>
      <c r="AK48" s="57">
        <f>TEIK_2002!AJ48</f>
        <v>4444.88</v>
      </c>
      <c r="AL48" s="57">
        <f>TEIK_2002!AK48</f>
        <v>9718.48</v>
      </c>
      <c r="AM48" s="60">
        <f>TEIK_2002!AL48</f>
        <v>486.51000000000005</v>
      </c>
      <c r="AN48" s="58">
        <f>TEIK_2002!AM48</f>
        <v>8100.46</v>
      </c>
      <c r="AO48" s="59">
        <f>TEIK_2002!AN48</f>
        <v>6816.86</v>
      </c>
      <c r="AP48" s="58">
        <f>TEIK_2002!AO48</f>
        <v>2664.9</v>
      </c>
      <c r="AQ48" s="57">
        <f>TEIK_2002!AP48</f>
        <v>24525</v>
      </c>
      <c r="AR48" s="57">
        <f>TEIK_2002!AQ48</f>
        <v>431.15999999999997</v>
      </c>
      <c r="AS48" s="61">
        <f>TEIK_2002!AR48</f>
        <v>290551.98</v>
      </c>
      <c r="AT48" s="45"/>
      <c r="AU48" s="45"/>
      <c r="AV48" s="45"/>
      <c r="AW48" s="46"/>
      <c r="AX48" s="46"/>
      <c r="AY48" s="45"/>
      <c r="AZ48" s="45"/>
      <c r="BA48" s="45"/>
      <c r="BB48" s="45"/>
      <c r="BC48" s="46"/>
      <c r="BD48" s="46"/>
      <c r="BE48" s="46"/>
      <c r="BF48" s="45"/>
      <c r="BG48" s="45"/>
      <c r="BH48" s="45"/>
      <c r="BI48" s="45"/>
      <c r="BJ48" s="45"/>
      <c r="BK48" s="46"/>
      <c r="BL48" s="46"/>
      <c r="BM48" s="46"/>
      <c r="BN48" s="45"/>
      <c r="BO48" s="45"/>
      <c r="BP48" s="45"/>
      <c r="BQ48" s="45"/>
      <c r="BR48" s="45"/>
      <c r="BS48" s="45"/>
      <c r="BT48" s="45"/>
      <c r="BU48" s="45"/>
      <c r="BV48" s="45"/>
      <c r="BW48" s="45"/>
      <c r="BX48" s="46"/>
      <c r="BY48" s="46"/>
      <c r="BZ48" s="45"/>
      <c r="CA48" s="45"/>
      <c r="CB48" s="46"/>
      <c r="CC48" s="46"/>
      <c r="CD48" s="45"/>
      <c r="CE48" s="45"/>
      <c r="CF48" s="47"/>
      <c r="CG48" s="47"/>
    </row>
    <row r="49" spans="1:136" ht="13.25" outlineLevel="1" x14ac:dyDescent="0.25">
      <c r="O49" s="45"/>
      <c r="Q49" s="46"/>
      <c r="R49" s="45"/>
      <c r="S49" s="46"/>
      <c r="U49" s="45"/>
      <c r="V49" s="46"/>
      <c r="AB49" s="45"/>
      <c r="AJ49" s="46"/>
      <c r="AM49" s="47"/>
      <c r="AN49" s="45"/>
      <c r="AO49" s="46"/>
      <c r="AP49" s="45"/>
      <c r="AT49" s="45"/>
      <c r="AU49" s="45"/>
      <c r="AV49" s="45"/>
      <c r="AW49" s="46"/>
      <c r="AX49" s="46"/>
      <c r="AY49" s="45"/>
      <c r="AZ49" s="45"/>
      <c r="BA49" s="45"/>
      <c r="BB49" s="45"/>
      <c r="BC49" s="46"/>
      <c r="BD49" s="46"/>
      <c r="BE49" s="46"/>
      <c r="BF49" s="45"/>
      <c r="BG49" s="45"/>
      <c r="BH49" s="45"/>
      <c r="BI49" s="45"/>
      <c r="BJ49" s="45"/>
      <c r="BK49" s="46"/>
      <c r="BL49" s="46"/>
      <c r="BM49" s="46"/>
      <c r="BN49" s="45"/>
      <c r="BO49" s="45"/>
      <c r="BP49" s="45"/>
      <c r="BQ49" s="45"/>
      <c r="BR49" s="45"/>
      <c r="BS49" s="45"/>
      <c r="BT49" s="45"/>
      <c r="BU49" s="45"/>
      <c r="BV49" s="45"/>
      <c r="BW49" s="45"/>
      <c r="BX49" s="46"/>
      <c r="BY49" s="46"/>
      <c r="BZ49" s="45"/>
      <c r="CA49" s="45"/>
      <c r="CB49" s="46"/>
      <c r="CC49" s="46"/>
      <c r="CD49" s="45"/>
      <c r="CE49" s="45"/>
      <c r="CF49" s="47"/>
      <c r="CG49" s="47"/>
    </row>
    <row r="50" spans="1:136" ht="13.25" x14ac:dyDescent="0.25">
      <c r="O50" s="45"/>
      <c r="Q50" s="46"/>
      <c r="R50" s="45"/>
      <c r="S50" s="46"/>
      <c r="U50" s="45"/>
      <c r="V50" s="46"/>
      <c r="AB50" s="45"/>
      <c r="AJ50" s="46"/>
      <c r="AM50" s="47"/>
      <c r="AN50" s="45"/>
      <c r="AO50" s="46"/>
      <c r="AP50" s="45"/>
      <c r="AT50" s="45"/>
      <c r="AU50" s="45"/>
      <c r="AV50" s="45"/>
      <c r="AW50" s="46"/>
      <c r="AX50" s="46"/>
      <c r="AY50" s="45"/>
      <c r="AZ50" s="45"/>
      <c r="BA50" s="45"/>
      <c r="BB50" s="45"/>
      <c r="BC50" s="46"/>
      <c r="BD50" s="46"/>
      <c r="BE50" s="46"/>
      <c r="BF50" s="45"/>
      <c r="BG50" s="45"/>
      <c r="BH50" s="45"/>
      <c r="BI50" s="45"/>
      <c r="BJ50" s="45"/>
      <c r="BK50" s="46"/>
      <c r="BL50" s="46"/>
      <c r="BM50" s="46"/>
      <c r="BN50" s="45"/>
      <c r="BO50" s="45"/>
      <c r="BP50" s="45"/>
      <c r="BQ50" s="45"/>
      <c r="BR50" s="45"/>
      <c r="BS50" s="45"/>
      <c r="BT50" s="45"/>
      <c r="BU50" s="45"/>
      <c r="BV50" s="45"/>
      <c r="BW50" s="45"/>
      <c r="BX50" s="46"/>
      <c r="BY50" s="46"/>
      <c r="BZ50" s="45"/>
      <c r="CA50" s="45"/>
      <c r="CB50" s="46"/>
      <c r="CC50" s="46"/>
      <c r="CD50" s="45"/>
      <c r="CE50" s="45"/>
      <c r="CF50" s="47"/>
      <c r="CG50" s="47"/>
    </row>
    <row r="51" spans="1:136" ht="13.25" x14ac:dyDescent="0.25">
      <c r="A51" s="62" t="s">
        <v>159</v>
      </c>
      <c r="D51" s="22">
        <f t="array" ref="D51:EF51">TRANSPOSE(C53:C185)</f>
        <v>1</v>
      </c>
      <c r="E51" s="22">
        <v>2</v>
      </c>
      <c r="F51" s="22">
        <v>2</v>
      </c>
      <c r="G51" s="22">
        <v>12</v>
      </c>
      <c r="H51" s="22">
        <v>12</v>
      </c>
      <c r="I51" s="22">
        <v>12</v>
      </c>
      <c r="J51" s="22">
        <v>12</v>
      </c>
      <c r="K51" s="22">
        <v>3</v>
      </c>
      <c r="L51" s="22">
        <v>12</v>
      </c>
      <c r="M51" s="22">
        <v>12</v>
      </c>
      <c r="N51" s="22">
        <v>12</v>
      </c>
      <c r="O51" s="45">
        <v>12</v>
      </c>
      <c r="P51" s="22">
        <v>12</v>
      </c>
      <c r="Q51" s="46" t="str">
        <v>12_06</v>
      </c>
      <c r="R51" s="45" t="str">
        <v>07_08_12_09</v>
      </c>
      <c r="S51" s="46">
        <v>12</v>
      </c>
      <c r="T51" s="22">
        <v>12</v>
      </c>
      <c r="U51" s="45" t="str">
        <v>21_122_24_12_23</v>
      </c>
      <c r="V51" s="46" t="str">
        <v>23_24_12</v>
      </c>
      <c r="W51" s="22">
        <v>13</v>
      </c>
      <c r="X51" s="22">
        <v>13</v>
      </c>
      <c r="Y51" s="22">
        <v>19</v>
      </c>
      <c r="Z51" s="22">
        <v>19</v>
      </c>
      <c r="AA51" s="22">
        <v>19</v>
      </c>
      <c r="AB51" s="45" t="str">
        <v>14_15_16_17_18_19</v>
      </c>
      <c r="AC51" s="22">
        <v>19</v>
      </c>
      <c r="AD51" s="22">
        <v>19</v>
      </c>
      <c r="AE51" s="22">
        <v>19</v>
      </c>
      <c r="AF51" s="22">
        <v>19</v>
      </c>
      <c r="AG51" s="22">
        <v>19</v>
      </c>
      <c r="AH51" s="22">
        <v>19</v>
      </c>
      <c r="AI51" s="22">
        <v>19</v>
      </c>
      <c r="AJ51" s="46" t="str">
        <v>19_20</v>
      </c>
      <c r="AK51" s="22">
        <v>19</v>
      </c>
      <c r="AL51" s="22">
        <v>19</v>
      </c>
      <c r="AM51" s="47">
        <v>19</v>
      </c>
      <c r="AN51" s="45" t="str">
        <v>19_20</v>
      </c>
      <c r="AO51" s="46" t="str">
        <v>19_20</v>
      </c>
      <c r="AP51" s="45" t="str">
        <v>19_20</v>
      </c>
      <c r="AQ51" s="22">
        <v>20</v>
      </c>
      <c r="AR51" s="22">
        <v>20</v>
      </c>
      <c r="AS51" s="22">
        <v>25</v>
      </c>
      <c r="AT51" s="45">
        <v>100</v>
      </c>
      <c r="AU51" s="45">
        <v>1</v>
      </c>
      <c r="AV51" s="45">
        <v>2</v>
      </c>
      <c r="AW51" s="46">
        <v>3</v>
      </c>
      <c r="AX51" s="46">
        <v>4</v>
      </c>
      <c r="AY51" s="45">
        <v>5</v>
      </c>
      <c r="AZ51" s="45">
        <v>6</v>
      </c>
      <c r="BA51" s="45">
        <v>7</v>
      </c>
      <c r="BB51" s="45">
        <v>8</v>
      </c>
      <c r="BC51" s="46">
        <v>9</v>
      </c>
      <c r="BD51" s="46">
        <v>10</v>
      </c>
      <c r="BE51" s="46">
        <v>11</v>
      </c>
      <c r="BF51" s="45">
        <v>12</v>
      </c>
      <c r="BG51" s="45">
        <v>13</v>
      </c>
      <c r="BH51" s="45">
        <v>14</v>
      </c>
      <c r="BI51" s="45">
        <v>15</v>
      </c>
      <c r="BJ51" s="45">
        <v>16</v>
      </c>
      <c r="BK51" s="46">
        <v>17</v>
      </c>
      <c r="BL51" s="46">
        <v>18</v>
      </c>
      <c r="BM51" s="46">
        <v>19</v>
      </c>
      <c r="BN51" s="45">
        <v>20</v>
      </c>
      <c r="BO51" s="45">
        <v>21</v>
      </c>
      <c r="BP51" s="45">
        <v>22</v>
      </c>
      <c r="BQ51" s="45">
        <v>23</v>
      </c>
      <c r="BR51" s="45">
        <v>24</v>
      </c>
      <c r="BS51" s="45">
        <v>25</v>
      </c>
      <c r="BT51" s="45">
        <v>100</v>
      </c>
      <c r="BU51" s="45">
        <v>100</v>
      </c>
      <c r="BV51" s="45">
        <v>100</v>
      </c>
      <c r="BW51" s="45">
        <v>100</v>
      </c>
      <c r="BX51" s="46">
        <v>100</v>
      </c>
      <c r="BY51" s="46">
        <v>100</v>
      </c>
      <c r="BZ51" s="45">
        <v>100</v>
      </c>
      <c r="CA51" s="45">
        <v>100</v>
      </c>
      <c r="CB51" s="46">
        <v>100</v>
      </c>
      <c r="CC51" s="46">
        <v>100</v>
      </c>
      <c r="CD51" s="45">
        <v>100</v>
      </c>
      <c r="CE51" s="45">
        <v>100</v>
      </c>
      <c r="CF51" s="47">
        <v>100</v>
      </c>
      <c r="CG51" s="47">
        <v>100</v>
      </c>
      <c r="CH51" s="22">
        <v>100</v>
      </c>
      <c r="CI51" s="22">
        <v>100</v>
      </c>
      <c r="CJ51" s="22">
        <v>100</v>
      </c>
      <c r="CK51" s="22">
        <v>100</v>
      </c>
      <c r="CL51" s="22">
        <v>100</v>
      </c>
      <c r="CM51" s="22">
        <v>100</v>
      </c>
      <c r="CN51" s="22">
        <v>100</v>
      </c>
      <c r="CO51" s="22">
        <v>100</v>
      </c>
      <c r="CP51" s="22">
        <v>100</v>
      </c>
      <c r="CQ51" s="22">
        <v>100</v>
      </c>
      <c r="CR51" s="22">
        <v>100</v>
      </c>
      <c r="CS51" s="22">
        <v>100</v>
      </c>
      <c r="CT51" s="22">
        <v>100</v>
      </c>
      <c r="CU51" s="22">
        <v>100</v>
      </c>
      <c r="CV51" s="22">
        <v>100</v>
      </c>
      <c r="CW51" s="22">
        <v>100</v>
      </c>
      <c r="CX51" s="22">
        <v>100</v>
      </c>
      <c r="CY51" s="22">
        <v>100</v>
      </c>
      <c r="CZ51" s="22">
        <v>100</v>
      </c>
      <c r="DA51" s="22">
        <v>100</v>
      </c>
      <c r="DB51" s="22">
        <v>100</v>
      </c>
      <c r="DC51" s="22">
        <v>100</v>
      </c>
      <c r="DD51" s="22">
        <v>100</v>
      </c>
      <c r="DE51" s="22">
        <v>100</v>
      </c>
      <c r="DF51" s="22">
        <v>100</v>
      </c>
      <c r="DG51" s="22">
        <v>100</v>
      </c>
      <c r="DH51" s="22">
        <v>100</v>
      </c>
      <c r="DI51" s="22">
        <v>100</v>
      </c>
      <c r="DJ51" s="22">
        <v>100</v>
      </c>
      <c r="DK51" s="22">
        <v>100</v>
      </c>
      <c r="DL51" s="22">
        <v>100</v>
      </c>
      <c r="DM51" s="22">
        <v>100</v>
      </c>
      <c r="DN51" s="22">
        <v>100</v>
      </c>
      <c r="DO51" s="22">
        <v>100</v>
      </c>
      <c r="DP51" s="22">
        <v>100</v>
      </c>
      <c r="DQ51" s="22">
        <v>100</v>
      </c>
      <c r="DR51" s="22">
        <v>100</v>
      </c>
      <c r="DS51" s="22">
        <v>100</v>
      </c>
      <c r="DT51" s="22">
        <v>100</v>
      </c>
      <c r="DU51" s="22">
        <v>100</v>
      </c>
      <c r="DV51" s="22">
        <v>100</v>
      </c>
      <c r="DW51" s="22">
        <v>100</v>
      </c>
      <c r="DX51" s="22">
        <v>100</v>
      </c>
      <c r="DY51" s="22">
        <v>100</v>
      </c>
      <c r="DZ51" s="22">
        <v>100</v>
      </c>
      <c r="EA51" s="22">
        <v>100</v>
      </c>
      <c r="EB51" s="22">
        <v>100</v>
      </c>
      <c r="EC51" s="22">
        <v>100</v>
      </c>
      <c r="ED51" s="22">
        <v>100</v>
      </c>
      <c r="EE51" s="22">
        <v>100</v>
      </c>
      <c r="EF51" s="22">
        <v>100</v>
      </c>
    </row>
    <row r="52" spans="1:136" ht="13.25" x14ac:dyDescent="0.25">
      <c r="C52" s="63" t="s">
        <v>134</v>
      </c>
      <c r="D52" s="22" t="str">
        <f t="shared" ref="D52:AR52" si="0">CONCATENATE("I_",D51)</f>
        <v>I_1</v>
      </c>
      <c r="E52" s="22" t="str">
        <f t="shared" si="0"/>
        <v>I_2</v>
      </c>
      <c r="F52" s="22" t="str">
        <f t="shared" si="0"/>
        <v>I_2</v>
      </c>
      <c r="G52" s="22" t="str">
        <f t="shared" si="0"/>
        <v>I_12</v>
      </c>
      <c r="H52" s="22" t="str">
        <f t="shared" si="0"/>
        <v>I_12</v>
      </c>
      <c r="I52" s="22" t="str">
        <f t="shared" si="0"/>
        <v>I_12</v>
      </c>
      <c r="J52" s="22" t="str">
        <f t="shared" si="0"/>
        <v>I_12</v>
      </c>
      <c r="K52" s="22" t="str">
        <f t="shared" si="0"/>
        <v>I_3</v>
      </c>
      <c r="L52" s="22" t="str">
        <f t="shared" si="0"/>
        <v>I_12</v>
      </c>
      <c r="M52" s="22" t="str">
        <f t="shared" si="0"/>
        <v>I_12</v>
      </c>
      <c r="N52" s="22" t="str">
        <f t="shared" si="0"/>
        <v>I_12</v>
      </c>
      <c r="O52" s="45" t="str">
        <f t="shared" si="0"/>
        <v>I_12</v>
      </c>
      <c r="P52" s="22" t="str">
        <f t="shared" si="0"/>
        <v>I_12</v>
      </c>
      <c r="Q52" s="46" t="str">
        <f t="shared" si="0"/>
        <v>I_12_06</v>
      </c>
      <c r="R52" s="45" t="str">
        <f t="shared" si="0"/>
        <v>I_07_08_12_09</v>
      </c>
      <c r="S52" s="46" t="str">
        <f t="shared" si="0"/>
        <v>I_12</v>
      </c>
      <c r="T52" s="22" t="str">
        <f t="shared" si="0"/>
        <v>I_12</v>
      </c>
      <c r="U52" s="45" t="str">
        <f t="shared" si="0"/>
        <v>I_21_122_24_12_23</v>
      </c>
      <c r="V52" s="46" t="str">
        <f t="shared" si="0"/>
        <v>I_23_24_12</v>
      </c>
      <c r="W52" s="22" t="str">
        <f t="shared" si="0"/>
        <v>I_13</v>
      </c>
      <c r="X52" s="22" t="str">
        <f t="shared" si="0"/>
        <v>I_13</v>
      </c>
      <c r="Y52" s="22" t="str">
        <f t="shared" si="0"/>
        <v>I_19</v>
      </c>
      <c r="Z52" s="22" t="str">
        <f t="shared" si="0"/>
        <v>I_19</v>
      </c>
      <c r="AA52" s="22" t="str">
        <f t="shared" si="0"/>
        <v>I_19</v>
      </c>
      <c r="AB52" s="45" t="str">
        <f t="shared" si="0"/>
        <v>I_14_15_16_17_18_19</v>
      </c>
      <c r="AC52" s="22" t="str">
        <f t="shared" si="0"/>
        <v>I_19</v>
      </c>
      <c r="AD52" s="22" t="str">
        <f t="shared" si="0"/>
        <v>I_19</v>
      </c>
      <c r="AE52" s="22" t="str">
        <f t="shared" si="0"/>
        <v>I_19</v>
      </c>
      <c r="AF52" s="22" t="str">
        <f t="shared" si="0"/>
        <v>I_19</v>
      </c>
      <c r="AG52" s="22" t="str">
        <f t="shared" si="0"/>
        <v>I_19</v>
      </c>
      <c r="AH52" s="22" t="str">
        <f t="shared" si="0"/>
        <v>I_19</v>
      </c>
      <c r="AI52" s="22" t="str">
        <f t="shared" si="0"/>
        <v>I_19</v>
      </c>
      <c r="AJ52" s="46" t="str">
        <f t="shared" si="0"/>
        <v>I_19_20</v>
      </c>
      <c r="AK52" s="22" t="str">
        <f t="shared" si="0"/>
        <v>I_19</v>
      </c>
      <c r="AL52" s="22" t="str">
        <f t="shared" si="0"/>
        <v>I_19</v>
      </c>
      <c r="AM52" s="47" t="str">
        <f t="shared" si="0"/>
        <v>I_19</v>
      </c>
      <c r="AN52" s="45" t="str">
        <f t="shared" si="0"/>
        <v>I_19_20</v>
      </c>
      <c r="AO52" s="46" t="str">
        <f t="shared" si="0"/>
        <v>I_19_20</v>
      </c>
      <c r="AP52" s="45" t="str">
        <f t="shared" si="0"/>
        <v>I_19_20</v>
      </c>
      <c r="AQ52" s="22" t="str">
        <f t="shared" si="0"/>
        <v>I_20</v>
      </c>
      <c r="AR52" s="22" t="str">
        <f t="shared" si="0"/>
        <v>I_20</v>
      </c>
      <c r="AS52" s="22">
        <f>AS51</f>
        <v>25</v>
      </c>
      <c r="AT52" s="45" t="str">
        <f t="shared" ref="AT52:CH52" si="1">CONCATENATE("I_",AT51)</f>
        <v>I_100</v>
      </c>
      <c r="AU52" s="45" t="str">
        <f t="shared" si="1"/>
        <v>I_1</v>
      </c>
      <c r="AV52" s="45" t="str">
        <f t="shared" si="1"/>
        <v>I_2</v>
      </c>
      <c r="AW52" s="46" t="str">
        <f t="shared" si="1"/>
        <v>I_3</v>
      </c>
      <c r="AX52" s="46" t="str">
        <f t="shared" si="1"/>
        <v>I_4</v>
      </c>
      <c r="AY52" s="45" t="str">
        <f t="shared" si="1"/>
        <v>I_5</v>
      </c>
      <c r="AZ52" s="45" t="str">
        <f t="shared" si="1"/>
        <v>I_6</v>
      </c>
      <c r="BA52" s="45" t="str">
        <f t="shared" si="1"/>
        <v>I_7</v>
      </c>
      <c r="BB52" s="45" t="str">
        <f t="shared" si="1"/>
        <v>I_8</v>
      </c>
      <c r="BC52" s="46" t="str">
        <f t="shared" si="1"/>
        <v>I_9</v>
      </c>
      <c r="BD52" s="46" t="str">
        <f t="shared" si="1"/>
        <v>I_10</v>
      </c>
      <c r="BE52" s="46" t="str">
        <f t="shared" si="1"/>
        <v>I_11</v>
      </c>
      <c r="BF52" s="45" t="str">
        <f t="shared" si="1"/>
        <v>I_12</v>
      </c>
      <c r="BG52" s="45" t="str">
        <f t="shared" si="1"/>
        <v>I_13</v>
      </c>
      <c r="BH52" s="45" t="str">
        <f t="shared" si="1"/>
        <v>I_14</v>
      </c>
      <c r="BI52" s="45" t="str">
        <f t="shared" si="1"/>
        <v>I_15</v>
      </c>
      <c r="BJ52" s="45" t="str">
        <f t="shared" si="1"/>
        <v>I_16</v>
      </c>
      <c r="BK52" s="46" t="str">
        <f t="shared" si="1"/>
        <v>I_17</v>
      </c>
      <c r="BL52" s="46" t="str">
        <f t="shared" si="1"/>
        <v>I_18</v>
      </c>
      <c r="BM52" s="46" t="str">
        <f t="shared" si="1"/>
        <v>I_19</v>
      </c>
      <c r="BN52" s="45" t="str">
        <f t="shared" si="1"/>
        <v>I_20</v>
      </c>
      <c r="BO52" s="45" t="str">
        <f t="shared" si="1"/>
        <v>I_21</v>
      </c>
      <c r="BP52" s="45" t="str">
        <f t="shared" si="1"/>
        <v>I_22</v>
      </c>
      <c r="BQ52" s="45" t="str">
        <f t="shared" si="1"/>
        <v>I_23</v>
      </c>
      <c r="BR52" s="45" t="str">
        <f t="shared" si="1"/>
        <v>I_24</v>
      </c>
      <c r="BS52" s="45" t="str">
        <f t="shared" si="1"/>
        <v>I_25</v>
      </c>
      <c r="BT52" s="45" t="str">
        <f t="shared" si="1"/>
        <v>I_100</v>
      </c>
      <c r="BU52" s="45" t="str">
        <f t="shared" si="1"/>
        <v>I_100</v>
      </c>
      <c r="BV52" s="45" t="str">
        <f t="shared" si="1"/>
        <v>I_100</v>
      </c>
      <c r="BW52" s="45" t="str">
        <f t="shared" si="1"/>
        <v>I_100</v>
      </c>
      <c r="BX52" s="46" t="str">
        <f t="shared" si="1"/>
        <v>I_100</v>
      </c>
      <c r="BY52" s="46" t="str">
        <f t="shared" si="1"/>
        <v>I_100</v>
      </c>
      <c r="BZ52" s="45" t="str">
        <f t="shared" si="1"/>
        <v>I_100</v>
      </c>
      <c r="CA52" s="45" t="str">
        <f t="shared" si="1"/>
        <v>I_100</v>
      </c>
      <c r="CB52" s="46" t="str">
        <f t="shared" si="1"/>
        <v>I_100</v>
      </c>
      <c r="CC52" s="46" t="str">
        <f t="shared" si="1"/>
        <v>I_100</v>
      </c>
      <c r="CD52" s="45" t="str">
        <f t="shared" si="1"/>
        <v>I_100</v>
      </c>
      <c r="CE52" s="45" t="str">
        <f t="shared" si="1"/>
        <v>I_100</v>
      </c>
      <c r="CF52" s="47" t="str">
        <f t="shared" si="1"/>
        <v>I_100</v>
      </c>
      <c r="CG52" s="47" t="str">
        <f t="shared" si="1"/>
        <v>I_100</v>
      </c>
      <c r="CH52" s="22" t="str">
        <f t="shared" si="1"/>
        <v>I_100</v>
      </c>
      <c r="CI52" s="64">
        <v>1</v>
      </c>
      <c r="CJ52" s="65">
        <v>2</v>
      </c>
      <c r="CK52" s="65">
        <v>3</v>
      </c>
      <c r="CL52" s="65">
        <v>4</v>
      </c>
      <c r="CM52" s="65">
        <v>5</v>
      </c>
      <c r="CN52" s="65">
        <v>6</v>
      </c>
      <c r="CO52" s="65">
        <v>7</v>
      </c>
      <c r="CP52" s="65">
        <v>8</v>
      </c>
      <c r="CQ52" s="65">
        <v>9</v>
      </c>
      <c r="CR52" s="65">
        <v>10</v>
      </c>
      <c r="CS52" s="65">
        <v>11</v>
      </c>
      <c r="CT52" s="65">
        <v>12</v>
      </c>
      <c r="CU52" s="65">
        <v>13</v>
      </c>
      <c r="CV52" s="65">
        <v>14</v>
      </c>
      <c r="CW52" s="65">
        <v>15</v>
      </c>
      <c r="CX52" s="65">
        <v>16</v>
      </c>
      <c r="CY52" s="65">
        <v>17</v>
      </c>
      <c r="CZ52" s="65">
        <v>18</v>
      </c>
      <c r="DA52" s="65">
        <v>19</v>
      </c>
      <c r="DB52" s="65">
        <v>20</v>
      </c>
      <c r="DC52" s="65">
        <v>21</v>
      </c>
      <c r="DD52" s="65">
        <v>22</v>
      </c>
      <c r="DE52" s="65">
        <v>23</v>
      </c>
      <c r="DF52" s="65">
        <v>24</v>
      </c>
      <c r="DG52" s="66">
        <v>26</v>
      </c>
      <c r="DH52" s="22" t="str">
        <f t="shared" ref="DH52:EF52" si="2">CONCATENATE("I_",DH51)</f>
        <v>I_100</v>
      </c>
      <c r="DI52" s="22" t="str">
        <f t="shared" si="2"/>
        <v>I_100</v>
      </c>
      <c r="DJ52" s="22" t="str">
        <f t="shared" si="2"/>
        <v>I_100</v>
      </c>
      <c r="DK52" s="22" t="str">
        <f t="shared" si="2"/>
        <v>I_100</v>
      </c>
      <c r="DL52" s="22" t="str">
        <f t="shared" si="2"/>
        <v>I_100</v>
      </c>
      <c r="DM52" s="22" t="str">
        <f t="shared" si="2"/>
        <v>I_100</v>
      </c>
      <c r="DN52" s="22" t="str">
        <f t="shared" si="2"/>
        <v>I_100</v>
      </c>
      <c r="DO52" s="22" t="str">
        <f t="shared" si="2"/>
        <v>I_100</v>
      </c>
      <c r="DP52" s="22" t="str">
        <f t="shared" si="2"/>
        <v>I_100</v>
      </c>
      <c r="DQ52" s="22" t="str">
        <f t="shared" si="2"/>
        <v>I_100</v>
      </c>
      <c r="DR52" s="22" t="str">
        <f t="shared" si="2"/>
        <v>I_100</v>
      </c>
      <c r="DS52" s="22" t="str">
        <f t="shared" si="2"/>
        <v>I_100</v>
      </c>
      <c r="DT52" s="22" t="str">
        <f t="shared" si="2"/>
        <v>I_100</v>
      </c>
      <c r="DU52" s="22" t="str">
        <f t="shared" si="2"/>
        <v>I_100</v>
      </c>
      <c r="DV52" s="22" t="str">
        <f t="shared" si="2"/>
        <v>I_100</v>
      </c>
      <c r="DW52" s="22" t="str">
        <f t="shared" si="2"/>
        <v>I_100</v>
      </c>
      <c r="DX52" s="22" t="str">
        <f t="shared" si="2"/>
        <v>I_100</v>
      </c>
      <c r="DY52" s="22" t="str">
        <f t="shared" si="2"/>
        <v>I_100</v>
      </c>
      <c r="DZ52" s="22" t="str">
        <f t="shared" si="2"/>
        <v>I_100</v>
      </c>
      <c r="EA52" s="22" t="str">
        <f t="shared" si="2"/>
        <v>I_100</v>
      </c>
      <c r="EB52" s="22" t="str">
        <f t="shared" si="2"/>
        <v>I_100</v>
      </c>
      <c r="EC52" s="22" t="str">
        <f t="shared" si="2"/>
        <v>I_100</v>
      </c>
      <c r="ED52" s="22" t="str">
        <f t="shared" si="2"/>
        <v>I_100</v>
      </c>
      <c r="EE52" s="22" t="str">
        <f t="shared" si="2"/>
        <v>I_100</v>
      </c>
      <c r="EF52" s="22" t="str">
        <f t="shared" si="2"/>
        <v>I_100</v>
      </c>
    </row>
    <row r="53" spans="1:136" ht="13.25" x14ac:dyDescent="0.25">
      <c r="A53" s="22" t="str">
        <f t="shared" ref="A53:B72" si="3">B5</f>
        <v>AGRICULTURE  SYLVICULTURE  PECHE</v>
      </c>
      <c r="B53" s="22" t="str">
        <f t="shared" si="3"/>
        <v xml:space="preserve">FA0 </v>
      </c>
      <c r="C53" s="22">
        <v>1</v>
      </c>
      <c r="D53" s="67">
        <f t="shared" ref="D53:AS59" si="4">D5</f>
        <v>1190</v>
      </c>
      <c r="E53" s="67">
        <f t="shared" si="4"/>
        <v>0</v>
      </c>
      <c r="F53" s="67">
        <f t="shared" si="4"/>
        <v>0</v>
      </c>
      <c r="G53" s="67">
        <f t="shared" si="4"/>
        <v>0</v>
      </c>
      <c r="H53" s="67">
        <f t="shared" si="4"/>
        <v>0</v>
      </c>
      <c r="I53" s="67">
        <f t="shared" si="4"/>
        <v>0</v>
      </c>
      <c r="J53" s="67">
        <f t="shared" si="4"/>
        <v>0</v>
      </c>
      <c r="K53" s="67">
        <f t="shared" si="4"/>
        <v>0</v>
      </c>
      <c r="L53" s="67">
        <f t="shared" si="4"/>
        <v>0</v>
      </c>
      <c r="M53" s="67">
        <f t="shared" si="4"/>
        <v>0</v>
      </c>
      <c r="N53" s="67">
        <f t="shared" si="4"/>
        <v>0</v>
      </c>
      <c r="O53" s="68">
        <f t="shared" si="4"/>
        <v>0</v>
      </c>
      <c r="P53" s="67">
        <f t="shared" si="4"/>
        <v>0</v>
      </c>
      <c r="Q53" s="69">
        <f t="shared" si="4"/>
        <v>0</v>
      </c>
      <c r="R53" s="68">
        <f t="shared" si="4"/>
        <v>0</v>
      </c>
      <c r="S53" s="69">
        <f t="shared" si="4"/>
        <v>0</v>
      </c>
      <c r="T53" s="67">
        <f t="shared" si="4"/>
        <v>0</v>
      </c>
      <c r="U53" s="68">
        <f t="shared" si="4"/>
        <v>0</v>
      </c>
      <c r="V53" s="69">
        <f t="shared" si="4"/>
        <v>0</v>
      </c>
      <c r="W53" s="67">
        <f t="shared" si="4"/>
        <v>0</v>
      </c>
      <c r="X53" s="67">
        <f t="shared" si="4"/>
        <v>0</v>
      </c>
      <c r="Y53" s="67">
        <f t="shared" si="4"/>
        <v>0</v>
      </c>
      <c r="Z53" s="67">
        <f t="shared" si="4"/>
        <v>0</v>
      </c>
      <c r="AA53" s="67">
        <f t="shared" si="4"/>
        <v>0</v>
      </c>
      <c r="AB53" s="68">
        <f t="shared" si="4"/>
        <v>0</v>
      </c>
      <c r="AC53" s="67">
        <f t="shared" si="4"/>
        <v>0</v>
      </c>
      <c r="AD53" s="67">
        <f t="shared" si="4"/>
        <v>0</v>
      </c>
      <c r="AE53" s="67">
        <f t="shared" si="4"/>
        <v>0</v>
      </c>
      <c r="AF53" s="67">
        <f t="shared" si="4"/>
        <v>0</v>
      </c>
      <c r="AG53" s="67">
        <f t="shared" si="4"/>
        <v>0</v>
      </c>
      <c r="AH53" s="67">
        <f t="shared" si="4"/>
        <v>0</v>
      </c>
      <c r="AI53" s="67">
        <f t="shared" si="4"/>
        <v>0</v>
      </c>
      <c r="AJ53" s="69">
        <f t="shared" si="4"/>
        <v>0</v>
      </c>
      <c r="AK53" s="67">
        <f t="shared" si="4"/>
        <v>0</v>
      </c>
      <c r="AL53" s="67">
        <f t="shared" si="4"/>
        <v>3</v>
      </c>
      <c r="AM53" s="70">
        <f t="shared" si="4"/>
        <v>0</v>
      </c>
      <c r="AN53" s="68">
        <f t="shared" si="4"/>
        <v>1</v>
      </c>
      <c r="AO53" s="69">
        <f t="shared" si="4"/>
        <v>0</v>
      </c>
      <c r="AP53" s="68">
        <f t="shared" si="4"/>
        <v>0</v>
      </c>
      <c r="AQ53" s="67">
        <f t="shared" si="4"/>
        <v>41</v>
      </c>
      <c r="AR53" s="67">
        <f t="shared" si="4"/>
        <v>0</v>
      </c>
      <c r="AS53" s="67">
        <f t="shared" si="4"/>
        <v>1235</v>
      </c>
      <c r="AT53" s="68">
        <f>O53*(SUM([2]CPR_CEB!$K$69:$K$70))/(SUM([2]CPR_CEB!$K$69:$K$72))</f>
        <v>0</v>
      </c>
      <c r="AU53" s="68">
        <f>O53*([2]CPR_CEB!$K$71/(SUM([2]CPR_CEB!$K$69:$K$72)))</f>
        <v>0</v>
      </c>
      <c r="AV53" s="68">
        <f>O53*([2]CPR_CEB!$K$72/(SUM([2]CPR_CEB!$K$69:$K$72)))</f>
        <v>0</v>
      </c>
      <c r="AW53" s="69">
        <f>$Q53*([2]CPR_CEB!$K$76/(SUM([2]CPR_CEB!$K$76:$K$78)))</f>
        <v>0</v>
      </c>
      <c r="AX53" s="69">
        <f>$Q53*(SUM([2]CPR_CEB!$K$77:$K$78)/(SUM([2]CPR_CEB!$K$76:$K$78)))</f>
        <v>0</v>
      </c>
      <c r="AY53" s="68">
        <f>$R53*(SUM([2]CPR_CEB!$K$79)/(SUM([2]CPR_CEB!$K$79:$K$84)))</f>
        <v>0</v>
      </c>
      <c r="AZ53" s="68">
        <f>$R53*(SUM([2]CPR_CEB!$K$80)/(SUM([2]CPR_CEB!$K$79:$K$84)))</f>
        <v>0</v>
      </c>
      <c r="BA53" s="68">
        <f>$R53*(SUM([2]CPR_CEB!$K$81:$K$83)/(SUM([2]CPR_CEB!$K$79:$K$84)))</f>
        <v>0</v>
      </c>
      <c r="BB53" s="68">
        <f>$R53*(SUM([2]CPR_CEB!$K$84)/(SUM([2]CPR_CEB!$K$79:$K$84)))</f>
        <v>0</v>
      </c>
      <c r="BC53" s="69">
        <f>$S53*(SUM([2]CPR_CEB!$K$85)/(SUM([2]CPR_CEB!$K$85:$K$90)))</f>
        <v>0</v>
      </c>
      <c r="BD53" s="69">
        <f>$S53*(SUM([2]CPR_CEB!$K$86)/(SUM([2]CPR_CEB!$K$85:$K$90)))</f>
        <v>0</v>
      </c>
      <c r="BE53" s="69">
        <f>$S53*(SUM([2]CPR_CEB!$K$87:$K$90)/(SUM([2]CPR_CEB!$K$85:$K$90)))</f>
        <v>0</v>
      </c>
      <c r="BF53" s="68">
        <f>$U53*(SUM([2]CPR_CEB!$K$93)/(SUM([2]CPR_CEB!$K$93:$K$97)))</f>
        <v>0</v>
      </c>
      <c r="BG53" s="68">
        <f>$U53*(SUM([2]CPR_CEB!$K$94)/(SUM([2]CPR_CEB!$K$93:$K$97)))*([2]TRP!$D$246/SUM([2]TRP!$D$246:$D$247))</f>
        <v>0</v>
      </c>
      <c r="BH53" s="68">
        <f>$U53*(SUM([2]CPR_CEB!$K$94)/(SUM([2]CPR_CEB!$K$93:$K$97)))*([2]TRP!$D$247/SUM([2]TRP!$D$246:$D$247))</f>
        <v>0</v>
      </c>
      <c r="BI53" s="68">
        <f>$U53*(SUM([2]CPR_CEB!$K$95:$K$96)/(SUM([2]CPR_CEB!$K$93:$K$97)))</f>
        <v>0</v>
      </c>
      <c r="BJ53" s="68">
        <f>$U53*(SUM([2]CPR_CEB!$K$97)/(SUM([2]CPR_CEB!$K$93:$K$97)))</f>
        <v>0</v>
      </c>
      <c r="BK53" s="69">
        <f>$V53*(SUM([2]CPR_CEB!$K$98)/(SUM([2]CPR_CEB!$K$98:$K$100)))</f>
        <v>0</v>
      </c>
      <c r="BL53" s="69">
        <f>$V53*(SUM([2]CPR_CEB!$K$99)/(SUM([2]CPR_CEB!$K$98:$K$100)))</f>
        <v>0</v>
      </c>
      <c r="BM53" s="69">
        <f>$V53*(SUM([2]CPR_CEB!$K$100)/(SUM([2]CPR_CEB!$K$98:$K$100)))</f>
        <v>0</v>
      </c>
      <c r="BN53" s="68">
        <f>$AB53*(SUM([2]CPR_CEB!$K$106)/(SUM([2]CPR_CEB!$K$106:$K$113)))</f>
        <v>0</v>
      </c>
      <c r="BO53" s="68">
        <f>$AB53*(SUM([2]CPR_CEB!$K$107)/(SUM([2]CPR_CEB!$K$106:$K$113)))</f>
        <v>0</v>
      </c>
      <c r="BP53" s="68">
        <f>$AB53*(SUM([2]CPR_CEB!$K$108)/(SUM([2]CPR_CEB!$K$106:$K$113)))</f>
        <v>0</v>
      </c>
      <c r="BQ53" s="68">
        <f>$AB53*(SUM([2]CPR_CEB!$K$109)/(SUM([2]CPR_CEB!$K$106:$K$113)))</f>
        <v>0</v>
      </c>
      <c r="BR53" s="68">
        <f>$AB53*(SUM([2]CPR_CEB!$K$110)/(SUM([2]CPR_CEB!$K$106:$K$113)))</f>
        <v>0</v>
      </c>
      <c r="BS53" s="68">
        <f>$AB53*(SUM([2]CPR_CEB!$K$111:$K$112)/(SUM([2]CPR_CEB!$K$106:$K$113)))</f>
        <v>0</v>
      </c>
      <c r="BT53" s="68">
        <f>$AB53*(SUM([2]CPR_CEB!$K$113)/(SUM([2]CPR_CEB!$K$106:$K$113)))*([2]TRP!$D$248/SUM([2]TRP!$D$248:$D$251))</f>
        <v>0</v>
      </c>
      <c r="BU53" s="68">
        <f>$AB53*(SUM([2]CPR_CEB!$K$113)/(SUM([2]CPR_CEB!$K$106:$K$113)))*([2]TRP!$D$249/SUM([2]TRP!$D$248:$D$251))</f>
        <v>0</v>
      </c>
      <c r="BV53" s="68">
        <f>$AB53*(SUM([2]CPR_CEB!$K$113)/(SUM([2]CPR_CEB!$K$106:$K$113)))*([2]TRP!$D$250/SUM([2]TRP!$D$248:$D$251))</f>
        <v>0</v>
      </c>
      <c r="BW53" s="68">
        <f>$AB53*(SUM([2]CPR_CEB!$K$113)/(SUM([2]CPR_CEB!$K$106:$K$113)))*([2]TRP!$D$251/SUM([2]TRP!$D$248:$D$251))</f>
        <v>0</v>
      </c>
      <c r="BX53" s="69">
        <f>$AJ53*(SUM([2]CPR_CEB!$K$129)/(SUM([2]CPR_CEB!$K$129:$K$130)))</f>
        <v>0</v>
      </c>
      <c r="BY53" s="69">
        <f>$AJ53*(SUM([2]CPR_CEB!$K$130)/(SUM([2]CPR_CEB!$K$129:$K$130)))</f>
        <v>0</v>
      </c>
      <c r="BZ53" s="68">
        <f>$AN53*(SUM([2]CPR_CEB!$K$137)/(SUM([2]CPR_CEB!$K$137:$K$138)))</f>
        <v>0.1683448800840231</v>
      </c>
      <c r="CA53" s="68">
        <f>$AN53*(SUM([2]CPR_CEB!$K$138)/(SUM([2]CPR_CEB!$K$137:$K$138)))</f>
        <v>0.83165511991597696</v>
      </c>
      <c r="CB53" s="71">
        <f>$AO53*([2]CPR_CEB!$K$139+[2]CPR_CEB!$K$141)/(SUM([2]CPR_CEB!$K$139:$K$141))</f>
        <v>0</v>
      </c>
      <c r="CC53" s="71">
        <f>$AO53*(SUM([2]CPR_CEB!$K$140)/(SUM([2]CPR_CEB!$K$139:$K$141)))</f>
        <v>0</v>
      </c>
      <c r="CD53" s="68">
        <f>$AP53*(SUM([2]CPR_CEB!$K$142)/(SUM([2]CPR_CEB!$K$142:$K$143)))</f>
        <v>0</v>
      </c>
      <c r="CE53" s="68">
        <f>$AP53*(SUM([2]CPR_CEB!$K$143)/(SUM([2]CPR_CEB!$K$142:$K$143)))</f>
        <v>0</v>
      </c>
      <c r="CF53" s="70"/>
      <c r="CG53" s="70"/>
      <c r="CI53" s="72">
        <f>SUM(D53)</f>
        <v>1190</v>
      </c>
      <c r="CJ53" s="73">
        <f>SUM(E53:F53)</f>
        <v>0</v>
      </c>
      <c r="CK53" s="73">
        <f>SUM(K53)</f>
        <v>0</v>
      </c>
      <c r="CL53" s="73">
        <f>SUM(AU53)</f>
        <v>0</v>
      </c>
      <c r="CM53" s="73">
        <f>SUM(AV53)</f>
        <v>0</v>
      </c>
      <c r="CN53" s="73">
        <f>SUM(AX53)</f>
        <v>0</v>
      </c>
      <c r="CO53" s="73">
        <f>SUM(AY53)</f>
        <v>0</v>
      </c>
      <c r="CP53" s="73">
        <f>SUM(AZ53)</f>
        <v>0</v>
      </c>
      <c r="CQ53" s="73">
        <f>SUM(BB53)</f>
        <v>0</v>
      </c>
      <c r="CR53" s="73">
        <f>SUM(BC53)</f>
        <v>0</v>
      </c>
      <c r="CS53" s="73">
        <f>SUM(BD53)</f>
        <v>0</v>
      </c>
      <c r="CT53" s="73">
        <f>SUM(G53:J53,L53:N53,P53,T53,AT53,AW53,BA53,BE53,BI53,BM53,)</f>
        <v>0</v>
      </c>
      <c r="CU53" s="73">
        <f>SUM(W53:X53)</f>
        <v>0</v>
      </c>
      <c r="CV53" s="73">
        <f>SUM(BN53+BT53)</f>
        <v>0</v>
      </c>
      <c r="CW53" s="73">
        <f>SUM(BO53)</f>
        <v>0</v>
      </c>
      <c r="CX53" s="73">
        <f>SUM(BP53,BU53)</f>
        <v>0</v>
      </c>
      <c r="CY53" s="73">
        <f>SUM(BQ53,BV53)</f>
        <v>0</v>
      </c>
      <c r="CZ53" s="73">
        <f>SUM(BR53,BW53)</f>
        <v>0</v>
      </c>
      <c r="DA53" s="73">
        <f>SUM(Y53:AA53,AC53:AI53,AK53:AM53,BS53,BX53,BZ53,CB53,CD53)</f>
        <v>3.1683448800840233</v>
      </c>
      <c r="DB53" s="73">
        <f>SUM(AQ53:AR53,BY53,CA53,CC53,CE53)</f>
        <v>41.831655119915979</v>
      </c>
      <c r="DC53" s="73">
        <f>SUM(BF53)</f>
        <v>0</v>
      </c>
      <c r="DD53" s="73">
        <f>SUM(BG53,BJ53)</f>
        <v>0</v>
      </c>
      <c r="DE53" s="73">
        <f>SUM(BK53)</f>
        <v>0</v>
      </c>
      <c r="DF53" s="73">
        <f>SUM(BH53,BL53)</f>
        <v>0</v>
      </c>
      <c r="DG53" s="74">
        <f>SUM(CI53:DF53)</f>
        <v>1235</v>
      </c>
      <c r="DH53" s="99"/>
    </row>
    <row r="54" spans="1:136" ht="13.25" x14ac:dyDescent="0.25">
      <c r="A54" s="22" t="str">
        <f t="shared" si="3"/>
        <v>INDUSTRIES DE LA VIANDE ET DU LAIT</v>
      </c>
      <c r="B54" s="22" t="str">
        <f t="shared" si="3"/>
        <v xml:space="preserve">FB1 </v>
      </c>
      <c r="C54" s="22">
        <v>2</v>
      </c>
      <c r="D54" s="67">
        <f t="shared" si="4"/>
        <v>0</v>
      </c>
      <c r="E54" s="67">
        <f t="shared" si="4"/>
        <v>0</v>
      </c>
      <c r="F54" s="67">
        <f t="shared" si="4"/>
        <v>0</v>
      </c>
      <c r="G54" s="67">
        <f t="shared" si="4"/>
        <v>0</v>
      </c>
      <c r="H54" s="67">
        <f t="shared" si="4"/>
        <v>0</v>
      </c>
      <c r="I54" s="67">
        <f t="shared" si="4"/>
        <v>0</v>
      </c>
      <c r="J54" s="67">
        <f t="shared" si="4"/>
        <v>0</v>
      </c>
      <c r="K54" s="67">
        <f t="shared" si="4"/>
        <v>0</v>
      </c>
      <c r="L54" s="67">
        <f t="shared" si="4"/>
        <v>0</v>
      </c>
      <c r="M54" s="67">
        <f t="shared" si="4"/>
        <v>0</v>
      </c>
      <c r="N54" s="67">
        <f t="shared" si="4"/>
        <v>0</v>
      </c>
      <c r="O54" s="68">
        <f t="shared" si="4"/>
        <v>0</v>
      </c>
      <c r="P54" s="67">
        <f t="shared" si="4"/>
        <v>0</v>
      </c>
      <c r="Q54" s="69">
        <f t="shared" si="4"/>
        <v>0</v>
      </c>
      <c r="R54" s="68">
        <f t="shared" si="4"/>
        <v>0</v>
      </c>
      <c r="S54" s="69">
        <f t="shared" si="4"/>
        <v>0</v>
      </c>
      <c r="T54" s="67">
        <f t="shared" si="4"/>
        <v>0</v>
      </c>
      <c r="U54" s="68">
        <f t="shared" si="4"/>
        <v>0</v>
      </c>
      <c r="V54" s="69">
        <f t="shared" si="4"/>
        <v>0</v>
      </c>
      <c r="W54" s="67">
        <f t="shared" si="4"/>
        <v>0</v>
      </c>
      <c r="X54" s="67">
        <f t="shared" si="4"/>
        <v>0</v>
      </c>
      <c r="Y54" s="67">
        <f t="shared" si="4"/>
        <v>0</v>
      </c>
      <c r="Z54" s="67">
        <f t="shared" si="4"/>
        <v>0</v>
      </c>
      <c r="AA54" s="67">
        <f t="shared" si="4"/>
        <v>0</v>
      </c>
      <c r="AB54" s="68">
        <f t="shared" si="4"/>
        <v>0</v>
      </c>
      <c r="AC54" s="67">
        <f t="shared" si="4"/>
        <v>0</v>
      </c>
      <c r="AD54" s="67">
        <f t="shared" si="4"/>
        <v>0</v>
      </c>
      <c r="AE54" s="67">
        <f t="shared" si="4"/>
        <v>0</v>
      </c>
      <c r="AF54" s="67">
        <f t="shared" si="4"/>
        <v>0</v>
      </c>
      <c r="AG54" s="67">
        <f t="shared" si="4"/>
        <v>0</v>
      </c>
      <c r="AH54" s="67">
        <f t="shared" si="4"/>
        <v>0</v>
      </c>
      <c r="AI54" s="67">
        <f t="shared" si="4"/>
        <v>0</v>
      </c>
      <c r="AJ54" s="69">
        <f t="shared" si="4"/>
        <v>0</v>
      </c>
      <c r="AK54" s="67">
        <f t="shared" si="4"/>
        <v>0</v>
      </c>
      <c r="AL54" s="67">
        <f t="shared" si="4"/>
        <v>0</v>
      </c>
      <c r="AM54" s="70">
        <f t="shared" si="4"/>
        <v>0</v>
      </c>
      <c r="AN54" s="68">
        <f t="shared" si="4"/>
        <v>0</v>
      </c>
      <c r="AO54" s="69">
        <f t="shared" si="4"/>
        <v>0</v>
      </c>
      <c r="AP54" s="68">
        <f t="shared" si="4"/>
        <v>0</v>
      </c>
      <c r="AQ54" s="67">
        <f t="shared" si="4"/>
        <v>0</v>
      </c>
      <c r="AR54" s="67">
        <f t="shared" si="4"/>
        <v>0</v>
      </c>
      <c r="AS54" s="67">
        <f t="shared" si="4"/>
        <v>0</v>
      </c>
      <c r="AT54" s="68">
        <f>O54*(SUM([2]CPR_CEB!$K$69:$K$70))/(SUM([2]CPR_CEB!$K$69:$K$72))</f>
        <v>0</v>
      </c>
      <c r="AU54" s="68">
        <f>O54*([2]CPR_CEB!$K$71/(SUM([2]CPR_CEB!$K$69:$K$72)))</f>
        <v>0</v>
      </c>
      <c r="AV54" s="68">
        <f>O54*([2]CPR_CEB!$K$72/(SUM([2]CPR_CEB!$K$69:$K$72)))</f>
        <v>0</v>
      </c>
      <c r="AW54" s="69">
        <f>$Q54*([2]CPR_CEB!$K$76/(SUM([2]CPR_CEB!$K$76:$K$78)))</f>
        <v>0</v>
      </c>
      <c r="AX54" s="69">
        <f>$Q54*(SUM([2]CPR_CEB!$K$77:$K$78)/(SUM([2]CPR_CEB!$K$76:$K$78)))</f>
        <v>0</v>
      </c>
      <c r="AY54" s="68">
        <f>$R54*(SUM([2]CPR_CEB!$K$79)/(SUM([2]CPR_CEB!$K$79:$K$84)))</f>
        <v>0</v>
      </c>
      <c r="AZ54" s="68">
        <f>$R54*(SUM([2]CPR_CEB!$K$80)/(SUM([2]CPR_CEB!$K$79:$K$84)))</f>
        <v>0</v>
      </c>
      <c r="BA54" s="68">
        <f>$R54*(SUM([2]CPR_CEB!$K$81:$K$83)/(SUM([2]CPR_CEB!$K$79:$K$84)))</f>
        <v>0</v>
      </c>
      <c r="BB54" s="68">
        <f>$R54*(SUM([2]CPR_CEB!$K$84)/(SUM([2]CPR_CEB!$K$79:$K$84)))</f>
        <v>0</v>
      </c>
      <c r="BC54" s="69">
        <f>$S54*(SUM([2]CPR_CEB!$K$85)/(SUM([2]CPR_CEB!$K$85:$K$90)))</f>
        <v>0</v>
      </c>
      <c r="BD54" s="69">
        <f>$S54*(SUM([2]CPR_CEB!$K$86)/(SUM([2]CPR_CEB!$K$85:$K$90)))</f>
        <v>0</v>
      </c>
      <c r="BE54" s="69">
        <f>$S54*(SUM([2]CPR_CEB!$K$87:$K$90)/(SUM([2]CPR_CEB!$K$85:$K$90)))</f>
        <v>0</v>
      </c>
      <c r="BF54" s="68">
        <f>$U54*(SUM([2]CPR_CEB!$K$93)/(SUM([2]CPR_CEB!$K$93:$K$97)))</f>
        <v>0</v>
      </c>
      <c r="BG54" s="68">
        <f>$U54*(SUM([2]CPR_CEB!$K$94)/(SUM([2]CPR_CEB!$K$93:$K$97)))*([2]TRP!$D$246/SUM([2]TRP!$D$246:$D$247))</f>
        <v>0</v>
      </c>
      <c r="BH54" s="68">
        <f>$U54*(SUM([2]CPR_CEB!$K$94)/(SUM([2]CPR_CEB!$K$93:$K$97)))*([2]TRP!$D$247/SUM([2]TRP!$D$246:$D$247))</f>
        <v>0</v>
      </c>
      <c r="BI54" s="68">
        <f>$U54*(SUM([2]CPR_CEB!$K$95:$K$96)/(SUM([2]CPR_CEB!$K$93:$K$97)))</f>
        <v>0</v>
      </c>
      <c r="BJ54" s="68">
        <f>$U54*(SUM([2]CPR_CEB!$K$97)/(SUM([2]CPR_CEB!$K$93:$K$97)))</f>
        <v>0</v>
      </c>
      <c r="BK54" s="69">
        <f>$V54*(SUM([2]CPR_CEB!$K$98)/(SUM([2]CPR_CEB!$K$98:$K$100)))</f>
        <v>0</v>
      </c>
      <c r="BL54" s="69">
        <f>$V54*(SUM([2]CPR_CEB!$K$99)/(SUM([2]CPR_CEB!$K$98:$K$100)))</f>
        <v>0</v>
      </c>
      <c r="BM54" s="69">
        <f>$V54*(SUM([2]CPR_CEB!$K$100)/(SUM([2]CPR_CEB!$K$98:$K$100)))</f>
        <v>0</v>
      </c>
      <c r="BN54" s="68">
        <f>$AB54*(SUM([2]CPR_CEB!$K$106)/(SUM([2]CPR_CEB!$K$106:$K$113)))</f>
        <v>0</v>
      </c>
      <c r="BO54" s="68">
        <f>$AB54*(SUM([2]CPR_CEB!$K$107)/(SUM([2]CPR_CEB!$K$106:$K$113)))</f>
        <v>0</v>
      </c>
      <c r="BP54" s="68">
        <f>$AB54*(SUM([2]CPR_CEB!$K$108)/(SUM([2]CPR_CEB!$K$106:$K$113)))</f>
        <v>0</v>
      </c>
      <c r="BQ54" s="68">
        <f>$AB54*(SUM([2]CPR_CEB!$K$109)/(SUM([2]CPR_CEB!$K$106:$K$113)))</f>
        <v>0</v>
      </c>
      <c r="BR54" s="68">
        <f>$AB54*(SUM([2]CPR_CEB!$K$110)/(SUM([2]CPR_CEB!$K$106:$K$113)))</f>
        <v>0</v>
      </c>
      <c r="BS54" s="68">
        <f>$AB54*(SUM([2]CPR_CEB!$K$111:$K$112)/(SUM([2]CPR_CEB!$K$106:$K$113)))</f>
        <v>0</v>
      </c>
      <c r="BT54" s="68">
        <f>$AB54*(SUM([2]CPR_CEB!$K$113)/(SUM([2]CPR_CEB!$K$106:$K$113)))*([2]TRP!$D$248/SUM([2]TRP!$D$248:$D$251))</f>
        <v>0</v>
      </c>
      <c r="BU54" s="68">
        <f>$AB54*(SUM([2]CPR_CEB!$K$113)/(SUM([2]CPR_CEB!$K$106:$K$113)))*([2]TRP!$D$249/SUM([2]TRP!$D$248:$D$251))</f>
        <v>0</v>
      </c>
      <c r="BV54" s="68">
        <f>$AB54*(SUM([2]CPR_CEB!$K$113)/(SUM([2]CPR_CEB!$K$106:$K$113)))*([2]TRP!$D$250/SUM([2]TRP!$D$248:$D$251))</f>
        <v>0</v>
      </c>
      <c r="BW54" s="68">
        <f>$AB54*(SUM([2]CPR_CEB!$K$113)/(SUM([2]CPR_CEB!$K$106:$K$113)))*([2]TRP!$D$251/SUM([2]TRP!$D$248:$D$251))</f>
        <v>0</v>
      </c>
      <c r="BX54" s="69">
        <f>$AJ54*(SUM([2]CPR_CEB!$K$129)/(SUM([2]CPR_CEB!$K$129:$K$130)))</f>
        <v>0</v>
      </c>
      <c r="BY54" s="69">
        <f>$AJ54*(SUM([2]CPR_CEB!$K$130)/(SUM([2]CPR_CEB!$K$129:$K$130)))</f>
        <v>0</v>
      </c>
      <c r="BZ54" s="68">
        <f>$AN54*(SUM([2]CPR_CEB!$K$137)/(SUM([2]CPR_CEB!$K$137:$K$138)))</f>
        <v>0</v>
      </c>
      <c r="CA54" s="68">
        <f>$AN54*(SUM([2]CPR_CEB!$K$138)/(SUM([2]CPR_CEB!$K$137:$K$138)))</f>
        <v>0</v>
      </c>
      <c r="CB54" s="71">
        <f>$AO54*([2]CPR_CEB!$K$139+[2]CPR_CEB!$K$141)/(SUM([2]CPR_CEB!$K$139:$K$141))</f>
        <v>0</v>
      </c>
      <c r="CC54" s="71">
        <f>$AO54*(SUM([2]CPR_CEB!$K$140)/(SUM([2]CPR_CEB!$K$139:$K$141)))</f>
        <v>0</v>
      </c>
      <c r="CD54" s="68">
        <f>$AP54*(SUM([2]CPR_CEB!$K$142)/(SUM([2]CPR_CEB!$K$142:$K$143)))</f>
        <v>0</v>
      </c>
      <c r="CE54" s="68">
        <f>$AP54*(SUM([2]CPR_CEB!$K$143)/(SUM([2]CPR_CEB!$K$142:$K$143)))</f>
        <v>0</v>
      </c>
      <c r="CF54" s="70"/>
      <c r="CG54" s="70"/>
      <c r="CI54" s="72">
        <f t="shared" ref="CI54:CI94" si="5">SUM(D54)</f>
        <v>0</v>
      </c>
      <c r="CJ54" s="73">
        <f t="shared" ref="CJ54:CJ94" si="6">SUM(E54:F54)</f>
        <v>0</v>
      </c>
      <c r="CK54" s="73">
        <f t="shared" ref="CK54:CK94" si="7">SUM(K54)</f>
        <v>0</v>
      </c>
      <c r="CL54" s="73">
        <f t="shared" ref="CL54:CL94" si="8">SUM(AU54)</f>
        <v>0</v>
      </c>
      <c r="CM54" s="73">
        <f t="shared" ref="CM54:CM94" si="9">SUM(AV54)</f>
        <v>0</v>
      </c>
      <c r="CN54" s="73">
        <f t="shared" ref="CN54:CN94" si="10">SUM(AX54)</f>
        <v>0</v>
      </c>
      <c r="CO54" s="73">
        <f t="shared" ref="CO54:CP94" si="11">SUM(AY54)</f>
        <v>0</v>
      </c>
      <c r="CP54" s="73">
        <f t="shared" si="11"/>
        <v>0</v>
      </c>
      <c r="CQ54" s="73">
        <f t="shared" ref="CQ54:CR94" si="12">SUM(BB54)</f>
        <v>0</v>
      </c>
      <c r="CR54" s="73">
        <f t="shared" si="12"/>
        <v>0</v>
      </c>
      <c r="CS54" s="73">
        <f t="shared" ref="CS54:CS94" si="13">SUM(BD54)</f>
        <v>0</v>
      </c>
      <c r="CT54" s="73">
        <f t="shared" ref="CT54:CT94" si="14">SUM(G54:J54,L54:N54,P54,T54,AT54,AW54,BA54,BE54,BI54,BM54,)</f>
        <v>0</v>
      </c>
      <c r="CU54" s="73">
        <f t="shared" ref="CU54:CU94" si="15">SUM(W54:X54)</f>
        <v>0</v>
      </c>
      <c r="CV54" s="73">
        <f t="shared" ref="CV54:CV94" si="16">SUM(BN54+BT54)</f>
        <v>0</v>
      </c>
      <c r="CW54" s="73">
        <f t="shared" ref="CW54:CW94" si="17">SUM(BO54)</f>
        <v>0</v>
      </c>
      <c r="CX54" s="73">
        <f t="shared" ref="CX54:CZ94" si="18">SUM(BP54,BU54)</f>
        <v>0</v>
      </c>
      <c r="CY54" s="73">
        <f t="shared" si="18"/>
        <v>0</v>
      </c>
      <c r="CZ54" s="73">
        <f t="shared" si="18"/>
        <v>0</v>
      </c>
      <c r="DA54" s="73">
        <f t="shared" ref="DA54:DA94" si="19">SUM(Y54:AA54,AC54:AI54,AK54:AM54,BS54,BX54,BZ54,CB54,CD54)</f>
        <v>0</v>
      </c>
      <c r="DB54" s="73">
        <f t="shared" ref="DB54:DB94" si="20">SUM(AQ54:AR54,BY54,CA54,CC54,CE54)</f>
        <v>0</v>
      </c>
      <c r="DC54" s="73">
        <f t="shared" ref="DC54:DC94" si="21">SUM(BF54)</f>
        <v>0</v>
      </c>
      <c r="DD54" s="73">
        <f t="shared" ref="DD54:DD94" si="22">SUM(BG54,BJ54)</f>
        <v>0</v>
      </c>
      <c r="DE54" s="73">
        <f t="shared" ref="DE54:DE94" si="23">SUM(BK54)</f>
        <v>0</v>
      </c>
      <c r="DF54" s="73">
        <f t="shared" ref="DF54:DF94" si="24">SUM(BH54,BL54)</f>
        <v>0</v>
      </c>
      <c r="DG54" s="74">
        <f t="shared" ref="DG54:DG94" si="25">SUM(CI54:DF54)</f>
        <v>0</v>
      </c>
      <c r="DH54" s="99"/>
    </row>
    <row r="55" spans="1:136" ht="13.25" x14ac:dyDescent="0.25">
      <c r="A55" s="22" t="str">
        <f t="shared" si="3"/>
        <v>AUTRES INDUSTRIES AGRICOLES ET ALIMENTAI</v>
      </c>
      <c r="B55" s="22" t="str">
        <f t="shared" si="3"/>
        <v xml:space="preserve">FB2 </v>
      </c>
      <c r="C55" s="22">
        <v>2</v>
      </c>
      <c r="D55" s="67">
        <f t="shared" si="4"/>
        <v>0</v>
      </c>
      <c r="E55" s="67">
        <f t="shared" si="4"/>
        <v>0</v>
      </c>
      <c r="F55" s="67">
        <f t="shared" si="4"/>
        <v>0</v>
      </c>
      <c r="G55" s="67">
        <f t="shared" si="4"/>
        <v>0</v>
      </c>
      <c r="H55" s="67">
        <f t="shared" si="4"/>
        <v>0</v>
      </c>
      <c r="I55" s="67">
        <f t="shared" si="4"/>
        <v>0</v>
      </c>
      <c r="J55" s="67">
        <f t="shared" si="4"/>
        <v>0</v>
      </c>
      <c r="K55" s="67">
        <f t="shared" si="4"/>
        <v>0</v>
      </c>
      <c r="L55" s="67">
        <f t="shared" si="4"/>
        <v>0</v>
      </c>
      <c r="M55" s="67">
        <f t="shared" si="4"/>
        <v>0</v>
      </c>
      <c r="N55" s="67">
        <f t="shared" si="4"/>
        <v>0</v>
      </c>
      <c r="O55" s="68">
        <f t="shared" si="4"/>
        <v>0</v>
      </c>
      <c r="P55" s="67">
        <f t="shared" si="4"/>
        <v>0</v>
      </c>
      <c r="Q55" s="69">
        <f t="shared" si="4"/>
        <v>0</v>
      </c>
      <c r="R55" s="68">
        <f t="shared" si="4"/>
        <v>0</v>
      </c>
      <c r="S55" s="69">
        <f t="shared" si="4"/>
        <v>0</v>
      </c>
      <c r="T55" s="67">
        <f t="shared" si="4"/>
        <v>0</v>
      </c>
      <c r="U55" s="68">
        <f t="shared" si="4"/>
        <v>0</v>
      </c>
      <c r="V55" s="69">
        <f t="shared" si="4"/>
        <v>0</v>
      </c>
      <c r="W55" s="67">
        <f t="shared" si="4"/>
        <v>0</v>
      </c>
      <c r="X55" s="67">
        <f t="shared" si="4"/>
        <v>0</v>
      </c>
      <c r="Y55" s="67">
        <f t="shared" si="4"/>
        <v>0</v>
      </c>
      <c r="Z55" s="67">
        <f t="shared" si="4"/>
        <v>0</v>
      </c>
      <c r="AA55" s="67">
        <f t="shared" si="4"/>
        <v>0</v>
      </c>
      <c r="AB55" s="68">
        <f t="shared" si="4"/>
        <v>0</v>
      </c>
      <c r="AC55" s="67">
        <f t="shared" si="4"/>
        <v>0</v>
      </c>
      <c r="AD55" s="67">
        <f t="shared" si="4"/>
        <v>0</v>
      </c>
      <c r="AE55" s="67">
        <f t="shared" si="4"/>
        <v>0</v>
      </c>
      <c r="AF55" s="67">
        <f t="shared" si="4"/>
        <v>0</v>
      </c>
      <c r="AG55" s="67">
        <f t="shared" si="4"/>
        <v>0</v>
      </c>
      <c r="AH55" s="67">
        <f t="shared" si="4"/>
        <v>0</v>
      </c>
      <c r="AI55" s="67">
        <f t="shared" si="4"/>
        <v>0</v>
      </c>
      <c r="AJ55" s="69">
        <f t="shared" si="4"/>
        <v>0</v>
      </c>
      <c r="AK55" s="67">
        <f t="shared" si="4"/>
        <v>0</v>
      </c>
      <c r="AL55" s="67">
        <f t="shared" si="4"/>
        <v>0</v>
      </c>
      <c r="AM55" s="70">
        <f t="shared" si="4"/>
        <v>0</v>
      </c>
      <c r="AN55" s="68">
        <f t="shared" si="4"/>
        <v>0</v>
      </c>
      <c r="AO55" s="69">
        <f t="shared" si="4"/>
        <v>0</v>
      </c>
      <c r="AP55" s="68">
        <f t="shared" si="4"/>
        <v>0</v>
      </c>
      <c r="AQ55" s="67">
        <f t="shared" si="4"/>
        <v>0</v>
      </c>
      <c r="AR55" s="67">
        <f t="shared" si="4"/>
        <v>0</v>
      </c>
      <c r="AS55" s="67">
        <f t="shared" si="4"/>
        <v>0</v>
      </c>
      <c r="AT55" s="75">
        <f>O55*(SUM([2]CPR_CEB!$K$69:$K$70))/(SUM([2]CPR_CEB!$K$69:$K$72))</f>
        <v>0</v>
      </c>
      <c r="AU55" s="75">
        <f>O55*([2]CPR_CEB!$K$71/(SUM([2]CPR_CEB!$K$69:$K$72)))</f>
        <v>0</v>
      </c>
      <c r="AV55" s="75">
        <f>O55*([2]CPR_CEB!$K$72/(SUM([2]CPR_CEB!$K$69:$K$72)))</f>
        <v>0</v>
      </c>
      <c r="AW55" s="71">
        <f>$Q55*([2]CPR_CEB!$K$76/(SUM([2]CPR_CEB!$K$76:$K$78)))</f>
        <v>0</v>
      </c>
      <c r="AX55" s="71">
        <f>$Q55*(SUM([2]CPR_CEB!$K$77:$K$78)/(SUM([2]CPR_CEB!$K$76:$K$78)))</f>
        <v>0</v>
      </c>
      <c r="AY55" s="75">
        <f>$R55*(SUM([2]CPR_CEB!$K$79)/(SUM([2]CPR_CEB!$K$79:$K$84)))</f>
        <v>0</v>
      </c>
      <c r="AZ55" s="75">
        <f>$R55*(SUM([2]CPR_CEB!$K$80)/(SUM([2]CPR_CEB!$K$79:$K$84)))</f>
        <v>0</v>
      </c>
      <c r="BA55" s="75">
        <f>$R55*(SUM([2]CPR_CEB!$K$81:$K$83)/(SUM([2]CPR_CEB!$K$79:$K$84)))</f>
        <v>0</v>
      </c>
      <c r="BB55" s="75">
        <f>$R55*(SUM([2]CPR_CEB!$K$84)/(SUM([2]CPR_CEB!$K$79:$K$84)))</f>
        <v>0</v>
      </c>
      <c r="BC55" s="71">
        <f>$S55*(SUM([2]CPR_CEB!$K$85)/(SUM([2]CPR_CEB!$K$85:$K$90)))</f>
        <v>0</v>
      </c>
      <c r="BD55" s="71">
        <f>$S55*(SUM([2]CPR_CEB!$K$86)/(SUM([2]CPR_CEB!$K$85:$K$90)))</f>
        <v>0</v>
      </c>
      <c r="BE55" s="71">
        <f>$S55*(SUM([2]CPR_CEB!$K$87:$K$90)/(SUM([2]CPR_CEB!$K$85:$K$90)))</f>
        <v>0</v>
      </c>
      <c r="BF55" s="75">
        <f>$U55*(SUM([2]CPR_CEB!$K$93)/(SUM([2]CPR_CEB!$K$93:$K$97)))</f>
        <v>0</v>
      </c>
      <c r="BG55" s="75">
        <f>$U55*(SUM([2]CPR_CEB!$K$94)/(SUM([2]CPR_CEB!$K$93:$K$97)))*([2]TRP!$D$246/SUM([2]TRP!$D$246:$D$247))</f>
        <v>0</v>
      </c>
      <c r="BH55" s="75">
        <f>$U55*(SUM([2]CPR_CEB!$K$94)/(SUM([2]CPR_CEB!$K$93:$K$97)))*([2]TRP!$D$247/SUM([2]TRP!$D$246:$D$247))</f>
        <v>0</v>
      </c>
      <c r="BI55" s="75">
        <f>$U55*(SUM([2]CPR_CEB!$K$95:$K$96)/(SUM([2]CPR_CEB!$K$93:$K$97)))</f>
        <v>0</v>
      </c>
      <c r="BJ55" s="75">
        <f>$U55*(SUM([2]CPR_CEB!$K$97)/(SUM([2]CPR_CEB!$K$93:$K$97)))</f>
        <v>0</v>
      </c>
      <c r="BK55" s="71">
        <f>$V55*(SUM([2]CPR_CEB!$K$98)/(SUM([2]CPR_CEB!$K$98:$K$100)))</f>
        <v>0</v>
      </c>
      <c r="BL55" s="71">
        <f>$V55*(SUM([2]CPR_CEB!$K$99)/(SUM([2]CPR_CEB!$K$98:$K$100)))</f>
        <v>0</v>
      </c>
      <c r="BM55" s="71">
        <f>$V55*(SUM([2]CPR_CEB!$K$100)/(SUM([2]CPR_CEB!$K$98:$K$100)))</f>
        <v>0</v>
      </c>
      <c r="BN55" s="75">
        <f>$AB55*(SUM([2]CPR_CEB!$K$106)/(SUM([2]CPR_CEB!$K$106:$K$113)))</f>
        <v>0</v>
      </c>
      <c r="BO55" s="75">
        <f>$AB55*(SUM([2]CPR_CEB!$K$107)/(SUM([2]CPR_CEB!$K$106:$K$113)))</f>
        <v>0</v>
      </c>
      <c r="BP55" s="75">
        <f>$AB55*(SUM([2]CPR_CEB!$K$108)/(SUM([2]CPR_CEB!$K$106:$K$113)))</f>
        <v>0</v>
      </c>
      <c r="BQ55" s="75">
        <f>$AB55*(SUM([2]CPR_CEB!$K$109)/(SUM([2]CPR_CEB!$K$106:$K$113)))</f>
        <v>0</v>
      </c>
      <c r="BR55" s="75">
        <f>$AB55*(SUM([2]CPR_CEB!$K$110)/(SUM([2]CPR_CEB!$K$106:$K$113)))</f>
        <v>0</v>
      </c>
      <c r="BS55" s="75">
        <f>$AB55*(SUM([2]CPR_CEB!$K$111:$K$112)/(SUM([2]CPR_CEB!$K$106:$K$113)))</f>
        <v>0</v>
      </c>
      <c r="BT55" s="75">
        <f>$AB55*(SUM([2]CPR_CEB!$K$113)/(SUM([2]CPR_CEB!$K$106:$K$113)))*([2]TRP!$D$248/SUM([2]TRP!$D$248:$D$251))</f>
        <v>0</v>
      </c>
      <c r="BU55" s="75">
        <f>$AB55*(SUM([2]CPR_CEB!$K$113)/(SUM([2]CPR_CEB!$K$106:$K$113)))*([2]TRP!$D$249/SUM([2]TRP!$D$248:$D$251))</f>
        <v>0</v>
      </c>
      <c r="BV55" s="75">
        <f>$AB55*(SUM([2]CPR_CEB!$K$113)/(SUM([2]CPR_CEB!$K$106:$K$113)))*([2]TRP!$D$250/SUM([2]TRP!$D$248:$D$251))</f>
        <v>0</v>
      </c>
      <c r="BW55" s="75">
        <f>$AB55*(SUM([2]CPR_CEB!$K$113)/(SUM([2]CPR_CEB!$K$106:$K$113)))*([2]TRP!$D$251/SUM([2]TRP!$D$248:$D$251))</f>
        <v>0</v>
      </c>
      <c r="BX55" s="71">
        <f>$AJ55*(SUM([2]CPR_CEB!$K$129)/(SUM([2]CPR_CEB!$K$129:$K$130)))</f>
        <v>0</v>
      </c>
      <c r="BY55" s="71">
        <f>$AJ55*(SUM([2]CPR_CEB!$K$130)/(SUM([2]CPR_CEB!$K$129:$K$130)))</f>
        <v>0</v>
      </c>
      <c r="BZ55" s="68">
        <f>$AN55*(SUM([2]CPR_CEB!$K$137)/(SUM([2]CPR_CEB!$K$137:$K$138)))</f>
        <v>0</v>
      </c>
      <c r="CA55" s="68">
        <f>$AN55*(SUM([2]CPR_CEB!$K$138)/(SUM([2]CPR_CEB!$K$137:$K$138)))</f>
        <v>0</v>
      </c>
      <c r="CB55" s="71">
        <f>$AO55*([2]CPR_CEB!$K$139+[2]CPR_CEB!$K$141)/(SUM([2]CPR_CEB!$K$139:$K$141))</f>
        <v>0</v>
      </c>
      <c r="CC55" s="71">
        <f>$AO55*(SUM([2]CPR_CEB!$K$140)/(SUM([2]CPR_CEB!$K$139:$K$141)))</f>
        <v>0</v>
      </c>
      <c r="CD55" s="68">
        <f>$AP55*(SUM([2]CPR_CEB!$K$142)/(SUM([2]CPR_CEB!$K$142:$K$143)))</f>
        <v>0</v>
      </c>
      <c r="CE55" s="68">
        <f>$AP55*(SUM([2]CPR_CEB!$K$143)/(SUM([2]CPR_CEB!$K$142:$K$143)))</f>
        <v>0</v>
      </c>
      <c r="CF55" s="70"/>
      <c r="CG55" s="70"/>
      <c r="CI55" s="72">
        <f t="shared" si="5"/>
        <v>0</v>
      </c>
      <c r="CJ55" s="73">
        <f t="shared" si="6"/>
        <v>0</v>
      </c>
      <c r="CK55" s="73">
        <f t="shared" si="7"/>
        <v>0</v>
      </c>
      <c r="CL55" s="73">
        <f t="shared" si="8"/>
        <v>0</v>
      </c>
      <c r="CM55" s="73">
        <f t="shared" si="9"/>
        <v>0</v>
      </c>
      <c r="CN55" s="73">
        <f t="shared" si="10"/>
        <v>0</v>
      </c>
      <c r="CO55" s="73">
        <f t="shared" si="11"/>
        <v>0</v>
      </c>
      <c r="CP55" s="73">
        <f t="shared" si="11"/>
        <v>0</v>
      </c>
      <c r="CQ55" s="73">
        <f t="shared" si="12"/>
        <v>0</v>
      </c>
      <c r="CR55" s="73">
        <f t="shared" si="12"/>
        <v>0</v>
      </c>
      <c r="CS55" s="73">
        <f t="shared" si="13"/>
        <v>0</v>
      </c>
      <c r="CT55" s="73">
        <f t="shared" si="14"/>
        <v>0</v>
      </c>
      <c r="CU55" s="73">
        <f t="shared" si="15"/>
        <v>0</v>
      </c>
      <c r="CV55" s="73">
        <f t="shared" si="16"/>
        <v>0</v>
      </c>
      <c r="CW55" s="73">
        <f t="shared" si="17"/>
        <v>0</v>
      </c>
      <c r="CX55" s="73">
        <f t="shared" si="18"/>
        <v>0</v>
      </c>
      <c r="CY55" s="73">
        <f t="shared" si="18"/>
        <v>0</v>
      </c>
      <c r="CZ55" s="73">
        <f t="shared" si="18"/>
        <v>0</v>
      </c>
      <c r="DA55" s="73">
        <f t="shared" si="19"/>
        <v>0</v>
      </c>
      <c r="DB55" s="73">
        <f t="shared" si="20"/>
        <v>0</v>
      </c>
      <c r="DC55" s="73">
        <f t="shared" si="21"/>
        <v>0</v>
      </c>
      <c r="DD55" s="73">
        <f t="shared" si="22"/>
        <v>0</v>
      </c>
      <c r="DE55" s="73">
        <f t="shared" si="23"/>
        <v>0</v>
      </c>
      <c r="DF55" s="73">
        <f t="shared" si="24"/>
        <v>0</v>
      </c>
      <c r="DG55" s="74">
        <f t="shared" si="25"/>
        <v>0</v>
      </c>
      <c r="DH55" s="99"/>
    </row>
    <row r="56" spans="1:136" ht="13.25" x14ac:dyDescent="0.25">
      <c r="A56" s="22" t="str">
        <f t="shared" si="3"/>
        <v>HABILLEMENT  CUIR</v>
      </c>
      <c r="B56" s="22" t="str">
        <f t="shared" si="3"/>
        <v xml:space="preserve">FC1 </v>
      </c>
      <c r="C56" s="22">
        <v>12</v>
      </c>
      <c r="D56" s="67">
        <f t="shared" si="4"/>
        <v>0</v>
      </c>
      <c r="E56" s="67">
        <f t="shared" si="4"/>
        <v>0</v>
      </c>
      <c r="F56" s="67">
        <f t="shared" si="4"/>
        <v>0</v>
      </c>
      <c r="G56" s="67">
        <f t="shared" si="4"/>
        <v>0</v>
      </c>
      <c r="H56" s="67">
        <f t="shared" si="4"/>
        <v>0</v>
      </c>
      <c r="I56" s="67">
        <f t="shared" si="4"/>
        <v>0</v>
      </c>
      <c r="J56" s="67">
        <f t="shared" si="4"/>
        <v>0</v>
      </c>
      <c r="K56" s="67">
        <f t="shared" si="4"/>
        <v>0</v>
      </c>
      <c r="L56" s="67">
        <f t="shared" si="4"/>
        <v>0</v>
      </c>
      <c r="M56" s="67">
        <f t="shared" si="4"/>
        <v>0</v>
      </c>
      <c r="N56" s="67">
        <f t="shared" si="4"/>
        <v>0</v>
      </c>
      <c r="O56" s="68">
        <f t="shared" si="4"/>
        <v>0</v>
      </c>
      <c r="P56" s="67">
        <f t="shared" si="4"/>
        <v>0</v>
      </c>
      <c r="Q56" s="69">
        <f t="shared" si="4"/>
        <v>0</v>
      </c>
      <c r="R56" s="68">
        <f t="shared" si="4"/>
        <v>0</v>
      </c>
      <c r="S56" s="69">
        <f t="shared" si="4"/>
        <v>0</v>
      </c>
      <c r="T56" s="67">
        <f t="shared" si="4"/>
        <v>0</v>
      </c>
      <c r="U56" s="68">
        <f t="shared" si="4"/>
        <v>0</v>
      </c>
      <c r="V56" s="69">
        <f t="shared" si="4"/>
        <v>0</v>
      </c>
      <c r="W56" s="67">
        <f t="shared" si="4"/>
        <v>0</v>
      </c>
      <c r="X56" s="67">
        <f t="shared" si="4"/>
        <v>0</v>
      </c>
      <c r="Y56" s="67">
        <f t="shared" si="4"/>
        <v>0</v>
      </c>
      <c r="Z56" s="67">
        <f t="shared" si="4"/>
        <v>0</v>
      </c>
      <c r="AA56" s="67">
        <f t="shared" si="4"/>
        <v>0</v>
      </c>
      <c r="AB56" s="68">
        <f t="shared" si="4"/>
        <v>0</v>
      </c>
      <c r="AC56" s="67">
        <f t="shared" si="4"/>
        <v>0</v>
      </c>
      <c r="AD56" s="67">
        <f t="shared" si="4"/>
        <v>0</v>
      </c>
      <c r="AE56" s="67">
        <f t="shared" si="4"/>
        <v>0</v>
      </c>
      <c r="AF56" s="67">
        <f t="shared" si="4"/>
        <v>0</v>
      </c>
      <c r="AG56" s="67">
        <f t="shared" si="4"/>
        <v>0</v>
      </c>
      <c r="AH56" s="67">
        <f t="shared" si="4"/>
        <v>0</v>
      </c>
      <c r="AI56" s="67">
        <f t="shared" si="4"/>
        <v>0</v>
      </c>
      <c r="AJ56" s="69">
        <f t="shared" si="4"/>
        <v>0</v>
      </c>
      <c r="AK56" s="67">
        <f t="shared" si="4"/>
        <v>0</v>
      </c>
      <c r="AL56" s="67">
        <f t="shared" si="4"/>
        <v>0</v>
      </c>
      <c r="AM56" s="70">
        <f t="shared" si="4"/>
        <v>0</v>
      </c>
      <c r="AN56" s="68">
        <f t="shared" si="4"/>
        <v>0</v>
      </c>
      <c r="AO56" s="69">
        <f t="shared" si="4"/>
        <v>0</v>
      </c>
      <c r="AP56" s="68">
        <f t="shared" si="4"/>
        <v>0</v>
      </c>
      <c r="AQ56" s="67">
        <f t="shared" si="4"/>
        <v>0</v>
      </c>
      <c r="AR56" s="67">
        <f t="shared" si="4"/>
        <v>0</v>
      </c>
      <c r="AS56" s="67">
        <f t="shared" si="4"/>
        <v>0</v>
      </c>
      <c r="AT56" s="75">
        <f>O56*(SUM([2]CPR_CEB!$K$69:$K$70))/(SUM([2]CPR_CEB!$K$69:$K$72))</f>
        <v>0</v>
      </c>
      <c r="AU56" s="75">
        <f>O56*([2]CPR_CEB!$K$71/(SUM([2]CPR_CEB!$K$69:$K$72)))</f>
        <v>0</v>
      </c>
      <c r="AV56" s="75">
        <f>O56*([2]CPR_CEB!$K$72/(SUM([2]CPR_CEB!$K$69:$K$72)))</f>
        <v>0</v>
      </c>
      <c r="AW56" s="71">
        <f>$Q56*([2]CPR_CEB!$K$76/(SUM([2]CPR_CEB!$K$76:$K$78)))</f>
        <v>0</v>
      </c>
      <c r="AX56" s="71">
        <f>$Q56*(SUM([2]CPR_CEB!$K$77:$K$78)/(SUM([2]CPR_CEB!$K$76:$K$78)))</f>
        <v>0</v>
      </c>
      <c r="AY56" s="75">
        <f>$R56*(SUM([2]CPR_CEB!$K$79)/(SUM([2]CPR_CEB!$K$79:$K$84)))</f>
        <v>0</v>
      </c>
      <c r="AZ56" s="75">
        <f>$R56*(SUM([2]CPR_CEB!$K$80)/(SUM([2]CPR_CEB!$K$79:$K$84)))</f>
        <v>0</v>
      </c>
      <c r="BA56" s="75">
        <f>$R56*(SUM([2]CPR_CEB!$K$81:$K$83)/(SUM([2]CPR_CEB!$K$79:$K$84)))</f>
        <v>0</v>
      </c>
      <c r="BB56" s="75">
        <f>$R56*(SUM([2]CPR_CEB!$K$84)/(SUM([2]CPR_CEB!$K$79:$K$84)))</f>
        <v>0</v>
      </c>
      <c r="BC56" s="71">
        <f>$S56*(SUM([2]CPR_CEB!$K$85)/(SUM([2]CPR_CEB!$K$85:$K$90)))</f>
        <v>0</v>
      </c>
      <c r="BD56" s="71">
        <f>$S56*(SUM([2]CPR_CEB!$K$86)/(SUM([2]CPR_CEB!$K$85:$K$90)))</f>
        <v>0</v>
      </c>
      <c r="BE56" s="71">
        <f>$S56*(SUM([2]CPR_CEB!$K$87:$K$90)/(SUM([2]CPR_CEB!$K$85:$K$90)))</f>
        <v>0</v>
      </c>
      <c r="BF56" s="75">
        <f>$U56*(SUM([2]CPR_CEB!$K$93)/(SUM([2]CPR_CEB!$K$93:$K$97)))</f>
        <v>0</v>
      </c>
      <c r="BG56" s="75">
        <f>$U56*(SUM([2]CPR_CEB!$K$94)/(SUM([2]CPR_CEB!$K$93:$K$97)))*([2]TRP!$D$246/SUM([2]TRP!$D$246:$D$247))</f>
        <v>0</v>
      </c>
      <c r="BH56" s="75">
        <f>$U56*(SUM([2]CPR_CEB!$K$94)/(SUM([2]CPR_CEB!$K$93:$K$97)))*([2]TRP!$D$247/SUM([2]TRP!$D$246:$D$247))</f>
        <v>0</v>
      </c>
      <c r="BI56" s="75">
        <f>$U56*(SUM([2]CPR_CEB!$K$95:$K$96)/(SUM([2]CPR_CEB!$K$93:$K$97)))</f>
        <v>0</v>
      </c>
      <c r="BJ56" s="75">
        <f>$U56*(SUM([2]CPR_CEB!$K$97)/(SUM([2]CPR_CEB!$K$93:$K$97)))</f>
        <v>0</v>
      </c>
      <c r="BK56" s="71">
        <f>$V56*(SUM([2]CPR_CEB!$K$98)/(SUM([2]CPR_CEB!$K$98:$K$100)))</f>
        <v>0</v>
      </c>
      <c r="BL56" s="71">
        <f>$V56*(SUM([2]CPR_CEB!$K$99)/(SUM([2]CPR_CEB!$K$98:$K$100)))</f>
        <v>0</v>
      </c>
      <c r="BM56" s="71">
        <f>$V56*(SUM([2]CPR_CEB!$K$100)/(SUM([2]CPR_CEB!$K$98:$K$100)))</f>
        <v>0</v>
      </c>
      <c r="BN56" s="75">
        <f>$AB56*(SUM([2]CPR_CEB!$K$106)/(SUM([2]CPR_CEB!$K$106:$K$113)))</f>
        <v>0</v>
      </c>
      <c r="BO56" s="75">
        <f>$AB56*(SUM([2]CPR_CEB!$K$107)/(SUM([2]CPR_CEB!$K$106:$K$113)))</f>
        <v>0</v>
      </c>
      <c r="BP56" s="75">
        <f>$AB56*(SUM([2]CPR_CEB!$K$108)/(SUM([2]CPR_CEB!$K$106:$K$113)))</f>
        <v>0</v>
      </c>
      <c r="BQ56" s="75">
        <f>$AB56*(SUM([2]CPR_CEB!$K$109)/(SUM([2]CPR_CEB!$K$106:$K$113)))</f>
        <v>0</v>
      </c>
      <c r="BR56" s="75">
        <f>$AB56*(SUM([2]CPR_CEB!$K$110)/(SUM([2]CPR_CEB!$K$106:$K$113)))</f>
        <v>0</v>
      </c>
      <c r="BS56" s="75">
        <f>$AB56*(SUM([2]CPR_CEB!$K$111:$K$112)/(SUM([2]CPR_CEB!$K$106:$K$113)))</f>
        <v>0</v>
      </c>
      <c r="BT56" s="75">
        <f>$AB56*(SUM([2]CPR_CEB!$K$113)/(SUM([2]CPR_CEB!$K$106:$K$113)))*([2]TRP!$D$248/SUM([2]TRP!$D$248:$D$251))</f>
        <v>0</v>
      </c>
      <c r="BU56" s="75">
        <f>$AB56*(SUM([2]CPR_CEB!$K$113)/(SUM([2]CPR_CEB!$K$106:$K$113)))*([2]TRP!$D$249/SUM([2]TRP!$D$248:$D$251))</f>
        <v>0</v>
      </c>
      <c r="BV56" s="75">
        <f>$AB56*(SUM([2]CPR_CEB!$K$113)/(SUM([2]CPR_CEB!$K$106:$K$113)))*([2]TRP!$D$250/SUM([2]TRP!$D$248:$D$251))</f>
        <v>0</v>
      </c>
      <c r="BW56" s="75">
        <f>$AB56*(SUM([2]CPR_CEB!$K$113)/(SUM([2]CPR_CEB!$K$106:$K$113)))*([2]TRP!$D$251/SUM([2]TRP!$D$248:$D$251))</f>
        <v>0</v>
      </c>
      <c r="BX56" s="71">
        <f>$AJ56*(SUM([2]CPR_CEB!$K$129)/(SUM([2]CPR_CEB!$K$129:$K$130)))</f>
        <v>0</v>
      </c>
      <c r="BY56" s="71">
        <f>$AJ56*(SUM([2]CPR_CEB!$K$130)/(SUM([2]CPR_CEB!$K$129:$K$130)))</f>
        <v>0</v>
      </c>
      <c r="BZ56" s="68">
        <f>$AN56*(SUM([2]CPR_CEB!$K$137)/(SUM([2]CPR_CEB!$K$137:$K$138)))</f>
        <v>0</v>
      </c>
      <c r="CA56" s="68">
        <f>$AN56*(SUM([2]CPR_CEB!$K$138)/(SUM([2]CPR_CEB!$K$137:$K$138)))</f>
        <v>0</v>
      </c>
      <c r="CB56" s="71">
        <f>$AO56*([2]CPR_CEB!$K$139+[2]CPR_CEB!$K$141)/(SUM([2]CPR_CEB!$K$139:$K$141))</f>
        <v>0</v>
      </c>
      <c r="CC56" s="71">
        <f>$AO56*(SUM([2]CPR_CEB!$K$140)/(SUM([2]CPR_CEB!$K$139:$K$141)))</f>
        <v>0</v>
      </c>
      <c r="CD56" s="68">
        <f>$AP56*(SUM([2]CPR_CEB!$K$142)/(SUM([2]CPR_CEB!$K$142:$K$143)))</f>
        <v>0</v>
      </c>
      <c r="CE56" s="68">
        <f>$AP56*(SUM([2]CPR_CEB!$K$143)/(SUM([2]CPR_CEB!$K$142:$K$143)))</f>
        <v>0</v>
      </c>
      <c r="CF56" s="70"/>
      <c r="CG56" s="70"/>
      <c r="CI56" s="72">
        <f t="shared" si="5"/>
        <v>0</v>
      </c>
      <c r="CJ56" s="73">
        <f t="shared" si="6"/>
        <v>0</v>
      </c>
      <c r="CK56" s="73">
        <f t="shared" si="7"/>
        <v>0</v>
      </c>
      <c r="CL56" s="73">
        <f t="shared" si="8"/>
        <v>0</v>
      </c>
      <c r="CM56" s="73">
        <f t="shared" si="9"/>
        <v>0</v>
      </c>
      <c r="CN56" s="73">
        <f t="shared" si="10"/>
        <v>0</v>
      </c>
      <c r="CO56" s="73">
        <f t="shared" si="11"/>
        <v>0</v>
      </c>
      <c r="CP56" s="73">
        <f t="shared" si="11"/>
        <v>0</v>
      </c>
      <c r="CQ56" s="73">
        <f t="shared" si="12"/>
        <v>0</v>
      </c>
      <c r="CR56" s="73">
        <f t="shared" si="12"/>
        <v>0</v>
      </c>
      <c r="CS56" s="73">
        <f t="shared" si="13"/>
        <v>0</v>
      </c>
      <c r="CT56" s="73">
        <f t="shared" si="14"/>
        <v>0</v>
      </c>
      <c r="CU56" s="73">
        <f t="shared" si="15"/>
        <v>0</v>
      </c>
      <c r="CV56" s="73">
        <f t="shared" si="16"/>
        <v>0</v>
      </c>
      <c r="CW56" s="73">
        <f t="shared" si="17"/>
        <v>0</v>
      </c>
      <c r="CX56" s="73">
        <f t="shared" si="18"/>
        <v>0</v>
      </c>
      <c r="CY56" s="73">
        <f t="shared" si="18"/>
        <v>0</v>
      </c>
      <c r="CZ56" s="73">
        <f t="shared" si="18"/>
        <v>0</v>
      </c>
      <c r="DA56" s="73">
        <f t="shared" si="19"/>
        <v>0</v>
      </c>
      <c r="DB56" s="73">
        <f t="shared" si="20"/>
        <v>0</v>
      </c>
      <c r="DC56" s="73">
        <f t="shared" si="21"/>
        <v>0</v>
      </c>
      <c r="DD56" s="73">
        <f t="shared" si="22"/>
        <v>0</v>
      </c>
      <c r="DE56" s="73">
        <f t="shared" si="23"/>
        <v>0</v>
      </c>
      <c r="DF56" s="73">
        <f t="shared" si="24"/>
        <v>0</v>
      </c>
      <c r="DG56" s="74">
        <f t="shared" si="25"/>
        <v>0</v>
      </c>
      <c r="DH56" s="99"/>
    </row>
    <row r="57" spans="1:136" ht="13.25" x14ac:dyDescent="0.25">
      <c r="A57" s="22" t="str">
        <f t="shared" si="3"/>
        <v>EDITION  IMPRIMERIE  REPRODUCTION</v>
      </c>
      <c r="B57" s="22" t="str">
        <f t="shared" si="3"/>
        <v xml:space="preserve">FC2 </v>
      </c>
      <c r="C57" s="22">
        <v>12</v>
      </c>
      <c r="D57" s="67">
        <f t="shared" si="4"/>
        <v>0</v>
      </c>
      <c r="E57" s="67">
        <f t="shared" si="4"/>
        <v>0</v>
      </c>
      <c r="F57" s="67">
        <f t="shared" si="4"/>
        <v>0</v>
      </c>
      <c r="G57" s="67">
        <f t="shared" si="4"/>
        <v>0</v>
      </c>
      <c r="H57" s="67">
        <f t="shared" si="4"/>
        <v>0</v>
      </c>
      <c r="I57" s="67">
        <f t="shared" si="4"/>
        <v>0</v>
      </c>
      <c r="J57" s="67">
        <f t="shared" si="4"/>
        <v>0</v>
      </c>
      <c r="K57" s="67">
        <f t="shared" si="4"/>
        <v>0</v>
      </c>
      <c r="L57" s="67">
        <f t="shared" si="4"/>
        <v>0</v>
      </c>
      <c r="M57" s="67">
        <f t="shared" si="4"/>
        <v>0</v>
      </c>
      <c r="N57" s="67">
        <f t="shared" si="4"/>
        <v>0</v>
      </c>
      <c r="O57" s="68">
        <f t="shared" si="4"/>
        <v>0</v>
      </c>
      <c r="P57" s="67">
        <f t="shared" si="4"/>
        <v>0</v>
      </c>
      <c r="Q57" s="69">
        <f t="shared" si="4"/>
        <v>0</v>
      </c>
      <c r="R57" s="68">
        <f t="shared" si="4"/>
        <v>0</v>
      </c>
      <c r="S57" s="69">
        <f t="shared" si="4"/>
        <v>0</v>
      </c>
      <c r="T57" s="67">
        <f t="shared" si="4"/>
        <v>0</v>
      </c>
      <c r="U57" s="68">
        <f t="shared" si="4"/>
        <v>0</v>
      </c>
      <c r="V57" s="69">
        <f t="shared" si="4"/>
        <v>0</v>
      </c>
      <c r="W57" s="67">
        <f t="shared" si="4"/>
        <v>0</v>
      </c>
      <c r="X57" s="67">
        <f t="shared" si="4"/>
        <v>0</v>
      </c>
      <c r="Y57" s="67">
        <f t="shared" si="4"/>
        <v>0</v>
      </c>
      <c r="Z57" s="67">
        <f t="shared" si="4"/>
        <v>0</v>
      </c>
      <c r="AA57" s="67">
        <f t="shared" si="4"/>
        <v>0</v>
      </c>
      <c r="AB57" s="68">
        <f t="shared" si="4"/>
        <v>0</v>
      </c>
      <c r="AC57" s="67">
        <f t="shared" si="4"/>
        <v>0</v>
      </c>
      <c r="AD57" s="67">
        <f t="shared" si="4"/>
        <v>0</v>
      </c>
      <c r="AE57" s="67">
        <f t="shared" si="4"/>
        <v>0</v>
      </c>
      <c r="AF57" s="67">
        <f t="shared" si="4"/>
        <v>0</v>
      </c>
      <c r="AG57" s="67">
        <f t="shared" si="4"/>
        <v>0</v>
      </c>
      <c r="AH57" s="67">
        <f t="shared" si="4"/>
        <v>0</v>
      </c>
      <c r="AI57" s="67">
        <f t="shared" si="4"/>
        <v>0</v>
      </c>
      <c r="AJ57" s="69">
        <f t="shared" si="4"/>
        <v>0</v>
      </c>
      <c r="AK57" s="67">
        <f t="shared" si="4"/>
        <v>0</v>
      </c>
      <c r="AL57" s="67">
        <f t="shared" si="4"/>
        <v>1</v>
      </c>
      <c r="AM57" s="70">
        <f t="shared" si="4"/>
        <v>0</v>
      </c>
      <c r="AN57" s="68">
        <f t="shared" si="4"/>
        <v>0</v>
      </c>
      <c r="AO57" s="69">
        <f t="shared" si="4"/>
        <v>0</v>
      </c>
      <c r="AP57" s="68">
        <f t="shared" si="4"/>
        <v>0</v>
      </c>
      <c r="AQ57" s="67">
        <f t="shared" si="4"/>
        <v>0</v>
      </c>
      <c r="AR57" s="67">
        <f t="shared" si="4"/>
        <v>0</v>
      </c>
      <c r="AS57" s="67">
        <f t="shared" si="4"/>
        <v>1</v>
      </c>
      <c r="AT57" s="75">
        <f>O57*(SUM([2]CPR_CEB!$K$69:$K$70))/(SUM([2]CPR_CEB!$K$69:$K$72))</f>
        <v>0</v>
      </c>
      <c r="AU57" s="75">
        <f>O57*([2]CPR_CEB!$K$71/(SUM([2]CPR_CEB!$K$69:$K$72)))</f>
        <v>0</v>
      </c>
      <c r="AV57" s="75">
        <f>O57*([2]CPR_CEB!$K$72/(SUM([2]CPR_CEB!$K$69:$K$72)))</f>
        <v>0</v>
      </c>
      <c r="AW57" s="71">
        <f>$Q57*([2]CPR_CEB!$K$76/(SUM([2]CPR_CEB!$K$76:$K$78)))</f>
        <v>0</v>
      </c>
      <c r="AX57" s="71">
        <f>$Q57*(SUM([2]CPR_CEB!$K$77:$K$78)/(SUM([2]CPR_CEB!$K$76:$K$78)))</f>
        <v>0</v>
      </c>
      <c r="AY57" s="75">
        <f>$R57*(SUM([2]CPR_CEB!$K$79)/(SUM([2]CPR_CEB!$K$79:$K$84)))</f>
        <v>0</v>
      </c>
      <c r="AZ57" s="75">
        <f>$R57*(SUM([2]CPR_CEB!$K$80)/(SUM([2]CPR_CEB!$K$79:$K$84)))</f>
        <v>0</v>
      </c>
      <c r="BA57" s="75">
        <f>$R57*(SUM([2]CPR_CEB!$K$81:$K$83)/(SUM([2]CPR_CEB!$K$79:$K$84)))</f>
        <v>0</v>
      </c>
      <c r="BB57" s="75">
        <f>$R57*(SUM([2]CPR_CEB!$K$84)/(SUM([2]CPR_CEB!$K$79:$K$84)))</f>
        <v>0</v>
      </c>
      <c r="BC57" s="71">
        <f>$S57*(SUM([2]CPR_CEB!$K$85)/(SUM([2]CPR_CEB!$K$85:$K$90)))</f>
        <v>0</v>
      </c>
      <c r="BD57" s="71">
        <f>$S57*(SUM([2]CPR_CEB!$K$86)/(SUM([2]CPR_CEB!$K$85:$K$90)))</f>
        <v>0</v>
      </c>
      <c r="BE57" s="71">
        <f>$S57*(SUM([2]CPR_CEB!$K$87:$K$90)/(SUM([2]CPR_CEB!$K$85:$K$90)))</f>
        <v>0</v>
      </c>
      <c r="BF57" s="75">
        <f>$U57*(SUM([2]CPR_CEB!$K$93)/(SUM([2]CPR_CEB!$K$93:$K$97)))</f>
        <v>0</v>
      </c>
      <c r="BG57" s="75">
        <f>$U57*(SUM([2]CPR_CEB!$K$94)/(SUM([2]CPR_CEB!$K$93:$K$97)))*([2]TRP!$D$246/SUM([2]TRP!$D$246:$D$247))</f>
        <v>0</v>
      </c>
      <c r="BH57" s="75">
        <f>$U57*(SUM([2]CPR_CEB!$K$94)/(SUM([2]CPR_CEB!$K$93:$K$97)))*([2]TRP!$D$247/SUM([2]TRP!$D$246:$D$247))</f>
        <v>0</v>
      </c>
      <c r="BI57" s="75">
        <f>$U57*(SUM([2]CPR_CEB!$K$95:$K$96)/(SUM([2]CPR_CEB!$K$93:$K$97)))</f>
        <v>0</v>
      </c>
      <c r="BJ57" s="75">
        <f>$U57*(SUM([2]CPR_CEB!$K$97)/(SUM([2]CPR_CEB!$K$93:$K$97)))</f>
        <v>0</v>
      </c>
      <c r="BK57" s="71">
        <f>$V57*(SUM([2]CPR_CEB!$K$98)/(SUM([2]CPR_CEB!$K$98:$K$100)))</f>
        <v>0</v>
      </c>
      <c r="BL57" s="71">
        <f>$V57*(SUM([2]CPR_CEB!$K$99)/(SUM([2]CPR_CEB!$K$98:$K$100)))</f>
        <v>0</v>
      </c>
      <c r="BM57" s="71">
        <f>$V57*(SUM([2]CPR_CEB!$K$100)/(SUM([2]CPR_CEB!$K$98:$K$100)))</f>
        <v>0</v>
      </c>
      <c r="BN57" s="75">
        <f>$AB57*(SUM([2]CPR_CEB!$K$106)/(SUM([2]CPR_CEB!$K$106:$K$113)))</f>
        <v>0</v>
      </c>
      <c r="BO57" s="75">
        <f>$AB57*(SUM([2]CPR_CEB!$K$107)/(SUM([2]CPR_CEB!$K$106:$K$113)))</f>
        <v>0</v>
      </c>
      <c r="BP57" s="75">
        <f>$AB57*(SUM([2]CPR_CEB!$K$108)/(SUM([2]CPR_CEB!$K$106:$K$113)))</f>
        <v>0</v>
      </c>
      <c r="BQ57" s="75">
        <f>$AB57*(SUM([2]CPR_CEB!$K$109)/(SUM([2]CPR_CEB!$K$106:$K$113)))</f>
        <v>0</v>
      </c>
      <c r="BR57" s="75">
        <f>$AB57*(SUM([2]CPR_CEB!$K$110)/(SUM([2]CPR_CEB!$K$106:$K$113)))</f>
        <v>0</v>
      </c>
      <c r="BS57" s="75">
        <f>$AB57*(SUM([2]CPR_CEB!$K$111:$K$112)/(SUM([2]CPR_CEB!$K$106:$K$113)))</f>
        <v>0</v>
      </c>
      <c r="BT57" s="75">
        <f>$AB57*(SUM([2]CPR_CEB!$K$113)/(SUM([2]CPR_CEB!$K$106:$K$113)))*([2]TRP!$D$248/SUM([2]TRP!$D$248:$D$251))</f>
        <v>0</v>
      </c>
      <c r="BU57" s="75">
        <f>$AB57*(SUM([2]CPR_CEB!$K$113)/(SUM([2]CPR_CEB!$K$106:$K$113)))*([2]TRP!$D$249/SUM([2]TRP!$D$248:$D$251))</f>
        <v>0</v>
      </c>
      <c r="BV57" s="75">
        <f>$AB57*(SUM([2]CPR_CEB!$K$113)/(SUM([2]CPR_CEB!$K$106:$K$113)))*([2]TRP!$D$250/SUM([2]TRP!$D$248:$D$251))</f>
        <v>0</v>
      </c>
      <c r="BW57" s="75">
        <f>$AB57*(SUM([2]CPR_CEB!$K$113)/(SUM([2]CPR_CEB!$K$106:$K$113)))*([2]TRP!$D$251/SUM([2]TRP!$D$248:$D$251))</f>
        <v>0</v>
      </c>
      <c r="BX57" s="71">
        <f>$AJ57*(SUM([2]CPR_CEB!$K$129)/(SUM([2]CPR_CEB!$K$129:$K$130)))</f>
        <v>0</v>
      </c>
      <c r="BY57" s="71">
        <f>$AJ57*(SUM([2]CPR_CEB!$K$130)/(SUM([2]CPR_CEB!$K$129:$K$130)))</f>
        <v>0</v>
      </c>
      <c r="BZ57" s="68">
        <f>$AN57*(SUM([2]CPR_CEB!$K$137)/(SUM([2]CPR_CEB!$K$137:$K$138)))</f>
        <v>0</v>
      </c>
      <c r="CA57" s="68">
        <f>$AN57*(SUM([2]CPR_CEB!$K$138)/(SUM([2]CPR_CEB!$K$137:$K$138)))</f>
        <v>0</v>
      </c>
      <c r="CB57" s="71">
        <f>$AO57*([2]CPR_CEB!$K$139+[2]CPR_CEB!$K$141)/(SUM([2]CPR_CEB!$K$139:$K$141))</f>
        <v>0</v>
      </c>
      <c r="CC57" s="71">
        <f>$AO57*(SUM([2]CPR_CEB!$K$140)/(SUM([2]CPR_CEB!$K$139:$K$141)))</f>
        <v>0</v>
      </c>
      <c r="CD57" s="68">
        <f>$AP57*(SUM([2]CPR_CEB!$K$142)/(SUM([2]CPR_CEB!$K$142:$K$143)))</f>
        <v>0</v>
      </c>
      <c r="CE57" s="68">
        <f>$AP57*(SUM([2]CPR_CEB!$K$143)/(SUM([2]CPR_CEB!$K$142:$K$143)))</f>
        <v>0</v>
      </c>
      <c r="CF57" s="70"/>
      <c r="CG57" s="70"/>
      <c r="CI57" s="72">
        <f t="shared" si="5"/>
        <v>0</v>
      </c>
      <c r="CJ57" s="73">
        <f t="shared" si="6"/>
        <v>0</v>
      </c>
      <c r="CK57" s="73">
        <f t="shared" si="7"/>
        <v>0</v>
      </c>
      <c r="CL57" s="73">
        <f t="shared" si="8"/>
        <v>0</v>
      </c>
      <c r="CM57" s="73">
        <f t="shared" si="9"/>
        <v>0</v>
      </c>
      <c r="CN57" s="73">
        <f t="shared" si="10"/>
        <v>0</v>
      </c>
      <c r="CO57" s="73">
        <f t="shared" si="11"/>
        <v>0</v>
      </c>
      <c r="CP57" s="73">
        <f t="shared" si="11"/>
        <v>0</v>
      </c>
      <c r="CQ57" s="73">
        <f t="shared" si="12"/>
        <v>0</v>
      </c>
      <c r="CR57" s="73">
        <f t="shared" si="12"/>
        <v>0</v>
      </c>
      <c r="CS57" s="73">
        <f t="shared" si="13"/>
        <v>0</v>
      </c>
      <c r="CT57" s="73">
        <f t="shared" si="14"/>
        <v>0</v>
      </c>
      <c r="CU57" s="73">
        <f t="shared" si="15"/>
        <v>0</v>
      </c>
      <c r="CV57" s="73">
        <f t="shared" si="16"/>
        <v>0</v>
      </c>
      <c r="CW57" s="73">
        <f t="shared" si="17"/>
        <v>0</v>
      </c>
      <c r="CX57" s="73">
        <f t="shared" si="18"/>
        <v>0</v>
      </c>
      <c r="CY57" s="73">
        <f t="shared" si="18"/>
        <v>0</v>
      </c>
      <c r="CZ57" s="73">
        <f t="shared" si="18"/>
        <v>0</v>
      </c>
      <c r="DA57" s="73">
        <f t="shared" si="19"/>
        <v>1</v>
      </c>
      <c r="DB57" s="73">
        <f t="shared" si="20"/>
        <v>0</v>
      </c>
      <c r="DC57" s="73">
        <f t="shared" si="21"/>
        <v>0</v>
      </c>
      <c r="DD57" s="73">
        <f t="shared" si="22"/>
        <v>0</v>
      </c>
      <c r="DE57" s="73">
        <f t="shared" si="23"/>
        <v>0</v>
      </c>
      <c r="DF57" s="73">
        <f t="shared" si="24"/>
        <v>0</v>
      </c>
      <c r="DG57" s="74">
        <f t="shared" si="25"/>
        <v>1</v>
      </c>
      <c r="DH57" s="99"/>
    </row>
    <row r="58" spans="1:136" ht="13.25" x14ac:dyDescent="0.25">
      <c r="A58" s="22" t="str">
        <f t="shared" si="3"/>
        <v>PHARMACIE  PARFUMERIE ENTRETIEN</v>
      </c>
      <c r="B58" s="22" t="str">
        <f t="shared" si="3"/>
        <v xml:space="preserve">FC3 </v>
      </c>
      <c r="C58" s="22">
        <v>12</v>
      </c>
      <c r="D58" s="67">
        <f t="shared" si="4"/>
        <v>0</v>
      </c>
      <c r="E58" s="67">
        <f t="shared" si="4"/>
        <v>0</v>
      </c>
      <c r="F58" s="67">
        <f t="shared" si="4"/>
        <v>0</v>
      </c>
      <c r="G58" s="67">
        <f t="shared" si="4"/>
        <v>0</v>
      </c>
      <c r="H58" s="67">
        <f t="shared" si="4"/>
        <v>0</v>
      </c>
      <c r="I58" s="67">
        <f t="shared" si="4"/>
        <v>0</v>
      </c>
      <c r="J58" s="67">
        <f t="shared" si="4"/>
        <v>0</v>
      </c>
      <c r="K58" s="67">
        <f t="shared" si="4"/>
        <v>0</v>
      </c>
      <c r="L58" s="67">
        <f t="shared" si="4"/>
        <v>0</v>
      </c>
      <c r="M58" s="67">
        <f t="shared" si="4"/>
        <v>0</v>
      </c>
      <c r="N58" s="67">
        <f t="shared" si="4"/>
        <v>0</v>
      </c>
      <c r="O58" s="68">
        <f t="shared" si="4"/>
        <v>0</v>
      </c>
      <c r="P58" s="67">
        <f t="shared" si="4"/>
        <v>0</v>
      </c>
      <c r="Q58" s="69">
        <f t="shared" si="4"/>
        <v>0</v>
      </c>
      <c r="R58" s="68">
        <f t="shared" si="4"/>
        <v>0</v>
      </c>
      <c r="S58" s="69">
        <f t="shared" si="4"/>
        <v>0</v>
      </c>
      <c r="T58" s="67">
        <f t="shared" si="4"/>
        <v>0</v>
      </c>
      <c r="U58" s="68">
        <f t="shared" si="4"/>
        <v>0</v>
      </c>
      <c r="V58" s="69">
        <f t="shared" si="4"/>
        <v>0</v>
      </c>
      <c r="W58" s="67">
        <f t="shared" si="4"/>
        <v>0</v>
      </c>
      <c r="X58" s="67">
        <f t="shared" si="4"/>
        <v>0</v>
      </c>
      <c r="Y58" s="67">
        <f t="shared" si="4"/>
        <v>0</v>
      </c>
      <c r="Z58" s="67">
        <f t="shared" si="4"/>
        <v>0</v>
      </c>
      <c r="AA58" s="67">
        <f t="shared" si="4"/>
        <v>0</v>
      </c>
      <c r="AB58" s="68">
        <f t="shared" si="4"/>
        <v>0</v>
      </c>
      <c r="AC58" s="67">
        <f t="shared" si="4"/>
        <v>0</v>
      </c>
      <c r="AD58" s="67">
        <f t="shared" si="4"/>
        <v>0</v>
      </c>
      <c r="AE58" s="67">
        <f t="shared" si="4"/>
        <v>0</v>
      </c>
      <c r="AF58" s="67">
        <f t="shared" si="4"/>
        <v>0</v>
      </c>
      <c r="AG58" s="67">
        <f t="shared" si="4"/>
        <v>0</v>
      </c>
      <c r="AH58" s="67">
        <f t="shared" si="4"/>
        <v>0</v>
      </c>
      <c r="AI58" s="67">
        <f t="shared" si="4"/>
        <v>0</v>
      </c>
      <c r="AJ58" s="69">
        <f t="shared" si="4"/>
        <v>0</v>
      </c>
      <c r="AK58" s="67">
        <f t="shared" si="4"/>
        <v>0</v>
      </c>
      <c r="AL58" s="67">
        <f t="shared" si="4"/>
        <v>0</v>
      </c>
      <c r="AM58" s="70">
        <f t="shared" si="4"/>
        <v>0</v>
      </c>
      <c r="AN58" s="68">
        <f t="shared" si="4"/>
        <v>0</v>
      </c>
      <c r="AO58" s="69">
        <f t="shared" si="4"/>
        <v>0</v>
      </c>
      <c r="AP58" s="68">
        <f t="shared" si="4"/>
        <v>0</v>
      </c>
      <c r="AQ58" s="67">
        <f t="shared" si="4"/>
        <v>0</v>
      </c>
      <c r="AR58" s="67">
        <f t="shared" si="4"/>
        <v>0</v>
      </c>
      <c r="AS58" s="67">
        <f t="shared" si="4"/>
        <v>0</v>
      </c>
      <c r="AT58" s="75">
        <f>O58*(SUM([2]CPR_CEB!$K$69:$K$70))/(SUM([2]CPR_CEB!$K$69:$K$72))</f>
        <v>0</v>
      </c>
      <c r="AU58" s="75">
        <f>O58*([2]CPR_CEB!$K$71/(SUM([2]CPR_CEB!$K$69:$K$72)))</f>
        <v>0</v>
      </c>
      <c r="AV58" s="75">
        <f>O58*([2]CPR_CEB!$K$72/(SUM([2]CPR_CEB!$K$69:$K$72)))</f>
        <v>0</v>
      </c>
      <c r="AW58" s="71">
        <f>$Q58*([2]CPR_CEB!$K$76/(SUM([2]CPR_CEB!$K$76:$K$78)))</f>
        <v>0</v>
      </c>
      <c r="AX58" s="71">
        <f>$Q58*(SUM([2]CPR_CEB!$K$77:$K$78)/(SUM([2]CPR_CEB!$K$76:$K$78)))</f>
        <v>0</v>
      </c>
      <c r="AY58" s="75">
        <f>$R58*(SUM([2]CPR_CEB!$K$79)/(SUM([2]CPR_CEB!$K$79:$K$84)))</f>
        <v>0</v>
      </c>
      <c r="AZ58" s="75">
        <f>$R58*(SUM([2]CPR_CEB!$K$80)/(SUM([2]CPR_CEB!$K$79:$K$84)))</f>
        <v>0</v>
      </c>
      <c r="BA58" s="75">
        <f>$R58*(SUM([2]CPR_CEB!$K$81:$K$83)/(SUM([2]CPR_CEB!$K$79:$K$84)))</f>
        <v>0</v>
      </c>
      <c r="BB58" s="75">
        <f>$R58*(SUM([2]CPR_CEB!$K$84)/(SUM([2]CPR_CEB!$K$79:$K$84)))</f>
        <v>0</v>
      </c>
      <c r="BC58" s="71">
        <f>$S58*(SUM([2]CPR_CEB!$K$85)/(SUM([2]CPR_CEB!$K$85:$K$90)))</f>
        <v>0</v>
      </c>
      <c r="BD58" s="71">
        <f>$S58*(SUM([2]CPR_CEB!$K$86)/(SUM([2]CPR_CEB!$K$85:$K$90)))</f>
        <v>0</v>
      </c>
      <c r="BE58" s="71">
        <f>$S58*(SUM([2]CPR_CEB!$K$87:$K$90)/(SUM([2]CPR_CEB!$K$85:$K$90)))</f>
        <v>0</v>
      </c>
      <c r="BF58" s="75">
        <f>$U58*(SUM([2]CPR_CEB!$K$93)/(SUM([2]CPR_CEB!$K$93:$K$97)))</f>
        <v>0</v>
      </c>
      <c r="BG58" s="75">
        <f>$U58*(SUM([2]CPR_CEB!$K$94)/(SUM([2]CPR_CEB!$K$93:$K$97)))*([2]TRP!$D$246/SUM([2]TRP!$D$246:$D$247))</f>
        <v>0</v>
      </c>
      <c r="BH58" s="75">
        <f>$U58*(SUM([2]CPR_CEB!$K$94)/(SUM([2]CPR_CEB!$K$93:$K$97)))*([2]TRP!$D$247/SUM([2]TRP!$D$246:$D$247))</f>
        <v>0</v>
      </c>
      <c r="BI58" s="75">
        <f>$U58*(SUM([2]CPR_CEB!$K$95:$K$96)/(SUM([2]CPR_CEB!$K$93:$K$97)))</f>
        <v>0</v>
      </c>
      <c r="BJ58" s="75">
        <f>$U58*(SUM([2]CPR_CEB!$K$97)/(SUM([2]CPR_CEB!$K$93:$K$97)))</f>
        <v>0</v>
      </c>
      <c r="BK58" s="71">
        <f>$V58*(SUM([2]CPR_CEB!$K$98)/(SUM([2]CPR_CEB!$K$98:$K$100)))</f>
        <v>0</v>
      </c>
      <c r="BL58" s="71">
        <f>$V58*(SUM([2]CPR_CEB!$K$99)/(SUM([2]CPR_CEB!$K$98:$K$100)))</f>
        <v>0</v>
      </c>
      <c r="BM58" s="71">
        <f>$V58*(SUM([2]CPR_CEB!$K$100)/(SUM([2]CPR_CEB!$K$98:$K$100)))</f>
        <v>0</v>
      </c>
      <c r="BN58" s="75">
        <f>$AB58*(SUM([2]CPR_CEB!$K$106)/(SUM([2]CPR_CEB!$K$106:$K$113)))</f>
        <v>0</v>
      </c>
      <c r="BO58" s="75">
        <f>$AB58*(SUM([2]CPR_CEB!$K$107)/(SUM([2]CPR_CEB!$K$106:$K$113)))</f>
        <v>0</v>
      </c>
      <c r="BP58" s="75">
        <f>$AB58*(SUM([2]CPR_CEB!$K$108)/(SUM([2]CPR_CEB!$K$106:$K$113)))</f>
        <v>0</v>
      </c>
      <c r="BQ58" s="75">
        <f>$AB58*(SUM([2]CPR_CEB!$K$109)/(SUM([2]CPR_CEB!$K$106:$K$113)))</f>
        <v>0</v>
      </c>
      <c r="BR58" s="75">
        <f>$AB58*(SUM([2]CPR_CEB!$K$110)/(SUM([2]CPR_CEB!$K$106:$K$113)))</f>
        <v>0</v>
      </c>
      <c r="BS58" s="75">
        <f>$AB58*(SUM([2]CPR_CEB!$K$111:$K$112)/(SUM([2]CPR_CEB!$K$106:$K$113)))</f>
        <v>0</v>
      </c>
      <c r="BT58" s="75">
        <f>$AB58*(SUM([2]CPR_CEB!$K$113)/(SUM([2]CPR_CEB!$K$106:$K$113)))*([2]TRP!$D$248/SUM([2]TRP!$D$248:$D$251))</f>
        <v>0</v>
      </c>
      <c r="BU58" s="75">
        <f>$AB58*(SUM([2]CPR_CEB!$K$113)/(SUM([2]CPR_CEB!$K$106:$K$113)))*([2]TRP!$D$249/SUM([2]TRP!$D$248:$D$251))</f>
        <v>0</v>
      </c>
      <c r="BV58" s="75">
        <f>$AB58*(SUM([2]CPR_CEB!$K$113)/(SUM([2]CPR_CEB!$K$106:$K$113)))*([2]TRP!$D$250/SUM([2]TRP!$D$248:$D$251))</f>
        <v>0</v>
      </c>
      <c r="BW58" s="75">
        <f>$AB58*(SUM([2]CPR_CEB!$K$113)/(SUM([2]CPR_CEB!$K$106:$K$113)))*([2]TRP!$D$251/SUM([2]TRP!$D$248:$D$251))</f>
        <v>0</v>
      </c>
      <c r="BX58" s="71">
        <f>$AJ58*(SUM([2]CPR_CEB!$K$129)/(SUM([2]CPR_CEB!$K$129:$K$130)))</f>
        <v>0</v>
      </c>
      <c r="BY58" s="71">
        <f>$AJ58*(SUM([2]CPR_CEB!$K$130)/(SUM([2]CPR_CEB!$K$129:$K$130)))</f>
        <v>0</v>
      </c>
      <c r="BZ58" s="68">
        <f>$AN58*(SUM([2]CPR_CEB!$K$137)/(SUM([2]CPR_CEB!$K$137:$K$138)))</f>
        <v>0</v>
      </c>
      <c r="CA58" s="68">
        <f>$AN58*(SUM([2]CPR_CEB!$K$138)/(SUM([2]CPR_CEB!$K$137:$K$138)))</f>
        <v>0</v>
      </c>
      <c r="CB58" s="71">
        <f>$AO58*([2]CPR_CEB!$K$139+[2]CPR_CEB!$K$141)/(SUM([2]CPR_CEB!$K$139:$K$141))</f>
        <v>0</v>
      </c>
      <c r="CC58" s="71">
        <f>$AO58*(SUM([2]CPR_CEB!$K$140)/(SUM([2]CPR_CEB!$K$139:$K$141)))</f>
        <v>0</v>
      </c>
      <c r="CD58" s="68">
        <f>$AP58*(SUM([2]CPR_CEB!$K$142)/(SUM([2]CPR_CEB!$K$142:$K$143)))</f>
        <v>0</v>
      </c>
      <c r="CE58" s="68">
        <f>$AP58*(SUM([2]CPR_CEB!$K$143)/(SUM([2]CPR_CEB!$K$142:$K$143)))</f>
        <v>0</v>
      </c>
      <c r="CF58" s="70"/>
      <c r="CG58" s="70"/>
      <c r="CI58" s="72">
        <f t="shared" si="5"/>
        <v>0</v>
      </c>
      <c r="CJ58" s="73">
        <f t="shared" si="6"/>
        <v>0</v>
      </c>
      <c r="CK58" s="73">
        <f t="shared" si="7"/>
        <v>0</v>
      </c>
      <c r="CL58" s="73">
        <f t="shared" si="8"/>
        <v>0</v>
      </c>
      <c r="CM58" s="73">
        <f t="shared" si="9"/>
        <v>0</v>
      </c>
      <c r="CN58" s="73">
        <f t="shared" si="10"/>
        <v>0</v>
      </c>
      <c r="CO58" s="73">
        <f t="shared" si="11"/>
        <v>0</v>
      </c>
      <c r="CP58" s="73">
        <f t="shared" si="11"/>
        <v>0</v>
      </c>
      <c r="CQ58" s="73">
        <f t="shared" si="12"/>
        <v>0</v>
      </c>
      <c r="CR58" s="73">
        <f t="shared" si="12"/>
        <v>0</v>
      </c>
      <c r="CS58" s="73">
        <f t="shared" si="13"/>
        <v>0</v>
      </c>
      <c r="CT58" s="73">
        <f t="shared" si="14"/>
        <v>0</v>
      </c>
      <c r="CU58" s="73">
        <f t="shared" si="15"/>
        <v>0</v>
      </c>
      <c r="CV58" s="73">
        <f t="shared" si="16"/>
        <v>0</v>
      </c>
      <c r="CW58" s="73">
        <f t="shared" si="17"/>
        <v>0</v>
      </c>
      <c r="CX58" s="73">
        <f t="shared" si="18"/>
        <v>0</v>
      </c>
      <c r="CY58" s="73">
        <f t="shared" si="18"/>
        <v>0</v>
      </c>
      <c r="CZ58" s="73">
        <f t="shared" si="18"/>
        <v>0</v>
      </c>
      <c r="DA58" s="73">
        <f t="shared" si="19"/>
        <v>0</v>
      </c>
      <c r="DB58" s="73">
        <f t="shared" si="20"/>
        <v>0</v>
      </c>
      <c r="DC58" s="73">
        <f t="shared" si="21"/>
        <v>0</v>
      </c>
      <c r="DD58" s="73">
        <f t="shared" si="22"/>
        <v>0</v>
      </c>
      <c r="DE58" s="73">
        <f t="shared" si="23"/>
        <v>0</v>
      </c>
      <c r="DF58" s="73">
        <f t="shared" si="24"/>
        <v>0</v>
      </c>
      <c r="DG58" s="74">
        <f t="shared" si="25"/>
        <v>0</v>
      </c>
      <c r="DH58" s="99"/>
    </row>
    <row r="59" spans="1:136" ht="13.25" x14ac:dyDescent="0.25">
      <c r="A59" s="22" t="str">
        <f t="shared" si="3"/>
        <v>INDUSTRIES DES EQUIPEMENTS DU FOYER</v>
      </c>
      <c r="B59" s="22" t="str">
        <f t="shared" si="3"/>
        <v xml:space="preserve">FC4 </v>
      </c>
      <c r="C59" s="22">
        <v>12</v>
      </c>
      <c r="D59" s="67">
        <f t="shared" si="4"/>
        <v>4.72</v>
      </c>
      <c r="E59" s="67">
        <f t="shared" si="4"/>
        <v>36.340000000000003</v>
      </c>
      <c r="F59" s="67">
        <f t="shared" si="4"/>
        <v>102.57</v>
      </c>
      <c r="G59" s="67">
        <f t="shared" ref="E59:AS65" si="26">G11</f>
        <v>8.34</v>
      </c>
      <c r="H59" s="67">
        <f t="shared" si="26"/>
        <v>52.59</v>
      </c>
      <c r="I59" s="67">
        <f t="shared" si="26"/>
        <v>35.200000000000003</v>
      </c>
      <c r="J59" s="67">
        <f t="shared" si="26"/>
        <v>32.04</v>
      </c>
      <c r="K59" s="67">
        <f t="shared" si="26"/>
        <v>132.77000000000001</v>
      </c>
      <c r="L59" s="67">
        <f t="shared" si="26"/>
        <v>29.55</v>
      </c>
      <c r="M59" s="67">
        <f t="shared" si="26"/>
        <v>60.55</v>
      </c>
      <c r="N59" s="67">
        <f t="shared" si="26"/>
        <v>59.95</v>
      </c>
      <c r="O59" s="68">
        <f t="shared" si="26"/>
        <v>51.11</v>
      </c>
      <c r="P59" s="67">
        <f t="shared" si="26"/>
        <v>10.95</v>
      </c>
      <c r="Q59" s="69">
        <f t="shared" si="26"/>
        <v>44.05</v>
      </c>
      <c r="R59" s="68">
        <f t="shared" si="26"/>
        <v>91.88</v>
      </c>
      <c r="S59" s="69">
        <f t="shared" si="26"/>
        <v>104.11</v>
      </c>
      <c r="T59" s="67">
        <f t="shared" si="26"/>
        <v>46.02</v>
      </c>
      <c r="U59" s="68">
        <f t="shared" si="26"/>
        <v>31.18</v>
      </c>
      <c r="V59" s="69">
        <f t="shared" si="26"/>
        <v>166.94</v>
      </c>
      <c r="W59" s="67">
        <f t="shared" si="26"/>
        <v>93</v>
      </c>
      <c r="X59" s="67">
        <f t="shared" si="26"/>
        <v>71.17</v>
      </c>
      <c r="Y59" s="67">
        <f t="shared" si="26"/>
        <v>24.06</v>
      </c>
      <c r="Z59" s="67">
        <f t="shared" si="26"/>
        <v>344.1</v>
      </c>
      <c r="AA59" s="67">
        <f t="shared" si="26"/>
        <v>97.35</v>
      </c>
      <c r="AB59" s="68">
        <f t="shared" si="26"/>
        <v>196.52</v>
      </c>
      <c r="AC59" s="67">
        <f t="shared" si="26"/>
        <v>256</v>
      </c>
      <c r="AD59" s="67">
        <f t="shared" si="26"/>
        <v>81.09</v>
      </c>
      <c r="AE59" s="67">
        <f t="shared" si="26"/>
        <v>20.76</v>
      </c>
      <c r="AF59" s="67">
        <f t="shared" si="26"/>
        <v>21.57</v>
      </c>
      <c r="AG59" s="67">
        <f t="shared" si="26"/>
        <v>294.48</v>
      </c>
      <c r="AH59" s="67">
        <f t="shared" si="26"/>
        <v>527.98</v>
      </c>
      <c r="AI59" s="67">
        <f t="shared" si="26"/>
        <v>562.42999999999995</v>
      </c>
      <c r="AJ59" s="69">
        <f t="shared" si="26"/>
        <v>88.64</v>
      </c>
      <c r="AK59" s="67">
        <f t="shared" si="26"/>
        <v>124.02</v>
      </c>
      <c r="AL59" s="67">
        <f t="shared" si="26"/>
        <v>337.19</v>
      </c>
      <c r="AM59" s="70">
        <f t="shared" si="26"/>
        <v>12.79</v>
      </c>
      <c r="AN59" s="68">
        <f t="shared" si="26"/>
        <v>237.3</v>
      </c>
      <c r="AO59" s="69">
        <f t="shared" si="26"/>
        <v>285.83</v>
      </c>
      <c r="AP59" s="68">
        <f t="shared" si="26"/>
        <v>186.17</v>
      </c>
      <c r="AQ59" s="67">
        <f t="shared" si="26"/>
        <v>916</v>
      </c>
      <c r="AR59" s="67">
        <f t="shared" si="26"/>
        <v>21.72</v>
      </c>
      <c r="AS59" s="67">
        <f t="shared" si="26"/>
        <v>5901.0300000000007</v>
      </c>
      <c r="AT59" s="75">
        <f>O59*(SUM([2]CPR_CEB!$K$69:$K$70))/(SUM([2]CPR_CEB!$K$69:$K$72))</f>
        <v>8.8393773868402938</v>
      </c>
      <c r="AU59" s="75">
        <f>O59*([2]CPR_CEB!$K$71/(SUM([2]CPR_CEB!$K$69:$K$72)))</f>
        <v>10.805638890627934</v>
      </c>
      <c r="AV59" s="75">
        <f>O59*([2]CPR_CEB!$K$72/(SUM([2]CPR_CEB!$K$69:$K$72)))</f>
        <v>31.46498372253177</v>
      </c>
      <c r="AW59" s="71">
        <f>$Q59*([2]CPR_CEB!$K$76/(SUM([2]CPR_CEB!$K$76:$K$78)))</f>
        <v>16.454814500141602</v>
      </c>
      <c r="AX59" s="71">
        <f>$Q59*(SUM([2]CPR_CEB!$K$77:$K$78)/(SUM([2]CPR_CEB!$K$76:$K$78)))</f>
        <v>27.595185499858395</v>
      </c>
      <c r="AY59" s="75">
        <f>$R59*(SUM([2]CPR_CEB!$K$79)/(SUM([2]CPR_CEB!$K$79:$K$84)))</f>
        <v>7.1351894469496706</v>
      </c>
      <c r="AZ59" s="75">
        <f>$R59*(SUM([2]CPR_CEB!$K$80)/(SUM([2]CPR_CEB!$K$79:$K$84)))</f>
        <v>28.293115637796088</v>
      </c>
      <c r="BA59" s="75">
        <f>$R59*(SUM([2]CPR_CEB!$K$81:$K$83)/(SUM([2]CPR_CEB!$K$79:$K$84)))</f>
        <v>26.485804177681022</v>
      </c>
      <c r="BB59" s="75">
        <f>$R59*(SUM([2]CPR_CEB!$K$84)/(SUM([2]CPR_CEB!$K$79:$K$84)))</f>
        <v>29.965890737573211</v>
      </c>
      <c r="BC59" s="71">
        <f>$S59*(SUM([2]CPR_CEB!$K$85)/(SUM([2]CPR_CEB!$K$85:$K$90)))</f>
        <v>32.455593536640876</v>
      </c>
      <c r="BD59" s="71">
        <f>$S59*(SUM([2]CPR_CEB!$K$86)/(SUM([2]CPR_CEB!$K$85:$K$90)))</f>
        <v>14.999279813381886</v>
      </c>
      <c r="BE59" s="71">
        <f>$S59*(SUM([2]CPR_CEB!$K$87:$K$90)/(SUM([2]CPR_CEB!$K$85:$K$90)))</f>
        <v>56.655126649977241</v>
      </c>
      <c r="BF59" s="75">
        <f>$U59*(SUM([2]CPR_CEB!$K$93)/(SUM([2]CPR_CEB!$K$93:$K$97)))</f>
        <v>7.4668299727620055E-2</v>
      </c>
      <c r="BG59" s="75">
        <f>$U59*(SUM([2]CPR_CEB!$K$94)/(SUM([2]CPR_CEB!$K$93:$K$97)))*([2]TRP!$D$246/SUM([2]TRP!$D$246:$D$247))</f>
        <v>0.21699685565205978</v>
      </c>
      <c r="BH59" s="75">
        <f>$U59*(SUM([2]CPR_CEB!$K$94)/(SUM([2]CPR_CEB!$K$93:$K$97)))*([2]TRP!$D$247/SUM([2]TRP!$D$246:$D$247))</f>
        <v>0.10333585004963852</v>
      </c>
      <c r="BI59" s="75">
        <f>$U59*(SUM([2]CPR_CEB!$K$95:$K$96)/(SUM([2]CPR_CEB!$K$93:$K$97)))</f>
        <v>2.3078774473063635</v>
      </c>
      <c r="BJ59" s="75">
        <f>$U59*(SUM([2]CPR_CEB!$K$97)/(SUM([2]CPR_CEB!$K$93:$K$97)))</f>
        <v>28.477121547264318</v>
      </c>
      <c r="BK59" s="71">
        <f>$V59*(SUM([2]CPR_CEB!$K$98)/(SUM([2]CPR_CEB!$K$98:$K$100)))</f>
        <v>97.588876360265644</v>
      </c>
      <c r="BL59" s="71">
        <f>$V59*(SUM([2]CPR_CEB!$K$99)/(SUM([2]CPR_CEB!$K$98:$K$100)))</f>
        <v>50.542206900054602</v>
      </c>
      <c r="BM59" s="71">
        <f>$V59*(SUM([2]CPR_CEB!$K$100)/(SUM([2]CPR_CEB!$K$98:$K$100)))</f>
        <v>18.808916739679759</v>
      </c>
      <c r="BN59" s="75">
        <f>$AB59*(SUM([2]CPR_CEB!$K$106)/(SUM([2]CPR_CEB!$K$106:$K$113)))</f>
        <v>12.743537054860443</v>
      </c>
      <c r="BO59" s="75">
        <f>$AB59*(SUM([2]CPR_CEB!$K$107)/(SUM([2]CPR_CEB!$K$106:$K$113)))</f>
        <v>23.259385092503479</v>
      </c>
      <c r="BP59" s="75">
        <f>$AB59*(SUM([2]CPR_CEB!$K$108)/(SUM([2]CPR_CEB!$K$106:$K$113)))</f>
        <v>55.298176665597268</v>
      </c>
      <c r="BQ59" s="75">
        <f>$AB59*(SUM([2]CPR_CEB!$K$109)/(SUM([2]CPR_CEB!$K$106:$K$113)))</f>
        <v>12.470329911239441</v>
      </c>
      <c r="BR59" s="75">
        <f>$AB59*(SUM([2]CPR_CEB!$K$110)/(SUM([2]CPR_CEB!$K$106:$K$113)))</f>
        <v>23.377599721954873</v>
      </c>
      <c r="BS59" s="75">
        <f>$AB59*(SUM([2]CPR_CEB!$K$111:$K$112)/(SUM([2]CPR_CEB!$K$106:$K$113)))</f>
        <v>50.615563843439212</v>
      </c>
      <c r="BT59" s="75">
        <f>$AB59*(SUM([2]CPR_CEB!$K$113)/(SUM([2]CPR_CEB!$K$106:$K$113)))*([2]TRP!$D$248/SUM([2]TRP!$D$248:$D$251))</f>
        <v>2.0377214647414061</v>
      </c>
      <c r="BU59" s="75">
        <f>$AB59*(SUM([2]CPR_CEB!$K$113)/(SUM([2]CPR_CEB!$K$106:$K$113)))*([2]TRP!$D$249/SUM([2]TRP!$D$248:$D$251))</f>
        <v>10.444629226204736</v>
      </c>
      <c r="BV59" s="75">
        <f>$AB59*(SUM([2]CPR_CEB!$K$113)/(SUM([2]CPR_CEB!$K$106:$K$113)))*([2]TRP!$D$250/SUM([2]TRP!$D$248:$D$251))</f>
        <v>2.4869390936406535</v>
      </c>
      <c r="BW59" s="75">
        <f>$AB59*(SUM([2]CPR_CEB!$K$113)/(SUM([2]CPR_CEB!$K$106:$K$113)))*([2]TRP!$D$251/SUM([2]TRP!$D$248:$D$251))</f>
        <v>3.7861179258185094</v>
      </c>
      <c r="BX59" s="71">
        <f>$AJ59*(SUM([2]CPR_CEB!$K$129)/(SUM([2]CPR_CEB!$K$129:$K$130)))</f>
        <v>66.7816050412914</v>
      </c>
      <c r="BY59" s="71">
        <f>$AJ59*(SUM([2]CPR_CEB!$K$130)/(SUM([2]CPR_CEB!$K$129:$K$130)))</f>
        <v>21.858394958708601</v>
      </c>
      <c r="BZ59" s="68">
        <f>$AN59*(SUM([2]CPR_CEB!$K$137)/(SUM([2]CPR_CEB!$K$137:$K$138)))</f>
        <v>39.948240043938682</v>
      </c>
      <c r="CA59" s="68">
        <f>$AN59*(SUM([2]CPR_CEB!$K$138)/(SUM([2]CPR_CEB!$K$137:$K$138)))</f>
        <v>197.35175995606133</v>
      </c>
      <c r="CB59" s="71">
        <f>$AO59*([2]CPR_CEB!$K$139+[2]CPR_CEB!$K$141)/(SUM([2]CPR_CEB!$K$139:$K$141))</f>
        <v>156.25248241907028</v>
      </c>
      <c r="CC59" s="71">
        <f>$AO59*(SUM([2]CPR_CEB!$K$140)/(SUM([2]CPR_CEB!$K$139:$K$141)))</f>
        <v>129.57751758092971</v>
      </c>
      <c r="CD59" s="68">
        <f>$AP59*(SUM([2]CPR_CEB!$K$142)/(SUM([2]CPR_CEB!$K$142:$K$143)))</f>
        <v>78.330959088682008</v>
      </c>
      <c r="CE59" s="68">
        <f>$AP59*(SUM([2]CPR_CEB!$K$143)/(SUM([2]CPR_CEB!$K$142:$K$143)))</f>
        <v>107.83904091131797</v>
      </c>
      <c r="CF59" s="70"/>
      <c r="CG59" s="70"/>
      <c r="CI59" s="72">
        <f t="shared" si="5"/>
        <v>4.72</v>
      </c>
      <c r="CJ59" s="73">
        <f t="shared" si="6"/>
        <v>138.91</v>
      </c>
      <c r="CK59" s="73">
        <f t="shared" si="7"/>
        <v>132.77000000000001</v>
      </c>
      <c r="CL59" s="73">
        <f t="shared" si="8"/>
        <v>10.805638890627934</v>
      </c>
      <c r="CM59" s="73">
        <f t="shared" si="9"/>
        <v>31.46498372253177</v>
      </c>
      <c r="CN59" s="73">
        <f t="shared" si="10"/>
        <v>27.595185499858395</v>
      </c>
      <c r="CO59" s="73">
        <f t="shared" si="11"/>
        <v>7.1351894469496706</v>
      </c>
      <c r="CP59" s="73">
        <f t="shared" si="11"/>
        <v>28.293115637796088</v>
      </c>
      <c r="CQ59" s="73">
        <f t="shared" si="12"/>
        <v>29.965890737573211</v>
      </c>
      <c r="CR59" s="73">
        <f t="shared" si="12"/>
        <v>32.455593536640876</v>
      </c>
      <c r="CS59" s="73">
        <f t="shared" si="13"/>
        <v>14.999279813381886</v>
      </c>
      <c r="CT59" s="73">
        <f t="shared" si="14"/>
        <v>464.74191690162627</v>
      </c>
      <c r="CU59" s="73">
        <f t="shared" si="15"/>
        <v>164.17000000000002</v>
      </c>
      <c r="CV59" s="73">
        <f t="shared" si="16"/>
        <v>14.781258519601849</v>
      </c>
      <c r="CW59" s="73">
        <f t="shared" si="17"/>
        <v>23.259385092503479</v>
      </c>
      <c r="CX59" s="73">
        <f t="shared" si="18"/>
        <v>65.742805891802007</v>
      </c>
      <c r="CY59" s="73">
        <f t="shared" si="18"/>
        <v>14.957269004880095</v>
      </c>
      <c r="CZ59" s="73">
        <f t="shared" si="18"/>
        <v>27.163717647773382</v>
      </c>
      <c r="DA59" s="73">
        <f t="shared" si="19"/>
        <v>3095.7488504364219</v>
      </c>
      <c r="DB59" s="73">
        <f t="shared" si="20"/>
        <v>1394.3467134070174</v>
      </c>
      <c r="DC59" s="73">
        <f t="shared" si="21"/>
        <v>7.4668299727620055E-2</v>
      </c>
      <c r="DD59" s="73">
        <f t="shared" si="22"/>
        <v>28.694118402916377</v>
      </c>
      <c r="DE59" s="73">
        <f t="shared" si="23"/>
        <v>97.588876360265644</v>
      </c>
      <c r="DF59" s="73">
        <f t="shared" si="24"/>
        <v>50.645542750104241</v>
      </c>
      <c r="DG59" s="74">
        <f t="shared" si="25"/>
        <v>5901.03</v>
      </c>
      <c r="DH59" s="99"/>
    </row>
    <row r="60" spans="1:136" ht="13.25" x14ac:dyDescent="0.25">
      <c r="A60" s="22" t="str">
        <f t="shared" si="3"/>
        <v>INDUSTRIE AUTOMOBILE</v>
      </c>
      <c r="B60" s="22" t="str">
        <f t="shared" si="3"/>
        <v xml:space="preserve">FD0 </v>
      </c>
      <c r="C60" s="22">
        <v>3</v>
      </c>
      <c r="D60" s="67">
        <f t="shared" ref="D60:D75" si="27">D12</f>
        <v>291.52999999999997</v>
      </c>
      <c r="E60" s="67">
        <f t="shared" si="26"/>
        <v>114.54</v>
      </c>
      <c r="F60" s="67">
        <f t="shared" si="26"/>
        <v>194.45</v>
      </c>
      <c r="G60" s="67">
        <f t="shared" si="26"/>
        <v>14.91</v>
      </c>
      <c r="H60" s="67">
        <f t="shared" si="26"/>
        <v>68.58</v>
      </c>
      <c r="I60" s="67">
        <f t="shared" si="26"/>
        <v>11.7</v>
      </c>
      <c r="J60" s="67">
        <f t="shared" si="26"/>
        <v>57.84</v>
      </c>
      <c r="K60" s="67">
        <f t="shared" si="26"/>
        <v>298.94</v>
      </c>
      <c r="L60" s="67">
        <f t="shared" si="26"/>
        <v>5.46</v>
      </c>
      <c r="M60" s="67">
        <f t="shared" si="26"/>
        <v>106.31</v>
      </c>
      <c r="N60" s="67">
        <f t="shared" si="26"/>
        <v>2.59</v>
      </c>
      <c r="O60" s="68">
        <f t="shared" si="26"/>
        <v>154.33000000000001</v>
      </c>
      <c r="P60" s="67">
        <f t="shared" si="26"/>
        <v>19.100000000000001</v>
      </c>
      <c r="Q60" s="69">
        <f t="shared" si="26"/>
        <v>89.09</v>
      </c>
      <c r="R60" s="68">
        <f t="shared" si="26"/>
        <v>49.02</v>
      </c>
      <c r="S60" s="69">
        <f t="shared" si="26"/>
        <v>253.79</v>
      </c>
      <c r="T60" s="67">
        <f t="shared" si="26"/>
        <v>62.51</v>
      </c>
      <c r="U60" s="68">
        <f t="shared" si="26"/>
        <v>-23.41</v>
      </c>
      <c r="V60" s="69">
        <f t="shared" si="26"/>
        <v>247.01</v>
      </c>
      <c r="W60" s="67">
        <f t="shared" si="26"/>
        <v>726.14</v>
      </c>
      <c r="X60" s="67">
        <f t="shared" si="26"/>
        <v>431.33</v>
      </c>
      <c r="Y60" s="67">
        <f t="shared" si="26"/>
        <v>473.84</v>
      </c>
      <c r="Z60" s="67">
        <f t="shared" si="26"/>
        <v>-2.3199999999999998</v>
      </c>
      <c r="AA60" s="67">
        <f t="shared" si="26"/>
        <v>-104.14</v>
      </c>
      <c r="AB60" s="68">
        <f t="shared" si="26"/>
        <v>4642.3</v>
      </c>
      <c r="AC60" s="67">
        <f t="shared" si="26"/>
        <v>122</v>
      </c>
      <c r="AD60" s="67">
        <f t="shared" si="26"/>
        <v>80.64</v>
      </c>
      <c r="AE60" s="67">
        <f t="shared" si="26"/>
        <v>393.12</v>
      </c>
      <c r="AF60" s="67">
        <f t="shared" si="26"/>
        <v>-12.8</v>
      </c>
      <c r="AG60" s="67">
        <f t="shared" si="26"/>
        <v>236.55</v>
      </c>
      <c r="AH60" s="67">
        <f t="shared" si="26"/>
        <v>331.36</v>
      </c>
      <c r="AI60" s="67">
        <f t="shared" si="26"/>
        <v>8752.44</v>
      </c>
      <c r="AJ60" s="69">
        <f t="shared" si="26"/>
        <v>77.94</v>
      </c>
      <c r="AK60" s="67">
        <f t="shared" si="26"/>
        <v>108.26</v>
      </c>
      <c r="AL60" s="67">
        <f t="shared" si="26"/>
        <v>211.57</v>
      </c>
      <c r="AM60" s="70">
        <f t="shared" si="26"/>
        <v>25.36</v>
      </c>
      <c r="AN60" s="68">
        <f t="shared" si="26"/>
        <v>80.38</v>
      </c>
      <c r="AO60" s="69">
        <f t="shared" si="26"/>
        <v>259.41000000000003</v>
      </c>
      <c r="AP60" s="68">
        <f t="shared" si="26"/>
        <v>199.66</v>
      </c>
      <c r="AQ60" s="67">
        <f t="shared" si="26"/>
        <v>1211</v>
      </c>
      <c r="AR60" s="67">
        <f t="shared" si="26"/>
        <v>6.67</v>
      </c>
      <c r="AS60" s="67">
        <f t="shared" si="26"/>
        <v>20268.999999999996</v>
      </c>
      <c r="AT60" s="75">
        <f>O60*(SUM([2]CPR_CEB!$K$69:$K$70))/(SUM([2]CPR_CEB!$K$69:$K$72))</f>
        <v>26.691080260439495</v>
      </c>
      <c r="AU60" s="75">
        <f>O60*([2]CPR_CEB!$K$71/(SUM([2]CPR_CEB!$K$69:$K$72)))</f>
        <v>32.628335941901959</v>
      </c>
      <c r="AV60" s="75">
        <f>O60*([2]CPR_CEB!$K$72/(SUM([2]CPR_CEB!$K$69:$K$72)))</f>
        <v>95.010583797658555</v>
      </c>
      <c r="AW60" s="71">
        <f>$Q60*([2]CPR_CEB!$K$76/(SUM([2]CPR_CEB!$K$76:$K$78)))</f>
        <v>33.279442084395356</v>
      </c>
      <c r="AX60" s="71">
        <f>$Q60*(SUM([2]CPR_CEB!$K$77:$K$78)/(SUM([2]CPR_CEB!$K$76:$K$78)))</f>
        <v>55.810557915604647</v>
      </c>
      <c r="AY60" s="75">
        <f>$R60*(SUM([2]CPR_CEB!$K$79)/(SUM([2]CPR_CEB!$K$79:$K$84)))</f>
        <v>3.8067804385010109</v>
      </c>
      <c r="AZ60" s="75">
        <f>$R60*(SUM([2]CPR_CEB!$K$80)/(SUM([2]CPR_CEB!$K$79:$K$84)))</f>
        <v>15.09499922251594</v>
      </c>
      <c r="BA60" s="75">
        <f>$R60*(SUM([2]CPR_CEB!$K$81:$K$83)/(SUM([2]CPR_CEB!$K$79:$K$84)))</f>
        <v>14.130758824444099</v>
      </c>
      <c r="BB60" s="75">
        <f>$R60*(SUM([2]CPR_CEB!$K$84)/(SUM([2]CPR_CEB!$K$79:$K$84)))</f>
        <v>15.987461514538953</v>
      </c>
      <c r="BC60" s="71">
        <f>$S60*(SUM([2]CPR_CEB!$K$85)/(SUM([2]CPR_CEB!$K$85:$K$90)))</f>
        <v>79.117328629949924</v>
      </c>
      <c r="BD60" s="71">
        <f>$S60*(SUM([2]CPR_CEB!$K$86)/(SUM([2]CPR_CEB!$K$85:$K$90)))</f>
        <v>36.563896108329544</v>
      </c>
      <c r="BE60" s="71">
        <f>$S60*(SUM([2]CPR_CEB!$K$87:$K$90)/(SUM([2]CPR_CEB!$K$85:$K$90)))</f>
        <v>138.10877526172052</v>
      </c>
      <c r="BF60" s="75">
        <f>$U60*(SUM([2]CPR_CEB!$K$93)/(SUM([2]CPR_CEB!$K$93:$K$97)))</f>
        <v>-5.6061093541487667E-2</v>
      </c>
      <c r="BG60" s="75">
        <f>$U60*(SUM([2]CPR_CEB!$K$94)/(SUM([2]CPR_CEB!$K$93:$K$97)))*([2]TRP!$D$246/SUM([2]TRP!$D$246:$D$247))</f>
        <v>-0.16292162895493006</v>
      </c>
      <c r="BH60" s="75">
        <f>$U60*(SUM([2]CPR_CEB!$K$94)/(SUM([2]CPR_CEB!$K$93:$K$97)))*([2]TRP!$D$247/SUM([2]TRP!$D$246:$D$247))</f>
        <v>-7.758474181084149E-2</v>
      </c>
      <c r="BI60" s="75">
        <f>$U60*(SUM([2]CPR_CEB!$K$95:$K$96)/(SUM([2]CPR_CEB!$K$93:$K$97)))</f>
        <v>-1.732758532438806</v>
      </c>
      <c r="BJ60" s="75">
        <f>$U60*(SUM([2]CPR_CEB!$K$97)/(SUM([2]CPR_CEB!$K$93:$K$97)))</f>
        <v>-21.380674003253933</v>
      </c>
      <c r="BK60" s="71">
        <f>$V60*(SUM([2]CPR_CEB!$K$98)/(SUM([2]CPR_CEB!$K$98:$K$100)))</f>
        <v>144.39576105037267</v>
      </c>
      <c r="BL60" s="71">
        <f>$V60*(SUM([2]CPR_CEB!$K$99)/(SUM([2]CPR_CEB!$K$98:$K$100)))</f>
        <v>74.783937500793627</v>
      </c>
      <c r="BM60" s="71">
        <f>$V60*(SUM([2]CPR_CEB!$K$100)/(SUM([2]CPR_CEB!$K$98:$K$100)))</f>
        <v>27.830301448833694</v>
      </c>
      <c r="BN60" s="75">
        <f>$AB60*(SUM([2]CPR_CEB!$K$106)/(SUM([2]CPR_CEB!$K$106:$K$113)))</f>
        <v>301.0346126082772</v>
      </c>
      <c r="BO60" s="75">
        <f>$AB60*(SUM([2]CPR_CEB!$K$107)/(SUM([2]CPR_CEB!$K$106:$K$113)))</f>
        <v>549.44556999251415</v>
      </c>
      <c r="BP60" s="75">
        <f>$AB60*(SUM([2]CPR_CEB!$K$108)/(SUM([2]CPR_CEB!$K$106:$K$113)))</f>
        <v>1306.2829510212814</v>
      </c>
      <c r="BQ60" s="75">
        <f>$AB60*(SUM([2]CPR_CEB!$K$109)/(SUM([2]CPR_CEB!$K$106:$K$113)))</f>
        <v>294.58076809966855</v>
      </c>
      <c r="BR60" s="75">
        <f>$AB60*(SUM([2]CPR_CEB!$K$110)/(SUM([2]CPR_CEB!$K$106:$K$113)))</f>
        <v>552.23809886643141</v>
      </c>
      <c r="BS60" s="75">
        <f>$AB60*(SUM([2]CPR_CEB!$K$111:$K$112)/(SUM([2]CPR_CEB!$K$106:$K$113)))</f>
        <v>1195.6677795155599</v>
      </c>
      <c r="BT60" s="75">
        <f>$AB60*(SUM([2]CPR_CEB!$K$113)/(SUM([2]CPR_CEB!$K$106:$K$113)))*([2]TRP!$D$248/SUM([2]TRP!$D$248:$D$251))</f>
        <v>48.136140625732899</v>
      </c>
      <c r="BU60" s="75">
        <f>$AB60*(SUM([2]CPR_CEB!$K$113)/(SUM([2]CPR_CEB!$K$106:$K$113)))*([2]TRP!$D$249/SUM([2]TRP!$D$248:$D$251))</f>
        <v>246.72858872791699</v>
      </c>
      <c r="BV60" s="75">
        <f>$AB60*(SUM([2]CPR_CEB!$K$113)/(SUM([2]CPR_CEB!$K$106:$K$113)))*([2]TRP!$D$250/SUM([2]TRP!$D$248:$D$251))</f>
        <v>58.747798465336892</v>
      </c>
      <c r="BW60" s="75">
        <f>$AB60*(SUM([2]CPR_CEB!$K$113)/(SUM([2]CPR_CEB!$K$106:$K$113)))*([2]TRP!$D$251/SUM([2]TRP!$D$248:$D$251))</f>
        <v>89.437692077281014</v>
      </c>
      <c r="BX60" s="71">
        <f>$AJ60*(SUM([2]CPR_CEB!$K$129)/(SUM([2]CPR_CEB!$K$129:$K$130)))</f>
        <v>58.720197393030809</v>
      </c>
      <c r="BY60" s="71">
        <f>$AJ60*(SUM([2]CPR_CEB!$K$130)/(SUM([2]CPR_CEB!$K$129:$K$130)))</f>
        <v>19.219802606969182</v>
      </c>
      <c r="BZ60" s="68">
        <f>$AN60*(SUM([2]CPR_CEB!$K$137)/(SUM([2]CPR_CEB!$K$137:$K$138)))</f>
        <v>13.531561461153776</v>
      </c>
      <c r="CA60" s="68">
        <f>$AN60*(SUM([2]CPR_CEB!$K$138)/(SUM([2]CPR_CEB!$K$137:$K$138)))</f>
        <v>66.848438538846224</v>
      </c>
      <c r="CB60" s="71">
        <f>$AO60*([2]CPR_CEB!$K$139+[2]CPR_CEB!$K$141)/(SUM([2]CPR_CEB!$K$139:$K$141))</f>
        <v>141.80966471095067</v>
      </c>
      <c r="CC60" s="71">
        <f>$AO60*(SUM([2]CPR_CEB!$K$140)/(SUM([2]CPR_CEB!$K$139:$K$141)))</f>
        <v>117.60033528904937</v>
      </c>
      <c r="CD60" s="68">
        <f>$AP60*(SUM([2]CPR_CEB!$K$142)/(SUM([2]CPR_CEB!$K$142:$K$143)))</f>
        <v>84.006871631553153</v>
      </c>
      <c r="CE60" s="68">
        <f>$AP60*(SUM([2]CPR_CEB!$K$143)/(SUM([2]CPR_CEB!$K$142:$K$143)))</f>
        <v>115.65312836844683</v>
      </c>
      <c r="CF60" s="70"/>
      <c r="CG60" s="70"/>
      <c r="CI60" s="72">
        <f t="shared" si="5"/>
        <v>291.52999999999997</v>
      </c>
      <c r="CJ60" s="73">
        <f t="shared" si="6"/>
        <v>308.99</v>
      </c>
      <c r="CK60" s="73">
        <f t="shared" si="7"/>
        <v>298.94</v>
      </c>
      <c r="CL60" s="73">
        <f t="shared" si="8"/>
        <v>32.628335941901959</v>
      </c>
      <c r="CM60" s="73">
        <f t="shared" si="9"/>
        <v>95.010583797658555</v>
      </c>
      <c r="CN60" s="73">
        <f t="shared" si="10"/>
        <v>55.810557915604647</v>
      </c>
      <c r="CO60" s="73">
        <f t="shared" si="11"/>
        <v>3.8067804385010109</v>
      </c>
      <c r="CP60" s="73">
        <f t="shared" si="11"/>
        <v>15.09499922251594</v>
      </c>
      <c r="CQ60" s="73">
        <f t="shared" si="12"/>
        <v>15.987461514538953</v>
      </c>
      <c r="CR60" s="73">
        <f t="shared" si="12"/>
        <v>79.117328629949924</v>
      </c>
      <c r="CS60" s="73">
        <f t="shared" si="13"/>
        <v>36.563896108329544</v>
      </c>
      <c r="CT60" s="73">
        <f t="shared" si="14"/>
        <v>587.30759934739444</v>
      </c>
      <c r="CU60" s="73">
        <f t="shared" si="15"/>
        <v>1157.47</v>
      </c>
      <c r="CV60" s="73">
        <f t="shared" si="16"/>
        <v>349.17075323401008</v>
      </c>
      <c r="CW60" s="73">
        <f t="shared" si="17"/>
        <v>549.44556999251415</v>
      </c>
      <c r="CX60" s="73">
        <f t="shared" si="18"/>
        <v>1553.0115397491984</v>
      </c>
      <c r="CY60" s="73">
        <f t="shared" si="18"/>
        <v>353.32856656500542</v>
      </c>
      <c r="CZ60" s="73">
        <f t="shared" si="18"/>
        <v>641.6757909437124</v>
      </c>
      <c r="DA60" s="73">
        <f t="shared" si="19"/>
        <v>12109.616074712249</v>
      </c>
      <c r="DB60" s="73">
        <f t="shared" si="20"/>
        <v>1536.9917048033117</v>
      </c>
      <c r="DC60" s="73">
        <f t="shared" si="21"/>
        <v>-5.6061093541487667E-2</v>
      </c>
      <c r="DD60" s="73">
        <f t="shared" si="22"/>
        <v>-21.543595632208863</v>
      </c>
      <c r="DE60" s="73">
        <f t="shared" si="23"/>
        <v>144.39576105037267</v>
      </c>
      <c r="DF60" s="73">
        <f t="shared" si="24"/>
        <v>74.706352758982788</v>
      </c>
      <c r="DG60" s="74">
        <f t="shared" si="25"/>
        <v>20269</v>
      </c>
      <c r="DH60" s="99"/>
    </row>
    <row r="61" spans="1:136" ht="13.25" x14ac:dyDescent="0.25">
      <c r="A61" s="22" t="str">
        <f t="shared" si="3"/>
        <v>CONSTRUCTION NAVALE  AERONAUTIQUE ET FER</v>
      </c>
      <c r="B61" s="22" t="str">
        <f t="shared" si="3"/>
        <v xml:space="preserve">FE1 </v>
      </c>
      <c r="C61" s="22">
        <v>12</v>
      </c>
      <c r="D61" s="67">
        <f t="shared" si="27"/>
        <v>1.85</v>
      </c>
      <c r="E61" s="67">
        <f t="shared" si="26"/>
        <v>13.76</v>
      </c>
      <c r="F61" s="67">
        <f t="shared" si="26"/>
        <v>29.29</v>
      </c>
      <c r="G61" s="67">
        <f t="shared" si="26"/>
        <v>1.59</v>
      </c>
      <c r="H61" s="67">
        <f t="shared" si="26"/>
        <v>9.44</v>
      </c>
      <c r="I61" s="67">
        <f t="shared" si="26"/>
        <v>5.2</v>
      </c>
      <c r="J61" s="67">
        <f t="shared" si="26"/>
        <v>8.52</v>
      </c>
      <c r="K61" s="67">
        <f t="shared" si="26"/>
        <v>39.83</v>
      </c>
      <c r="L61" s="67">
        <f t="shared" si="26"/>
        <v>3.94</v>
      </c>
      <c r="M61" s="67">
        <f t="shared" si="26"/>
        <v>13.94</v>
      </c>
      <c r="N61" s="67">
        <f t="shared" si="26"/>
        <v>2.97</v>
      </c>
      <c r="O61" s="68">
        <f t="shared" si="26"/>
        <v>19.68</v>
      </c>
      <c r="P61" s="67">
        <f t="shared" si="26"/>
        <v>2.9</v>
      </c>
      <c r="Q61" s="69">
        <f t="shared" si="26"/>
        <v>13.41</v>
      </c>
      <c r="R61" s="68">
        <f t="shared" si="26"/>
        <v>18.5</v>
      </c>
      <c r="S61" s="69">
        <f t="shared" si="26"/>
        <v>34.07</v>
      </c>
      <c r="T61" s="67">
        <f t="shared" si="26"/>
        <v>10.87</v>
      </c>
      <c r="U61" s="68">
        <f t="shared" si="26"/>
        <v>3.25</v>
      </c>
      <c r="V61" s="69">
        <f t="shared" si="26"/>
        <v>43.8</v>
      </c>
      <c r="W61" s="67">
        <f t="shared" si="26"/>
        <v>61.84</v>
      </c>
      <c r="X61" s="67">
        <f t="shared" si="26"/>
        <v>40.31</v>
      </c>
      <c r="Y61" s="67">
        <f t="shared" si="26"/>
        <v>37.93</v>
      </c>
      <c r="Z61" s="67">
        <f t="shared" si="26"/>
        <v>7.83</v>
      </c>
      <c r="AA61" s="67">
        <f t="shared" si="26"/>
        <v>-0.62</v>
      </c>
      <c r="AB61" s="68">
        <f t="shared" si="26"/>
        <v>1760.96</v>
      </c>
      <c r="AC61" s="67">
        <f t="shared" si="26"/>
        <v>0</v>
      </c>
      <c r="AD61" s="67">
        <f t="shared" si="26"/>
        <v>0.59</v>
      </c>
      <c r="AE61" s="67">
        <f t="shared" si="26"/>
        <v>31.64</v>
      </c>
      <c r="AF61" s="67">
        <f t="shared" si="26"/>
        <v>1.02</v>
      </c>
      <c r="AG61" s="67">
        <f t="shared" si="26"/>
        <v>48.91</v>
      </c>
      <c r="AH61" s="67">
        <f t="shared" si="26"/>
        <v>40.6</v>
      </c>
      <c r="AI61" s="67">
        <f t="shared" si="26"/>
        <v>703.46</v>
      </c>
      <c r="AJ61" s="69">
        <f t="shared" si="26"/>
        <v>-45.93</v>
      </c>
      <c r="AK61" s="67">
        <f t="shared" si="26"/>
        <v>14.98</v>
      </c>
      <c r="AL61" s="67">
        <f t="shared" si="26"/>
        <v>11.78</v>
      </c>
      <c r="AM61" s="70">
        <f t="shared" si="26"/>
        <v>2.73</v>
      </c>
      <c r="AN61" s="68">
        <f t="shared" si="26"/>
        <v>2.65</v>
      </c>
      <c r="AO61" s="69">
        <f t="shared" si="26"/>
        <v>22.84</v>
      </c>
      <c r="AP61" s="68">
        <f t="shared" si="26"/>
        <v>2.21</v>
      </c>
      <c r="AQ61" s="67">
        <f t="shared" si="26"/>
        <v>171</v>
      </c>
      <c r="AR61" s="67">
        <f t="shared" si="26"/>
        <v>0.46</v>
      </c>
      <c r="AS61" s="67">
        <f t="shared" si="26"/>
        <v>3194.0000000000005</v>
      </c>
      <c r="AT61" s="75">
        <f>O61*(SUM([2]CPR_CEB!$K$69:$K$70))/(SUM([2]CPR_CEB!$K$69:$K$72))</f>
        <v>3.4036186063982972</v>
      </c>
      <c r="AU61" s="75">
        <f>O61*([2]CPR_CEB!$K$71/(SUM([2]CPR_CEB!$K$69:$K$72)))</f>
        <v>4.1607312339573026</v>
      </c>
      <c r="AV61" s="75">
        <f>O61*([2]CPR_CEB!$K$72/(SUM([2]CPR_CEB!$K$69:$K$72)))</f>
        <v>12.1156501596444</v>
      </c>
      <c r="AW61" s="71">
        <f>$Q61*([2]CPR_CEB!$K$76/(SUM([2]CPR_CEB!$K$76:$K$78)))</f>
        <v>5.0092863211554794</v>
      </c>
      <c r="AX61" s="71">
        <f>$Q61*(SUM([2]CPR_CEB!$K$77:$K$78)/(SUM([2]CPR_CEB!$K$76:$K$78)))</f>
        <v>8.4007136788445198</v>
      </c>
      <c r="AY61" s="75">
        <f>$R61*(SUM([2]CPR_CEB!$K$79)/(SUM([2]CPR_CEB!$K$79:$K$84)))</f>
        <v>1.4366674441507283</v>
      </c>
      <c r="AZ61" s="75">
        <f>$R61*(SUM([2]CPR_CEB!$K$80)/(SUM([2]CPR_CEB!$K$79:$K$84)))</f>
        <v>5.6968071321204583</v>
      </c>
      <c r="BA61" s="75">
        <f>$R61*(SUM([2]CPR_CEB!$K$81:$K$83)/(SUM([2]CPR_CEB!$K$79:$K$84)))</f>
        <v>5.3329057170994654</v>
      </c>
      <c r="BB61" s="75">
        <f>$R61*(SUM([2]CPR_CEB!$K$84)/(SUM([2]CPR_CEB!$K$79:$K$84)))</f>
        <v>6.0336197066293478</v>
      </c>
      <c r="BC61" s="71">
        <f>$S61*(SUM([2]CPR_CEB!$K$85)/(SUM([2]CPR_CEB!$K$85:$K$90)))</f>
        <v>10.621093764223941</v>
      </c>
      <c r="BD61" s="71">
        <f>$S61*(SUM([2]CPR_CEB!$K$86)/(SUM([2]CPR_CEB!$K$85:$K$90)))</f>
        <v>4.9085146791078751</v>
      </c>
      <c r="BE61" s="71">
        <f>$S61*(SUM([2]CPR_CEB!$K$87:$K$90)/(SUM([2]CPR_CEB!$K$85:$K$90)))</f>
        <v>18.540391556668183</v>
      </c>
      <c r="BF61" s="75">
        <f>$U61*(SUM([2]CPR_CEB!$K$93)/(SUM([2]CPR_CEB!$K$93:$K$97)))</f>
        <v>7.7829369504414745E-3</v>
      </c>
      <c r="BG61" s="75">
        <f>$U61*(SUM([2]CPR_CEB!$K$94)/(SUM([2]CPR_CEB!$K$93:$K$97)))*([2]TRP!$D$246/SUM([2]TRP!$D$246:$D$247))</f>
        <v>2.2618338065079995E-2</v>
      </c>
      <c r="BH61" s="75">
        <f>$U61*(SUM([2]CPR_CEB!$K$94)/(SUM([2]CPR_CEB!$K$93:$K$97)))*([2]TRP!$D$247/SUM([2]TRP!$D$246:$D$247))</f>
        <v>1.0771055569638395E-2</v>
      </c>
      <c r="BI61" s="75">
        <f>$U61*(SUM([2]CPR_CEB!$K$95:$K$96)/(SUM([2]CPR_CEB!$K$93:$K$97)))</f>
        <v>0.24055810467433231</v>
      </c>
      <c r="BJ61" s="75">
        <f>$U61*(SUM([2]CPR_CEB!$K$97)/(SUM([2]CPR_CEB!$K$93:$K$97)))</f>
        <v>2.9682695647405075</v>
      </c>
      <c r="BK61" s="71">
        <f>$V61*(SUM([2]CPR_CEB!$K$98)/(SUM([2]CPR_CEB!$K$98:$K$100)))</f>
        <v>25.604365547979121</v>
      </c>
      <c r="BL61" s="71">
        <f>$V61*(SUM([2]CPR_CEB!$K$99)/(SUM([2]CPR_CEB!$K$98:$K$100)))</f>
        <v>13.260744352596092</v>
      </c>
      <c r="BM61" s="71">
        <f>$V61*(SUM([2]CPR_CEB!$K$100)/(SUM([2]CPR_CEB!$K$98:$K$100)))</f>
        <v>4.9348900994247833</v>
      </c>
      <c r="BN61" s="75">
        <f>$AB61*(SUM([2]CPR_CEB!$K$106)/(SUM([2]CPR_CEB!$K$106:$K$113)))</f>
        <v>114.19122232916266</v>
      </c>
      <c r="BO61" s="75">
        <f>$AB61*(SUM([2]CPR_CEB!$K$107)/(SUM([2]CPR_CEB!$K$106:$K$113)))</f>
        <v>208.42075499946532</v>
      </c>
      <c r="BP61" s="75">
        <f>$AB61*(SUM([2]CPR_CEB!$K$108)/(SUM([2]CPR_CEB!$K$106:$K$113)))</f>
        <v>495.51128221580586</v>
      </c>
      <c r="BQ61" s="75">
        <f>$AB61*(SUM([2]CPR_CEB!$K$109)/(SUM([2]CPR_CEB!$K$106:$K$113)))</f>
        <v>111.74309057854776</v>
      </c>
      <c r="BR61" s="75">
        <f>$AB61*(SUM([2]CPR_CEB!$K$110)/(SUM([2]CPR_CEB!$K$106:$K$113)))</f>
        <v>209.48004277617369</v>
      </c>
      <c r="BS61" s="75">
        <f>$AB61*(SUM([2]CPR_CEB!$K$111:$K$112)/(SUM([2]CPR_CEB!$K$106:$K$113)))</f>
        <v>453.5517163939686</v>
      </c>
      <c r="BT61" s="75">
        <f>$AB61*(SUM([2]CPR_CEB!$K$113)/(SUM([2]CPR_CEB!$K$106:$K$113)))*([2]TRP!$D$248/SUM([2]TRP!$D$248:$D$251))</f>
        <v>18.259444283284278</v>
      </c>
      <c r="BU61" s="75">
        <f>$AB61*(SUM([2]CPR_CEB!$K$113)/(SUM([2]CPR_CEB!$K$106:$K$113)))*([2]TRP!$D$249/SUM([2]TRP!$D$248:$D$251))</f>
        <v>93.591361093921691</v>
      </c>
      <c r="BV61" s="75">
        <f>$AB61*(SUM([2]CPR_CEB!$K$113)/(SUM([2]CPR_CEB!$K$106:$K$113)))*([2]TRP!$D$250/SUM([2]TRP!$D$248:$D$251))</f>
        <v>22.284756087611669</v>
      </c>
      <c r="BW61" s="75">
        <f>$AB61*(SUM([2]CPR_CEB!$K$113)/(SUM([2]CPR_CEB!$K$106:$K$113)))*([2]TRP!$D$251/SUM([2]TRP!$D$248:$D$251))</f>
        <v>33.926329242058628</v>
      </c>
      <c r="BX61" s="71">
        <f>$AJ61*(SUM([2]CPR_CEB!$K$129)/(SUM([2]CPR_CEB!$K$129:$K$130)))</f>
        <v>-34.603780680804533</v>
      </c>
      <c r="BY61" s="71">
        <f>$AJ61*(SUM([2]CPR_CEB!$K$130)/(SUM([2]CPR_CEB!$K$129:$K$130)))</f>
        <v>-11.326219319195465</v>
      </c>
      <c r="BZ61" s="68">
        <f>$AN61*(SUM([2]CPR_CEB!$K$137)/(SUM([2]CPR_CEB!$K$137:$K$138)))</f>
        <v>0.44611393222266121</v>
      </c>
      <c r="CA61" s="68">
        <f>$AN61*(SUM([2]CPR_CEB!$K$138)/(SUM([2]CPR_CEB!$K$137:$K$138)))</f>
        <v>2.2038860677773391</v>
      </c>
      <c r="CB61" s="71">
        <f>$AO61*([2]CPR_CEB!$K$139+[2]CPR_CEB!$K$141)/(SUM([2]CPR_CEB!$K$139:$K$141))</f>
        <v>12.485766709063308</v>
      </c>
      <c r="CC61" s="71">
        <f>$AO61*(SUM([2]CPR_CEB!$K$140)/(SUM([2]CPR_CEB!$K$139:$K$141)))</f>
        <v>10.354233290936692</v>
      </c>
      <c r="CD61" s="68">
        <f>$AP61*(SUM([2]CPR_CEB!$K$142)/(SUM([2]CPR_CEB!$K$142:$K$143)))</f>
        <v>0.92985668789808917</v>
      </c>
      <c r="CE61" s="68">
        <f>$AP61*(SUM([2]CPR_CEB!$K$143)/(SUM([2]CPR_CEB!$K$142:$K$143)))</f>
        <v>1.2801433121019108</v>
      </c>
      <c r="CF61" s="70"/>
      <c r="CG61" s="70"/>
      <c r="CI61" s="72">
        <f t="shared" si="5"/>
        <v>1.85</v>
      </c>
      <c r="CJ61" s="73">
        <f t="shared" si="6"/>
        <v>43.05</v>
      </c>
      <c r="CK61" s="73">
        <f t="shared" si="7"/>
        <v>39.83</v>
      </c>
      <c r="CL61" s="73">
        <f t="shared" si="8"/>
        <v>4.1607312339573026</v>
      </c>
      <c r="CM61" s="73">
        <f t="shared" si="9"/>
        <v>12.1156501596444</v>
      </c>
      <c r="CN61" s="73">
        <f t="shared" si="10"/>
        <v>8.4007136788445198</v>
      </c>
      <c r="CO61" s="73">
        <f t="shared" si="11"/>
        <v>1.4366674441507283</v>
      </c>
      <c r="CP61" s="73">
        <f t="shared" si="11"/>
        <v>5.6968071321204583</v>
      </c>
      <c r="CQ61" s="73">
        <f t="shared" si="12"/>
        <v>6.0336197066293478</v>
      </c>
      <c r="CR61" s="73">
        <f t="shared" si="12"/>
        <v>10.621093764223941</v>
      </c>
      <c r="CS61" s="73">
        <f t="shared" si="13"/>
        <v>4.9085146791078751</v>
      </c>
      <c r="CT61" s="73">
        <f t="shared" si="14"/>
        <v>96.831650405420532</v>
      </c>
      <c r="CU61" s="73">
        <f t="shared" si="15"/>
        <v>102.15</v>
      </c>
      <c r="CV61" s="73">
        <f t="shared" si="16"/>
        <v>132.45066661244692</v>
      </c>
      <c r="CW61" s="73">
        <f t="shared" si="17"/>
        <v>208.42075499946532</v>
      </c>
      <c r="CX61" s="73">
        <f t="shared" si="18"/>
        <v>589.10264330972757</v>
      </c>
      <c r="CY61" s="73">
        <f t="shared" si="18"/>
        <v>134.02784666615943</v>
      </c>
      <c r="CZ61" s="73">
        <f t="shared" si="18"/>
        <v>243.40637201823233</v>
      </c>
      <c r="DA61" s="73">
        <f t="shared" si="19"/>
        <v>1333.6596730423482</v>
      </c>
      <c r="DB61" s="73">
        <f t="shared" si="20"/>
        <v>173.97204335162047</v>
      </c>
      <c r="DC61" s="73">
        <f t="shared" si="21"/>
        <v>7.7829369504414745E-3</v>
      </c>
      <c r="DD61" s="73">
        <f t="shared" si="22"/>
        <v>2.9908879028055875</v>
      </c>
      <c r="DE61" s="73">
        <f t="shared" si="23"/>
        <v>25.604365547979121</v>
      </c>
      <c r="DF61" s="73">
        <f t="shared" si="24"/>
        <v>13.27151540816573</v>
      </c>
      <c r="DG61" s="74">
        <f t="shared" si="25"/>
        <v>3194.0000000000005</v>
      </c>
      <c r="DH61" s="99"/>
    </row>
    <row r="62" spans="1:136" ht="13.25" x14ac:dyDescent="0.25">
      <c r="A62" s="22" t="str">
        <f t="shared" si="3"/>
        <v>INDUSTRIES DES BIENS D EQUIPEMENTS MECAN</v>
      </c>
      <c r="B62" s="22" t="str">
        <f t="shared" si="3"/>
        <v xml:space="preserve">FE2 </v>
      </c>
      <c r="C62" s="22">
        <v>12</v>
      </c>
      <c r="D62" s="67">
        <f t="shared" si="27"/>
        <v>4954.17</v>
      </c>
      <c r="E62" s="67">
        <f t="shared" si="26"/>
        <v>392.54</v>
      </c>
      <c r="F62" s="67">
        <f t="shared" si="26"/>
        <v>1112.5999999999999</v>
      </c>
      <c r="G62" s="67">
        <f t="shared" si="26"/>
        <v>41.98</v>
      </c>
      <c r="H62" s="67">
        <f t="shared" si="26"/>
        <v>340.54</v>
      </c>
      <c r="I62" s="67">
        <f t="shared" si="26"/>
        <v>339.09</v>
      </c>
      <c r="J62" s="67">
        <f t="shared" si="26"/>
        <v>316.58</v>
      </c>
      <c r="K62" s="67">
        <f t="shared" si="26"/>
        <v>1304.1500000000001</v>
      </c>
      <c r="L62" s="67">
        <f t="shared" si="26"/>
        <v>295.97000000000003</v>
      </c>
      <c r="M62" s="67">
        <f t="shared" si="26"/>
        <v>465.8</v>
      </c>
      <c r="N62" s="67">
        <f t="shared" si="26"/>
        <v>255.9</v>
      </c>
      <c r="O62" s="68">
        <f t="shared" si="26"/>
        <v>596.08000000000004</v>
      </c>
      <c r="P62" s="67">
        <f t="shared" si="26"/>
        <v>111.24</v>
      </c>
      <c r="Q62" s="69">
        <f t="shared" si="26"/>
        <v>504.57</v>
      </c>
      <c r="R62" s="68">
        <f t="shared" si="26"/>
        <v>1126.08</v>
      </c>
      <c r="S62" s="69">
        <f t="shared" si="26"/>
        <v>1123.75</v>
      </c>
      <c r="T62" s="67">
        <f t="shared" si="26"/>
        <v>472.84</v>
      </c>
      <c r="U62" s="68">
        <f t="shared" si="26"/>
        <v>385.96</v>
      </c>
      <c r="V62" s="69">
        <f t="shared" si="26"/>
        <v>2006.59</v>
      </c>
      <c r="W62" s="67">
        <f t="shared" si="26"/>
        <v>500.88</v>
      </c>
      <c r="X62" s="67">
        <f t="shared" si="26"/>
        <v>546.89</v>
      </c>
      <c r="Y62" s="67">
        <f t="shared" si="26"/>
        <v>125.64</v>
      </c>
      <c r="Z62" s="67">
        <f t="shared" si="26"/>
        <v>943.37</v>
      </c>
      <c r="AA62" s="67">
        <f t="shared" si="26"/>
        <v>744.67</v>
      </c>
      <c r="AB62" s="68">
        <f t="shared" si="26"/>
        <v>1540.72</v>
      </c>
      <c r="AC62" s="67">
        <f t="shared" si="26"/>
        <v>488</v>
      </c>
      <c r="AD62" s="67">
        <f t="shared" si="26"/>
        <v>105.62</v>
      </c>
      <c r="AE62" s="67">
        <f t="shared" si="26"/>
        <v>109.8</v>
      </c>
      <c r="AF62" s="67">
        <f t="shared" si="26"/>
        <v>180.9</v>
      </c>
      <c r="AG62" s="67">
        <f t="shared" si="26"/>
        <v>2451.17</v>
      </c>
      <c r="AH62" s="67">
        <f t="shared" si="26"/>
        <v>1629.31</v>
      </c>
      <c r="AI62" s="67">
        <f t="shared" si="26"/>
        <v>2490.9699999999998</v>
      </c>
      <c r="AJ62" s="69">
        <f t="shared" si="26"/>
        <v>606.59</v>
      </c>
      <c r="AK62" s="67">
        <f t="shared" si="26"/>
        <v>632.03</v>
      </c>
      <c r="AL62" s="67">
        <f t="shared" si="26"/>
        <v>526.32000000000005</v>
      </c>
      <c r="AM62" s="70">
        <f t="shared" si="26"/>
        <v>83.09</v>
      </c>
      <c r="AN62" s="68">
        <f t="shared" si="26"/>
        <v>70.77</v>
      </c>
      <c r="AO62" s="69">
        <f t="shared" si="26"/>
        <v>615.47</v>
      </c>
      <c r="AP62" s="68">
        <f t="shared" si="26"/>
        <v>331.46</v>
      </c>
      <c r="AQ62" s="67">
        <f t="shared" si="26"/>
        <v>280</v>
      </c>
      <c r="AR62" s="67">
        <f t="shared" si="26"/>
        <v>9.9</v>
      </c>
      <c r="AS62" s="67">
        <f t="shared" si="26"/>
        <v>31160</v>
      </c>
      <c r="AT62" s="75">
        <f>O62*(SUM([2]CPR_CEB!$K$69:$K$70))/(SUM([2]CPR_CEB!$K$69:$K$72))</f>
        <v>103.09090339948663</v>
      </c>
      <c r="AU62" s="75">
        <f>O62*([2]CPR_CEB!$K$71/(SUM([2]CPR_CEB!$K$69:$K$72)))</f>
        <v>126.02279847242222</v>
      </c>
      <c r="AV62" s="75">
        <f>O62*([2]CPR_CEB!$K$72/(SUM([2]CPR_CEB!$K$69:$K$72)))</f>
        <v>366.96629812809113</v>
      </c>
      <c r="AW62" s="71">
        <f>$Q62*([2]CPR_CEB!$K$76/(SUM([2]CPR_CEB!$K$76:$K$78)))</f>
        <v>188.48140186915887</v>
      </c>
      <c r="AX62" s="71">
        <f>$Q62*(SUM([2]CPR_CEB!$K$77:$K$78)/(SUM([2]CPR_CEB!$K$76:$K$78)))</f>
        <v>316.08859813084109</v>
      </c>
      <c r="AY62" s="75">
        <f>$R62*(SUM([2]CPR_CEB!$K$79)/(SUM([2]CPR_CEB!$K$79:$K$84)))</f>
        <v>87.44878245995956</v>
      </c>
      <c r="AZ62" s="75">
        <f>$R62*(SUM([2]CPR_CEB!$K$80)/(SUM([2]CPR_CEB!$K$79:$K$84)))</f>
        <v>346.76003109936244</v>
      </c>
      <c r="BA62" s="75">
        <f>$R62*(SUM([2]CPR_CEB!$K$81:$K$83)/(SUM([2]CPR_CEB!$K$79:$K$84)))</f>
        <v>324.609647022236</v>
      </c>
      <c r="BB62" s="75">
        <f>$R62*(SUM([2]CPR_CEB!$K$84)/(SUM([2]CPR_CEB!$K$79:$K$84)))</f>
        <v>367.26153941844188</v>
      </c>
      <c r="BC62" s="71">
        <f>$S62*(SUM([2]CPR_CEB!$K$85)/(SUM([2]CPR_CEB!$K$85:$K$90)))</f>
        <v>350.32151797906238</v>
      </c>
      <c r="BD62" s="71">
        <f>$S62*(SUM([2]CPR_CEB!$K$86)/(SUM([2]CPR_CEB!$K$85:$K$90)))</f>
        <v>161.90030439235321</v>
      </c>
      <c r="BE62" s="71">
        <f>$S62*(SUM([2]CPR_CEB!$K$87:$K$90)/(SUM([2]CPR_CEB!$K$85:$K$90)))</f>
        <v>611.52817762858444</v>
      </c>
      <c r="BF62" s="75">
        <f>$U62*(SUM([2]CPR_CEB!$K$93)/(SUM([2]CPR_CEB!$K$93:$K$97)))</f>
        <v>0.9242776447361204</v>
      </c>
      <c r="BG62" s="75">
        <f>$U62*(SUM([2]CPR_CEB!$K$94)/(SUM([2]CPR_CEB!$K$93:$K$97)))*([2]TRP!$D$246/SUM([2]TRP!$D$246:$D$247))</f>
        <v>2.6860842337225459</v>
      </c>
      <c r="BH62" s="75">
        <f>$U62*(SUM([2]CPR_CEB!$K$94)/(SUM([2]CPR_CEB!$K$93:$K$97)))*([2]TRP!$D$247/SUM([2]TRP!$D$246:$D$247))</f>
        <v>1.2791374177408108</v>
      </c>
      <c r="BI62" s="75">
        <f>$U62*(SUM([2]CPR_CEB!$K$95:$K$96)/(SUM([2]CPR_CEB!$K$93:$K$97)))</f>
        <v>28.56794033234009</v>
      </c>
      <c r="BJ62" s="75">
        <f>$U62*(SUM([2]CPR_CEB!$K$97)/(SUM([2]CPR_CEB!$K$93:$K$97)))</f>
        <v>352.50256037146039</v>
      </c>
      <c r="BK62" s="71">
        <f>$V62*(SUM([2]CPR_CEB!$K$98)/(SUM([2]CPR_CEB!$K$98:$K$100)))</f>
        <v>1173.0014581031833</v>
      </c>
      <c r="BL62" s="71">
        <f>$V62*(SUM([2]CPR_CEB!$K$99)/(SUM([2]CPR_CEB!$K$98:$K$100)))</f>
        <v>607.50860754510938</v>
      </c>
      <c r="BM62" s="71">
        <f>$V62*(SUM([2]CPR_CEB!$K$100)/(SUM([2]CPR_CEB!$K$98:$K$100)))</f>
        <v>226.07993435170724</v>
      </c>
      <c r="BN62" s="75">
        <f>$AB62*(SUM([2]CPR_CEB!$K$106)/(SUM([2]CPR_CEB!$K$106:$K$113)))</f>
        <v>99.909538017324351</v>
      </c>
      <c r="BO62" s="75">
        <f>$AB62*(SUM([2]CPR_CEB!$K$107)/(SUM([2]CPR_CEB!$K$106:$K$113)))</f>
        <v>182.35395786546894</v>
      </c>
      <c r="BP62" s="75">
        <f>$AB62*(SUM([2]CPR_CEB!$K$108)/(SUM([2]CPR_CEB!$K$106:$K$113)))</f>
        <v>433.53860549673834</v>
      </c>
      <c r="BQ62" s="75">
        <f>$AB62*(SUM([2]CPR_CEB!$K$109)/(SUM([2]CPR_CEB!$K$106:$K$113)))</f>
        <v>97.767589562613637</v>
      </c>
      <c r="BR62" s="75">
        <f>$AB62*(SUM([2]CPR_CEB!$K$110)/(SUM([2]CPR_CEB!$K$106:$K$113)))</f>
        <v>183.2807624852957</v>
      </c>
      <c r="BS62" s="75">
        <f>$AB62*(SUM([2]CPR_CEB!$K$111:$K$112)/(SUM([2]CPR_CEB!$K$106:$K$113)))</f>
        <v>396.82684472248962</v>
      </c>
      <c r="BT62" s="75">
        <f>$AB62*(SUM([2]CPR_CEB!$K$113)/(SUM([2]CPR_CEB!$K$106:$K$113)))*([2]TRP!$D$248/SUM([2]TRP!$D$248:$D$251))</f>
        <v>15.975769464463561</v>
      </c>
      <c r="BU62" s="75">
        <f>$AB62*(SUM([2]CPR_CEB!$K$113)/(SUM([2]CPR_CEB!$K$106:$K$113)))*([2]TRP!$D$249/SUM([2]TRP!$D$248:$D$251))</f>
        <v>81.886063206788933</v>
      </c>
      <c r="BV62" s="75">
        <f>$AB62*(SUM([2]CPR_CEB!$K$113)/(SUM([2]CPR_CEB!$K$106:$K$113)))*([2]TRP!$D$250/SUM([2]TRP!$D$248:$D$251))</f>
        <v>19.497642989792528</v>
      </c>
      <c r="BW62" s="75">
        <f>$AB62*(SUM([2]CPR_CEB!$K$113)/(SUM([2]CPR_CEB!$K$106:$K$113)))*([2]TRP!$D$251/SUM([2]TRP!$D$248:$D$251))</f>
        <v>29.683226189024492</v>
      </c>
      <c r="BX62" s="71">
        <f>$AJ62*(SUM([2]CPR_CEB!$K$129)/(SUM([2]CPR_CEB!$K$129:$K$130)))</f>
        <v>457.00647339798002</v>
      </c>
      <c r="BY62" s="71">
        <f>$AJ62*(SUM([2]CPR_CEB!$K$130)/(SUM([2]CPR_CEB!$K$129:$K$130)))</f>
        <v>149.58352660201999</v>
      </c>
      <c r="BZ62" s="68">
        <f>$AN62*(SUM([2]CPR_CEB!$K$137)/(SUM([2]CPR_CEB!$K$137:$K$138)))</f>
        <v>11.913767163546314</v>
      </c>
      <c r="CA62" s="68">
        <f>$AN62*(SUM([2]CPR_CEB!$K$138)/(SUM([2]CPR_CEB!$K$137:$K$138)))</f>
        <v>58.856232836453685</v>
      </c>
      <c r="CB62" s="71">
        <f>$AO62*([2]CPR_CEB!$K$139+[2]CPR_CEB!$K$141)/(SUM([2]CPR_CEB!$K$139:$K$141))</f>
        <v>336.45423977351987</v>
      </c>
      <c r="CC62" s="71">
        <f>$AO62*(SUM([2]CPR_CEB!$K$140)/(SUM([2]CPR_CEB!$K$139:$K$141)))</f>
        <v>279.01576022648015</v>
      </c>
      <c r="CD62" s="68">
        <f>$AP62*(SUM([2]CPR_CEB!$K$142)/(SUM([2]CPR_CEB!$K$142:$K$143)))</f>
        <v>139.46167319941205</v>
      </c>
      <c r="CE62" s="68">
        <f>$AP62*(SUM([2]CPR_CEB!$K$143)/(SUM([2]CPR_CEB!$K$142:$K$143)))</f>
        <v>191.99832680058793</v>
      </c>
      <c r="CF62" s="70"/>
      <c r="CG62" s="70"/>
      <c r="CI62" s="72">
        <f t="shared" si="5"/>
        <v>4954.17</v>
      </c>
      <c r="CJ62" s="73">
        <f t="shared" si="6"/>
        <v>1505.1399999999999</v>
      </c>
      <c r="CK62" s="73">
        <f t="shared" si="7"/>
        <v>1304.1500000000001</v>
      </c>
      <c r="CL62" s="73">
        <f t="shared" si="8"/>
        <v>126.02279847242222</v>
      </c>
      <c r="CM62" s="73">
        <f t="shared" si="9"/>
        <v>366.96629812809113</v>
      </c>
      <c r="CN62" s="73">
        <f t="shared" si="10"/>
        <v>316.08859813084109</v>
      </c>
      <c r="CO62" s="73">
        <f t="shared" si="11"/>
        <v>87.44878245995956</v>
      </c>
      <c r="CP62" s="73">
        <f t="shared" si="11"/>
        <v>346.76003109936244</v>
      </c>
      <c r="CQ62" s="73">
        <f t="shared" si="12"/>
        <v>367.26153941844188</v>
      </c>
      <c r="CR62" s="73">
        <f t="shared" si="12"/>
        <v>350.32151797906238</v>
      </c>
      <c r="CS62" s="73">
        <f t="shared" si="13"/>
        <v>161.90030439235321</v>
      </c>
      <c r="CT62" s="73">
        <f t="shared" si="14"/>
        <v>4122.2980046035136</v>
      </c>
      <c r="CU62" s="73">
        <f t="shared" si="15"/>
        <v>1047.77</v>
      </c>
      <c r="CV62" s="73">
        <f t="shared" si="16"/>
        <v>115.88530748178792</v>
      </c>
      <c r="CW62" s="73">
        <f t="shared" si="17"/>
        <v>182.35395786546894</v>
      </c>
      <c r="CX62" s="73">
        <f t="shared" si="18"/>
        <v>515.42466870352723</v>
      </c>
      <c r="CY62" s="73">
        <f t="shared" si="18"/>
        <v>117.26523255240616</v>
      </c>
      <c r="CZ62" s="73">
        <f t="shared" si="18"/>
        <v>212.96398867432018</v>
      </c>
      <c r="DA62" s="73">
        <f t="shared" si="19"/>
        <v>11852.552998256948</v>
      </c>
      <c r="DB62" s="73">
        <f t="shared" si="20"/>
        <v>969.35384646554178</v>
      </c>
      <c r="DC62" s="73">
        <f t="shared" si="21"/>
        <v>0.9242776447361204</v>
      </c>
      <c r="DD62" s="73">
        <f t="shared" si="22"/>
        <v>355.18864460518296</v>
      </c>
      <c r="DE62" s="73">
        <f t="shared" si="23"/>
        <v>1173.0014581031833</v>
      </c>
      <c r="DF62" s="73">
        <f t="shared" si="24"/>
        <v>608.78774496285018</v>
      </c>
      <c r="DG62" s="74">
        <f t="shared" si="25"/>
        <v>31160</v>
      </c>
      <c r="DH62" s="99"/>
    </row>
    <row r="63" spans="1:136" ht="13.25" x14ac:dyDescent="0.25">
      <c r="A63" s="22" t="str">
        <f t="shared" si="3"/>
        <v>INDUSTRIES DES EQUIPEMENTS ELECTRIQUES E</v>
      </c>
      <c r="B63" s="22" t="str">
        <f t="shared" si="3"/>
        <v xml:space="preserve">FE3 </v>
      </c>
      <c r="C63" s="22">
        <v>12</v>
      </c>
      <c r="D63" s="67">
        <f t="shared" si="27"/>
        <v>70.489999999999995</v>
      </c>
      <c r="E63" s="67">
        <f t="shared" si="26"/>
        <v>203.55</v>
      </c>
      <c r="F63" s="67">
        <f t="shared" si="26"/>
        <v>573.92999999999995</v>
      </c>
      <c r="G63" s="67">
        <f t="shared" si="26"/>
        <v>30.65</v>
      </c>
      <c r="H63" s="67">
        <f t="shared" si="26"/>
        <v>221.8</v>
      </c>
      <c r="I63" s="67">
        <f t="shared" si="26"/>
        <v>183.6</v>
      </c>
      <c r="J63" s="67">
        <f t="shared" si="26"/>
        <v>169.29</v>
      </c>
      <c r="K63" s="67">
        <f t="shared" si="26"/>
        <v>704.12</v>
      </c>
      <c r="L63" s="67">
        <f t="shared" si="26"/>
        <v>160.80000000000001</v>
      </c>
      <c r="M63" s="67">
        <f t="shared" si="26"/>
        <v>278.66000000000003</v>
      </c>
      <c r="N63" s="67">
        <f t="shared" si="26"/>
        <v>211.5</v>
      </c>
      <c r="O63" s="68">
        <f t="shared" si="26"/>
        <v>300.20999999999998</v>
      </c>
      <c r="P63" s="67">
        <f t="shared" si="26"/>
        <v>59.05</v>
      </c>
      <c r="Q63" s="69">
        <f t="shared" si="26"/>
        <v>255.48</v>
      </c>
      <c r="R63" s="68">
        <f t="shared" si="26"/>
        <v>557.4</v>
      </c>
      <c r="S63" s="69">
        <f t="shared" si="26"/>
        <v>581.99</v>
      </c>
      <c r="T63" s="67">
        <f t="shared" si="26"/>
        <v>249.45</v>
      </c>
      <c r="U63" s="68">
        <f t="shared" si="26"/>
        <v>190.74</v>
      </c>
      <c r="V63" s="69">
        <f t="shared" si="26"/>
        <v>999.1</v>
      </c>
      <c r="W63" s="67">
        <f t="shared" si="26"/>
        <v>358.7</v>
      </c>
      <c r="X63" s="67">
        <f t="shared" si="26"/>
        <v>294.23</v>
      </c>
      <c r="Y63" s="67">
        <f t="shared" si="26"/>
        <v>88.6</v>
      </c>
      <c r="Z63" s="67">
        <f t="shared" si="26"/>
        <v>1037.68</v>
      </c>
      <c r="AA63" s="67">
        <f t="shared" si="26"/>
        <v>408.81</v>
      </c>
      <c r="AB63" s="68">
        <f t="shared" si="26"/>
        <v>1097.25</v>
      </c>
      <c r="AC63" s="67">
        <f t="shared" si="26"/>
        <v>1463</v>
      </c>
      <c r="AD63" s="67">
        <f t="shared" si="26"/>
        <v>228.83</v>
      </c>
      <c r="AE63" s="67">
        <f t="shared" si="26"/>
        <v>79.38</v>
      </c>
      <c r="AF63" s="67">
        <f t="shared" si="26"/>
        <v>98.64</v>
      </c>
      <c r="AG63" s="67">
        <f t="shared" si="26"/>
        <v>1418.06</v>
      </c>
      <c r="AH63" s="67">
        <f t="shared" si="26"/>
        <v>1652.31</v>
      </c>
      <c r="AI63" s="67">
        <f t="shared" si="26"/>
        <v>2006.11</v>
      </c>
      <c r="AJ63" s="69">
        <f t="shared" si="26"/>
        <v>531.54</v>
      </c>
      <c r="AK63" s="67">
        <f t="shared" si="26"/>
        <v>456.96</v>
      </c>
      <c r="AL63" s="67">
        <f t="shared" si="26"/>
        <v>470.44</v>
      </c>
      <c r="AM63" s="70">
        <f t="shared" si="26"/>
        <v>50.82</v>
      </c>
      <c r="AN63" s="68">
        <f t="shared" si="26"/>
        <v>601.23</v>
      </c>
      <c r="AO63" s="69">
        <f t="shared" si="26"/>
        <v>1188.57</v>
      </c>
      <c r="AP63" s="68">
        <f t="shared" si="26"/>
        <v>202.45</v>
      </c>
      <c r="AQ63" s="67">
        <f t="shared" si="26"/>
        <v>2045</v>
      </c>
      <c r="AR63" s="67">
        <f t="shared" si="26"/>
        <v>45.59</v>
      </c>
      <c r="AS63" s="67">
        <f t="shared" si="26"/>
        <v>21826.01</v>
      </c>
      <c r="AT63" s="75">
        <f>O63*(SUM([2]CPR_CEB!$K$69:$K$70))/(SUM([2]CPR_CEB!$K$69:$K$72))</f>
        <v>51.920749076566707</v>
      </c>
      <c r="AU63" s="75">
        <f>O63*([2]CPR_CEB!$K$71/(SUM([2]CPR_CEB!$K$69:$K$72)))</f>
        <v>63.470179052150499</v>
      </c>
      <c r="AV63" s="75">
        <f>O63*([2]CPR_CEB!$K$72/(SUM([2]CPR_CEB!$K$69:$K$72)))</f>
        <v>184.81907187128277</v>
      </c>
      <c r="AW63" s="71">
        <f>$Q63*([2]CPR_CEB!$K$76/(SUM([2]CPR_CEB!$K$76:$K$78)))</f>
        <v>95.43418861512319</v>
      </c>
      <c r="AX63" s="71">
        <f>$Q63*(SUM([2]CPR_CEB!$K$77:$K$78)/(SUM([2]CPR_CEB!$K$76:$K$78)))</f>
        <v>160.0458113848768</v>
      </c>
      <c r="AY63" s="75">
        <f>$R63*(SUM([2]CPR_CEB!$K$79)/(SUM([2]CPR_CEB!$K$79:$K$84)))</f>
        <v>43.28640180376302</v>
      </c>
      <c r="AZ63" s="75">
        <f>$R63*(SUM([2]CPR_CEB!$K$80)/(SUM([2]CPR_CEB!$K$79:$K$84)))</f>
        <v>171.64325921318613</v>
      </c>
      <c r="BA63" s="75">
        <f>$R63*(SUM([2]CPR_CEB!$K$81:$K$83)/(SUM([2]CPR_CEB!$K$79:$K$84)))</f>
        <v>160.67900793033741</v>
      </c>
      <c r="BB63" s="75">
        <f>$R63*(SUM([2]CPR_CEB!$K$84)/(SUM([2]CPR_CEB!$K$79:$K$84)))</f>
        <v>181.79133105271342</v>
      </c>
      <c r="BC63" s="71">
        <f>$S63*(SUM([2]CPR_CEB!$K$85)/(SUM([2]CPR_CEB!$K$85:$K$90)))</f>
        <v>181.43147519344561</v>
      </c>
      <c r="BD63" s="71">
        <f>$S63*(SUM([2]CPR_CEB!$K$86)/(SUM([2]CPR_CEB!$K$85:$K$90)))</f>
        <v>83.848149635867102</v>
      </c>
      <c r="BE63" s="71">
        <f>$S63*(SUM([2]CPR_CEB!$K$87:$K$90)/(SUM([2]CPR_CEB!$K$85:$K$90)))</f>
        <v>316.71037517068731</v>
      </c>
      <c r="BF63" s="75">
        <f>$U63*(SUM([2]CPR_CEB!$K$93)/(SUM([2]CPR_CEB!$K$93:$K$97)))</f>
        <v>0.45677458274683286</v>
      </c>
      <c r="BG63" s="75">
        <f>$U63*(SUM([2]CPR_CEB!$K$94)/(SUM([2]CPR_CEB!$K$93:$K$97)))*([2]TRP!$D$246/SUM([2]TRP!$D$246:$D$247))</f>
        <v>1.3274528623179565</v>
      </c>
      <c r="BH63" s="75">
        <f>$U63*(SUM([2]CPR_CEB!$K$94)/(SUM([2]CPR_CEB!$K$93:$K$97)))*([2]TRP!$D$247/SUM([2]TRP!$D$246:$D$247))</f>
        <v>0.63214496595471625</v>
      </c>
      <c r="BI63" s="75">
        <f>$U63*(SUM([2]CPR_CEB!$K$95:$K$96)/(SUM([2]CPR_CEB!$K$93:$K$97)))</f>
        <v>14.118170118640659</v>
      </c>
      <c r="BJ63" s="75">
        <f>$U63*(SUM([2]CPR_CEB!$K$97)/(SUM([2]CPR_CEB!$K$93:$K$97)))</f>
        <v>174.20545747033984</v>
      </c>
      <c r="BK63" s="71">
        <f>$V63*(SUM([2]CPR_CEB!$K$98)/(SUM([2]CPR_CEB!$K$98:$K$100)))</f>
        <v>584.04843878963345</v>
      </c>
      <c r="BL63" s="71">
        <f>$V63*(SUM([2]CPR_CEB!$K$99)/(SUM([2]CPR_CEB!$K$98:$K$100)))</f>
        <v>302.48423933056523</v>
      </c>
      <c r="BM63" s="71">
        <f>$V63*(SUM([2]CPR_CEB!$K$100)/(SUM([2]CPR_CEB!$K$98:$K$100)))</f>
        <v>112.56732187980141</v>
      </c>
      <c r="BN63" s="75">
        <f>$AB63*(SUM([2]CPR_CEB!$K$106)/(SUM([2]CPR_CEB!$K$106:$K$113)))</f>
        <v>71.15227983638114</v>
      </c>
      <c r="BO63" s="75">
        <f>$AB63*(SUM([2]CPR_CEB!$K$107)/(SUM([2]CPR_CEB!$K$106:$K$113)))</f>
        <v>129.86647818415142</v>
      </c>
      <c r="BP63" s="75">
        <f>$AB63*(SUM([2]CPR_CEB!$K$108)/(SUM([2]CPR_CEB!$K$106:$K$113)))</f>
        <v>308.75190487648382</v>
      </c>
      <c r="BQ63" s="75">
        <f>$AB63*(SUM([2]CPR_CEB!$K$109)/(SUM([2]CPR_CEB!$K$106:$K$113)))</f>
        <v>69.626854748155282</v>
      </c>
      <c r="BR63" s="75">
        <f>$AB63*(SUM([2]CPR_CEB!$K$110)/(SUM([2]CPR_CEB!$K$106:$K$113)))</f>
        <v>130.52651788578763</v>
      </c>
      <c r="BS63" s="75">
        <f>$AB63*(SUM([2]CPR_CEB!$K$111:$K$112)/(SUM([2]CPR_CEB!$K$106:$K$113)))</f>
        <v>282.60699891722811</v>
      </c>
      <c r="BT63" s="75">
        <f>$AB63*(SUM([2]CPR_CEB!$K$113)/(SUM([2]CPR_CEB!$K$106:$K$113)))*([2]TRP!$D$248/SUM([2]TRP!$D$248:$D$251))</f>
        <v>11.377416431851758</v>
      </c>
      <c r="BU63" s="75">
        <f>$AB63*(SUM([2]CPR_CEB!$K$113)/(SUM([2]CPR_CEB!$K$106:$K$113)))*([2]TRP!$D$249/SUM([2]TRP!$D$248:$D$251))</f>
        <v>58.316555151908943</v>
      </c>
      <c r="BV63" s="75">
        <f>$AB63*(SUM([2]CPR_CEB!$K$113)/(SUM([2]CPR_CEB!$K$106:$K$113)))*([2]TRP!$D$250/SUM([2]TRP!$D$248:$D$251))</f>
        <v>13.885578671367835</v>
      </c>
      <c r="BW63" s="75">
        <f>$AB63*(SUM([2]CPR_CEB!$K$113)/(SUM([2]CPR_CEB!$K$106:$K$113)))*([2]TRP!$D$251/SUM([2]TRP!$D$248:$D$251))</f>
        <v>21.139415296684096</v>
      </c>
      <c r="BX63" s="71">
        <f>$AJ63*(SUM([2]CPR_CEB!$K$129)/(SUM([2]CPR_CEB!$K$129:$K$130)))</f>
        <v>400.46360947256346</v>
      </c>
      <c r="BY63" s="71">
        <f>$AJ63*(SUM([2]CPR_CEB!$K$130)/(SUM([2]CPR_CEB!$K$129:$K$130)))</f>
        <v>131.07639052743647</v>
      </c>
      <c r="BZ63" s="68">
        <f>$AN63*(SUM([2]CPR_CEB!$K$137)/(SUM([2]CPR_CEB!$K$137:$K$138)))</f>
        <v>101.21399225291721</v>
      </c>
      <c r="CA63" s="68">
        <f>$AN63*(SUM([2]CPR_CEB!$K$138)/(SUM([2]CPR_CEB!$K$137:$K$138)))</f>
        <v>500.01600774708282</v>
      </c>
      <c r="CB63" s="71">
        <f>$AO63*([2]CPR_CEB!$K$139+[2]CPR_CEB!$K$141)/(SUM([2]CPR_CEB!$K$139:$K$141))</f>
        <v>649.74639830960484</v>
      </c>
      <c r="CC63" s="71">
        <f>$AO63*(SUM([2]CPR_CEB!$K$140)/(SUM([2]CPR_CEB!$K$139:$K$141)))</f>
        <v>538.82360169039509</v>
      </c>
      <c r="CD63" s="68">
        <f>$AP63*(SUM([2]CPR_CEB!$K$142)/(SUM([2]CPR_CEB!$K$142:$K$143)))</f>
        <v>85.180763106320427</v>
      </c>
      <c r="CE63" s="68">
        <f>$AP63*(SUM([2]CPR_CEB!$K$143)/(SUM([2]CPR_CEB!$K$142:$K$143)))</f>
        <v>117.26923689367955</v>
      </c>
      <c r="CF63" s="70"/>
      <c r="CG63" s="70"/>
      <c r="CI63" s="72">
        <f t="shared" si="5"/>
        <v>70.489999999999995</v>
      </c>
      <c r="CJ63" s="73">
        <f t="shared" si="6"/>
        <v>777.48</v>
      </c>
      <c r="CK63" s="73">
        <f t="shared" si="7"/>
        <v>704.12</v>
      </c>
      <c r="CL63" s="73">
        <f t="shared" si="8"/>
        <v>63.470179052150499</v>
      </c>
      <c r="CM63" s="73">
        <f t="shared" si="9"/>
        <v>184.81907187128277</v>
      </c>
      <c r="CN63" s="73">
        <f t="shared" si="10"/>
        <v>160.0458113848768</v>
      </c>
      <c r="CO63" s="73">
        <f t="shared" si="11"/>
        <v>43.28640180376302</v>
      </c>
      <c r="CP63" s="73">
        <f t="shared" si="11"/>
        <v>171.64325921318613</v>
      </c>
      <c r="CQ63" s="73">
        <f t="shared" si="12"/>
        <v>181.79133105271342</v>
      </c>
      <c r="CR63" s="73">
        <f t="shared" si="12"/>
        <v>181.43147519344561</v>
      </c>
      <c r="CS63" s="73">
        <f t="shared" si="13"/>
        <v>83.848149635867102</v>
      </c>
      <c r="CT63" s="73">
        <f t="shared" si="14"/>
        <v>2316.2298127911567</v>
      </c>
      <c r="CU63" s="73">
        <f t="shared" si="15"/>
        <v>652.93000000000006</v>
      </c>
      <c r="CV63" s="73">
        <f t="shared" si="16"/>
        <v>82.529696268232897</v>
      </c>
      <c r="CW63" s="73">
        <f t="shared" si="17"/>
        <v>129.86647818415142</v>
      </c>
      <c r="CX63" s="73">
        <f t="shared" si="18"/>
        <v>367.06846002839279</v>
      </c>
      <c r="CY63" s="73">
        <f t="shared" si="18"/>
        <v>83.51243341952312</v>
      </c>
      <c r="CZ63" s="73">
        <f t="shared" si="18"/>
        <v>151.66593318247172</v>
      </c>
      <c r="DA63" s="73">
        <f t="shared" si="19"/>
        <v>10978.851762058632</v>
      </c>
      <c r="DB63" s="73">
        <f t="shared" si="20"/>
        <v>3377.7752368585943</v>
      </c>
      <c r="DC63" s="73">
        <f t="shared" si="21"/>
        <v>0.45677458274683286</v>
      </c>
      <c r="DD63" s="73">
        <f t="shared" si="22"/>
        <v>175.53291033265779</v>
      </c>
      <c r="DE63" s="73">
        <f t="shared" si="23"/>
        <v>584.04843878963345</v>
      </c>
      <c r="DF63" s="73">
        <f t="shared" si="24"/>
        <v>303.11638429651993</v>
      </c>
      <c r="DG63" s="74">
        <f t="shared" si="25"/>
        <v>21826.010000000002</v>
      </c>
      <c r="DH63" s="99"/>
    </row>
    <row r="64" spans="1:136" ht="13.25" x14ac:dyDescent="0.25">
      <c r="A64" s="22" t="str">
        <f t="shared" si="3"/>
        <v>INDUSTRIES DES PRODUITS MINERAUX</v>
      </c>
      <c r="B64" s="45" t="str">
        <f t="shared" si="3"/>
        <v xml:space="preserve">FF1 </v>
      </c>
      <c r="C64" s="22">
        <v>12</v>
      </c>
      <c r="D64" s="67">
        <f t="shared" si="27"/>
        <v>0</v>
      </c>
      <c r="E64" s="67">
        <f t="shared" si="26"/>
        <v>0</v>
      </c>
      <c r="F64" s="67">
        <f t="shared" si="26"/>
        <v>0</v>
      </c>
      <c r="G64" s="67">
        <f t="shared" si="26"/>
        <v>0</v>
      </c>
      <c r="H64" s="67">
        <f t="shared" si="26"/>
        <v>0</v>
      </c>
      <c r="I64" s="67">
        <f t="shared" si="26"/>
        <v>0</v>
      </c>
      <c r="J64" s="67">
        <f t="shared" si="26"/>
        <v>0</v>
      </c>
      <c r="K64" s="67">
        <f t="shared" si="26"/>
        <v>0</v>
      </c>
      <c r="L64" s="67">
        <f t="shared" si="26"/>
        <v>0</v>
      </c>
      <c r="M64" s="67">
        <f t="shared" si="26"/>
        <v>0</v>
      </c>
      <c r="N64" s="67">
        <f t="shared" si="26"/>
        <v>0</v>
      </c>
      <c r="O64" s="68">
        <f t="shared" si="26"/>
        <v>0</v>
      </c>
      <c r="P64" s="67">
        <f t="shared" si="26"/>
        <v>0</v>
      </c>
      <c r="Q64" s="69">
        <f t="shared" si="26"/>
        <v>0</v>
      </c>
      <c r="R64" s="68">
        <f t="shared" si="26"/>
        <v>0</v>
      </c>
      <c r="S64" s="69">
        <f t="shared" si="26"/>
        <v>0</v>
      </c>
      <c r="T64" s="67">
        <f t="shared" si="26"/>
        <v>0</v>
      </c>
      <c r="U64" s="68">
        <f t="shared" si="26"/>
        <v>0</v>
      </c>
      <c r="V64" s="69">
        <f t="shared" si="26"/>
        <v>0</v>
      </c>
      <c r="W64" s="67">
        <f t="shared" si="26"/>
        <v>0</v>
      </c>
      <c r="X64" s="67">
        <f t="shared" si="26"/>
        <v>0</v>
      </c>
      <c r="Y64" s="67">
        <f t="shared" si="26"/>
        <v>0</v>
      </c>
      <c r="Z64" s="67">
        <f t="shared" si="26"/>
        <v>0</v>
      </c>
      <c r="AA64" s="67">
        <f t="shared" si="26"/>
        <v>0</v>
      </c>
      <c r="AB64" s="68">
        <f t="shared" si="26"/>
        <v>0</v>
      </c>
      <c r="AC64" s="67">
        <f t="shared" si="26"/>
        <v>0</v>
      </c>
      <c r="AD64" s="67">
        <f t="shared" si="26"/>
        <v>0</v>
      </c>
      <c r="AE64" s="67">
        <f t="shared" si="26"/>
        <v>0</v>
      </c>
      <c r="AF64" s="67">
        <f t="shared" si="26"/>
        <v>0</v>
      </c>
      <c r="AG64" s="67">
        <f t="shared" si="26"/>
        <v>0</v>
      </c>
      <c r="AH64" s="67">
        <f t="shared" si="26"/>
        <v>0</v>
      </c>
      <c r="AI64" s="67">
        <f t="shared" si="26"/>
        <v>0</v>
      </c>
      <c r="AJ64" s="69">
        <f t="shared" si="26"/>
        <v>0</v>
      </c>
      <c r="AK64" s="67">
        <f t="shared" si="26"/>
        <v>0</v>
      </c>
      <c r="AL64" s="67">
        <f t="shared" si="26"/>
        <v>0</v>
      </c>
      <c r="AM64" s="70">
        <f t="shared" si="26"/>
        <v>0</v>
      </c>
      <c r="AN64" s="68">
        <f t="shared" si="26"/>
        <v>0</v>
      </c>
      <c r="AO64" s="69">
        <f t="shared" si="26"/>
        <v>0</v>
      </c>
      <c r="AP64" s="68">
        <f t="shared" si="26"/>
        <v>0</v>
      </c>
      <c r="AQ64" s="67">
        <f t="shared" si="26"/>
        <v>0</v>
      </c>
      <c r="AR64" s="67">
        <f t="shared" si="26"/>
        <v>0</v>
      </c>
      <c r="AS64" s="67">
        <f t="shared" si="26"/>
        <v>0</v>
      </c>
      <c r="AT64" s="75">
        <f>O64*(SUM([2]CPR_CEB!$K$69:$K$70))/(SUM([2]CPR_CEB!$K$69:$K$72))</f>
        <v>0</v>
      </c>
      <c r="AU64" s="75">
        <f>O64*([2]CPR_CEB!$K$71/(SUM([2]CPR_CEB!$K$69:$K$72)))</f>
        <v>0</v>
      </c>
      <c r="AV64" s="75">
        <f>O64*([2]CPR_CEB!$K$72/(SUM([2]CPR_CEB!$K$69:$K$72)))</f>
        <v>0</v>
      </c>
      <c r="AW64" s="71">
        <f>$Q64*([2]CPR_CEB!$K$76/(SUM([2]CPR_CEB!$K$76:$K$78)))</f>
        <v>0</v>
      </c>
      <c r="AX64" s="71">
        <f>$Q64*(SUM([2]CPR_CEB!$K$77:$K$78)/(SUM([2]CPR_CEB!$K$76:$K$78)))</f>
        <v>0</v>
      </c>
      <c r="AY64" s="75">
        <f>$R64*(SUM([2]CPR_CEB!$K$79)/(SUM([2]CPR_CEB!$K$79:$K$84)))</f>
        <v>0</v>
      </c>
      <c r="AZ64" s="75">
        <f>$R64*(SUM([2]CPR_CEB!$K$80)/(SUM([2]CPR_CEB!$K$79:$K$84)))</f>
        <v>0</v>
      </c>
      <c r="BA64" s="75">
        <f>$R64*(SUM([2]CPR_CEB!$K$81:$K$83)/(SUM([2]CPR_CEB!$K$79:$K$84)))</f>
        <v>0</v>
      </c>
      <c r="BB64" s="75">
        <f>$R64*(SUM([2]CPR_CEB!$K$84)/(SUM([2]CPR_CEB!$K$79:$K$84)))</f>
        <v>0</v>
      </c>
      <c r="BC64" s="71">
        <f>$S64*(SUM([2]CPR_CEB!$K$85)/(SUM([2]CPR_CEB!$K$85:$K$90)))</f>
        <v>0</v>
      </c>
      <c r="BD64" s="71">
        <f>$S64*(SUM([2]CPR_CEB!$K$86)/(SUM([2]CPR_CEB!$K$85:$K$90)))</f>
        <v>0</v>
      </c>
      <c r="BE64" s="71">
        <f>$S64*(SUM([2]CPR_CEB!$K$87:$K$90)/(SUM([2]CPR_CEB!$K$85:$K$90)))</f>
        <v>0</v>
      </c>
      <c r="BF64" s="75">
        <f>$U64*(SUM([2]CPR_CEB!$K$93)/(SUM([2]CPR_CEB!$K$93:$K$97)))</f>
        <v>0</v>
      </c>
      <c r="BG64" s="75">
        <f>$U64*(SUM([2]CPR_CEB!$K$94)/(SUM([2]CPR_CEB!$K$93:$K$97)))*([2]TRP!$D$246/SUM([2]TRP!$D$246:$D$247))</f>
        <v>0</v>
      </c>
      <c r="BH64" s="75">
        <f>$U64*(SUM([2]CPR_CEB!$K$94)/(SUM([2]CPR_CEB!$K$93:$K$97)))*([2]TRP!$D$247/SUM([2]TRP!$D$246:$D$247))</f>
        <v>0</v>
      </c>
      <c r="BI64" s="75">
        <f>$U64*(SUM([2]CPR_CEB!$K$95:$K$96)/(SUM([2]CPR_CEB!$K$93:$K$97)))</f>
        <v>0</v>
      </c>
      <c r="BJ64" s="75">
        <f>$U64*(SUM([2]CPR_CEB!$K$97)/(SUM([2]CPR_CEB!$K$93:$K$97)))</f>
        <v>0</v>
      </c>
      <c r="BK64" s="71">
        <f>$V64*(SUM([2]CPR_CEB!$K$98)/(SUM([2]CPR_CEB!$K$98:$K$100)))</f>
        <v>0</v>
      </c>
      <c r="BL64" s="71">
        <f>$V64*(SUM([2]CPR_CEB!$K$99)/(SUM([2]CPR_CEB!$K$98:$K$100)))</f>
        <v>0</v>
      </c>
      <c r="BM64" s="71">
        <f>$V64*(SUM([2]CPR_CEB!$K$100)/(SUM([2]CPR_CEB!$K$98:$K$100)))</f>
        <v>0</v>
      </c>
      <c r="BN64" s="75">
        <f>$AB64*(SUM([2]CPR_CEB!$K$106)/(SUM([2]CPR_CEB!$K$106:$K$113)))</f>
        <v>0</v>
      </c>
      <c r="BO64" s="75">
        <f>$AB64*(SUM([2]CPR_CEB!$K$107)/(SUM([2]CPR_CEB!$K$106:$K$113)))</f>
        <v>0</v>
      </c>
      <c r="BP64" s="75">
        <f>$AB64*(SUM([2]CPR_CEB!$K$108)/(SUM([2]CPR_CEB!$K$106:$K$113)))</f>
        <v>0</v>
      </c>
      <c r="BQ64" s="75">
        <f>$AB64*(SUM([2]CPR_CEB!$K$109)/(SUM([2]CPR_CEB!$K$106:$K$113)))</f>
        <v>0</v>
      </c>
      <c r="BR64" s="75">
        <f>$AB64*(SUM([2]CPR_CEB!$K$110)/(SUM([2]CPR_CEB!$K$106:$K$113)))</f>
        <v>0</v>
      </c>
      <c r="BS64" s="75">
        <f>$AB64*(SUM([2]CPR_CEB!$K$111:$K$112)/(SUM([2]CPR_CEB!$K$106:$K$113)))</f>
        <v>0</v>
      </c>
      <c r="BT64" s="75">
        <f>$AB64*(SUM([2]CPR_CEB!$K$113)/(SUM([2]CPR_CEB!$K$106:$K$113)))*([2]TRP!$D$248/SUM([2]TRP!$D$248:$D$251))</f>
        <v>0</v>
      </c>
      <c r="BU64" s="75">
        <f>$AB64*(SUM([2]CPR_CEB!$K$113)/(SUM([2]CPR_CEB!$K$106:$K$113)))*([2]TRP!$D$249/SUM([2]TRP!$D$248:$D$251))</f>
        <v>0</v>
      </c>
      <c r="BV64" s="75">
        <f>$AB64*(SUM([2]CPR_CEB!$K$113)/(SUM([2]CPR_CEB!$K$106:$K$113)))*([2]TRP!$D$250/SUM([2]TRP!$D$248:$D$251))</f>
        <v>0</v>
      </c>
      <c r="BW64" s="75">
        <f>$AB64*(SUM([2]CPR_CEB!$K$113)/(SUM([2]CPR_CEB!$K$106:$K$113)))*([2]TRP!$D$251/SUM([2]TRP!$D$248:$D$251))</f>
        <v>0</v>
      </c>
      <c r="BX64" s="71">
        <f>$AJ64*(SUM([2]CPR_CEB!$K$129)/(SUM([2]CPR_CEB!$K$129:$K$130)))</f>
        <v>0</v>
      </c>
      <c r="BY64" s="71">
        <f>$AJ64*(SUM([2]CPR_CEB!$K$130)/(SUM([2]CPR_CEB!$K$129:$K$130)))</f>
        <v>0</v>
      </c>
      <c r="BZ64" s="68">
        <f>$AN64*(SUM([2]CPR_CEB!$K$137)/(SUM([2]CPR_CEB!$K$137:$K$138)))</f>
        <v>0</v>
      </c>
      <c r="CA64" s="68">
        <f>$AN64*(SUM([2]CPR_CEB!$K$138)/(SUM([2]CPR_CEB!$K$137:$K$138)))</f>
        <v>0</v>
      </c>
      <c r="CB64" s="71">
        <f>$AO64*([2]CPR_CEB!$K$139+[2]CPR_CEB!$K$141)/(SUM([2]CPR_CEB!$K$139:$K$141))</f>
        <v>0</v>
      </c>
      <c r="CC64" s="71">
        <f>$AO64*(SUM([2]CPR_CEB!$K$140)/(SUM([2]CPR_CEB!$K$139:$K$141)))</f>
        <v>0</v>
      </c>
      <c r="CD64" s="68">
        <f>$AP64*(SUM([2]CPR_CEB!$K$142)/(SUM([2]CPR_CEB!$K$142:$K$143)))</f>
        <v>0</v>
      </c>
      <c r="CE64" s="68">
        <f>$AP64*(SUM([2]CPR_CEB!$K$143)/(SUM([2]CPR_CEB!$K$142:$K$143)))</f>
        <v>0</v>
      </c>
      <c r="CF64" s="70"/>
      <c r="CG64" s="70"/>
      <c r="CI64" s="72">
        <f t="shared" si="5"/>
        <v>0</v>
      </c>
      <c r="CJ64" s="73">
        <f t="shared" si="6"/>
        <v>0</v>
      </c>
      <c r="CK64" s="73">
        <f t="shared" si="7"/>
        <v>0</v>
      </c>
      <c r="CL64" s="73">
        <f t="shared" si="8"/>
        <v>0</v>
      </c>
      <c r="CM64" s="73">
        <f t="shared" si="9"/>
        <v>0</v>
      </c>
      <c r="CN64" s="73">
        <f t="shared" si="10"/>
        <v>0</v>
      </c>
      <c r="CO64" s="73">
        <f t="shared" si="11"/>
        <v>0</v>
      </c>
      <c r="CP64" s="73">
        <f t="shared" si="11"/>
        <v>0</v>
      </c>
      <c r="CQ64" s="73">
        <f t="shared" si="12"/>
        <v>0</v>
      </c>
      <c r="CR64" s="73">
        <f t="shared" si="12"/>
        <v>0</v>
      </c>
      <c r="CS64" s="73">
        <f t="shared" si="13"/>
        <v>0</v>
      </c>
      <c r="CT64" s="73">
        <f t="shared" si="14"/>
        <v>0</v>
      </c>
      <c r="CU64" s="73">
        <f t="shared" si="15"/>
        <v>0</v>
      </c>
      <c r="CV64" s="73">
        <f t="shared" si="16"/>
        <v>0</v>
      </c>
      <c r="CW64" s="73">
        <f t="shared" si="17"/>
        <v>0</v>
      </c>
      <c r="CX64" s="73">
        <f t="shared" si="18"/>
        <v>0</v>
      </c>
      <c r="CY64" s="73">
        <f t="shared" si="18"/>
        <v>0</v>
      </c>
      <c r="CZ64" s="73">
        <f t="shared" si="18"/>
        <v>0</v>
      </c>
      <c r="DA64" s="73">
        <f t="shared" si="19"/>
        <v>0</v>
      </c>
      <c r="DB64" s="73">
        <f t="shared" si="20"/>
        <v>0</v>
      </c>
      <c r="DC64" s="73">
        <f t="shared" si="21"/>
        <v>0</v>
      </c>
      <c r="DD64" s="73">
        <f t="shared" si="22"/>
        <v>0</v>
      </c>
      <c r="DE64" s="73">
        <f t="shared" si="23"/>
        <v>0</v>
      </c>
      <c r="DF64" s="73">
        <f t="shared" si="24"/>
        <v>0</v>
      </c>
      <c r="DG64" s="74">
        <f t="shared" si="25"/>
        <v>0</v>
      </c>
      <c r="DH64" s="99"/>
    </row>
    <row r="65" spans="1:112" ht="13.25" x14ac:dyDescent="0.25">
      <c r="A65" s="22" t="str">
        <f t="shared" si="3"/>
        <v>INDUSTRIE TEXTILE</v>
      </c>
      <c r="B65" s="22" t="str">
        <f t="shared" si="3"/>
        <v xml:space="preserve">FF2 </v>
      </c>
      <c r="C65" s="22">
        <v>12</v>
      </c>
      <c r="D65" s="67">
        <f t="shared" si="27"/>
        <v>0</v>
      </c>
      <c r="E65" s="67">
        <f t="shared" si="26"/>
        <v>0</v>
      </c>
      <c r="F65" s="67">
        <f t="shared" si="26"/>
        <v>0</v>
      </c>
      <c r="G65" s="67">
        <f t="shared" si="26"/>
        <v>0</v>
      </c>
      <c r="H65" s="67">
        <f t="shared" si="26"/>
        <v>0</v>
      </c>
      <c r="I65" s="67">
        <f t="shared" si="26"/>
        <v>0</v>
      </c>
      <c r="J65" s="67">
        <f t="shared" si="26"/>
        <v>0</v>
      </c>
      <c r="K65" s="67">
        <f t="shared" si="26"/>
        <v>0</v>
      </c>
      <c r="L65" s="67">
        <f t="shared" si="26"/>
        <v>1</v>
      </c>
      <c r="M65" s="67">
        <f t="shared" si="26"/>
        <v>0</v>
      </c>
      <c r="N65" s="67">
        <f t="shared" si="26"/>
        <v>0</v>
      </c>
      <c r="O65" s="68">
        <f t="shared" si="26"/>
        <v>0</v>
      </c>
      <c r="P65" s="67">
        <f t="shared" ref="E65:AS71" si="28">P17</f>
        <v>0</v>
      </c>
      <c r="Q65" s="69">
        <f t="shared" si="28"/>
        <v>0</v>
      </c>
      <c r="R65" s="68">
        <f t="shared" si="28"/>
        <v>0</v>
      </c>
      <c r="S65" s="69">
        <f t="shared" si="28"/>
        <v>0</v>
      </c>
      <c r="T65" s="67">
        <f t="shared" si="28"/>
        <v>0</v>
      </c>
      <c r="U65" s="68">
        <f t="shared" si="28"/>
        <v>0</v>
      </c>
      <c r="V65" s="69">
        <f t="shared" si="28"/>
        <v>0</v>
      </c>
      <c r="W65" s="67">
        <f t="shared" si="28"/>
        <v>0</v>
      </c>
      <c r="X65" s="67">
        <f t="shared" si="28"/>
        <v>0</v>
      </c>
      <c r="Y65" s="67">
        <f t="shared" si="28"/>
        <v>0</v>
      </c>
      <c r="Z65" s="67">
        <f t="shared" si="28"/>
        <v>0</v>
      </c>
      <c r="AA65" s="67">
        <f t="shared" si="28"/>
        <v>0</v>
      </c>
      <c r="AB65" s="68">
        <f t="shared" si="28"/>
        <v>0</v>
      </c>
      <c r="AC65" s="67">
        <f t="shared" si="28"/>
        <v>0</v>
      </c>
      <c r="AD65" s="67">
        <f t="shared" si="28"/>
        <v>0</v>
      </c>
      <c r="AE65" s="67">
        <f t="shared" si="28"/>
        <v>0</v>
      </c>
      <c r="AF65" s="67">
        <f t="shared" si="28"/>
        <v>0</v>
      </c>
      <c r="AG65" s="67">
        <f t="shared" si="28"/>
        <v>0</v>
      </c>
      <c r="AH65" s="67">
        <f t="shared" si="28"/>
        <v>0</v>
      </c>
      <c r="AI65" s="67">
        <f t="shared" si="28"/>
        <v>0</v>
      </c>
      <c r="AJ65" s="69">
        <f t="shared" si="28"/>
        <v>0</v>
      </c>
      <c r="AK65" s="67">
        <f t="shared" si="28"/>
        <v>0</v>
      </c>
      <c r="AL65" s="67">
        <f t="shared" si="28"/>
        <v>0</v>
      </c>
      <c r="AM65" s="70">
        <f t="shared" si="28"/>
        <v>0</v>
      </c>
      <c r="AN65" s="68">
        <f t="shared" si="28"/>
        <v>0</v>
      </c>
      <c r="AO65" s="69">
        <f t="shared" si="28"/>
        <v>0</v>
      </c>
      <c r="AP65" s="68">
        <f t="shared" si="28"/>
        <v>0</v>
      </c>
      <c r="AQ65" s="67">
        <f t="shared" si="28"/>
        <v>0</v>
      </c>
      <c r="AR65" s="67">
        <f t="shared" si="28"/>
        <v>0</v>
      </c>
      <c r="AS65" s="67">
        <f t="shared" si="28"/>
        <v>1</v>
      </c>
      <c r="AT65" s="75">
        <f>O65*(SUM([2]CPR_CEB!$K$69:$K$70))/(SUM([2]CPR_CEB!$K$69:$K$72))</f>
        <v>0</v>
      </c>
      <c r="AU65" s="75">
        <f>O65*([2]CPR_CEB!$K$71/(SUM([2]CPR_CEB!$K$69:$K$72)))</f>
        <v>0</v>
      </c>
      <c r="AV65" s="75">
        <f>O65*([2]CPR_CEB!$K$72/(SUM([2]CPR_CEB!$K$69:$K$72)))</f>
        <v>0</v>
      </c>
      <c r="AW65" s="71">
        <f>$Q65*([2]CPR_CEB!$K$76/(SUM([2]CPR_CEB!$K$76:$K$78)))</f>
        <v>0</v>
      </c>
      <c r="AX65" s="71">
        <f>$Q65*(SUM([2]CPR_CEB!$K$77:$K$78)/(SUM([2]CPR_CEB!$K$76:$K$78)))</f>
        <v>0</v>
      </c>
      <c r="AY65" s="75">
        <f>$R65*(SUM([2]CPR_CEB!$K$79)/(SUM([2]CPR_CEB!$K$79:$K$84)))</f>
        <v>0</v>
      </c>
      <c r="AZ65" s="75">
        <f>$R65*(SUM([2]CPR_CEB!$K$80)/(SUM([2]CPR_CEB!$K$79:$K$84)))</f>
        <v>0</v>
      </c>
      <c r="BA65" s="75">
        <f>$R65*(SUM([2]CPR_CEB!$K$81:$K$83)/(SUM([2]CPR_CEB!$K$79:$K$84)))</f>
        <v>0</v>
      </c>
      <c r="BB65" s="75">
        <f>$R65*(SUM([2]CPR_CEB!$K$84)/(SUM([2]CPR_CEB!$K$79:$K$84)))</f>
        <v>0</v>
      </c>
      <c r="BC65" s="71">
        <f>$S65*(SUM([2]CPR_CEB!$K$85)/(SUM([2]CPR_CEB!$K$85:$K$90)))</f>
        <v>0</v>
      </c>
      <c r="BD65" s="71">
        <f>$S65*(SUM([2]CPR_CEB!$K$86)/(SUM([2]CPR_CEB!$K$85:$K$90)))</f>
        <v>0</v>
      </c>
      <c r="BE65" s="71">
        <f>$S65*(SUM([2]CPR_CEB!$K$87:$K$90)/(SUM([2]CPR_CEB!$K$85:$K$90)))</f>
        <v>0</v>
      </c>
      <c r="BF65" s="75">
        <f>$U65*(SUM([2]CPR_CEB!$K$93)/(SUM([2]CPR_CEB!$K$93:$K$97)))</f>
        <v>0</v>
      </c>
      <c r="BG65" s="75">
        <f>$U65*(SUM([2]CPR_CEB!$K$94)/(SUM([2]CPR_CEB!$K$93:$K$97)))*([2]TRP!$D$246/SUM([2]TRP!$D$246:$D$247))</f>
        <v>0</v>
      </c>
      <c r="BH65" s="75">
        <f>$U65*(SUM([2]CPR_CEB!$K$94)/(SUM([2]CPR_CEB!$K$93:$K$97)))*([2]TRP!$D$247/SUM([2]TRP!$D$246:$D$247))</f>
        <v>0</v>
      </c>
      <c r="BI65" s="75">
        <f>$U65*(SUM([2]CPR_CEB!$K$95:$K$96)/(SUM([2]CPR_CEB!$K$93:$K$97)))</f>
        <v>0</v>
      </c>
      <c r="BJ65" s="75">
        <f>$U65*(SUM([2]CPR_CEB!$K$97)/(SUM([2]CPR_CEB!$K$93:$K$97)))</f>
        <v>0</v>
      </c>
      <c r="BK65" s="71">
        <f>$V65*(SUM([2]CPR_CEB!$K$98)/(SUM([2]CPR_CEB!$K$98:$K$100)))</f>
        <v>0</v>
      </c>
      <c r="BL65" s="71">
        <f>$V65*(SUM([2]CPR_CEB!$K$99)/(SUM([2]CPR_CEB!$K$98:$K$100)))</f>
        <v>0</v>
      </c>
      <c r="BM65" s="71">
        <f>$V65*(SUM([2]CPR_CEB!$K$100)/(SUM([2]CPR_CEB!$K$98:$K$100)))</f>
        <v>0</v>
      </c>
      <c r="BN65" s="75">
        <f>$AB65*(SUM([2]CPR_CEB!$K$106)/(SUM([2]CPR_CEB!$K$106:$K$113)))</f>
        <v>0</v>
      </c>
      <c r="BO65" s="75">
        <f>$AB65*(SUM([2]CPR_CEB!$K$107)/(SUM([2]CPR_CEB!$K$106:$K$113)))</f>
        <v>0</v>
      </c>
      <c r="BP65" s="75">
        <f>$AB65*(SUM([2]CPR_CEB!$K$108)/(SUM([2]CPR_CEB!$K$106:$K$113)))</f>
        <v>0</v>
      </c>
      <c r="BQ65" s="75">
        <f>$AB65*(SUM([2]CPR_CEB!$K$109)/(SUM([2]CPR_CEB!$K$106:$K$113)))</f>
        <v>0</v>
      </c>
      <c r="BR65" s="75">
        <f>$AB65*(SUM([2]CPR_CEB!$K$110)/(SUM([2]CPR_CEB!$K$106:$K$113)))</f>
        <v>0</v>
      </c>
      <c r="BS65" s="75">
        <f>$AB65*(SUM([2]CPR_CEB!$K$111:$K$112)/(SUM([2]CPR_CEB!$K$106:$K$113)))</f>
        <v>0</v>
      </c>
      <c r="BT65" s="75">
        <f>$AB65*(SUM([2]CPR_CEB!$K$113)/(SUM([2]CPR_CEB!$K$106:$K$113)))*([2]TRP!$D$248/SUM([2]TRP!$D$248:$D$251))</f>
        <v>0</v>
      </c>
      <c r="BU65" s="75">
        <f>$AB65*(SUM([2]CPR_CEB!$K$113)/(SUM([2]CPR_CEB!$K$106:$K$113)))*([2]TRP!$D$249/SUM([2]TRP!$D$248:$D$251))</f>
        <v>0</v>
      </c>
      <c r="BV65" s="75">
        <f>$AB65*(SUM([2]CPR_CEB!$K$113)/(SUM([2]CPR_CEB!$K$106:$K$113)))*([2]TRP!$D$250/SUM([2]TRP!$D$248:$D$251))</f>
        <v>0</v>
      </c>
      <c r="BW65" s="75">
        <f>$AB65*(SUM([2]CPR_CEB!$K$113)/(SUM([2]CPR_CEB!$K$106:$K$113)))*([2]TRP!$D$251/SUM([2]TRP!$D$248:$D$251))</f>
        <v>0</v>
      </c>
      <c r="BX65" s="71">
        <f>$AJ65*(SUM([2]CPR_CEB!$K$129)/(SUM([2]CPR_CEB!$K$129:$K$130)))</f>
        <v>0</v>
      </c>
      <c r="BY65" s="71">
        <f>$AJ65*(SUM([2]CPR_CEB!$K$130)/(SUM([2]CPR_CEB!$K$129:$K$130)))</f>
        <v>0</v>
      </c>
      <c r="BZ65" s="68">
        <f>$AN65*(SUM([2]CPR_CEB!$K$137)/(SUM([2]CPR_CEB!$K$137:$K$138)))</f>
        <v>0</v>
      </c>
      <c r="CA65" s="68">
        <f>$AN65*(SUM([2]CPR_CEB!$K$138)/(SUM([2]CPR_CEB!$K$137:$K$138)))</f>
        <v>0</v>
      </c>
      <c r="CB65" s="71">
        <f>$AO65*([2]CPR_CEB!$K$139+[2]CPR_CEB!$K$141)/(SUM([2]CPR_CEB!$K$139:$K$141))</f>
        <v>0</v>
      </c>
      <c r="CC65" s="71">
        <f>$AO65*(SUM([2]CPR_CEB!$K$140)/(SUM([2]CPR_CEB!$K$139:$K$141)))</f>
        <v>0</v>
      </c>
      <c r="CD65" s="68">
        <f>$AP65*(SUM([2]CPR_CEB!$K$142)/(SUM([2]CPR_CEB!$K$142:$K$143)))</f>
        <v>0</v>
      </c>
      <c r="CE65" s="68">
        <f>$AP65*(SUM([2]CPR_CEB!$K$143)/(SUM([2]CPR_CEB!$K$142:$K$143)))</f>
        <v>0</v>
      </c>
      <c r="CF65" s="70"/>
      <c r="CG65" s="70"/>
      <c r="CI65" s="72">
        <f t="shared" si="5"/>
        <v>0</v>
      </c>
      <c r="CJ65" s="73">
        <f t="shared" si="6"/>
        <v>0</v>
      </c>
      <c r="CK65" s="73">
        <f t="shared" si="7"/>
        <v>0</v>
      </c>
      <c r="CL65" s="73">
        <f t="shared" si="8"/>
        <v>0</v>
      </c>
      <c r="CM65" s="73">
        <f t="shared" si="9"/>
        <v>0</v>
      </c>
      <c r="CN65" s="73">
        <f t="shared" si="10"/>
        <v>0</v>
      </c>
      <c r="CO65" s="73">
        <f t="shared" si="11"/>
        <v>0</v>
      </c>
      <c r="CP65" s="73">
        <f t="shared" si="11"/>
        <v>0</v>
      </c>
      <c r="CQ65" s="73">
        <f t="shared" si="12"/>
        <v>0</v>
      </c>
      <c r="CR65" s="73">
        <f t="shared" si="12"/>
        <v>0</v>
      </c>
      <c r="CS65" s="73">
        <f t="shared" si="13"/>
        <v>0</v>
      </c>
      <c r="CT65" s="73">
        <f t="shared" si="14"/>
        <v>1</v>
      </c>
      <c r="CU65" s="73">
        <f t="shared" si="15"/>
        <v>0</v>
      </c>
      <c r="CV65" s="73">
        <f t="shared" si="16"/>
        <v>0</v>
      </c>
      <c r="CW65" s="73">
        <f t="shared" si="17"/>
        <v>0</v>
      </c>
      <c r="CX65" s="73">
        <f t="shared" si="18"/>
        <v>0</v>
      </c>
      <c r="CY65" s="73">
        <f t="shared" si="18"/>
        <v>0</v>
      </c>
      <c r="CZ65" s="73">
        <f t="shared" si="18"/>
        <v>0</v>
      </c>
      <c r="DA65" s="73">
        <f t="shared" si="19"/>
        <v>0</v>
      </c>
      <c r="DB65" s="73">
        <f t="shared" si="20"/>
        <v>0</v>
      </c>
      <c r="DC65" s="73">
        <f t="shared" si="21"/>
        <v>0</v>
      </c>
      <c r="DD65" s="73">
        <f t="shared" si="22"/>
        <v>0</v>
      </c>
      <c r="DE65" s="73">
        <f t="shared" si="23"/>
        <v>0</v>
      </c>
      <c r="DF65" s="73">
        <f t="shared" si="24"/>
        <v>0</v>
      </c>
      <c r="DG65" s="74">
        <f t="shared" si="25"/>
        <v>1</v>
      </c>
      <c r="DH65" s="99"/>
    </row>
    <row r="66" spans="1:112" ht="13.25" x14ac:dyDescent="0.25">
      <c r="A66" s="22" t="str">
        <f t="shared" si="3"/>
        <v>INDUSTRIES DU BOIS ET DU PAPIER</v>
      </c>
      <c r="B66" s="46" t="str">
        <f t="shared" si="3"/>
        <v xml:space="preserve">FF3 </v>
      </c>
      <c r="C66" s="22" t="s">
        <v>160</v>
      </c>
      <c r="D66" s="67">
        <f t="shared" si="27"/>
        <v>0</v>
      </c>
      <c r="E66" s="67">
        <f t="shared" si="28"/>
        <v>0</v>
      </c>
      <c r="F66" s="67">
        <f t="shared" si="28"/>
        <v>0</v>
      </c>
      <c r="G66" s="67">
        <f t="shared" si="28"/>
        <v>0</v>
      </c>
      <c r="H66" s="67">
        <f t="shared" si="28"/>
        <v>0</v>
      </c>
      <c r="I66" s="67">
        <f t="shared" si="28"/>
        <v>0</v>
      </c>
      <c r="J66" s="67">
        <f t="shared" si="28"/>
        <v>0</v>
      </c>
      <c r="K66" s="67">
        <f t="shared" si="28"/>
        <v>0</v>
      </c>
      <c r="L66" s="67">
        <f t="shared" si="28"/>
        <v>0</v>
      </c>
      <c r="M66" s="67">
        <f t="shared" si="28"/>
        <v>0</v>
      </c>
      <c r="N66" s="67">
        <f t="shared" si="28"/>
        <v>0</v>
      </c>
      <c r="O66" s="68">
        <f t="shared" si="28"/>
        <v>0</v>
      </c>
      <c r="P66" s="67">
        <f t="shared" si="28"/>
        <v>0</v>
      </c>
      <c r="Q66" s="69">
        <f t="shared" si="28"/>
        <v>0</v>
      </c>
      <c r="R66" s="68">
        <f t="shared" si="28"/>
        <v>0</v>
      </c>
      <c r="S66" s="69">
        <f t="shared" si="28"/>
        <v>0</v>
      </c>
      <c r="T66" s="67">
        <f t="shared" si="28"/>
        <v>0</v>
      </c>
      <c r="U66" s="68">
        <f t="shared" si="28"/>
        <v>0</v>
      </c>
      <c r="V66" s="69">
        <f t="shared" si="28"/>
        <v>0</v>
      </c>
      <c r="W66" s="67">
        <f t="shared" si="28"/>
        <v>0</v>
      </c>
      <c r="X66" s="67">
        <f t="shared" si="28"/>
        <v>0</v>
      </c>
      <c r="Y66" s="67">
        <f t="shared" si="28"/>
        <v>0</v>
      </c>
      <c r="Z66" s="67">
        <f t="shared" si="28"/>
        <v>0</v>
      </c>
      <c r="AA66" s="67">
        <f t="shared" si="28"/>
        <v>0</v>
      </c>
      <c r="AB66" s="68">
        <f t="shared" si="28"/>
        <v>0</v>
      </c>
      <c r="AC66" s="67">
        <f t="shared" si="28"/>
        <v>0</v>
      </c>
      <c r="AD66" s="67">
        <f t="shared" si="28"/>
        <v>0</v>
      </c>
      <c r="AE66" s="67">
        <f t="shared" si="28"/>
        <v>0</v>
      </c>
      <c r="AF66" s="67">
        <f t="shared" si="28"/>
        <v>0</v>
      </c>
      <c r="AG66" s="67">
        <f t="shared" si="28"/>
        <v>0</v>
      </c>
      <c r="AH66" s="67">
        <f t="shared" si="28"/>
        <v>0</v>
      </c>
      <c r="AI66" s="67">
        <f t="shared" si="28"/>
        <v>0</v>
      </c>
      <c r="AJ66" s="69">
        <f t="shared" si="28"/>
        <v>0</v>
      </c>
      <c r="AK66" s="67">
        <f t="shared" si="28"/>
        <v>0</v>
      </c>
      <c r="AL66" s="67">
        <f t="shared" si="28"/>
        <v>0</v>
      </c>
      <c r="AM66" s="70">
        <f t="shared" si="28"/>
        <v>0</v>
      </c>
      <c r="AN66" s="68">
        <f t="shared" si="28"/>
        <v>0</v>
      </c>
      <c r="AO66" s="69">
        <f t="shared" si="28"/>
        <v>0</v>
      </c>
      <c r="AP66" s="68">
        <f t="shared" si="28"/>
        <v>0</v>
      </c>
      <c r="AQ66" s="67">
        <f t="shared" si="28"/>
        <v>0</v>
      </c>
      <c r="AR66" s="67">
        <f t="shared" si="28"/>
        <v>0</v>
      </c>
      <c r="AS66" s="67">
        <f t="shared" si="28"/>
        <v>0</v>
      </c>
      <c r="AT66" s="75">
        <f>O66*(SUM([2]CPR_CEB!$K$69:$K$70))/(SUM([2]CPR_CEB!$K$69:$K$72))</f>
        <v>0</v>
      </c>
      <c r="AU66" s="75">
        <f>O66*([2]CPR_CEB!$K$71/(SUM([2]CPR_CEB!$K$69:$K$72)))</f>
        <v>0</v>
      </c>
      <c r="AV66" s="75">
        <f>O66*([2]CPR_CEB!$K$72/(SUM([2]CPR_CEB!$K$69:$K$72)))</f>
        <v>0</v>
      </c>
      <c r="AW66" s="71">
        <f>$Q66*([2]CPR_CEB!$K$76/(SUM([2]CPR_CEB!$K$76:$K$78)))</f>
        <v>0</v>
      </c>
      <c r="AX66" s="71">
        <f>$Q66*(SUM([2]CPR_CEB!$K$77:$K$78)/(SUM([2]CPR_CEB!$K$76:$K$78)))</f>
        <v>0</v>
      </c>
      <c r="AY66" s="75">
        <f>$R66*(SUM([2]CPR_CEB!$K$79)/(SUM([2]CPR_CEB!$K$79:$K$84)))</f>
        <v>0</v>
      </c>
      <c r="AZ66" s="75">
        <f>$R66*(SUM([2]CPR_CEB!$K$80)/(SUM([2]CPR_CEB!$K$79:$K$84)))</f>
        <v>0</v>
      </c>
      <c r="BA66" s="75">
        <f>$R66*(SUM([2]CPR_CEB!$K$81:$K$83)/(SUM([2]CPR_CEB!$K$79:$K$84)))</f>
        <v>0</v>
      </c>
      <c r="BB66" s="75">
        <f>$R66*(SUM([2]CPR_CEB!$K$84)/(SUM([2]CPR_CEB!$K$79:$K$84)))</f>
        <v>0</v>
      </c>
      <c r="BC66" s="71">
        <f>$S66*(SUM([2]CPR_CEB!$K$85)/(SUM([2]CPR_CEB!$K$85:$K$90)))</f>
        <v>0</v>
      </c>
      <c r="BD66" s="71">
        <f>$S66*(SUM([2]CPR_CEB!$K$86)/(SUM([2]CPR_CEB!$K$85:$K$90)))</f>
        <v>0</v>
      </c>
      <c r="BE66" s="71">
        <f>$S66*(SUM([2]CPR_CEB!$K$87:$K$90)/(SUM([2]CPR_CEB!$K$85:$K$90)))</f>
        <v>0</v>
      </c>
      <c r="BF66" s="75">
        <f>$U66*(SUM([2]CPR_CEB!$K$93)/(SUM([2]CPR_CEB!$K$93:$K$97)))</f>
        <v>0</v>
      </c>
      <c r="BG66" s="75">
        <f>$U66*(SUM([2]CPR_CEB!$K$94)/(SUM([2]CPR_CEB!$K$93:$K$97)))*([2]TRP!$D$246/SUM([2]TRP!$D$246:$D$247))</f>
        <v>0</v>
      </c>
      <c r="BH66" s="75">
        <f>$U66*(SUM([2]CPR_CEB!$K$94)/(SUM([2]CPR_CEB!$K$93:$K$97)))*([2]TRP!$D$247/SUM([2]TRP!$D$246:$D$247))</f>
        <v>0</v>
      </c>
      <c r="BI66" s="75">
        <f>$U66*(SUM([2]CPR_CEB!$K$95:$K$96)/(SUM([2]CPR_CEB!$K$93:$K$97)))</f>
        <v>0</v>
      </c>
      <c r="BJ66" s="75">
        <f>$U66*(SUM([2]CPR_CEB!$K$97)/(SUM([2]CPR_CEB!$K$93:$K$97)))</f>
        <v>0</v>
      </c>
      <c r="BK66" s="71">
        <f>$V66*(SUM([2]CPR_CEB!$K$98)/(SUM([2]CPR_CEB!$K$98:$K$100)))</f>
        <v>0</v>
      </c>
      <c r="BL66" s="71">
        <f>$V66*(SUM([2]CPR_CEB!$K$99)/(SUM([2]CPR_CEB!$K$98:$K$100)))</f>
        <v>0</v>
      </c>
      <c r="BM66" s="71">
        <f>$V66*(SUM([2]CPR_CEB!$K$100)/(SUM([2]CPR_CEB!$K$98:$K$100)))</f>
        <v>0</v>
      </c>
      <c r="BN66" s="75">
        <f>$AB66*(SUM([2]CPR_CEB!$K$106)/(SUM([2]CPR_CEB!$K$106:$K$113)))</f>
        <v>0</v>
      </c>
      <c r="BO66" s="75">
        <f>$AB66*(SUM([2]CPR_CEB!$K$107)/(SUM([2]CPR_CEB!$K$106:$K$113)))</f>
        <v>0</v>
      </c>
      <c r="BP66" s="75">
        <f>$AB66*(SUM([2]CPR_CEB!$K$108)/(SUM([2]CPR_CEB!$K$106:$K$113)))</f>
        <v>0</v>
      </c>
      <c r="BQ66" s="75">
        <f>$AB66*(SUM([2]CPR_CEB!$K$109)/(SUM([2]CPR_CEB!$K$106:$K$113)))</f>
        <v>0</v>
      </c>
      <c r="BR66" s="75">
        <f>$AB66*(SUM([2]CPR_CEB!$K$110)/(SUM([2]CPR_CEB!$K$106:$K$113)))</f>
        <v>0</v>
      </c>
      <c r="BS66" s="75">
        <f>$AB66*(SUM([2]CPR_CEB!$K$111:$K$112)/(SUM([2]CPR_CEB!$K$106:$K$113)))</f>
        <v>0</v>
      </c>
      <c r="BT66" s="75">
        <f>$AB66*(SUM([2]CPR_CEB!$K$113)/(SUM([2]CPR_CEB!$K$106:$K$113)))*([2]TRP!$D$248/SUM([2]TRP!$D$248:$D$251))</f>
        <v>0</v>
      </c>
      <c r="BU66" s="75">
        <f>$AB66*(SUM([2]CPR_CEB!$K$113)/(SUM([2]CPR_CEB!$K$106:$K$113)))*([2]TRP!$D$249/SUM([2]TRP!$D$248:$D$251))</f>
        <v>0</v>
      </c>
      <c r="BV66" s="75">
        <f>$AB66*(SUM([2]CPR_CEB!$K$113)/(SUM([2]CPR_CEB!$K$106:$K$113)))*([2]TRP!$D$250/SUM([2]TRP!$D$248:$D$251))</f>
        <v>0</v>
      </c>
      <c r="BW66" s="75">
        <f>$AB66*(SUM([2]CPR_CEB!$K$113)/(SUM([2]CPR_CEB!$K$106:$K$113)))*([2]TRP!$D$251/SUM([2]TRP!$D$248:$D$251))</f>
        <v>0</v>
      </c>
      <c r="BX66" s="71">
        <f>$AJ66*(SUM([2]CPR_CEB!$K$129)/(SUM([2]CPR_CEB!$K$129:$K$130)))</f>
        <v>0</v>
      </c>
      <c r="BY66" s="71">
        <f>$AJ66*(SUM([2]CPR_CEB!$K$130)/(SUM([2]CPR_CEB!$K$129:$K$130)))</f>
        <v>0</v>
      </c>
      <c r="BZ66" s="68">
        <f>$AN66*(SUM([2]CPR_CEB!$K$137)/(SUM([2]CPR_CEB!$K$137:$K$138)))</f>
        <v>0</v>
      </c>
      <c r="CA66" s="68">
        <f>$AN66*(SUM([2]CPR_CEB!$K$138)/(SUM([2]CPR_CEB!$K$137:$K$138)))</f>
        <v>0</v>
      </c>
      <c r="CB66" s="71">
        <f>$AO66*([2]CPR_CEB!$K$139+[2]CPR_CEB!$K$141)/(SUM([2]CPR_CEB!$K$139:$K$141))</f>
        <v>0</v>
      </c>
      <c r="CC66" s="71">
        <f>$AO66*(SUM([2]CPR_CEB!$K$140)/(SUM([2]CPR_CEB!$K$139:$K$141)))</f>
        <v>0</v>
      </c>
      <c r="CD66" s="68">
        <f>$AP66*(SUM([2]CPR_CEB!$K$142)/(SUM([2]CPR_CEB!$K$142:$K$143)))</f>
        <v>0</v>
      </c>
      <c r="CE66" s="68">
        <f>$AP66*(SUM([2]CPR_CEB!$K$143)/(SUM([2]CPR_CEB!$K$142:$K$143)))</f>
        <v>0</v>
      </c>
      <c r="CF66" s="70"/>
      <c r="CG66" s="70"/>
      <c r="CI66" s="72">
        <f t="shared" si="5"/>
        <v>0</v>
      </c>
      <c r="CJ66" s="73">
        <f t="shared" si="6"/>
        <v>0</v>
      </c>
      <c r="CK66" s="73">
        <f t="shared" si="7"/>
        <v>0</v>
      </c>
      <c r="CL66" s="73">
        <f t="shared" si="8"/>
        <v>0</v>
      </c>
      <c r="CM66" s="73">
        <f t="shared" si="9"/>
        <v>0</v>
      </c>
      <c r="CN66" s="73">
        <f t="shared" si="10"/>
        <v>0</v>
      </c>
      <c r="CO66" s="73">
        <f t="shared" si="11"/>
        <v>0</v>
      </c>
      <c r="CP66" s="73">
        <f t="shared" si="11"/>
        <v>0</v>
      </c>
      <c r="CQ66" s="73">
        <f t="shared" si="12"/>
        <v>0</v>
      </c>
      <c r="CR66" s="73">
        <f t="shared" si="12"/>
        <v>0</v>
      </c>
      <c r="CS66" s="73">
        <f t="shared" si="13"/>
        <v>0</v>
      </c>
      <c r="CT66" s="73">
        <f t="shared" si="14"/>
        <v>0</v>
      </c>
      <c r="CU66" s="73">
        <f t="shared" si="15"/>
        <v>0</v>
      </c>
      <c r="CV66" s="73">
        <f t="shared" si="16"/>
        <v>0</v>
      </c>
      <c r="CW66" s="73">
        <f t="shared" si="17"/>
        <v>0</v>
      </c>
      <c r="CX66" s="73">
        <f t="shared" si="18"/>
        <v>0</v>
      </c>
      <c r="CY66" s="73">
        <f t="shared" si="18"/>
        <v>0</v>
      </c>
      <c r="CZ66" s="73">
        <f t="shared" si="18"/>
        <v>0</v>
      </c>
      <c r="DA66" s="73">
        <f t="shared" si="19"/>
        <v>0</v>
      </c>
      <c r="DB66" s="73">
        <f t="shared" si="20"/>
        <v>0</v>
      </c>
      <c r="DC66" s="73">
        <f t="shared" si="21"/>
        <v>0</v>
      </c>
      <c r="DD66" s="73">
        <f t="shared" si="22"/>
        <v>0</v>
      </c>
      <c r="DE66" s="73">
        <f t="shared" si="23"/>
        <v>0</v>
      </c>
      <c r="DF66" s="73">
        <f t="shared" si="24"/>
        <v>0</v>
      </c>
      <c r="DG66" s="74">
        <f t="shared" si="25"/>
        <v>0</v>
      </c>
      <c r="DH66" s="99"/>
    </row>
    <row r="67" spans="1:112" ht="13.25" x14ac:dyDescent="0.25">
      <c r="A67" s="22" t="str">
        <f t="shared" si="3"/>
        <v>CHIMIE  CAOUTCHOUC  PLASTIQUES</v>
      </c>
      <c r="B67" s="45" t="str">
        <f t="shared" si="3"/>
        <v xml:space="preserve">FF4 </v>
      </c>
      <c r="C67" s="22" t="s">
        <v>161</v>
      </c>
      <c r="D67" s="67">
        <f t="shared" si="27"/>
        <v>0</v>
      </c>
      <c r="E67" s="67">
        <f t="shared" si="28"/>
        <v>0</v>
      </c>
      <c r="F67" s="67">
        <f t="shared" si="28"/>
        <v>0</v>
      </c>
      <c r="G67" s="67">
        <f t="shared" si="28"/>
        <v>0</v>
      </c>
      <c r="H67" s="67">
        <f t="shared" si="28"/>
        <v>0</v>
      </c>
      <c r="I67" s="67">
        <f t="shared" si="28"/>
        <v>0</v>
      </c>
      <c r="J67" s="67">
        <f t="shared" si="28"/>
        <v>0</v>
      </c>
      <c r="K67" s="67">
        <f t="shared" si="28"/>
        <v>0</v>
      </c>
      <c r="L67" s="67">
        <f t="shared" si="28"/>
        <v>0</v>
      </c>
      <c r="M67" s="67">
        <f t="shared" si="28"/>
        <v>0</v>
      </c>
      <c r="N67" s="67">
        <f t="shared" si="28"/>
        <v>0</v>
      </c>
      <c r="O67" s="68">
        <f t="shared" si="28"/>
        <v>0</v>
      </c>
      <c r="P67" s="67">
        <f t="shared" si="28"/>
        <v>0</v>
      </c>
      <c r="Q67" s="69">
        <f t="shared" si="28"/>
        <v>0</v>
      </c>
      <c r="R67" s="68">
        <f t="shared" si="28"/>
        <v>0</v>
      </c>
      <c r="S67" s="69">
        <f t="shared" si="28"/>
        <v>0</v>
      </c>
      <c r="T67" s="67">
        <f t="shared" si="28"/>
        <v>0</v>
      </c>
      <c r="U67" s="68">
        <f t="shared" si="28"/>
        <v>0</v>
      </c>
      <c r="V67" s="69">
        <f t="shared" si="28"/>
        <v>0</v>
      </c>
      <c r="W67" s="67">
        <f t="shared" si="28"/>
        <v>0</v>
      </c>
      <c r="X67" s="67">
        <f t="shared" si="28"/>
        <v>0</v>
      </c>
      <c r="Y67" s="67">
        <f t="shared" si="28"/>
        <v>0</v>
      </c>
      <c r="Z67" s="67">
        <f t="shared" si="28"/>
        <v>0</v>
      </c>
      <c r="AA67" s="67">
        <f t="shared" si="28"/>
        <v>0</v>
      </c>
      <c r="AB67" s="68">
        <f t="shared" si="28"/>
        <v>0</v>
      </c>
      <c r="AC67" s="67">
        <f t="shared" si="28"/>
        <v>0</v>
      </c>
      <c r="AD67" s="67">
        <f t="shared" si="28"/>
        <v>0</v>
      </c>
      <c r="AE67" s="67">
        <f t="shared" si="28"/>
        <v>0</v>
      </c>
      <c r="AF67" s="67">
        <f t="shared" si="28"/>
        <v>0</v>
      </c>
      <c r="AG67" s="67">
        <f t="shared" si="28"/>
        <v>0</v>
      </c>
      <c r="AH67" s="67">
        <f t="shared" si="28"/>
        <v>0</v>
      </c>
      <c r="AI67" s="67">
        <f t="shared" si="28"/>
        <v>0</v>
      </c>
      <c r="AJ67" s="69">
        <f t="shared" si="28"/>
        <v>0</v>
      </c>
      <c r="AK67" s="67">
        <f t="shared" si="28"/>
        <v>0</v>
      </c>
      <c r="AL67" s="67">
        <f t="shared" si="28"/>
        <v>0</v>
      </c>
      <c r="AM67" s="70">
        <f t="shared" si="28"/>
        <v>0</v>
      </c>
      <c r="AN67" s="68">
        <f t="shared" si="28"/>
        <v>0</v>
      </c>
      <c r="AO67" s="69">
        <f t="shared" si="28"/>
        <v>0</v>
      </c>
      <c r="AP67" s="68">
        <f t="shared" si="28"/>
        <v>0</v>
      </c>
      <c r="AQ67" s="67">
        <f t="shared" si="28"/>
        <v>0</v>
      </c>
      <c r="AR67" s="67">
        <f t="shared" si="28"/>
        <v>0</v>
      </c>
      <c r="AS67" s="67">
        <f t="shared" si="28"/>
        <v>0</v>
      </c>
      <c r="AT67" s="75">
        <f>O67*(SUM([2]CPR_CEB!$K$69:$K$70))/(SUM([2]CPR_CEB!$K$69:$K$72))</f>
        <v>0</v>
      </c>
      <c r="AU67" s="75">
        <f>O67*([2]CPR_CEB!$K$71/(SUM([2]CPR_CEB!$K$69:$K$72)))</f>
        <v>0</v>
      </c>
      <c r="AV67" s="75">
        <f>O67*([2]CPR_CEB!$K$72/(SUM([2]CPR_CEB!$K$69:$K$72)))</f>
        <v>0</v>
      </c>
      <c r="AW67" s="71">
        <f>$Q67*([2]CPR_CEB!$K$76/(SUM([2]CPR_CEB!$K$76:$K$78)))</f>
        <v>0</v>
      </c>
      <c r="AX67" s="71">
        <f>$Q67*(SUM([2]CPR_CEB!$K$77:$K$78)/(SUM([2]CPR_CEB!$K$76:$K$78)))</f>
        <v>0</v>
      </c>
      <c r="AY67" s="75">
        <f>$R67*(SUM([2]CPR_CEB!$K$79)/(SUM([2]CPR_CEB!$K$79:$K$84)))</f>
        <v>0</v>
      </c>
      <c r="AZ67" s="75">
        <f>$R67*(SUM([2]CPR_CEB!$K$80)/(SUM([2]CPR_CEB!$K$79:$K$84)))</f>
        <v>0</v>
      </c>
      <c r="BA67" s="75">
        <f>$R67*(SUM([2]CPR_CEB!$K$81:$K$83)/(SUM([2]CPR_CEB!$K$79:$K$84)))</f>
        <v>0</v>
      </c>
      <c r="BB67" s="75">
        <f>$R67*(SUM([2]CPR_CEB!$K$84)/(SUM([2]CPR_CEB!$K$79:$K$84)))</f>
        <v>0</v>
      </c>
      <c r="BC67" s="71">
        <f>$S67*(SUM([2]CPR_CEB!$K$85)/(SUM([2]CPR_CEB!$K$85:$K$90)))</f>
        <v>0</v>
      </c>
      <c r="BD67" s="71">
        <f>$S67*(SUM([2]CPR_CEB!$K$86)/(SUM([2]CPR_CEB!$K$85:$K$90)))</f>
        <v>0</v>
      </c>
      <c r="BE67" s="71">
        <f>$S67*(SUM([2]CPR_CEB!$K$87:$K$90)/(SUM([2]CPR_CEB!$K$85:$K$90)))</f>
        <v>0</v>
      </c>
      <c r="BF67" s="75">
        <f>$U67*(SUM([2]CPR_CEB!$K$93)/(SUM([2]CPR_CEB!$K$93:$K$97)))</f>
        <v>0</v>
      </c>
      <c r="BG67" s="75">
        <f>$U67*(SUM([2]CPR_CEB!$K$94)/(SUM([2]CPR_CEB!$K$93:$K$97)))*([2]TRP!$D$246/SUM([2]TRP!$D$246:$D$247))</f>
        <v>0</v>
      </c>
      <c r="BH67" s="75">
        <f>$U67*(SUM([2]CPR_CEB!$K$94)/(SUM([2]CPR_CEB!$K$93:$K$97)))*([2]TRP!$D$247/SUM([2]TRP!$D$246:$D$247))</f>
        <v>0</v>
      </c>
      <c r="BI67" s="75">
        <f>$U67*(SUM([2]CPR_CEB!$K$95:$K$96)/(SUM([2]CPR_CEB!$K$93:$K$97)))</f>
        <v>0</v>
      </c>
      <c r="BJ67" s="75">
        <f>$U67*(SUM([2]CPR_CEB!$K$97)/(SUM([2]CPR_CEB!$K$93:$K$97)))</f>
        <v>0</v>
      </c>
      <c r="BK67" s="71">
        <f>$V67*(SUM([2]CPR_CEB!$K$98)/(SUM([2]CPR_CEB!$K$98:$K$100)))</f>
        <v>0</v>
      </c>
      <c r="BL67" s="71">
        <f>$V67*(SUM([2]CPR_CEB!$K$99)/(SUM([2]CPR_CEB!$K$98:$K$100)))</f>
        <v>0</v>
      </c>
      <c r="BM67" s="71">
        <f>$V67*(SUM([2]CPR_CEB!$K$100)/(SUM([2]CPR_CEB!$K$98:$K$100)))</f>
        <v>0</v>
      </c>
      <c r="BN67" s="75">
        <f>$AB67*(SUM([2]CPR_CEB!$K$106)/(SUM([2]CPR_CEB!$K$106:$K$113)))</f>
        <v>0</v>
      </c>
      <c r="BO67" s="75">
        <f>$AB67*(SUM([2]CPR_CEB!$K$107)/(SUM([2]CPR_CEB!$K$106:$K$113)))</f>
        <v>0</v>
      </c>
      <c r="BP67" s="75">
        <f>$AB67*(SUM([2]CPR_CEB!$K$108)/(SUM([2]CPR_CEB!$K$106:$K$113)))</f>
        <v>0</v>
      </c>
      <c r="BQ67" s="75">
        <f>$AB67*(SUM([2]CPR_CEB!$K$109)/(SUM([2]CPR_CEB!$K$106:$K$113)))</f>
        <v>0</v>
      </c>
      <c r="BR67" s="75">
        <f>$AB67*(SUM([2]CPR_CEB!$K$110)/(SUM([2]CPR_CEB!$K$106:$K$113)))</f>
        <v>0</v>
      </c>
      <c r="BS67" s="75">
        <f>$AB67*(SUM([2]CPR_CEB!$K$111:$K$112)/(SUM([2]CPR_CEB!$K$106:$K$113)))</f>
        <v>0</v>
      </c>
      <c r="BT67" s="75">
        <f>$AB67*(SUM([2]CPR_CEB!$K$113)/(SUM([2]CPR_CEB!$K$106:$K$113)))*([2]TRP!$D$248/SUM([2]TRP!$D$248:$D$251))</f>
        <v>0</v>
      </c>
      <c r="BU67" s="75">
        <f>$AB67*(SUM([2]CPR_CEB!$K$113)/(SUM([2]CPR_CEB!$K$106:$K$113)))*([2]TRP!$D$249/SUM([2]TRP!$D$248:$D$251))</f>
        <v>0</v>
      </c>
      <c r="BV67" s="75">
        <f>$AB67*(SUM([2]CPR_CEB!$K$113)/(SUM([2]CPR_CEB!$K$106:$K$113)))*([2]TRP!$D$250/SUM([2]TRP!$D$248:$D$251))</f>
        <v>0</v>
      </c>
      <c r="BW67" s="75">
        <f>$AB67*(SUM([2]CPR_CEB!$K$113)/(SUM([2]CPR_CEB!$K$106:$K$113)))*([2]TRP!$D$251/SUM([2]TRP!$D$248:$D$251))</f>
        <v>0</v>
      </c>
      <c r="BX67" s="71">
        <f>$AJ67*(SUM([2]CPR_CEB!$K$129)/(SUM([2]CPR_CEB!$K$129:$K$130)))</f>
        <v>0</v>
      </c>
      <c r="BY67" s="71">
        <f>$AJ67*(SUM([2]CPR_CEB!$K$130)/(SUM([2]CPR_CEB!$K$129:$K$130)))</f>
        <v>0</v>
      </c>
      <c r="BZ67" s="68">
        <f>$AN67*(SUM([2]CPR_CEB!$K$137)/(SUM([2]CPR_CEB!$K$137:$K$138)))</f>
        <v>0</v>
      </c>
      <c r="CA67" s="68">
        <f>$AN67*(SUM([2]CPR_CEB!$K$138)/(SUM([2]CPR_CEB!$K$137:$K$138)))</f>
        <v>0</v>
      </c>
      <c r="CB67" s="71">
        <f>$AO67*([2]CPR_CEB!$K$139+[2]CPR_CEB!$K$141)/(SUM([2]CPR_CEB!$K$139:$K$141))</f>
        <v>0</v>
      </c>
      <c r="CC67" s="71">
        <f>$AO67*(SUM([2]CPR_CEB!$K$140)/(SUM([2]CPR_CEB!$K$139:$K$141)))</f>
        <v>0</v>
      </c>
      <c r="CD67" s="68">
        <f>$AP67*(SUM([2]CPR_CEB!$K$142)/(SUM([2]CPR_CEB!$K$142:$K$143)))</f>
        <v>0</v>
      </c>
      <c r="CE67" s="68">
        <f>$AP67*(SUM([2]CPR_CEB!$K$143)/(SUM([2]CPR_CEB!$K$142:$K$143)))</f>
        <v>0</v>
      </c>
      <c r="CF67" s="70"/>
      <c r="CG67" s="70"/>
      <c r="CI67" s="72">
        <f t="shared" si="5"/>
        <v>0</v>
      </c>
      <c r="CJ67" s="73">
        <f t="shared" si="6"/>
        <v>0</v>
      </c>
      <c r="CK67" s="73">
        <f t="shared" si="7"/>
        <v>0</v>
      </c>
      <c r="CL67" s="73">
        <f t="shared" si="8"/>
        <v>0</v>
      </c>
      <c r="CM67" s="73">
        <f t="shared" si="9"/>
        <v>0</v>
      </c>
      <c r="CN67" s="73">
        <f t="shared" si="10"/>
        <v>0</v>
      </c>
      <c r="CO67" s="73">
        <f t="shared" si="11"/>
        <v>0</v>
      </c>
      <c r="CP67" s="73">
        <f t="shared" si="11"/>
        <v>0</v>
      </c>
      <c r="CQ67" s="73">
        <f t="shared" si="12"/>
        <v>0</v>
      </c>
      <c r="CR67" s="73">
        <f t="shared" si="12"/>
        <v>0</v>
      </c>
      <c r="CS67" s="73">
        <f t="shared" si="13"/>
        <v>0</v>
      </c>
      <c r="CT67" s="73">
        <f t="shared" si="14"/>
        <v>0</v>
      </c>
      <c r="CU67" s="73">
        <f t="shared" si="15"/>
        <v>0</v>
      </c>
      <c r="CV67" s="73">
        <f t="shared" si="16"/>
        <v>0</v>
      </c>
      <c r="CW67" s="73">
        <f t="shared" si="17"/>
        <v>0</v>
      </c>
      <c r="CX67" s="73">
        <f t="shared" si="18"/>
        <v>0</v>
      </c>
      <c r="CY67" s="73">
        <f t="shared" si="18"/>
        <v>0</v>
      </c>
      <c r="CZ67" s="73">
        <f t="shared" si="18"/>
        <v>0</v>
      </c>
      <c r="DA67" s="73">
        <f t="shared" si="19"/>
        <v>0</v>
      </c>
      <c r="DB67" s="73">
        <f t="shared" si="20"/>
        <v>0</v>
      </c>
      <c r="DC67" s="73">
        <f t="shared" si="21"/>
        <v>0</v>
      </c>
      <c r="DD67" s="73">
        <f t="shared" si="22"/>
        <v>0</v>
      </c>
      <c r="DE67" s="73">
        <f t="shared" si="23"/>
        <v>0</v>
      </c>
      <c r="DF67" s="73">
        <f t="shared" si="24"/>
        <v>0</v>
      </c>
      <c r="DG67" s="74">
        <f t="shared" si="25"/>
        <v>0</v>
      </c>
      <c r="DH67" s="99"/>
    </row>
    <row r="68" spans="1:112" ht="13.25" x14ac:dyDescent="0.25">
      <c r="A68" s="22" t="str">
        <f t="shared" si="3"/>
        <v>METALLURGIE ET TRANSFORMATION DES METAUX</v>
      </c>
      <c r="B68" s="46" t="str">
        <f t="shared" si="3"/>
        <v xml:space="preserve">FF5 </v>
      </c>
      <c r="C68" s="22">
        <v>12</v>
      </c>
      <c r="D68" s="67">
        <f t="shared" si="27"/>
        <v>7.78</v>
      </c>
      <c r="E68" s="67">
        <f t="shared" si="28"/>
        <v>54.21</v>
      </c>
      <c r="F68" s="67">
        <f t="shared" si="28"/>
        <v>152.72</v>
      </c>
      <c r="G68" s="67">
        <f t="shared" si="28"/>
        <v>4.7300000000000004</v>
      </c>
      <c r="H68" s="67">
        <f t="shared" si="28"/>
        <v>43.49</v>
      </c>
      <c r="I68" s="67">
        <f t="shared" si="28"/>
        <v>46</v>
      </c>
      <c r="J68" s="67">
        <f t="shared" si="28"/>
        <v>43.39</v>
      </c>
      <c r="K68" s="67">
        <f t="shared" si="28"/>
        <v>179.06</v>
      </c>
      <c r="L68" s="67">
        <f t="shared" si="28"/>
        <v>46.41</v>
      </c>
      <c r="M68" s="67">
        <f t="shared" si="28"/>
        <v>61.26</v>
      </c>
      <c r="N68" s="67">
        <f t="shared" si="28"/>
        <v>29.71</v>
      </c>
      <c r="O68" s="68">
        <f t="shared" si="28"/>
        <v>82.94</v>
      </c>
      <c r="P68" s="67">
        <f t="shared" si="28"/>
        <v>15.23</v>
      </c>
      <c r="Q68" s="69">
        <f t="shared" si="28"/>
        <v>69.92</v>
      </c>
      <c r="R68" s="68">
        <f t="shared" si="28"/>
        <v>157.62</v>
      </c>
      <c r="S68" s="69">
        <f t="shared" si="28"/>
        <v>154.75</v>
      </c>
      <c r="T68" s="67">
        <f t="shared" si="28"/>
        <v>64.66</v>
      </c>
      <c r="U68" s="68">
        <f t="shared" si="28"/>
        <v>54.25</v>
      </c>
      <c r="V68" s="69">
        <f t="shared" si="28"/>
        <v>279.56</v>
      </c>
      <c r="W68" s="67">
        <f t="shared" si="28"/>
        <v>60.8</v>
      </c>
      <c r="X68" s="67">
        <f t="shared" si="28"/>
        <v>74.47</v>
      </c>
      <c r="Y68" s="67">
        <f t="shared" si="28"/>
        <v>13.71</v>
      </c>
      <c r="Z68" s="67">
        <f t="shared" si="28"/>
        <v>85.84</v>
      </c>
      <c r="AA68" s="67">
        <f t="shared" si="28"/>
        <v>79.650000000000006</v>
      </c>
      <c r="AB68" s="68">
        <f t="shared" si="28"/>
        <v>202.59</v>
      </c>
      <c r="AC68" s="67">
        <f t="shared" si="28"/>
        <v>12</v>
      </c>
      <c r="AD68" s="67">
        <f t="shared" si="28"/>
        <v>2.4700000000000002</v>
      </c>
      <c r="AE68" s="67">
        <f t="shared" si="28"/>
        <v>13.24</v>
      </c>
      <c r="AF68" s="67">
        <f t="shared" si="28"/>
        <v>21.52</v>
      </c>
      <c r="AG68" s="67">
        <f t="shared" si="28"/>
        <v>328.11</v>
      </c>
      <c r="AH68" s="67">
        <f t="shared" si="28"/>
        <v>161.32</v>
      </c>
      <c r="AI68" s="67">
        <f t="shared" si="28"/>
        <v>290.7</v>
      </c>
      <c r="AJ68" s="69">
        <f t="shared" si="28"/>
        <v>77.959999999999994</v>
      </c>
      <c r="AK68" s="67">
        <f t="shared" si="28"/>
        <v>70.8</v>
      </c>
      <c r="AL68" s="67">
        <f t="shared" si="28"/>
        <v>62.82</v>
      </c>
      <c r="AM68" s="70">
        <f t="shared" si="28"/>
        <v>9.08</v>
      </c>
      <c r="AN68" s="68">
        <f t="shared" si="28"/>
        <v>6.52</v>
      </c>
      <c r="AO68" s="69">
        <f t="shared" si="28"/>
        <v>70.34</v>
      </c>
      <c r="AP68" s="68">
        <f t="shared" si="28"/>
        <v>8.24</v>
      </c>
      <c r="AQ68" s="67">
        <f t="shared" si="28"/>
        <v>0</v>
      </c>
      <c r="AR68" s="67">
        <f t="shared" si="28"/>
        <v>1.1000000000000001</v>
      </c>
      <c r="AS68" s="67">
        <f t="shared" si="28"/>
        <v>3200.97</v>
      </c>
      <c r="AT68" s="75">
        <f>O68*(SUM([2]CPR_CEB!$K$69:$K$70))/(SUM([2]CPR_CEB!$K$69:$K$72))</f>
        <v>14.344315407249734</v>
      </c>
      <c r="AU68" s="75">
        <f>O68*([2]CPR_CEB!$K$71/(SUM([2]CPR_CEB!$K$69:$K$72)))</f>
        <v>17.535114255305828</v>
      </c>
      <c r="AV68" s="75">
        <f>O68*([2]CPR_CEB!$K$72/(SUM([2]CPR_CEB!$K$69:$K$72)))</f>
        <v>51.060570337444432</v>
      </c>
      <c r="AW68" s="71">
        <f>$Q68*([2]CPR_CEB!$K$76/(SUM([2]CPR_CEB!$K$76:$K$78)))</f>
        <v>26.118516001132821</v>
      </c>
      <c r="AX68" s="71">
        <f>$Q68*(SUM([2]CPR_CEB!$K$77:$K$78)/(SUM([2]CPR_CEB!$K$76:$K$78)))</f>
        <v>43.801483998867177</v>
      </c>
      <c r="AY68" s="75">
        <f>$R68*(SUM([2]CPR_CEB!$K$79)/(SUM([2]CPR_CEB!$K$79:$K$84)))</f>
        <v>12.240406624164205</v>
      </c>
      <c r="AZ68" s="75">
        <f>$R68*(SUM([2]CPR_CEB!$K$80)/(SUM([2]CPR_CEB!$K$79:$K$84)))</f>
        <v>48.536796765666303</v>
      </c>
      <c r="BA68" s="75">
        <f>$R68*(SUM([2]CPR_CEB!$K$81:$K$83)/(SUM([2]CPR_CEB!$K$79:$K$84)))</f>
        <v>45.436356709687452</v>
      </c>
      <c r="BB68" s="75">
        <f>$R68*(SUM([2]CPR_CEB!$K$84)/(SUM([2]CPR_CEB!$K$79:$K$84)))</f>
        <v>51.406439900482042</v>
      </c>
      <c r="BC68" s="71">
        <f>$S68*(SUM([2]CPR_CEB!$K$85)/(SUM([2]CPR_CEB!$K$85:$K$90)))</f>
        <v>48.242273554847522</v>
      </c>
      <c r="BD68" s="71">
        <f>$S68*(SUM([2]CPR_CEB!$K$86)/(SUM([2]CPR_CEB!$K$85:$K$90)))</f>
        <v>22.295058602639966</v>
      </c>
      <c r="BE68" s="71">
        <f>$S68*(SUM([2]CPR_CEB!$K$87:$K$90)/(SUM([2]CPR_CEB!$K$85:$K$90)))</f>
        <v>84.212667842512516</v>
      </c>
      <c r="BF68" s="75">
        <f>$U68*(SUM([2]CPR_CEB!$K$93)/(SUM([2]CPR_CEB!$K$93:$K$97)))</f>
        <v>0.12991517832659999</v>
      </c>
      <c r="BG68" s="75">
        <f>$U68*(SUM([2]CPR_CEB!$K$94)/(SUM([2]CPR_CEB!$K$93:$K$97)))*([2]TRP!$D$246/SUM([2]TRP!$D$246:$D$247))</f>
        <v>0.3775522584709507</v>
      </c>
      <c r="BH68" s="75">
        <f>$U68*(SUM([2]CPR_CEB!$K$94)/(SUM([2]CPR_CEB!$K$93:$K$97)))*([2]TRP!$D$247/SUM([2]TRP!$D$246:$D$247))</f>
        <v>0.1797937737393486</v>
      </c>
      <c r="BI68" s="75">
        <f>$U68*(SUM([2]CPR_CEB!$K$95:$K$96)/(SUM([2]CPR_CEB!$K$93:$K$97)))</f>
        <v>4.0154699011023158</v>
      </c>
      <c r="BJ68" s="75">
        <f>$U68*(SUM([2]CPR_CEB!$K$97)/(SUM([2]CPR_CEB!$K$93:$K$97)))</f>
        <v>49.547268888360783</v>
      </c>
      <c r="BK68" s="71">
        <f>$V68*(SUM([2]CPR_CEB!$K$98)/(SUM([2]CPR_CEB!$K$98:$K$100)))</f>
        <v>163.42366284459004</v>
      </c>
      <c r="BL68" s="71">
        <f>$V68*(SUM([2]CPR_CEB!$K$99)/(SUM([2]CPR_CEB!$K$98:$K$100)))</f>
        <v>84.638668749127021</v>
      </c>
      <c r="BM68" s="71">
        <f>$V68*(SUM([2]CPR_CEB!$K$100)/(SUM([2]CPR_CEB!$K$98:$K$100)))</f>
        <v>31.497668406282937</v>
      </c>
      <c r="BN68" s="75">
        <f>$AB68*(SUM([2]CPR_CEB!$K$106)/(SUM([2]CPR_CEB!$K$106:$K$113)))</f>
        <v>13.137152309913379</v>
      </c>
      <c r="BO68" s="75">
        <f>$AB68*(SUM([2]CPR_CEB!$K$107)/(SUM([2]CPR_CEB!$K$106:$K$113)))</f>
        <v>23.977807988450433</v>
      </c>
      <c r="BP68" s="75">
        <f>$AB68*(SUM([2]CPR_CEB!$K$108)/(SUM([2]CPR_CEB!$K$106:$K$113)))</f>
        <v>57.006195861405203</v>
      </c>
      <c r="BQ68" s="75">
        <f>$AB68*(SUM([2]CPR_CEB!$K$109)/(SUM([2]CPR_CEB!$K$106:$K$113)))</f>
        <v>12.855506496631378</v>
      </c>
      <c r="BR68" s="75">
        <f>$AB68*(SUM([2]CPR_CEB!$K$110)/(SUM([2]CPR_CEB!$K$106:$K$113)))</f>
        <v>24.0996739653513</v>
      </c>
      <c r="BS68" s="75">
        <f>$AB68*(SUM([2]CPR_CEB!$K$111:$K$112)/(SUM([2]CPR_CEB!$K$106:$K$113)))</f>
        <v>52.17894910972089</v>
      </c>
      <c r="BT68" s="75">
        <f>$AB68*(SUM([2]CPR_CEB!$K$113)/(SUM([2]CPR_CEB!$K$106:$K$113)))*([2]TRP!$D$248/SUM([2]TRP!$D$248:$D$251))</f>
        <v>2.1006614672397794</v>
      </c>
      <c r="BU68" s="75">
        <f>$AB68*(SUM([2]CPR_CEB!$K$113)/(SUM([2]CPR_CEB!$K$106:$K$113)))*([2]TRP!$D$249/SUM([2]TRP!$D$248:$D$251))</f>
        <v>10.767237100228057</v>
      </c>
      <c r="BV68" s="75">
        <f>$AB68*(SUM([2]CPR_CEB!$K$113)/(SUM([2]CPR_CEB!$K$106:$K$113)))*([2]TRP!$D$250/SUM([2]TRP!$D$248:$D$251))</f>
        <v>2.5637542793642378</v>
      </c>
      <c r="BW68" s="75">
        <f>$AB68*(SUM([2]CPR_CEB!$K$113)/(SUM([2]CPR_CEB!$K$106:$K$113)))*([2]TRP!$D$251/SUM([2]TRP!$D$248:$D$251))</f>
        <v>3.9030614216953583</v>
      </c>
      <c r="BX68" s="71">
        <f>$AJ68*(SUM([2]CPR_CEB!$K$129)/(SUM([2]CPR_CEB!$K$129:$K$130)))</f>
        <v>58.735265444709803</v>
      </c>
      <c r="BY68" s="71">
        <f>$AJ68*(SUM([2]CPR_CEB!$K$130)/(SUM([2]CPR_CEB!$K$129:$K$130)))</f>
        <v>19.22473455529019</v>
      </c>
      <c r="BZ68" s="68">
        <f>$AN68*(SUM([2]CPR_CEB!$K$137)/(SUM([2]CPR_CEB!$K$137:$K$138)))</f>
        <v>1.0976086181478306</v>
      </c>
      <c r="CA68" s="68">
        <f>$AN68*(SUM([2]CPR_CEB!$K$138)/(SUM([2]CPR_CEB!$K$137:$K$138)))</f>
        <v>5.4223913818521696</v>
      </c>
      <c r="CB68" s="71">
        <f>$AO68*([2]CPR_CEB!$K$139+[2]CPR_CEB!$K$141)/(SUM([2]CPR_CEB!$K$139:$K$141))</f>
        <v>38.452225495425267</v>
      </c>
      <c r="CC68" s="71">
        <f>$AO68*(SUM([2]CPR_CEB!$K$140)/(SUM([2]CPR_CEB!$K$139:$K$141)))</f>
        <v>31.887774504574736</v>
      </c>
      <c r="CD68" s="68">
        <f>$AP68*(SUM([2]CPR_CEB!$K$142)/(SUM([2]CPR_CEB!$K$142:$K$143)))</f>
        <v>3.4669769720725134</v>
      </c>
      <c r="CE68" s="68">
        <f>$AP68*(SUM([2]CPR_CEB!$K$143)/(SUM([2]CPR_CEB!$K$142:$K$143)))</f>
        <v>4.7730230279274863</v>
      </c>
      <c r="CF68" s="70"/>
      <c r="CG68" s="70"/>
      <c r="CI68" s="72">
        <f t="shared" si="5"/>
        <v>7.78</v>
      </c>
      <c r="CJ68" s="73">
        <f t="shared" si="6"/>
        <v>206.93</v>
      </c>
      <c r="CK68" s="73">
        <f t="shared" si="7"/>
        <v>179.06</v>
      </c>
      <c r="CL68" s="73">
        <f t="shared" si="8"/>
        <v>17.535114255305828</v>
      </c>
      <c r="CM68" s="73">
        <f t="shared" si="9"/>
        <v>51.060570337444432</v>
      </c>
      <c r="CN68" s="73">
        <f t="shared" si="10"/>
        <v>43.801483998867177</v>
      </c>
      <c r="CO68" s="73">
        <f t="shared" si="11"/>
        <v>12.240406624164205</v>
      </c>
      <c r="CP68" s="73">
        <f t="shared" si="11"/>
        <v>48.536796765666303</v>
      </c>
      <c r="CQ68" s="73">
        <f t="shared" si="12"/>
        <v>51.406439900482042</v>
      </c>
      <c r="CR68" s="73">
        <f t="shared" si="12"/>
        <v>48.242273554847522</v>
      </c>
      <c r="CS68" s="73">
        <f t="shared" si="13"/>
        <v>22.295058602639966</v>
      </c>
      <c r="CT68" s="73">
        <f t="shared" si="14"/>
        <v>560.50499426796773</v>
      </c>
      <c r="CU68" s="73">
        <f t="shared" si="15"/>
        <v>135.26999999999998</v>
      </c>
      <c r="CV68" s="73">
        <f t="shared" si="16"/>
        <v>15.237813777153159</v>
      </c>
      <c r="CW68" s="73">
        <f t="shared" si="17"/>
        <v>23.977807988450433</v>
      </c>
      <c r="CX68" s="73">
        <f t="shared" si="18"/>
        <v>67.773432961633262</v>
      </c>
      <c r="CY68" s="73">
        <f t="shared" si="18"/>
        <v>15.419260775995616</v>
      </c>
      <c r="CZ68" s="73">
        <f t="shared" si="18"/>
        <v>28.002735387046659</v>
      </c>
      <c r="DA68" s="73">
        <f t="shared" si="19"/>
        <v>1305.1910256400761</v>
      </c>
      <c r="DB68" s="73">
        <f t="shared" si="20"/>
        <v>62.407923469644579</v>
      </c>
      <c r="DC68" s="73">
        <f t="shared" si="21"/>
        <v>0.12991517832659999</v>
      </c>
      <c r="DD68" s="73">
        <f t="shared" si="22"/>
        <v>49.924821146831732</v>
      </c>
      <c r="DE68" s="73">
        <f t="shared" si="23"/>
        <v>163.42366284459004</v>
      </c>
      <c r="DF68" s="73">
        <f t="shared" si="24"/>
        <v>84.818462522866369</v>
      </c>
      <c r="DG68" s="74">
        <f t="shared" si="25"/>
        <v>3200.9699999999993</v>
      </c>
      <c r="DH68" s="99"/>
    </row>
    <row r="69" spans="1:112" ht="13.25" x14ac:dyDescent="0.25">
      <c r="A69" s="22" t="str">
        <f t="shared" si="3"/>
        <v xml:space="preserve">INDUSTRIE DES COMPOSANTS ELECTRIQUES ET </v>
      </c>
      <c r="B69" s="22" t="str">
        <f t="shared" si="3"/>
        <v xml:space="preserve">FF6 </v>
      </c>
      <c r="C69" s="22">
        <v>12</v>
      </c>
      <c r="D69" s="67">
        <f t="shared" si="27"/>
        <v>2.71</v>
      </c>
      <c r="E69" s="67">
        <f t="shared" si="28"/>
        <v>22.11</v>
      </c>
      <c r="F69" s="67">
        <f t="shared" si="28"/>
        <v>62.36</v>
      </c>
      <c r="G69" s="67">
        <f t="shared" si="28"/>
        <v>3.54</v>
      </c>
      <c r="H69" s="67">
        <f t="shared" si="28"/>
        <v>25.06</v>
      </c>
      <c r="I69" s="67">
        <f t="shared" si="28"/>
        <v>20.12</v>
      </c>
      <c r="J69" s="67">
        <f t="shared" si="28"/>
        <v>18.62</v>
      </c>
      <c r="K69" s="67">
        <f t="shared" si="28"/>
        <v>77.02</v>
      </c>
      <c r="L69" s="67">
        <f t="shared" si="28"/>
        <v>19.05</v>
      </c>
      <c r="M69" s="67">
        <f t="shared" si="28"/>
        <v>31.07</v>
      </c>
      <c r="N69" s="67">
        <f t="shared" si="28"/>
        <v>24.62</v>
      </c>
      <c r="O69" s="68">
        <f t="shared" si="28"/>
        <v>32.43</v>
      </c>
      <c r="P69" s="67">
        <f t="shared" si="28"/>
        <v>6.45</v>
      </c>
      <c r="Q69" s="69">
        <f t="shared" si="28"/>
        <v>27.64</v>
      </c>
      <c r="R69" s="68">
        <f t="shared" si="28"/>
        <v>59.99</v>
      </c>
      <c r="S69" s="69">
        <f t="shared" si="28"/>
        <v>63.24</v>
      </c>
      <c r="T69" s="67">
        <f t="shared" si="28"/>
        <v>27.21</v>
      </c>
      <c r="U69" s="68">
        <f t="shared" si="28"/>
        <v>20.51</v>
      </c>
      <c r="V69" s="69">
        <f t="shared" si="28"/>
        <v>107.33</v>
      </c>
      <c r="W69" s="67">
        <f t="shared" si="28"/>
        <v>41.12</v>
      </c>
      <c r="X69" s="67">
        <f t="shared" si="28"/>
        <v>32.33</v>
      </c>
      <c r="Y69" s="67">
        <f t="shared" si="28"/>
        <v>10.24</v>
      </c>
      <c r="Z69" s="67">
        <f t="shared" si="28"/>
        <v>124.53</v>
      </c>
      <c r="AA69" s="67">
        <f t="shared" si="28"/>
        <v>46.22</v>
      </c>
      <c r="AB69" s="68">
        <f t="shared" si="28"/>
        <v>101.6</v>
      </c>
      <c r="AC69" s="67">
        <f t="shared" si="28"/>
        <v>0</v>
      </c>
      <c r="AD69" s="67">
        <f t="shared" si="28"/>
        <v>3.95</v>
      </c>
      <c r="AE69" s="67">
        <f t="shared" si="28"/>
        <v>9.11</v>
      </c>
      <c r="AF69" s="67">
        <f t="shared" si="28"/>
        <v>11.01</v>
      </c>
      <c r="AG69" s="67">
        <f t="shared" si="28"/>
        <v>157.12</v>
      </c>
      <c r="AH69" s="67">
        <f t="shared" si="28"/>
        <v>196.63</v>
      </c>
      <c r="AI69" s="67">
        <f t="shared" si="28"/>
        <v>232.77</v>
      </c>
      <c r="AJ69" s="69">
        <f t="shared" si="28"/>
        <v>42.54</v>
      </c>
      <c r="AK69" s="67">
        <f t="shared" si="28"/>
        <v>52.79</v>
      </c>
      <c r="AL69" s="67">
        <f t="shared" si="28"/>
        <v>37.21</v>
      </c>
      <c r="AM69" s="70">
        <f t="shared" si="28"/>
        <v>5.8</v>
      </c>
      <c r="AN69" s="68">
        <f t="shared" si="28"/>
        <v>7.63</v>
      </c>
      <c r="AO69" s="69">
        <f t="shared" si="28"/>
        <v>48.89</v>
      </c>
      <c r="AP69" s="68">
        <f t="shared" si="28"/>
        <v>11.68</v>
      </c>
      <c r="AQ69" s="67">
        <f t="shared" si="28"/>
        <v>8</v>
      </c>
      <c r="AR69" s="67">
        <f t="shared" si="28"/>
        <v>0.76</v>
      </c>
      <c r="AS69" s="67">
        <f t="shared" si="28"/>
        <v>1833.0100000000007</v>
      </c>
      <c r="AT69" s="75">
        <f>O69*(SUM([2]CPR_CEB!$K$69:$K$70))/(SUM([2]CPR_CEB!$K$69:$K$72))</f>
        <v>5.6087068803606082</v>
      </c>
      <c r="AU69" s="75">
        <f>O69*([2]CPR_CEB!$K$71/(SUM([2]CPR_CEB!$K$69:$K$72)))</f>
        <v>6.8563269266887872</v>
      </c>
      <c r="AV69" s="75">
        <f>O69*([2]CPR_CEB!$K$72/(SUM([2]CPR_CEB!$K$69:$K$72)))</f>
        <v>19.964966192950602</v>
      </c>
      <c r="AW69" s="71">
        <f>$Q69*([2]CPR_CEB!$K$76/(SUM([2]CPR_CEB!$K$76:$K$78)))</f>
        <v>10.324882469555366</v>
      </c>
      <c r="AX69" s="71">
        <f>$Q69*(SUM([2]CPR_CEB!$K$77:$K$78)/(SUM([2]CPR_CEB!$K$76:$K$78)))</f>
        <v>17.315117530444631</v>
      </c>
      <c r="AY69" s="75">
        <f>$R69*(SUM([2]CPR_CEB!$K$79)/(SUM([2]CPR_CEB!$K$79:$K$84)))</f>
        <v>4.6586854040325507</v>
      </c>
      <c r="AZ69" s="75">
        <f>$R69*(SUM([2]CPR_CEB!$K$80)/(SUM([2]CPR_CEB!$K$79:$K$84)))</f>
        <v>18.473051884103043</v>
      </c>
      <c r="BA69" s="75">
        <f>$R69*(SUM([2]CPR_CEB!$K$81:$K$83)/(SUM([2]CPR_CEB!$K$79:$K$84)))</f>
        <v>17.293027782097134</v>
      </c>
      <c r="BB69" s="75">
        <f>$R69*(SUM([2]CPR_CEB!$K$84)/(SUM([2]CPR_CEB!$K$79:$K$84)))</f>
        <v>19.565234929767275</v>
      </c>
      <c r="BC69" s="71">
        <f>$S69*(SUM([2]CPR_CEB!$K$85)/(SUM([2]CPR_CEB!$K$85:$K$90)))</f>
        <v>19.714645425580336</v>
      </c>
      <c r="BD69" s="71">
        <f>$S69*(SUM([2]CPR_CEB!$K$86)/(SUM([2]CPR_CEB!$K$85:$K$90)))</f>
        <v>9.1110791989076017</v>
      </c>
      <c r="BE69" s="71">
        <f>$S69*(SUM([2]CPR_CEB!$K$87:$K$90)/(SUM([2]CPR_CEB!$K$85:$K$90)))</f>
        <v>34.414275375512062</v>
      </c>
      <c r="BF69" s="75">
        <f>$U69*(SUM([2]CPR_CEB!$K$93)/(SUM([2]CPR_CEB!$K$93:$K$97)))</f>
        <v>4.9116319031862969E-2</v>
      </c>
      <c r="BG69" s="75">
        <f>$U69*(SUM([2]CPR_CEB!$K$94)/(SUM([2]CPR_CEB!$K$93:$K$97)))*([2]TRP!$D$246/SUM([2]TRP!$D$246:$D$247))</f>
        <v>0.14273911191224331</v>
      </c>
      <c r="BH69" s="75">
        <f>$U69*(SUM([2]CPR_CEB!$K$94)/(SUM([2]CPR_CEB!$K$93:$K$97)))*([2]TRP!$D$247/SUM([2]TRP!$D$246:$D$247))</f>
        <v>6.7973646071779539E-2</v>
      </c>
      <c r="BI69" s="75">
        <f>$U69*(SUM([2]CPR_CEB!$K$95:$K$96)/(SUM([2]CPR_CEB!$K$93:$K$97)))</f>
        <v>1.5181066851909402</v>
      </c>
      <c r="BJ69" s="75">
        <f>$U69*(SUM([2]CPR_CEB!$K$97)/(SUM([2]CPR_CEB!$K$93:$K$97)))</f>
        <v>18.732064237793175</v>
      </c>
      <c r="BK69" s="71">
        <f>$V69*(SUM([2]CPR_CEB!$K$98)/(SUM([2]CPR_CEB!$K$98:$K$100)))</f>
        <v>62.74238708366665</v>
      </c>
      <c r="BL69" s="71">
        <f>$V69*(SUM([2]CPR_CEB!$K$99)/(SUM([2]CPR_CEB!$K$98:$K$100)))</f>
        <v>32.494878798268005</v>
      </c>
      <c r="BM69" s="71">
        <f>$V69*(SUM([2]CPR_CEB!$K$100)/(SUM([2]CPR_CEB!$K$98:$K$100)))</f>
        <v>12.092734118065344</v>
      </c>
      <c r="BN69" s="75">
        <f>$AB69*(SUM([2]CPR_CEB!$K$106)/(SUM([2]CPR_CEB!$K$106:$K$113)))</f>
        <v>6.5883541867179973</v>
      </c>
      <c r="BO69" s="75">
        <f>$AB69*(SUM([2]CPR_CEB!$K$107)/(SUM([2]CPR_CEB!$K$106:$K$113)))</f>
        <v>12.025002673510855</v>
      </c>
      <c r="BP69" s="75">
        <f>$AB69*(SUM([2]CPR_CEB!$K$108)/(SUM([2]CPR_CEB!$K$106:$K$113)))</f>
        <v>28.588920971019142</v>
      </c>
      <c r="BQ69" s="75">
        <f>$AB69*(SUM([2]CPR_CEB!$K$109)/(SUM([2]CPR_CEB!$K$106:$K$113)))</f>
        <v>6.4471072612554812</v>
      </c>
      <c r="BR69" s="75">
        <f>$AB69*(SUM([2]CPR_CEB!$K$110)/(SUM([2]CPR_CEB!$K$106:$K$113)))</f>
        <v>12.086119131643674</v>
      </c>
      <c r="BS69" s="75">
        <f>$AB69*(SUM([2]CPR_CEB!$K$111:$K$112)/(SUM([2]CPR_CEB!$K$106:$K$113)))</f>
        <v>26.168030157202438</v>
      </c>
      <c r="BT69" s="75">
        <f>$AB69*(SUM([2]CPR_CEB!$K$113)/(SUM([2]CPR_CEB!$K$106:$K$113)))*([2]TRP!$D$248/SUM([2]TRP!$D$248:$D$251))</f>
        <v>1.0534932872874356</v>
      </c>
      <c r="BU69" s="75">
        <f>$AB69*(SUM([2]CPR_CEB!$K$113)/(SUM([2]CPR_CEB!$K$106:$K$113)))*([2]TRP!$D$249/SUM([2]TRP!$D$248:$D$251))</f>
        <v>5.3998286656951002</v>
      </c>
      <c r="BV69" s="75">
        <f>$AB69*(SUM([2]CPR_CEB!$K$113)/(SUM([2]CPR_CEB!$K$106:$K$113)))*([2]TRP!$D$250/SUM([2]TRP!$D$248:$D$251))</f>
        <v>1.2857368813041441</v>
      </c>
      <c r="BW69" s="75">
        <f>$AB69*(SUM([2]CPR_CEB!$K$113)/(SUM([2]CPR_CEB!$K$106:$K$113)))*([2]TRP!$D$251/SUM([2]TRP!$D$248:$D$251))</f>
        <v>1.9574067843637315</v>
      </c>
      <c r="BX69" s="71">
        <f>$AJ69*(SUM([2]CPR_CEB!$K$129)/(SUM([2]CPR_CEB!$K$129:$K$130)))</f>
        <v>32.049745921215433</v>
      </c>
      <c r="BY69" s="71">
        <f>$AJ69*(SUM([2]CPR_CEB!$K$130)/(SUM([2]CPR_CEB!$K$129:$K$130)))</f>
        <v>10.490254078784565</v>
      </c>
      <c r="BZ69" s="68">
        <f>$AN69*(SUM([2]CPR_CEB!$K$137)/(SUM([2]CPR_CEB!$K$137:$K$138)))</f>
        <v>1.2844714350410962</v>
      </c>
      <c r="CA69" s="68">
        <f>$AN69*(SUM([2]CPR_CEB!$K$138)/(SUM([2]CPR_CEB!$K$137:$K$138)))</f>
        <v>6.3455285649589044</v>
      </c>
      <c r="CB69" s="71">
        <f>$AO69*([2]CPR_CEB!$K$139+[2]CPR_CEB!$K$141)/(SUM([2]CPR_CEB!$K$139:$K$141))</f>
        <v>26.726319369794446</v>
      </c>
      <c r="CC69" s="71">
        <f>$AO69*(SUM([2]CPR_CEB!$K$140)/(SUM([2]CPR_CEB!$K$139:$K$141)))</f>
        <v>22.163680630205555</v>
      </c>
      <c r="CD69" s="68">
        <f>$AP69*(SUM([2]CPR_CEB!$K$142)/(SUM([2]CPR_CEB!$K$142:$K$143)))</f>
        <v>4.9143557079862807</v>
      </c>
      <c r="CE69" s="68">
        <f>$AP69*(SUM([2]CPR_CEB!$K$143)/(SUM([2]CPR_CEB!$K$142:$K$143)))</f>
        <v>6.7656442920137181</v>
      </c>
      <c r="CF69" s="70"/>
      <c r="CG69" s="70"/>
      <c r="CI69" s="72">
        <f t="shared" si="5"/>
        <v>2.71</v>
      </c>
      <c r="CJ69" s="73">
        <f t="shared" si="6"/>
        <v>84.47</v>
      </c>
      <c r="CK69" s="73">
        <f t="shared" si="7"/>
        <v>77.02</v>
      </c>
      <c r="CL69" s="73">
        <f t="shared" si="8"/>
        <v>6.8563269266887872</v>
      </c>
      <c r="CM69" s="73">
        <f t="shared" si="9"/>
        <v>19.964966192950602</v>
      </c>
      <c r="CN69" s="73">
        <f t="shared" si="10"/>
        <v>17.315117530444631</v>
      </c>
      <c r="CO69" s="73">
        <f t="shared" si="11"/>
        <v>4.6586854040325507</v>
      </c>
      <c r="CP69" s="73">
        <f t="shared" si="11"/>
        <v>18.473051884103043</v>
      </c>
      <c r="CQ69" s="73">
        <f t="shared" si="12"/>
        <v>19.565234929767275</v>
      </c>
      <c r="CR69" s="73">
        <f t="shared" si="12"/>
        <v>19.714645425580336</v>
      </c>
      <c r="CS69" s="73">
        <f t="shared" si="13"/>
        <v>9.1110791989076017</v>
      </c>
      <c r="CT69" s="73">
        <f t="shared" si="14"/>
        <v>256.99173331078146</v>
      </c>
      <c r="CU69" s="73">
        <f t="shared" si="15"/>
        <v>73.449999999999989</v>
      </c>
      <c r="CV69" s="73">
        <f t="shared" si="16"/>
        <v>7.6418474740054325</v>
      </c>
      <c r="CW69" s="73">
        <f t="shared" si="17"/>
        <v>12.025002673510855</v>
      </c>
      <c r="CX69" s="73">
        <f t="shared" si="18"/>
        <v>33.988749636714246</v>
      </c>
      <c r="CY69" s="73">
        <f t="shared" si="18"/>
        <v>7.7328441425596255</v>
      </c>
      <c r="CZ69" s="73">
        <f t="shared" si="18"/>
        <v>14.043525916007406</v>
      </c>
      <c r="DA69" s="73">
        <f t="shared" si="19"/>
        <v>978.52292259123942</v>
      </c>
      <c r="DB69" s="73">
        <f t="shared" si="20"/>
        <v>54.525107565962742</v>
      </c>
      <c r="DC69" s="73">
        <f t="shared" si="21"/>
        <v>4.9116319031862969E-2</v>
      </c>
      <c r="DD69" s="73">
        <f t="shared" si="22"/>
        <v>18.874803349705417</v>
      </c>
      <c r="DE69" s="73">
        <f t="shared" si="23"/>
        <v>62.74238708366665</v>
      </c>
      <c r="DF69" s="73">
        <f t="shared" si="24"/>
        <v>32.562852444339782</v>
      </c>
      <c r="DG69" s="74">
        <f t="shared" si="25"/>
        <v>1833.0099999999998</v>
      </c>
      <c r="DH69" s="99"/>
    </row>
    <row r="70" spans="1:112" ht="13.25" x14ac:dyDescent="0.25">
      <c r="A70" s="22" t="str">
        <f t="shared" si="3"/>
        <v>PRODUCTION DE COMBUSTIBLES ET DE CARBURA</v>
      </c>
      <c r="B70" s="45" t="str">
        <f t="shared" si="3"/>
        <v xml:space="preserve">FG1 </v>
      </c>
      <c r="C70" s="22" t="s">
        <v>162</v>
      </c>
      <c r="D70" s="67">
        <f t="shared" si="27"/>
        <v>0</v>
      </c>
      <c r="E70" s="67">
        <f t="shared" si="28"/>
        <v>0</v>
      </c>
      <c r="F70" s="67">
        <f t="shared" si="28"/>
        <v>0</v>
      </c>
      <c r="G70" s="67">
        <f t="shared" si="28"/>
        <v>0</v>
      </c>
      <c r="H70" s="67">
        <f t="shared" si="28"/>
        <v>0</v>
      </c>
      <c r="I70" s="67">
        <f t="shared" si="28"/>
        <v>0</v>
      </c>
      <c r="J70" s="67">
        <f t="shared" si="28"/>
        <v>0</v>
      </c>
      <c r="K70" s="67">
        <f t="shared" si="28"/>
        <v>0</v>
      </c>
      <c r="L70" s="67">
        <f t="shared" si="28"/>
        <v>0</v>
      </c>
      <c r="M70" s="67">
        <f t="shared" si="28"/>
        <v>0</v>
      </c>
      <c r="N70" s="67">
        <f t="shared" si="28"/>
        <v>0</v>
      </c>
      <c r="O70" s="68">
        <f t="shared" si="28"/>
        <v>0</v>
      </c>
      <c r="P70" s="67">
        <f t="shared" si="28"/>
        <v>0</v>
      </c>
      <c r="Q70" s="69">
        <f t="shared" si="28"/>
        <v>0</v>
      </c>
      <c r="R70" s="68">
        <f t="shared" si="28"/>
        <v>0</v>
      </c>
      <c r="S70" s="69">
        <f t="shared" si="28"/>
        <v>0</v>
      </c>
      <c r="T70" s="67">
        <f t="shared" si="28"/>
        <v>0</v>
      </c>
      <c r="U70" s="68">
        <f t="shared" si="28"/>
        <v>0</v>
      </c>
      <c r="V70" s="69">
        <f t="shared" si="28"/>
        <v>0</v>
      </c>
      <c r="W70" s="67">
        <f t="shared" si="28"/>
        <v>0</v>
      </c>
      <c r="X70" s="67">
        <f t="shared" si="28"/>
        <v>0</v>
      </c>
      <c r="Y70" s="67">
        <f t="shared" si="28"/>
        <v>0</v>
      </c>
      <c r="Z70" s="67">
        <f t="shared" si="28"/>
        <v>0</v>
      </c>
      <c r="AA70" s="67">
        <f t="shared" si="28"/>
        <v>0</v>
      </c>
      <c r="AB70" s="68">
        <f t="shared" si="28"/>
        <v>0</v>
      </c>
      <c r="AC70" s="67">
        <f t="shared" si="28"/>
        <v>0</v>
      </c>
      <c r="AD70" s="67">
        <f t="shared" si="28"/>
        <v>0</v>
      </c>
      <c r="AE70" s="67">
        <f t="shared" si="28"/>
        <v>0</v>
      </c>
      <c r="AF70" s="67">
        <f t="shared" si="28"/>
        <v>0</v>
      </c>
      <c r="AG70" s="67">
        <f t="shared" si="28"/>
        <v>0</v>
      </c>
      <c r="AH70" s="67">
        <f t="shared" si="28"/>
        <v>0</v>
      </c>
      <c r="AI70" s="67">
        <f t="shared" si="28"/>
        <v>0</v>
      </c>
      <c r="AJ70" s="69">
        <f t="shared" si="28"/>
        <v>0</v>
      </c>
      <c r="AK70" s="67">
        <f t="shared" si="28"/>
        <v>0</v>
      </c>
      <c r="AL70" s="67">
        <f t="shared" si="28"/>
        <v>0</v>
      </c>
      <c r="AM70" s="70">
        <f t="shared" si="28"/>
        <v>0</v>
      </c>
      <c r="AN70" s="68">
        <f t="shared" si="28"/>
        <v>0</v>
      </c>
      <c r="AO70" s="69">
        <f t="shared" si="28"/>
        <v>0</v>
      </c>
      <c r="AP70" s="68">
        <f t="shared" si="28"/>
        <v>0</v>
      </c>
      <c r="AQ70" s="67">
        <f t="shared" si="28"/>
        <v>0</v>
      </c>
      <c r="AR70" s="67">
        <f t="shared" si="28"/>
        <v>0</v>
      </c>
      <c r="AS70" s="67">
        <f t="shared" si="28"/>
        <v>0</v>
      </c>
      <c r="AT70" s="75">
        <f>O70*(SUM([2]CPR_CEB!$K$69:$K$70))/(SUM([2]CPR_CEB!$K$69:$K$72))</f>
        <v>0</v>
      </c>
      <c r="AU70" s="75">
        <f>O70*([2]CPR_CEB!$K$71/(SUM([2]CPR_CEB!$K$69:$K$72)))</f>
        <v>0</v>
      </c>
      <c r="AV70" s="75">
        <f>O70*([2]CPR_CEB!$K$72/(SUM([2]CPR_CEB!$K$69:$K$72)))</f>
        <v>0</v>
      </c>
      <c r="AW70" s="71">
        <f>$Q70*([2]CPR_CEB!$K$76/(SUM([2]CPR_CEB!$K$76:$K$78)))</f>
        <v>0</v>
      </c>
      <c r="AX70" s="71">
        <f>$Q70*(SUM([2]CPR_CEB!$K$77:$K$78)/(SUM([2]CPR_CEB!$K$76:$K$78)))</f>
        <v>0</v>
      </c>
      <c r="AY70" s="75">
        <f>$R70*(SUM([2]CPR_CEB!$K$79)/(SUM([2]CPR_CEB!$K$79:$K$84)))</f>
        <v>0</v>
      </c>
      <c r="AZ70" s="75">
        <f>$R70*(SUM([2]CPR_CEB!$K$80)/(SUM([2]CPR_CEB!$K$79:$K$84)))</f>
        <v>0</v>
      </c>
      <c r="BA70" s="75">
        <f>$R70*(SUM([2]CPR_CEB!$K$81:$K$83)/(SUM([2]CPR_CEB!$K$79:$K$84)))</f>
        <v>0</v>
      </c>
      <c r="BB70" s="75">
        <f>$R70*(SUM([2]CPR_CEB!$K$84)/(SUM([2]CPR_CEB!$K$79:$K$84)))</f>
        <v>0</v>
      </c>
      <c r="BC70" s="71">
        <f>$S70*(SUM([2]CPR_CEB!$K$85)/(SUM([2]CPR_CEB!$K$85:$K$90)))</f>
        <v>0</v>
      </c>
      <c r="BD70" s="71">
        <f>$S70*(SUM([2]CPR_CEB!$K$86)/(SUM([2]CPR_CEB!$K$85:$K$90)))</f>
        <v>0</v>
      </c>
      <c r="BE70" s="71">
        <f>$S70*(SUM([2]CPR_CEB!$K$87:$K$90)/(SUM([2]CPR_CEB!$K$85:$K$90)))</f>
        <v>0</v>
      </c>
      <c r="BF70" s="75">
        <f>$U70*(SUM([2]CPR_CEB!$K$93)/(SUM([2]CPR_CEB!$K$93:$K$97)))</f>
        <v>0</v>
      </c>
      <c r="BG70" s="75">
        <f>$U70*(SUM([2]CPR_CEB!$K$94)/(SUM([2]CPR_CEB!$K$93:$K$97)))*([2]TRP!$D$246/SUM([2]TRP!$D$246:$D$247))</f>
        <v>0</v>
      </c>
      <c r="BH70" s="75">
        <f>$U70*(SUM([2]CPR_CEB!$K$94)/(SUM([2]CPR_CEB!$K$93:$K$97)))*([2]TRP!$D$247/SUM([2]TRP!$D$246:$D$247))</f>
        <v>0</v>
      </c>
      <c r="BI70" s="75">
        <f>$U70*(SUM([2]CPR_CEB!$K$95:$K$96)/(SUM([2]CPR_CEB!$K$93:$K$97)))</f>
        <v>0</v>
      </c>
      <c r="BJ70" s="75">
        <f>$U70*(SUM([2]CPR_CEB!$K$97)/(SUM([2]CPR_CEB!$K$93:$K$97)))</f>
        <v>0</v>
      </c>
      <c r="BK70" s="71">
        <f>$V70*(SUM([2]CPR_CEB!$K$98)/(SUM([2]CPR_CEB!$K$98:$K$100)))</f>
        <v>0</v>
      </c>
      <c r="BL70" s="71">
        <f>$V70*(SUM([2]CPR_CEB!$K$99)/(SUM([2]CPR_CEB!$K$98:$K$100)))</f>
        <v>0</v>
      </c>
      <c r="BM70" s="71">
        <f>$V70*(SUM([2]CPR_CEB!$K$100)/(SUM([2]CPR_CEB!$K$98:$K$100)))</f>
        <v>0</v>
      </c>
      <c r="BN70" s="75">
        <f>$AB70*(SUM([2]CPR_CEB!$K$106)/(SUM([2]CPR_CEB!$K$106:$K$113)))</f>
        <v>0</v>
      </c>
      <c r="BO70" s="75">
        <f>$AB70*(SUM([2]CPR_CEB!$K$107)/(SUM([2]CPR_CEB!$K$106:$K$113)))</f>
        <v>0</v>
      </c>
      <c r="BP70" s="75">
        <f>$AB70*(SUM([2]CPR_CEB!$K$108)/(SUM([2]CPR_CEB!$K$106:$K$113)))</f>
        <v>0</v>
      </c>
      <c r="BQ70" s="75">
        <f>$AB70*(SUM([2]CPR_CEB!$K$109)/(SUM([2]CPR_CEB!$K$106:$K$113)))</f>
        <v>0</v>
      </c>
      <c r="BR70" s="75">
        <f>$AB70*(SUM([2]CPR_CEB!$K$110)/(SUM([2]CPR_CEB!$K$106:$K$113)))</f>
        <v>0</v>
      </c>
      <c r="BS70" s="75">
        <f>$AB70*(SUM([2]CPR_CEB!$K$111:$K$112)/(SUM([2]CPR_CEB!$K$106:$K$113)))</f>
        <v>0</v>
      </c>
      <c r="BT70" s="75">
        <f>$AB70*(SUM([2]CPR_CEB!$K$113)/(SUM([2]CPR_CEB!$K$106:$K$113)))*([2]TRP!$D$248/SUM([2]TRP!$D$248:$D$251))</f>
        <v>0</v>
      </c>
      <c r="BU70" s="75">
        <f>$AB70*(SUM([2]CPR_CEB!$K$113)/(SUM([2]CPR_CEB!$K$106:$K$113)))*([2]TRP!$D$249/SUM([2]TRP!$D$248:$D$251))</f>
        <v>0</v>
      </c>
      <c r="BV70" s="75">
        <f>$AB70*(SUM([2]CPR_CEB!$K$113)/(SUM([2]CPR_CEB!$K$106:$K$113)))*([2]TRP!$D$250/SUM([2]TRP!$D$248:$D$251))</f>
        <v>0</v>
      </c>
      <c r="BW70" s="75">
        <f>$AB70*(SUM([2]CPR_CEB!$K$113)/(SUM([2]CPR_CEB!$K$106:$K$113)))*([2]TRP!$D$251/SUM([2]TRP!$D$248:$D$251))</f>
        <v>0</v>
      </c>
      <c r="BX70" s="71">
        <f>$AJ70*(SUM([2]CPR_CEB!$K$129)/(SUM([2]CPR_CEB!$K$129:$K$130)))</f>
        <v>0</v>
      </c>
      <c r="BY70" s="71">
        <f>$AJ70*(SUM([2]CPR_CEB!$K$130)/(SUM([2]CPR_CEB!$K$129:$K$130)))</f>
        <v>0</v>
      </c>
      <c r="BZ70" s="68">
        <f>$AN70*(SUM([2]CPR_CEB!$K$137)/(SUM([2]CPR_CEB!$K$137:$K$138)))</f>
        <v>0</v>
      </c>
      <c r="CA70" s="68">
        <f>$AN70*(SUM([2]CPR_CEB!$K$138)/(SUM([2]CPR_CEB!$K$137:$K$138)))</f>
        <v>0</v>
      </c>
      <c r="CB70" s="71">
        <f>$AO70*([2]CPR_CEB!$K$139+[2]CPR_CEB!$K$141)/(SUM([2]CPR_CEB!$K$139:$K$141))</f>
        <v>0</v>
      </c>
      <c r="CC70" s="71">
        <f>$AO70*(SUM([2]CPR_CEB!$K$140)/(SUM([2]CPR_CEB!$K$139:$K$141)))</f>
        <v>0</v>
      </c>
      <c r="CD70" s="68">
        <f>$AP70*(SUM([2]CPR_CEB!$K$142)/(SUM([2]CPR_CEB!$K$142:$K$143)))</f>
        <v>0</v>
      </c>
      <c r="CE70" s="68">
        <f>$AP70*(SUM([2]CPR_CEB!$K$143)/(SUM([2]CPR_CEB!$K$142:$K$143)))</f>
        <v>0</v>
      </c>
      <c r="CF70" s="70"/>
      <c r="CG70" s="70"/>
      <c r="CI70" s="72">
        <f t="shared" si="5"/>
        <v>0</v>
      </c>
      <c r="CJ70" s="73">
        <f t="shared" si="6"/>
        <v>0</v>
      </c>
      <c r="CK70" s="73">
        <f t="shared" si="7"/>
        <v>0</v>
      </c>
      <c r="CL70" s="73">
        <f t="shared" si="8"/>
        <v>0</v>
      </c>
      <c r="CM70" s="73">
        <f t="shared" si="9"/>
        <v>0</v>
      </c>
      <c r="CN70" s="73">
        <f t="shared" si="10"/>
        <v>0</v>
      </c>
      <c r="CO70" s="73">
        <f t="shared" si="11"/>
        <v>0</v>
      </c>
      <c r="CP70" s="73">
        <f t="shared" si="11"/>
        <v>0</v>
      </c>
      <c r="CQ70" s="73">
        <f t="shared" si="12"/>
        <v>0</v>
      </c>
      <c r="CR70" s="73">
        <f t="shared" si="12"/>
        <v>0</v>
      </c>
      <c r="CS70" s="73">
        <f t="shared" si="13"/>
        <v>0</v>
      </c>
      <c r="CT70" s="73">
        <f t="shared" si="14"/>
        <v>0</v>
      </c>
      <c r="CU70" s="73">
        <f t="shared" si="15"/>
        <v>0</v>
      </c>
      <c r="CV70" s="73">
        <f t="shared" si="16"/>
        <v>0</v>
      </c>
      <c r="CW70" s="73">
        <f t="shared" si="17"/>
        <v>0</v>
      </c>
      <c r="CX70" s="73">
        <f t="shared" si="18"/>
        <v>0</v>
      </c>
      <c r="CY70" s="73">
        <f t="shared" si="18"/>
        <v>0</v>
      </c>
      <c r="CZ70" s="73">
        <f t="shared" si="18"/>
        <v>0</v>
      </c>
      <c r="DA70" s="73">
        <f t="shared" si="19"/>
        <v>0</v>
      </c>
      <c r="DB70" s="73">
        <f t="shared" si="20"/>
        <v>0</v>
      </c>
      <c r="DC70" s="73">
        <f t="shared" si="21"/>
        <v>0</v>
      </c>
      <c r="DD70" s="73">
        <f t="shared" si="22"/>
        <v>0</v>
      </c>
      <c r="DE70" s="73">
        <f t="shared" si="23"/>
        <v>0</v>
      </c>
      <c r="DF70" s="73">
        <f t="shared" si="24"/>
        <v>0</v>
      </c>
      <c r="DG70" s="74">
        <f t="shared" si="25"/>
        <v>0</v>
      </c>
      <c r="DH70" s="99"/>
    </row>
    <row r="71" spans="1:112" ht="13.25" x14ac:dyDescent="0.25">
      <c r="A71" s="22" t="str">
        <f t="shared" si="3"/>
        <v>EAU  GAZ  ELECTRICITE</v>
      </c>
      <c r="B71" s="46" t="str">
        <f t="shared" si="3"/>
        <v xml:space="preserve">FG2 </v>
      </c>
      <c r="C71" s="22" t="s">
        <v>163</v>
      </c>
      <c r="D71" s="67">
        <f t="shared" si="27"/>
        <v>0</v>
      </c>
      <c r="E71" s="67">
        <f t="shared" si="28"/>
        <v>0</v>
      </c>
      <c r="F71" s="67">
        <f t="shared" si="28"/>
        <v>0</v>
      </c>
      <c r="G71" s="67">
        <f t="shared" si="28"/>
        <v>0</v>
      </c>
      <c r="H71" s="67">
        <f t="shared" si="28"/>
        <v>0</v>
      </c>
      <c r="I71" s="67">
        <f t="shared" si="28"/>
        <v>0</v>
      </c>
      <c r="J71" s="67">
        <f t="shared" si="28"/>
        <v>0</v>
      </c>
      <c r="K71" s="67">
        <f t="shared" si="28"/>
        <v>0</v>
      </c>
      <c r="L71" s="67">
        <f t="shared" si="28"/>
        <v>0</v>
      </c>
      <c r="M71" s="67">
        <f t="shared" si="28"/>
        <v>0</v>
      </c>
      <c r="N71" s="67">
        <f t="shared" si="28"/>
        <v>0</v>
      </c>
      <c r="O71" s="68">
        <f t="shared" si="28"/>
        <v>0</v>
      </c>
      <c r="P71" s="67">
        <f t="shared" si="28"/>
        <v>0</v>
      </c>
      <c r="Q71" s="69">
        <f t="shared" si="28"/>
        <v>0</v>
      </c>
      <c r="R71" s="68">
        <f t="shared" si="28"/>
        <v>0</v>
      </c>
      <c r="S71" s="69">
        <f t="shared" si="28"/>
        <v>0</v>
      </c>
      <c r="T71" s="67">
        <f t="shared" si="28"/>
        <v>0</v>
      </c>
      <c r="U71" s="68">
        <f t="shared" si="28"/>
        <v>0</v>
      </c>
      <c r="V71" s="69">
        <f t="shared" si="28"/>
        <v>0</v>
      </c>
      <c r="W71" s="67">
        <f t="shared" si="28"/>
        <v>0</v>
      </c>
      <c r="X71" s="67">
        <f t="shared" si="28"/>
        <v>0</v>
      </c>
      <c r="Y71" s="67">
        <f t="shared" ref="Y71:AS71" si="29">Y23</f>
        <v>0</v>
      </c>
      <c r="Z71" s="67">
        <f t="shared" si="29"/>
        <v>0</v>
      </c>
      <c r="AA71" s="67">
        <f t="shared" si="29"/>
        <v>0</v>
      </c>
      <c r="AB71" s="68">
        <f t="shared" si="29"/>
        <v>0</v>
      </c>
      <c r="AC71" s="67">
        <f t="shared" si="29"/>
        <v>0</v>
      </c>
      <c r="AD71" s="67">
        <f t="shared" si="29"/>
        <v>0</v>
      </c>
      <c r="AE71" s="67">
        <f t="shared" si="29"/>
        <v>0</v>
      </c>
      <c r="AF71" s="67">
        <f t="shared" si="29"/>
        <v>0</v>
      </c>
      <c r="AG71" s="67">
        <f t="shared" si="29"/>
        <v>0</v>
      </c>
      <c r="AH71" s="67">
        <f t="shared" si="29"/>
        <v>0</v>
      </c>
      <c r="AI71" s="67">
        <f t="shared" si="29"/>
        <v>0</v>
      </c>
      <c r="AJ71" s="69">
        <f t="shared" si="29"/>
        <v>0</v>
      </c>
      <c r="AK71" s="67">
        <f t="shared" si="29"/>
        <v>0</v>
      </c>
      <c r="AL71" s="67">
        <f t="shared" si="29"/>
        <v>0</v>
      </c>
      <c r="AM71" s="70">
        <f t="shared" si="29"/>
        <v>0</v>
      </c>
      <c r="AN71" s="68">
        <f t="shared" si="29"/>
        <v>0</v>
      </c>
      <c r="AO71" s="69">
        <f t="shared" si="29"/>
        <v>0</v>
      </c>
      <c r="AP71" s="68">
        <f t="shared" si="29"/>
        <v>0</v>
      </c>
      <c r="AQ71" s="67">
        <f t="shared" si="29"/>
        <v>0</v>
      </c>
      <c r="AR71" s="67">
        <f t="shared" si="29"/>
        <v>0</v>
      </c>
      <c r="AS71" s="67">
        <f t="shared" si="29"/>
        <v>0</v>
      </c>
      <c r="AT71" s="75">
        <f>O71*(SUM([2]CPR_CEB!$K$69:$K$70))/(SUM([2]CPR_CEB!$K$69:$K$72))</f>
        <v>0</v>
      </c>
      <c r="AU71" s="75">
        <f>O71*([2]CPR_CEB!$K$71/(SUM([2]CPR_CEB!$K$69:$K$72)))</f>
        <v>0</v>
      </c>
      <c r="AV71" s="75">
        <f>O71*([2]CPR_CEB!$K$72/(SUM([2]CPR_CEB!$K$69:$K$72)))</f>
        <v>0</v>
      </c>
      <c r="AW71" s="71">
        <f>$Q71*([2]CPR_CEB!$K$76/(SUM([2]CPR_CEB!$K$76:$K$78)))</f>
        <v>0</v>
      </c>
      <c r="AX71" s="71">
        <f>$Q71*(SUM([2]CPR_CEB!$K$77:$K$78)/(SUM([2]CPR_CEB!$K$76:$K$78)))</f>
        <v>0</v>
      </c>
      <c r="AY71" s="75">
        <f>$R71*(SUM([2]CPR_CEB!$K$79)/(SUM([2]CPR_CEB!$K$79:$K$84)))</f>
        <v>0</v>
      </c>
      <c r="AZ71" s="75">
        <f>$R71*(SUM([2]CPR_CEB!$K$80)/(SUM([2]CPR_CEB!$K$79:$K$84)))</f>
        <v>0</v>
      </c>
      <c r="BA71" s="75">
        <f>$R71*(SUM([2]CPR_CEB!$K$81:$K$83)/(SUM([2]CPR_CEB!$K$79:$K$84)))</f>
        <v>0</v>
      </c>
      <c r="BB71" s="75">
        <f>$R71*(SUM([2]CPR_CEB!$K$84)/(SUM([2]CPR_CEB!$K$79:$K$84)))</f>
        <v>0</v>
      </c>
      <c r="BC71" s="71">
        <f>$S71*(SUM([2]CPR_CEB!$K$85)/(SUM([2]CPR_CEB!$K$85:$K$90)))</f>
        <v>0</v>
      </c>
      <c r="BD71" s="71">
        <f>$S71*(SUM([2]CPR_CEB!$K$86)/(SUM([2]CPR_CEB!$K$85:$K$90)))</f>
        <v>0</v>
      </c>
      <c r="BE71" s="71">
        <f>$S71*(SUM([2]CPR_CEB!$K$87:$K$90)/(SUM([2]CPR_CEB!$K$85:$K$90)))</f>
        <v>0</v>
      </c>
      <c r="BF71" s="75">
        <f>$U71*(SUM([2]CPR_CEB!$K$93)/(SUM([2]CPR_CEB!$K$93:$K$97)))</f>
        <v>0</v>
      </c>
      <c r="BG71" s="75">
        <f>$U71*(SUM([2]CPR_CEB!$K$94)/(SUM([2]CPR_CEB!$K$93:$K$97)))*([2]TRP!$D$246/SUM([2]TRP!$D$246:$D$247))</f>
        <v>0</v>
      </c>
      <c r="BH71" s="75">
        <f>$U71*(SUM([2]CPR_CEB!$K$94)/(SUM([2]CPR_CEB!$K$93:$K$97)))*([2]TRP!$D$247/SUM([2]TRP!$D$246:$D$247))</f>
        <v>0</v>
      </c>
      <c r="BI71" s="75">
        <f>$U71*(SUM([2]CPR_CEB!$K$95:$K$96)/(SUM([2]CPR_CEB!$K$93:$K$97)))</f>
        <v>0</v>
      </c>
      <c r="BJ71" s="75">
        <f>$U71*(SUM([2]CPR_CEB!$K$97)/(SUM([2]CPR_CEB!$K$93:$K$97)))</f>
        <v>0</v>
      </c>
      <c r="BK71" s="71">
        <f>$V71*(SUM([2]CPR_CEB!$K$98)/(SUM([2]CPR_CEB!$K$98:$K$100)))</f>
        <v>0</v>
      </c>
      <c r="BL71" s="71">
        <f>$V71*(SUM([2]CPR_CEB!$K$99)/(SUM([2]CPR_CEB!$K$98:$K$100)))</f>
        <v>0</v>
      </c>
      <c r="BM71" s="71">
        <f>$V71*(SUM([2]CPR_CEB!$K$100)/(SUM([2]CPR_CEB!$K$98:$K$100)))</f>
        <v>0</v>
      </c>
      <c r="BN71" s="75">
        <f>$AB71*(SUM([2]CPR_CEB!$K$106)/(SUM([2]CPR_CEB!$K$106:$K$113)))</f>
        <v>0</v>
      </c>
      <c r="BO71" s="75">
        <f>$AB71*(SUM([2]CPR_CEB!$K$107)/(SUM([2]CPR_CEB!$K$106:$K$113)))</f>
        <v>0</v>
      </c>
      <c r="BP71" s="75">
        <f>$AB71*(SUM([2]CPR_CEB!$K$108)/(SUM([2]CPR_CEB!$K$106:$K$113)))</f>
        <v>0</v>
      </c>
      <c r="BQ71" s="75">
        <f>$AB71*(SUM([2]CPR_CEB!$K$109)/(SUM([2]CPR_CEB!$K$106:$K$113)))</f>
        <v>0</v>
      </c>
      <c r="BR71" s="75">
        <f>$AB71*(SUM([2]CPR_CEB!$K$110)/(SUM([2]CPR_CEB!$K$106:$K$113)))</f>
        <v>0</v>
      </c>
      <c r="BS71" s="75">
        <f>$AB71*(SUM([2]CPR_CEB!$K$111:$K$112)/(SUM([2]CPR_CEB!$K$106:$K$113)))</f>
        <v>0</v>
      </c>
      <c r="BT71" s="75">
        <f>$AB71*(SUM([2]CPR_CEB!$K$113)/(SUM([2]CPR_CEB!$K$106:$K$113)))*([2]TRP!$D$248/SUM([2]TRP!$D$248:$D$251))</f>
        <v>0</v>
      </c>
      <c r="BU71" s="75">
        <f>$AB71*(SUM([2]CPR_CEB!$K$113)/(SUM([2]CPR_CEB!$K$106:$K$113)))*([2]TRP!$D$249/SUM([2]TRP!$D$248:$D$251))</f>
        <v>0</v>
      </c>
      <c r="BV71" s="75">
        <f>$AB71*(SUM([2]CPR_CEB!$K$113)/(SUM([2]CPR_CEB!$K$106:$K$113)))*([2]TRP!$D$250/SUM([2]TRP!$D$248:$D$251))</f>
        <v>0</v>
      </c>
      <c r="BW71" s="75">
        <f>$AB71*(SUM([2]CPR_CEB!$K$113)/(SUM([2]CPR_CEB!$K$106:$K$113)))*([2]TRP!$D$251/SUM([2]TRP!$D$248:$D$251))</f>
        <v>0</v>
      </c>
      <c r="BX71" s="71">
        <f>$AJ71*(SUM([2]CPR_CEB!$K$129)/(SUM([2]CPR_CEB!$K$129:$K$130)))</f>
        <v>0</v>
      </c>
      <c r="BY71" s="71">
        <f>$AJ71*(SUM([2]CPR_CEB!$K$130)/(SUM([2]CPR_CEB!$K$129:$K$130)))</f>
        <v>0</v>
      </c>
      <c r="BZ71" s="68">
        <f>$AN71*(SUM([2]CPR_CEB!$K$137)/(SUM([2]CPR_CEB!$K$137:$K$138)))</f>
        <v>0</v>
      </c>
      <c r="CA71" s="68">
        <f>$AN71*(SUM([2]CPR_CEB!$K$138)/(SUM([2]CPR_CEB!$K$137:$K$138)))</f>
        <v>0</v>
      </c>
      <c r="CB71" s="71">
        <f>$AO71*([2]CPR_CEB!$K$139+[2]CPR_CEB!$K$141)/(SUM([2]CPR_CEB!$K$139:$K$141))</f>
        <v>0</v>
      </c>
      <c r="CC71" s="71">
        <f>$AO71*(SUM([2]CPR_CEB!$K$140)/(SUM([2]CPR_CEB!$K$139:$K$141)))</f>
        <v>0</v>
      </c>
      <c r="CD71" s="68">
        <f>$AP71*(SUM([2]CPR_CEB!$K$142)/(SUM([2]CPR_CEB!$K$142:$K$143)))</f>
        <v>0</v>
      </c>
      <c r="CE71" s="68">
        <f>$AP71*(SUM([2]CPR_CEB!$K$143)/(SUM([2]CPR_CEB!$K$142:$K$143)))</f>
        <v>0</v>
      </c>
      <c r="CF71" s="70"/>
      <c r="CG71" s="70"/>
      <c r="CI71" s="72">
        <f t="shared" si="5"/>
        <v>0</v>
      </c>
      <c r="CJ71" s="73">
        <f t="shared" si="6"/>
        <v>0</v>
      </c>
      <c r="CK71" s="73">
        <f t="shared" si="7"/>
        <v>0</v>
      </c>
      <c r="CL71" s="73">
        <f t="shared" si="8"/>
        <v>0</v>
      </c>
      <c r="CM71" s="73">
        <f t="shared" si="9"/>
        <v>0</v>
      </c>
      <c r="CN71" s="73">
        <f t="shared" si="10"/>
        <v>0</v>
      </c>
      <c r="CO71" s="73">
        <f t="shared" si="11"/>
        <v>0</v>
      </c>
      <c r="CP71" s="73">
        <f t="shared" si="11"/>
        <v>0</v>
      </c>
      <c r="CQ71" s="73">
        <f t="shared" si="12"/>
        <v>0</v>
      </c>
      <c r="CR71" s="73">
        <f t="shared" si="12"/>
        <v>0</v>
      </c>
      <c r="CS71" s="73">
        <f t="shared" si="13"/>
        <v>0</v>
      </c>
      <c r="CT71" s="73">
        <f t="shared" si="14"/>
        <v>0</v>
      </c>
      <c r="CU71" s="73">
        <f t="shared" si="15"/>
        <v>0</v>
      </c>
      <c r="CV71" s="73">
        <f t="shared" si="16"/>
        <v>0</v>
      </c>
      <c r="CW71" s="73">
        <f t="shared" si="17"/>
        <v>0</v>
      </c>
      <c r="CX71" s="73">
        <f t="shared" si="18"/>
        <v>0</v>
      </c>
      <c r="CY71" s="73">
        <f t="shared" si="18"/>
        <v>0</v>
      </c>
      <c r="CZ71" s="73">
        <f t="shared" si="18"/>
        <v>0</v>
      </c>
      <c r="DA71" s="73">
        <f t="shared" si="19"/>
        <v>0</v>
      </c>
      <c r="DB71" s="73">
        <f t="shared" si="20"/>
        <v>0</v>
      </c>
      <c r="DC71" s="73">
        <f t="shared" si="21"/>
        <v>0</v>
      </c>
      <c r="DD71" s="73">
        <f t="shared" si="22"/>
        <v>0</v>
      </c>
      <c r="DE71" s="73">
        <f t="shared" si="23"/>
        <v>0</v>
      </c>
      <c r="DF71" s="73">
        <f t="shared" si="24"/>
        <v>0</v>
      </c>
      <c r="DG71" s="74">
        <f t="shared" si="25"/>
        <v>0</v>
      </c>
      <c r="DH71" s="99"/>
    </row>
    <row r="72" spans="1:112" ht="13.25" x14ac:dyDescent="0.25">
      <c r="A72" s="22" t="str">
        <f t="shared" si="3"/>
        <v>BATIMENT</v>
      </c>
      <c r="B72" s="22" t="str">
        <f t="shared" si="3"/>
        <v xml:space="preserve">FH1 </v>
      </c>
      <c r="C72" s="22">
        <v>13</v>
      </c>
      <c r="D72" s="67">
        <f t="shared" si="27"/>
        <v>2759.9</v>
      </c>
      <c r="E72" s="67">
        <f t="shared" ref="E72:X72" si="30">E24</f>
        <v>230.43</v>
      </c>
      <c r="F72" s="67">
        <f t="shared" si="30"/>
        <v>622.77</v>
      </c>
      <c r="G72" s="67">
        <f t="shared" si="30"/>
        <v>37.26</v>
      </c>
      <c r="H72" s="67">
        <f t="shared" si="30"/>
        <v>139.81</v>
      </c>
      <c r="I72" s="67">
        <f t="shared" si="30"/>
        <v>175.38</v>
      </c>
      <c r="J72" s="67">
        <f t="shared" si="30"/>
        <v>122.91</v>
      </c>
      <c r="K72" s="67">
        <f t="shared" si="30"/>
        <v>378.75</v>
      </c>
      <c r="L72" s="67">
        <f t="shared" si="30"/>
        <v>280.63</v>
      </c>
      <c r="M72" s="67">
        <f t="shared" si="30"/>
        <v>234.23</v>
      </c>
      <c r="N72" s="67">
        <f t="shared" si="30"/>
        <v>73.510000000000005</v>
      </c>
      <c r="O72" s="68">
        <f t="shared" si="30"/>
        <v>264.32</v>
      </c>
      <c r="P72" s="67">
        <f t="shared" si="30"/>
        <v>40.92</v>
      </c>
      <c r="Q72" s="69">
        <f t="shared" si="30"/>
        <v>236.76</v>
      </c>
      <c r="R72" s="68">
        <f t="shared" si="30"/>
        <v>463.38</v>
      </c>
      <c r="S72" s="69">
        <f t="shared" si="30"/>
        <v>486.33</v>
      </c>
      <c r="T72" s="67">
        <f t="shared" si="30"/>
        <v>176.6</v>
      </c>
      <c r="U72" s="68">
        <f t="shared" si="30"/>
        <v>103.94</v>
      </c>
      <c r="V72" s="69">
        <f t="shared" si="30"/>
        <v>991.73</v>
      </c>
      <c r="W72" s="67">
        <f t="shared" si="30"/>
        <v>291.43</v>
      </c>
      <c r="X72" s="67">
        <f t="shared" si="30"/>
        <v>199.59</v>
      </c>
      <c r="Y72" s="67">
        <f t="shared" ref="Y72:AS72" si="31">Y24</f>
        <v>236.52</v>
      </c>
      <c r="Z72" s="67">
        <f t="shared" si="31"/>
        <v>812.35</v>
      </c>
      <c r="AA72" s="67">
        <f t="shared" si="31"/>
        <v>1793.1</v>
      </c>
      <c r="AB72" s="68">
        <f t="shared" si="31"/>
        <v>1830.31</v>
      </c>
      <c r="AC72" s="67">
        <f t="shared" si="31"/>
        <v>3469</v>
      </c>
      <c r="AD72" s="67">
        <f t="shared" si="31"/>
        <v>1472.26</v>
      </c>
      <c r="AE72" s="67">
        <f t="shared" si="31"/>
        <v>1834.46</v>
      </c>
      <c r="AF72" s="67">
        <f t="shared" si="31"/>
        <v>59812.32</v>
      </c>
      <c r="AG72" s="67">
        <f t="shared" si="31"/>
        <v>825.91</v>
      </c>
      <c r="AH72" s="67">
        <f t="shared" si="31"/>
        <v>1037.47</v>
      </c>
      <c r="AI72" s="67">
        <f t="shared" si="31"/>
        <v>1021.96</v>
      </c>
      <c r="AJ72" s="69">
        <f t="shared" si="31"/>
        <v>699.99</v>
      </c>
      <c r="AK72" s="67">
        <f t="shared" si="31"/>
        <v>1054.6300000000001</v>
      </c>
      <c r="AL72" s="67">
        <f t="shared" si="31"/>
        <v>3843.78</v>
      </c>
      <c r="AM72" s="70">
        <f t="shared" si="31"/>
        <v>117.65</v>
      </c>
      <c r="AN72" s="68">
        <f t="shared" si="31"/>
        <v>6096.81</v>
      </c>
      <c r="AO72" s="69">
        <f t="shared" si="31"/>
        <v>2944.56</v>
      </c>
      <c r="AP72" s="68">
        <f t="shared" si="31"/>
        <v>1238.54</v>
      </c>
      <c r="AQ72" s="67">
        <f t="shared" si="31"/>
        <v>8557</v>
      </c>
      <c r="AR72" s="67">
        <f t="shared" si="31"/>
        <v>217.81</v>
      </c>
      <c r="AS72" s="67">
        <f t="shared" si="31"/>
        <v>107227.01</v>
      </c>
      <c r="AT72" s="75">
        <f>O72*(SUM([2]CPR_CEB!$K$69:$K$70))/(SUM([2]CPR_CEB!$K$69:$K$72))</f>
        <v>45.713641770487698</v>
      </c>
      <c r="AU72" s="75">
        <f>O72*([2]CPR_CEB!$K$71/(SUM([2]CPR_CEB!$K$69:$K$72)))</f>
        <v>55.882341451198897</v>
      </c>
      <c r="AV72" s="75">
        <f>O72*([2]CPR_CEB!$K$72/(SUM([2]CPR_CEB!$K$69:$K$72)))</f>
        <v>162.7240167783134</v>
      </c>
      <c r="AW72" s="71">
        <f>$Q72*([2]CPR_CEB!$K$76/(SUM([2]CPR_CEB!$K$76:$K$78)))</f>
        <v>88.441359388275274</v>
      </c>
      <c r="AX72" s="71">
        <f>$Q72*(SUM([2]CPR_CEB!$K$77:$K$78)/(SUM([2]CPR_CEB!$K$76:$K$78)))</f>
        <v>148.3186406117247</v>
      </c>
      <c r="AY72" s="75">
        <f>$R72*(SUM([2]CPR_CEB!$K$79)/(SUM([2]CPR_CEB!$K$79:$K$84)))</f>
        <v>35.98502487948997</v>
      </c>
      <c r="AZ72" s="75">
        <f>$R72*(SUM([2]CPR_CEB!$K$80)/(SUM([2]CPR_CEB!$K$79:$K$84)))</f>
        <v>142.69116156118798</v>
      </c>
      <c r="BA72" s="75">
        <f>$R72*(SUM([2]CPR_CEB!$K$81:$K$83)/(SUM([2]CPR_CEB!$K$79:$K$84)))</f>
        <v>133.57631628051624</v>
      </c>
      <c r="BB72" s="75">
        <f>$R72*(SUM([2]CPR_CEB!$K$84)/(SUM([2]CPR_CEB!$K$79:$K$84)))</f>
        <v>151.12749727880578</v>
      </c>
      <c r="BC72" s="71">
        <f>$S72*(SUM([2]CPR_CEB!$K$85)/(SUM([2]CPR_CEB!$K$85:$K$90)))</f>
        <v>151.6101124260355</v>
      </c>
      <c r="BD72" s="71">
        <f>$S72*(SUM([2]CPR_CEB!$K$86)/(SUM([2]CPR_CEB!$K$85:$K$90)))</f>
        <v>70.066273668639056</v>
      </c>
      <c r="BE72" s="71">
        <f>$S72*(SUM([2]CPR_CEB!$K$87:$K$90)/(SUM([2]CPR_CEB!$K$85:$K$90)))</f>
        <v>264.65361390532541</v>
      </c>
      <c r="BF72" s="75">
        <f>$U72*(SUM([2]CPR_CEB!$K$93)/(SUM([2]CPR_CEB!$K$93:$K$97)))</f>
        <v>0.24891029742427287</v>
      </c>
      <c r="BG72" s="75">
        <f>$U72*(SUM([2]CPR_CEB!$K$94)/(SUM([2]CPR_CEB!$K$93:$K$97)))*([2]TRP!$D$246/SUM([2]TRP!$D$246:$D$247))</f>
        <v>0.72336924876443531</v>
      </c>
      <c r="BH72" s="75">
        <f>$U72*(SUM([2]CPR_CEB!$K$94)/(SUM([2]CPR_CEB!$K$93:$K$97)))*([2]TRP!$D$247/SUM([2]TRP!$D$246:$D$247))</f>
        <v>0.34447492797175838</v>
      </c>
      <c r="BI72" s="75">
        <f>$U72*(SUM([2]CPR_CEB!$K$95:$K$96)/(SUM([2]CPR_CEB!$K$93:$K$97)))</f>
        <v>7.6934182768769537</v>
      </c>
      <c r="BJ72" s="75">
        <f>$U72*(SUM([2]CPR_CEB!$K$97)/(SUM([2]CPR_CEB!$K$93:$K$97)))</f>
        <v>94.929827248962567</v>
      </c>
      <c r="BK72" s="71">
        <f>$V72*(SUM([2]CPR_CEB!$K$98)/(SUM([2]CPR_CEB!$K$98:$K$100)))</f>
        <v>579.74012431272456</v>
      </c>
      <c r="BL72" s="71">
        <f>$V72*(SUM([2]CPR_CEB!$K$99)/(SUM([2]CPR_CEB!$K$98:$K$100)))</f>
        <v>300.25292230137268</v>
      </c>
      <c r="BM72" s="71">
        <f>$V72*(SUM([2]CPR_CEB!$K$100)/(SUM([2]CPR_CEB!$K$98:$K$100)))</f>
        <v>111.73695338590277</v>
      </c>
      <c r="BN72" s="75">
        <f>$AB72*(SUM([2]CPR_CEB!$K$106)/(SUM([2]CPR_CEB!$K$106:$K$113)))</f>
        <v>118.68829282964388</v>
      </c>
      <c r="BO72" s="75">
        <f>$AB72*(SUM([2]CPR_CEB!$K$107)/(SUM([2]CPR_CEB!$K$106:$K$113)))</f>
        <v>216.62876617474066</v>
      </c>
      <c r="BP72" s="75">
        <f>$AB72*(SUM([2]CPR_CEB!$K$108)/(SUM([2]CPR_CEB!$K$106:$K$113)))</f>
        <v>515.02547187466587</v>
      </c>
      <c r="BQ72" s="75">
        <f>$AB72*(SUM([2]CPR_CEB!$K$109)/(SUM([2]CPR_CEB!$K$106:$K$113)))</f>
        <v>116.14374893059566</v>
      </c>
      <c r="BR72" s="75">
        <f>$AB72*(SUM([2]CPR_CEB!$K$110)/(SUM([2]CPR_CEB!$K$106:$K$113)))</f>
        <v>217.72977074644422</v>
      </c>
      <c r="BS72" s="75">
        <f>$AB72*(SUM([2]CPR_CEB!$K$111:$K$112)/(SUM([2]CPR_CEB!$K$106:$K$113)))</f>
        <v>471.41345745107481</v>
      </c>
      <c r="BT72" s="75">
        <f>$AB72*(SUM([2]CPR_CEB!$K$113)/(SUM([2]CPR_CEB!$K$106:$K$113)))*([2]TRP!$D$248/SUM([2]TRP!$D$248:$D$251))</f>
        <v>18.978536404085297</v>
      </c>
      <c r="BU72" s="75">
        <f>$AB72*(SUM([2]CPR_CEB!$K$113)/(SUM([2]CPR_CEB!$K$106:$K$113)))*([2]TRP!$D$249/SUM([2]TRP!$D$248:$D$251))</f>
        <v>97.277169341618105</v>
      </c>
      <c r="BV72" s="75">
        <f>$AB72*(SUM([2]CPR_CEB!$K$113)/(SUM([2]CPR_CEB!$K$106:$K$113)))*([2]TRP!$D$250/SUM([2]TRP!$D$248:$D$251))</f>
        <v>23.162372748226261</v>
      </c>
      <c r="BW72" s="75">
        <f>$AB72*(SUM([2]CPR_CEB!$K$113)/(SUM([2]CPR_CEB!$K$106:$K$113)))*([2]TRP!$D$251/SUM([2]TRP!$D$248:$D$251))</f>
        <v>35.262413498905332</v>
      </c>
      <c r="BX72" s="71">
        <f>$AJ72*(SUM([2]CPR_CEB!$K$129)/(SUM([2]CPR_CEB!$K$129:$K$130)))</f>
        <v>527.37427473887146</v>
      </c>
      <c r="BY72" s="71">
        <f>$AJ72*(SUM([2]CPR_CEB!$K$130)/(SUM([2]CPR_CEB!$K$129:$K$130)))</f>
        <v>172.61572526112855</v>
      </c>
      <c r="BZ72" s="68">
        <f>$AN72*(SUM([2]CPR_CEB!$K$137)/(SUM([2]CPR_CEB!$K$137:$K$138)))</f>
        <v>1026.3667483450729</v>
      </c>
      <c r="CA72" s="68">
        <f>$AN72*(SUM([2]CPR_CEB!$K$138)/(SUM([2]CPR_CEB!$K$137:$K$138)))</f>
        <v>5070.4432516549277</v>
      </c>
      <c r="CB72" s="71">
        <f>$AO72*([2]CPR_CEB!$K$139+[2]CPR_CEB!$K$141)/(SUM([2]CPR_CEB!$K$139:$K$141))</f>
        <v>1609.6799133467359</v>
      </c>
      <c r="CC72" s="71">
        <f>$AO72*(SUM([2]CPR_CEB!$K$140)/(SUM([2]CPR_CEB!$K$139:$K$141)))</f>
        <v>1334.8800866532638</v>
      </c>
      <c r="CD72" s="68">
        <f>$AP72*(SUM([2]CPR_CEB!$K$142)/(SUM([2]CPR_CEB!$K$142:$K$143)))</f>
        <v>521.11524987751102</v>
      </c>
      <c r="CE72" s="68">
        <f>$AP72*(SUM([2]CPR_CEB!$K$143)/(SUM([2]CPR_CEB!$K$142:$K$143)))</f>
        <v>717.42475012248894</v>
      </c>
      <c r="CF72" s="70"/>
      <c r="CG72" s="70"/>
      <c r="CI72" s="72">
        <f t="shared" si="5"/>
        <v>2759.9</v>
      </c>
      <c r="CJ72" s="73">
        <f t="shared" si="6"/>
        <v>853.2</v>
      </c>
      <c r="CK72" s="73">
        <f t="shared" si="7"/>
        <v>378.75</v>
      </c>
      <c r="CL72" s="73">
        <f t="shared" si="8"/>
        <v>55.882341451198897</v>
      </c>
      <c r="CM72" s="73">
        <f t="shared" si="9"/>
        <v>162.7240167783134</v>
      </c>
      <c r="CN72" s="73">
        <f t="shared" si="10"/>
        <v>148.3186406117247</v>
      </c>
      <c r="CO72" s="73">
        <f t="shared" si="11"/>
        <v>35.98502487948997</v>
      </c>
      <c r="CP72" s="73">
        <f t="shared" si="11"/>
        <v>142.69116156118798</v>
      </c>
      <c r="CQ72" s="73">
        <f t="shared" si="12"/>
        <v>151.12749727880578</v>
      </c>
      <c r="CR72" s="73">
        <f t="shared" si="12"/>
        <v>151.6101124260355</v>
      </c>
      <c r="CS72" s="73">
        <f t="shared" si="13"/>
        <v>70.066273668639056</v>
      </c>
      <c r="CT72" s="73">
        <f t="shared" si="14"/>
        <v>1933.0653030073845</v>
      </c>
      <c r="CU72" s="73">
        <f t="shared" si="15"/>
        <v>491.02</v>
      </c>
      <c r="CV72" s="73">
        <f t="shared" si="16"/>
        <v>137.66682923372917</v>
      </c>
      <c r="CW72" s="73">
        <f t="shared" si="17"/>
        <v>216.62876617474066</v>
      </c>
      <c r="CX72" s="73">
        <f t="shared" si="18"/>
        <v>612.30264121628397</v>
      </c>
      <c r="CY72" s="73">
        <f t="shared" si="18"/>
        <v>139.30612167882191</v>
      </c>
      <c r="CZ72" s="73">
        <f t="shared" si="18"/>
        <v>252.99218424534956</v>
      </c>
      <c r="DA72" s="73">
        <f t="shared" si="19"/>
        <v>81487.359643759264</v>
      </c>
      <c r="DB72" s="73">
        <f t="shared" si="20"/>
        <v>16070.173813691808</v>
      </c>
      <c r="DC72" s="73">
        <f t="shared" si="21"/>
        <v>0.24891029742427287</v>
      </c>
      <c r="DD72" s="73">
        <f t="shared" si="22"/>
        <v>95.653196497727009</v>
      </c>
      <c r="DE72" s="73">
        <f t="shared" si="23"/>
        <v>579.74012431272456</v>
      </c>
      <c r="DF72" s="73">
        <f t="shared" si="24"/>
        <v>300.59739722934444</v>
      </c>
      <c r="DG72" s="74">
        <f t="shared" si="25"/>
        <v>107227.01000000001</v>
      </c>
      <c r="DH72" s="99"/>
    </row>
    <row r="73" spans="1:112" ht="13.25" x14ac:dyDescent="0.25">
      <c r="A73" s="22" t="str">
        <f t="shared" ref="A73:B92" si="32">B25</f>
        <v>TRAVAUX PUBLICS</v>
      </c>
      <c r="B73" s="22" t="str">
        <f t="shared" si="32"/>
        <v xml:space="preserve">FH2 </v>
      </c>
      <c r="C73" s="22">
        <v>13</v>
      </c>
      <c r="D73" s="67">
        <f t="shared" si="27"/>
        <v>13.44</v>
      </c>
      <c r="E73" s="67">
        <f t="shared" ref="E73:X73" si="33">E25</f>
        <v>93.64</v>
      </c>
      <c r="F73" s="67">
        <f t="shared" si="33"/>
        <v>299.18</v>
      </c>
      <c r="G73" s="67">
        <f t="shared" si="33"/>
        <v>37.17</v>
      </c>
      <c r="H73" s="67">
        <f t="shared" si="33"/>
        <v>61.12</v>
      </c>
      <c r="I73" s="67">
        <f t="shared" si="33"/>
        <v>78.989999999999995</v>
      </c>
      <c r="J73" s="67">
        <f t="shared" si="33"/>
        <v>28.6</v>
      </c>
      <c r="K73" s="67">
        <f t="shared" si="33"/>
        <v>3.27</v>
      </c>
      <c r="L73" s="67">
        <f t="shared" si="33"/>
        <v>96.37</v>
      </c>
      <c r="M73" s="67">
        <f t="shared" si="33"/>
        <v>108.8</v>
      </c>
      <c r="N73" s="67">
        <f t="shared" si="33"/>
        <v>18.88</v>
      </c>
      <c r="O73" s="68">
        <f t="shared" si="33"/>
        <v>84.38</v>
      </c>
      <c r="P73" s="67">
        <f t="shared" si="33"/>
        <v>10.69</v>
      </c>
      <c r="Q73" s="69">
        <f t="shared" si="33"/>
        <v>88.33</v>
      </c>
      <c r="R73" s="68">
        <f t="shared" si="33"/>
        <v>121.59</v>
      </c>
      <c r="S73" s="69">
        <f t="shared" si="33"/>
        <v>168.55</v>
      </c>
      <c r="T73" s="67">
        <f t="shared" si="33"/>
        <v>54.52</v>
      </c>
      <c r="U73" s="68">
        <f t="shared" si="33"/>
        <v>-8.17</v>
      </c>
      <c r="V73" s="69">
        <f t="shared" si="33"/>
        <v>1455.35</v>
      </c>
      <c r="W73" s="67">
        <f t="shared" si="33"/>
        <v>187.67</v>
      </c>
      <c r="X73" s="67">
        <f t="shared" si="33"/>
        <v>53.08</v>
      </c>
      <c r="Y73" s="67">
        <f t="shared" ref="Y73:AS73" si="34">Y25</f>
        <v>230.83</v>
      </c>
      <c r="Z73" s="67">
        <f t="shared" si="34"/>
        <v>716.08</v>
      </c>
      <c r="AA73" s="67">
        <f t="shared" si="34"/>
        <v>1999.67</v>
      </c>
      <c r="AB73" s="68">
        <f t="shared" si="34"/>
        <v>1107.1400000000001</v>
      </c>
      <c r="AC73" s="67">
        <f t="shared" si="34"/>
        <v>0</v>
      </c>
      <c r="AD73" s="67">
        <f t="shared" si="34"/>
        <v>6.13</v>
      </c>
      <c r="AE73" s="67">
        <f t="shared" si="34"/>
        <v>1417.21</v>
      </c>
      <c r="AF73" s="67">
        <f t="shared" si="34"/>
        <v>5535.01</v>
      </c>
      <c r="AG73" s="67">
        <f t="shared" si="34"/>
        <v>169.09</v>
      </c>
      <c r="AH73" s="67">
        <f t="shared" si="34"/>
        <v>814.7</v>
      </c>
      <c r="AI73" s="67">
        <f t="shared" si="34"/>
        <v>1322.65</v>
      </c>
      <c r="AJ73" s="69">
        <f t="shared" si="34"/>
        <v>713.36</v>
      </c>
      <c r="AK73" s="67">
        <f t="shared" si="34"/>
        <v>966.77</v>
      </c>
      <c r="AL73" s="67">
        <f t="shared" si="34"/>
        <v>1265.1099999999999</v>
      </c>
      <c r="AM73" s="70">
        <f t="shared" si="34"/>
        <v>137.24</v>
      </c>
      <c r="AN73" s="68">
        <f t="shared" si="34"/>
        <v>418.56</v>
      </c>
      <c r="AO73" s="69">
        <f t="shared" si="34"/>
        <v>713.45</v>
      </c>
      <c r="AP73" s="68">
        <f t="shared" si="34"/>
        <v>256.16000000000003</v>
      </c>
      <c r="AQ73" s="67">
        <f t="shared" si="34"/>
        <v>7946</v>
      </c>
      <c r="AR73" s="67">
        <f t="shared" si="34"/>
        <v>0.4</v>
      </c>
      <c r="AS73" s="67">
        <f t="shared" si="34"/>
        <v>28791.010000000006</v>
      </c>
      <c r="AT73" s="75">
        <f>O73*(SUM([2]CPR_CEB!$K$69:$K$70))/(SUM([2]CPR_CEB!$K$69:$K$72))</f>
        <v>14.593360671132537</v>
      </c>
      <c r="AU73" s="75">
        <f>O73*([2]CPR_CEB!$K$71/(SUM([2]CPR_CEB!$K$69:$K$72)))</f>
        <v>17.839558004131973</v>
      </c>
      <c r="AV73" s="75">
        <f>O73*([2]CPR_CEB!$K$72/(SUM([2]CPR_CEB!$K$69:$K$72)))</f>
        <v>51.947081324735485</v>
      </c>
      <c r="AW73" s="71">
        <f>$Q73*([2]CPR_CEB!$K$76/(SUM([2]CPR_CEB!$K$76:$K$78)))</f>
        <v>32.995545171339558</v>
      </c>
      <c r="AX73" s="71">
        <f>$Q73*(SUM([2]CPR_CEB!$K$77:$K$78)/(SUM([2]CPR_CEB!$K$76:$K$78)))</f>
        <v>55.334454828660434</v>
      </c>
      <c r="AY73" s="75">
        <f>$R73*(SUM([2]CPR_CEB!$K$79)/(SUM([2]CPR_CEB!$K$79:$K$84)))</f>
        <v>9.4423997045560562</v>
      </c>
      <c r="AZ73" s="75">
        <f>$R73*(SUM([2]CPR_CEB!$K$80)/(SUM([2]CPR_CEB!$K$79:$K$84)))</f>
        <v>37.441879956460895</v>
      </c>
      <c r="BA73" s="75">
        <f>$R73*(SUM([2]CPR_CEB!$K$81:$K$83)/(SUM([2]CPR_CEB!$K$79:$K$84)))</f>
        <v>35.050162494168866</v>
      </c>
      <c r="BB73" s="75">
        <f>$R73*(SUM([2]CPR_CEB!$K$84)/(SUM([2]CPR_CEB!$K$79:$K$84)))</f>
        <v>39.655557844814183</v>
      </c>
      <c r="BC73" s="71">
        <f>$S73*(SUM([2]CPR_CEB!$K$85)/(SUM([2]CPR_CEB!$K$85:$K$90)))</f>
        <v>52.544330905780612</v>
      </c>
      <c r="BD73" s="71">
        <f>$S73*(SUM([2]CPR_CEB!$K$86)/(SUM([2]CPR_CEB!$K$85:$K$90)))</f>
        <v>24.283244765589444</v>
      </c>
      <c r="BE73" s="71">
        <f>$S73*(SUM([2]CPR_CEB!$K$87:$K$90)/(SUM([2]CPR_CEB!$K$85:$K$90)))</f>
        <v>91.722424328629955</v>
      </c>
      <c r="BF73" s="75">
        <f>$U73*(SUM([2]CPR_CEB!$K$93)/(SUM([2]CPR_CEB!$K$93:$K$97)))</f>
        <v>-1.9565106118494414E-2</v>
      </c>
      <c r="BG73" s="75">
        <f>$U73*(SUM([2]CPR_CEB!$K$94)/(SUM([2]CPR_CEB!$K$93:$K$97)))*([2]TRP!$D$246/SUM([2]TRP!$D$246:$D$247))</f>
        <v>-5.6859022151293404E-2</v>
      </c>
      <c r="BH73" s="75">
        <f>$U73*(SUM([2]CPR_CEB!$K$94)/(SUM([2]CPR_CEB!$K$93:$K$97)))*([2]TRP!$D$247/SUM([2]TRP!$D$246:$D$247))</f>
        <v>-2.7076776616598672E-2</v>
      </c>
      <c r="BI73" s="75">
        <f>$U73*(SUM([2]CPR_CEB!$K$95:$K$96)/(SUM([2]CPR_CEB!$K$93:$K$97)))</f>
        <v>-0.60472606621209068</v>
      </c>
      <c r="BJ73" s="75">
        <f>$U73*(SUM([2]CPR_CEB!$K$97)/(SUM([2]CPR_CEB!$K$93:$K$97)))</f>
        <v>-7.4617730289015221</v>
      </c>
      <c r="BK73" s="71">
        <f>$V73*(SUM([2]CPR_CEB!$K$98)/(SUM([2]CPR_CEB!$K$98:$K$100)))</f>
        <v>850.76057991441587</v>
      </c>
      <c r="BL73" s="71">
        <f>$V73*(SUM([2]CPR_CEB!$K$99)/(SUM([2]CPR_CEB!$K$98:$K$100)))</f>
        <v>440.61699300344117</v>
      </c>
      <c r="BM73" s="71">
        <f>$V73*(SUM([2]CPR_CEB!$K$100)/(SUM([2]CPR_CEB!$K$98:$K$100)))</f>
        <v>163.9724270821429</v>
      </c>
      <c r="BN73" s="75">
        <f>$AB73*(SUM([2]CPR_CEB!$K$106)/(SUM([2]CPR_CEB!$K$106:$K$113)))</f>
        <v>71.793606833493754</v>
      </c>
      <c r="BO73" s="75">
        <f>$AB73*(SUM([2]CPR_CEB!$K$107)/(SUM([2]CPR_CEB!$K$106:$K$113)))</f>
        <v>131.03702224361032</v>
      </c>
      <c r="BP73" s="75">
        <f>$AB73*(SUM([2]CPR_CEB!$K$108)/(SUM([2]CPR_CEB!$K$106:$K$113)))</f>
        <v>311.53482247887933</v>
      </c>
      <c r="BQ73" s="75">
        <f>$AB73*(SUM([2]CPR_CEB!$K$109)/(SUM([2]CPR_CEB!$K$106:$K$113)))</f>
        <v>70.254432413645617</v>
      </c>
      <c r="BR73" s="75">
        <f>$AB73*(SUM([2]CPR_CEB!$K$110)/(SUM([2]CPR_CEB!$K$106:$K$113)))</f>
        <v>131.70301117527538</v>
      </c>
      <c r="BS73" s="75">
        <f>$AB73*(SUM([2]CPR_CEB!$K$111:$K$112)/(SUM([2]CPR_CEB!$K$106:$K$113)))</f>
        <v>285.15426090792437</v>
      </c>
      <c r="BT73" s="75">
        <f>$AB73*(SUM([2]CPR_CEB!$K$113)/(SUM([2]CPR_CEB!$K$106:$K$113)))*([2]TRP!$D$248/SUM([2]TRP!$D$248:$D$251))</f>
        <v>11.479966122907593</v>
      </c>
      <c r="BU73" s="75">
        <f>$AB73*(SUM([2]CPR_CEB!$K$113)/(SUM([2]CPR_CEB!$K$106:$K$113)))*([2]TRP!$D$249/SUM([2]TRP!$D$248:$D$251))</f>
        <v>58.842188080095212</v>
      </c>
      <c r="BV73" s="75">
        <f>$AB73*(SUM([2]CPR_CEB!$K$113)/(SUM([2]CPR_CEB!$K$106:$K$113)))*([2]TRP!$D$250/SUM([2]TRP!$D$248:$D$251))</f>
        <v>14.010735539045966</v>
      </c>
      <c r="BW73" s="75">
        <f>$AB73*(SUM([2]CPR_CEB!$K$113)/(SUM([2]CPR_CEB!$K$106:$K$113)))*([2]TRP!$D$251/SUM([2]TRP!$D$248:$D$251))</f>
        <v>21.329954205122654</v>
      </c>
      <c r="BX73" s="71">
        <f>$AJ73*(SUM([2]CPR_CEB!$K$129)/(SUM([2]CPR_CEB!$K$129:$K$130)))</f>
        <v>537.44726728627745</v>
      </c>
      <c r="BY73" s="71">
        <f>$AJ73*(SUM([2]CPR_CEB!$K$130)/(SUM([2]CPR_CEB!$K$129:$K$130)))</f>
        <v>175.91273271372256</v>
      </c>
      <c r="BZ73" s="68">
        <f>$AN73*(SUM([2]CPR_CEB!$K$137)/(SUM([2]CPR_CEB!$K$137:$K$138)))</f>
        <v>70.462433007968713</v>
      </c>
      <c r="CA73" s="68">
        <f>$AN73*(SUM([2]CPR_CEB!$K$138)/(SUM([2]CPR_CEB!$K$137:$K$138)))</f>
        <v>348.09756699203132</v>
      </c>
      <c r="CB73" s="71">
        <f>$AO73*([2]CPR_CEB!$K$139+[2]CPR_CEB!$K$141)/(SUM([2]CPR_CEB!$K$139:$K$141))</f>
        <v>390.01621097115662</v>
      </c>
      <c r="CC73" s="71">
        <f>$AO73*(SUM([2]CPR_CEB!$K$140)/(SUM([2]CPR_CEB!$K$139:$K$141)))</f>
        <v>323.43378902884342</v>
      </c>
      <c r="CD73" s="68">
        <f>$AP73*(SUM([2]CPR_CEB!$K$142)/(SUM([2]CPR_CEB!$K$142:$K$143)))</f>
        <v>107.77922586967173</v>
      </c>
      <c r="CE73" s="68">
        <f>$AP73*(SUM([2]CPR_CEB!$K$143)/(SUM([2]CPR_CEB!$K$142:$K$143)))</f>
        <v>148.38077413032826</v>
      </c>
      <c r="CF73" s="70"/>
      <c r="CG73" s="70"/>
      <c r="CI73" s="72">
        <f t="shared" si="5"/>
        <v>13.44</v>
      </c>
      <c r="CJ73" s="73">
        <f t="shared" si="6"/>
        <v>392.82</v>
      </c>
      <c r="CK73" s="73">
        <f t="shared" si="7"/>
        <v>3.27</v>
      </c>
      <c r="CL73" s="73">
        <f t="shared" si="8"/>
        <v>17.839558004131973</v>
      </c>
      <c r="CM73" s="73">
        <f t="shared" si="9"/>
        <v>51.947081324735485</v>
      </c>
      <c r="CN73" s="73">
        <f t="shared" si="10"/>
        <v>55.334454828660434</v>
      </c>
      <c r="CO73" s="73">
        <f t="shared" si="11"/>
        <v>9.4423997045560562</v>
      </c>
      <c r="CP73" s="73">
        <f t="shared" si="11"/>
        <v>37.441879956460895</v>
      </c>
      <c r="CQ73" s="73">
        <f t="shared" si="12"/>
        <v>39.655557844814183</v>
      </c>
      <c r="CR73" s="73">
        <f t="shared" si="12"/>
        <v>52.544330905780612</v>
      </c>
      <c r="CS73" s="73">
        <f t="shared" si="13"/>
        <v>24.283244765589444</v>
      </c>
      <c r="CT73" s="73">
        <f t="shared" si="14"/>
        <v>832.86919368120164</v>
      </c>
      <c r="CU73" s="73">
        <f t="shared" si="15"/>
        <v>240.75</v>
      </c>
      <c r="CV73" s="73">
        <f t="shared" si="16"/>
        <v>83.273572956401352</v>
      </c>
      <c r="CW73" s="73">
        <f t="shared" si="17"/>
        <v>131.03702224361032</v>
      </c>
      <c r="CX73" s="73">
        <f t="shared" si="18"/>
        <v>370.37701055897458</v>
      </c>
      <c r="CY73" s="73">
        <f t="shared" si="18"/>
        <v>84.265167952691584</v>
      </c>
      <c r="CZ73" s="73">
        <f t="shared" si="18"/>
        <v>153.03296538039802</v>
      </c>
      <c r="DA73" s="73">
        <f t="shared" si="19"/>
        <v>15971.349398043001</v>
      </c>
      <c r="DB73" s="73">
        <f t="shared" si="20"/>
        <v>8942.2248628649249</v>
      </c>
      <c r="DC73" s="73">
        <f t="shared" si="21"/>
        <v>-1.9565106118494414E-2</v>
      </c>
      <c r="DD73" s="73">
        <f t="shared" si="22"/>
        <v>-7.5186320510528155</v>
      </c>
      <c r="DE73" s="73">
        <f t="shared" si="23"/>
        <v>850.76057991441587</v>
      </c>
      <c r="DF73" s="73">
        <f t="shared" si="24"/>
        <v>440.58991622682458</v>
      </c>
      <c r="DG73" s="74">
        <f t="shared" si="25"/>
        <v>28791.010000000002</v>
      </c>
      <c r="DH73" s="99"/>
    </row>
    <row r="74" spans="1:112" ht="13.25" x14ac:dyDescent="0.25">
      <c r="A74" s="22" t="str">
        <f t="shared" si="32"/>
        <v>COMMERCE ET REPARATION AUTOMOBILE</v>
      </c>
      <c r="B74" s="22" t="str">
        <f t="shared" si="32"/>
        <v xml:space="preserve">FJ1 </v>
      </c>
      <c r="C74" s="22">
        <v>19</v>
      </c>
      <c r="D74" s="67">
        <f t="shared" si="27"/>
        <v>0</v>
      </c>
      <c r="E74" s="67">
        <f t="shared" ref="E74:X74" si="35">E26</f>
        <v>0</v>
      </c>
      <c r="F74" s="67">
        <f t="shared" si="35"/>
        <v>0</v>
      </c>
      <c r="G74" s="67">
        <f t="shared" si="35"/>
        <v>0</v>
      </c>
      <c r="H74" s="67">
        <f t="shared" si="35"/>
        <v>0</v>
      </c>
      <c r="I74" s="67">
        <f t="shared" si="35"/>
        <v>0</v>
      </c>
      <c r="J74" s="67">
        <f t="shared" si="35"/>
        <v>0</v>
      </c>
      <c r="K74" s="67">
        <f t="shared" si="35"/>
        <v>0</v>
      </c>
      <c r="L74" s="67">
        <f t="shared" si="35"/>
        <v>0</v>
      </c>
      <c r="M74" s="67">
        <f t="shared" si="35"/>
        <v>0</v>
      </c>
      <c r="N74" s="67">
        <f t="shared" si="35"/>
        <v>0</v>
      </c>
      <c r="O74" s="68">
        <f t="shared" si="35"/>
        <v>0</v>
      </c>
      <c r="P74" s="67">
        <f t="shared" si="35"/>
        <v>0</v>
      </c>
      <c r="Q74" s="69">
        <f t="shared" si="35"/>
        <v>0</v>
      </c>
      <c r="R74" s="68">
        <f t="shared" si="35"/>
        <v>0</v>
      </c>
      <c r="S74" s="69">
        <f t="shared" si="35"/>
        <v>0</v>
      </c>
      <c r="T74" s="67">
        <f t="shared" si="35"/>
        <v>0</v>
      </c>
      <c r="U74" s="68">
        <f t="shared" si="35"/>
        <v>0</v>
      </c>
      <c r="V74" s="69">
        <f t="shared" si="35"/>
        <v>0</v>
      </c>
      <c r="W74" s="67">
        <f t="shared" si="35"/>
        <v>0</v>
      </c>
      <c r="X74" s="67">
        <f t="shared" si="35"/>
        <v>0</v>
      </c>
      <c r="Y74" s="67">
        <f t="shared" ref="Y74:AS74" si="36">Y26</f>
        <v>0</v>
      </c>
      <c r="Z74" s="67">
        <f t="shared" si="36"/>
        <v>0</v>
      </c>
      <c r="AA74" s="67">
        <f t="shared" si="36"/>
        <v>0</v>
      </c>
      <c r="AB74" s="68">
        <f t="shared" si="36"/>
        <v>0</v>
      </c>
      <c r="AC74" s="67">
        <f t="shared" si="36"/>
        <v>0</v>
      </c>
      <c r="AD74" s="67">
        <f t="shared" si="36"/>
        <v>0</v>
      </c>
      <c r="AE74" s="67">
        <f t="shared" si="36"/>
        <v>0</v>
      </c>
      <c r="AF74" s="67">
        <f t="shared" si="36"/>
        <v>0</v>
      </c>
      <c r="AG74" s="67">
        <f t="shared" si="36"/>
        <v>0</v>
      </c>
      <c r="AH74" s="67">
        <f t="shared" si="36"/>
        <v>0</v>
      </c>
      <c r="AI74" s="67">
        <f t="shared" si="36"/>
        <v>0</v>
      </c>
      <c r="AJ74" s="69">
        <f t="shared" si="36"/>
        <v>0</v>
      </c>
      <c r="AK74" s="67">
        <f t="shared" si="36"/>
        <v>0</v>
      </c>
      <c r="AL74" s="67">
        <f t="shared" si="36"/>
        <v>0</v>
      </c>
      <c r="AM74" s="70">
        <f t="shared" si="36"/>
        <v>0</v>
      </c>
      <c r="AN74" s="68">
        <f t="shared" si="36"/>
        <v>0</v>
      </c>
      <c r="AO74" s="69">
        <f t="shared" si="36"/>
        <v>0</v>
      </c>
      <c r="AP74" s="68">
        <f t="shared" si="36"/>
        <v>0</v>
      </c>
      <c r="AQ74" s="67">
        <f t="shared" si="36"/>
        <v>0</v>
      </c>
      <c r="AR74" s="67">
        <f t="shared" si="36"/>
        <v>0</v>
      </c>
      <c r="AS74" s="67">
        <f t="shared" si="36"/>
        <v>0</v>
      </c>
      <c r="AT74" s="75">
        <f>O74*(SUM([2]CPR_CEB!$K$69:$K$70))/(SUM([2]CPR_CEB!$K$69:$K$72))</f>
        <v>0</v>
      </c>
      <c r="AU74" s="75">
        <f>O74*([2]CPR_CEB!$K$71/(SUM([2]CPR_CEB!$K$69:$K$72)))</f>
        <v>0</v>
      </c>
      <c r="AV74" s="75">
        <f>O74*([2]CPR_CEB!$K$72/(SUM([2]CPR_CEB!$K$69:$K$72)))</f>
        <v>0</v>
      </c>
      <c r="AW74" s="71">
        <f>$Q74*([2]CPR_CEB!$K$76/(SUM([2]CPR_CEB!$K$76:$K$78)))</f>
        <v>0</v>
      </c>
      <c r="AX74" s="71">
        <f>$Q74*(SUM([2]CPR_CEB!$K$77:$K$78)/(SUM([2]CPR_CEB!$K$76:$K$78)))</f>
        <v>0</v>
      </c>
      <c r="AY74" s="75">
        <f>$R74*(SUM([2]CPR_CEB!$K$79)/(SUM([2]CPR_CEB!$K$79:$K$84)))</f>
        <v>0</v>
      </c>
      <c r="AZ74" s="75">
        <f>$R74*(SUM([2]CPR_CEB!$K$80)/(SUM([2]CPR_CEB!$K$79:$K$84)))</f>
        <v>0</v>
      </c>
      <c r="BA74" s="75">
        <f>$R74*(SUM([2]CPR_CEB!$K$81:$K$83)/(SUM([2]CPR_CEB!$K$79:$K$84)))</f>
        <v>0</v>
      </c>
      <c r="BB74" s="75">
        <f>$R74*(SUM([2]CPR_CEB!$K$84)/(SUM([2]CPR_CEB!$K$79:$K$84)))</f>
        <v>0</v>
      </c>
      <c r="BC74" s="71">
        <f>$S74*(SUM([2]CPR_CEB!$K$85)/(SUM([2]CPR_CEB!$K$85:$K$90)))</f>
        <v>0</v>
      </c>
      <c r="BD74" s="71">
        <f>$S74*(SUM([2]CPR_CEB!$K$86)/(SUM([2]CPR_CEB!$K$85:$K$90)))</f>
        <v>0</v>
      </c>
      <c r="BE74" s="71">
        <f>$S74*(SUM([2]CPR_CEB!$K$87:$K$90)/(SUM([2]CPR_CEB!$K$85:$K$90)))</f>
        <v>0</v>
      </c>
      <c r="BF74" s="75">
        <f>$U74*(SUM([2]CPR_CEB!$K$93)/(SUM([2]CPR_CEB!$K$93:$K$97)))</f>
        <v>0</v>
      </c>
      <c r="BG74" s="75">
        <f>$U74*(SUM([2]CPR_CEB!$K$94)/(SUM([2]CPR_CEB!$K$93:$K$97)))*([2]TRP!$D$246/SUM([2]TRP!$D$246:$D$247))</f>
        <v>0</v>
      </c>
      <c r="BH74" s="75">
        <f>$U74*(SUM([2]CPR_CEB!$K$94)/(SUM([2]CPR_CEB!$K$93:$K$97)))*([2]TRP!$D$247/SUM([2]TRP!$D$246:$D$247))</f>
        <v>0</v>
      </c>
      <c r="BI74" s="75">
        <f>$U74*(SUM([2]CPR_CEB!$K$95:$K$96)/(SUM([2]CPR_CEB!$K$93:$K$97)))</f>
        <v>0</v>
      </c>
      <c r="BJ74" s="75">
        <f>$U74*(SUM([2]CPR_CEB!$K$97)/(SUM([2]CPR_CEB!$K$93:$K$97)))</f>
        <v>0</v>
      </c>
      <c r="BK74" s="71">
        <f>$V74*(SUM([2]CPR_CEB!$K$98)/(SUM([2]CPR_CEB!$K$98:$K$100)))</f>
        <v>0</v>
      </c>
      <c r="BL74" s="71">
        <f>$V74*(SUM([2]CPR_CEB!$K$99)/(SUM([2]CPR_CEB!$K$98:$K$100)))</f>
        <v>0</v>
      </c>
      <c r="BM74" s="71">
        <f>$V74*(SUM([2]CPR_CEB!$K$100)/(SUM([2]CPR_CEB!$K$98:$K$100)))</f>
        <v>0</v>
      </c>
      <c r="BN74" s="75">
        <f>$AB74*(SUM([2]CPR_CEB!$K$106)/(SUM([2]CPR_CEB!$K$106:$K$113)))</f>
        <v>0</v>
      </c>
      <c r="BO74" s="75">
        <f>$AB74*(SUM([2]CPR_CEB!$K$107)/(SUM([2]CPR_CEB!$K$106:$K$113)))</f>
        <v>0</v>
      </c>
      <c r="BP74" s="75">
        <f>$AB74*(SUM([2]CPR_CEB!$K$108)/(SUM([2]CPR_CEB!$K$106:$K$113)))</f>
        <v>0</v>
      </c>
      <c r="BQ74" s="75">
        <f>$AB74*(SUM([2]CPR_CEB!$K$109)/(SUM([2]CPR_CEB!$K$106:$K$113)))</f>
        <v>0</v>
      </c>
      <c r="BR74" s="75">
        <f>$AB74*(SUM([2]CPR_CEB!$K$110)/(SUM([2]CPR_CEB!$K$106:$K$113)))</f>
        <v>0</v>
      </c>
      <c r="BS74" s="75">
        <f>$AB74*(SUM([2]CPR_CEB!$K$111:$K$112)/(SUM([2]CPR_CEB!$K$106:$K$113)))</f>
        <v>0</v>
      </c>
      <c r="BT74" s="75">
        <f>$AB74*(SUM([2]CPR_CEB!$K$113)/(SUM([2]CPR_CEB!$K$106:$K$113)))*([2]TRP!$D$248/SUM([2]TRP!$D$248:$D$251))</f>
        <v>0</v>
      </c>
      <c r="BU74" s="75">
        <f>$AB74*(SUM([2]CPR_CEB!$K$113)/(SUM([2]CPR_CEB!$K$106:$K$113)))*([2]TRP!$D$249/SUM([2]TRP!$D$248:$D$251))</f>
        <v>0</v>
      </c>
      <c r="BV74" s="75">
        <f>$AB74*(SUM([2]CPR_CEB!$K$113)/(SUM([2]CPR_CEB!$K$106:$K$113)))*([2]TRP!$D$250/SUM([2]TRP!$D$248:$D$251))</f>
        <v>0</v>
      </c>
      <c r="BW74" s="75">
        <f>$AB74*(SUM([2]CPR_CEB!$K$113)/(SUM([2]CPR_CEB!$K$106:$K$113)))*([2]TRP!$D$251/SUM([2]TRP!$D$248:$D$251))</f>
        <v>0</v>
      </c>
      <c r="BX74" s="71">
        <f>$AJ74*(SUM([2]CPR_CEB!$K$129)/(SUM([2]CPR_CEB!$K$129:$K$130)))</f>
        <v>0</v>
      </c>
      <c r="BY74" s="71">
        <f>$AJ74*(SUM([2]CPR_CEB!$K$130)/(SUM([2]CPR_CEB!$K$129:$K$130)))</f>
        <v>0</v>
      </c>
      <c r="BZ74" s="68">
        <f>$AN74*(SUM([2]CPR_CEB!$K$137)/(SUM([2]CPR_CEB!$K$137:$K$138)))</f>
        <v>0</v>
      </c>
      <c r="CA74" s="68">
        <f>$AN74*(SUM([2]CPR_CEB!$K$138)/(SUM([2]CPR_CEB!$K$137:$K$138)))</f>
        <v>0</v>
      </c>
      <c r="CB74" s="71">
        <f>$AO74*([2]CPR_CEB!$K$139+[2]CPR_CEB!$K$141)/(SUM([2]CPR_CEB!$K$139:$K$141))</f>
        <v>0</v>
      </c>
      <c r="CC74" s="71">
        <f>$AO74*(SUM([2]CPR_CEB!$K$140)/(SUM([2]CPR_CEB!$K$139:$K$141)))</f>
        <v>0</v>
      </c>
      <c r="CD74" s="68">
        <f>$AP74*(SUM([2]CPR_CEB!$K$142)/(SUM([2]CPR_CEB!$K$142:$K$143)))</f>
        <v>0</v>
      </c>
      <c r="CE74" s="68">
        <f>$AP74*(SUM([2]CPR_CEB!$K$143)/(SUM([2]CPR_CEB!$K$142:$K$143)))</f>
        <v>0</v>
      </c>
      <c r="CF74" s="70"/>
      <c r="CG74" s="70"/>
      <c r="CI74" s="72">
        <f t="shared" si="5"/>
        <v>0</v>
      </c>
      <c r="CJ74" s="73">
        <f t="shared" si="6"/>
        <v>0</v>
      </c>
      <c r="CK74" s="73">
        <f t="shared" si="7"/>
        <v>0</v>
      </c>
      <c r="CL74" s="73">
        <f t="shared" si="8"/>
        <v>0</v>
      </c>
      <c r="CM74" s="73">
        <f t="shared" si="9"/>
        <v>0</v>
      </c>
      <c r="CN74" s="73">
        <f t="shared" si="10"/>
        <v>0</v>
      </c>
      <c r="CO74" s="73">
        <f t="shared" si="11"/>
        <v>0</v>
      </c>
      <c r="CP74" s="73">
        <f t="shared" si="11"/>
        <v>0</v>
      </c>
      <c r="CQ74" s="73">
        <f t="shared" si="12"/>
        <v>0</v>
      </c>
      <c r="CR74" s="73">
        <f t="shared" si="12"/>
        <v>0</v>
      </c>
      <c r="CS74" s="73">
        <f t="shared" si="13"/>
        <v>0</v>
      </c>
      <c r="CT74" s="73">
        <f t="shared" si="14"/>
        <v>0</v>
      </c>
      <c r="CU74" s="73">
        <f t="shared" si="15"/>
        <v>0</v>
      </c>
      <c r="CV74" s="73">
        <f t="shared" si="16"/>
        <v>0</v>
      </c>
      <c r="CW74" s="73">
        <f t="shared" si="17"/>
        <v>0</v>
      </c>
      <c r="CX74" s="73">
        <f t="shared" si="18"/>
        <v>0</v>
      </c>
      <c r="CY74" s="73">
        <f t="shared" si="18"/>
        <v>0</v>
      </c>
      <c r="CZ74" s="73">
        <f t="shared" si="18"/>
        <v>0</v>
      </c>
      <c r="DA74" s="73">
        <f t="shared" si="19"/>
        <v>0</v>
      </c>
      <c r="DB74" s="73">
        <f t="shared" si="20"/>
        <v>0</v>
      </c>
      <c r="DC74" s="73">
        <f t="shared" si="21"/>
        <v>0</v>
      </c>
      <c r="DD74" s="73">
        <f t="shared" si="22"/>
        <v>0</v>
      </c>
      <c r="DE74" s="73">
        <f t="shared" si="23"/>
        <v>0</v>
      </c>
      <c r="DF74" s="73">
        <f t="shared" si="24"/>
        <v>0</v>
      </c>
      <c r="DG74" s="74">
        <f t="shared" si="25"/>
        <v>0</v>
      </c>
      <c r="DH74" s="99"/>
    </row>
    <row r="75" spans="1:112" ht="13.25" x14ac:dyDescent="0.25">
      <c r="A75" s="22" t="str">
        <f t="shared" si="32"/>
        <v>COMMERCE DE GROS  INTERMEDIAIRES</v>
      </c>
      <c r="B75" s="22" t="str">
        <f t="shared" si="32"/>
        <v xml:space="preserve">FJ2 </v>
      </c>
      <c r="C75" s="22">
        <v>19</v>
      </c>
      <c r="D75" s="67">
        <f t="shared" si="27"/>
        <v>0</v>
      </c>
      <c r="E75" s="67">
        <f t="shared" ref="E75:X75" si="37">E27</f>
        <v>0</v>
      </c>
      <c r="F75" s="67">
        <f t="shared" si="37"/>
        <v>0</v>
      </c>
      <c r="G75" s="67">
        <f t="shared" si="37"/>
        <v>0</v>
      </c>
      <c r="H75" s="67">
        <f t="shared" si="37"/>
        <v>0</v>
      </c>
      <c r="I75" s="67">
        <f t="shared" si="37"/>
        <v>0</v>
      </c>
      <c r="J75" s="67">
        <f t="shared" si="37"/>
        <v>0</v>
      </c>
      <c r="K75" s="67">
        <f t="shared" si="37"/>
        <v>0</v>
      </c>
      <c r="L75" s="67">
        <f t="shared" si="37"/>
        <v>0</v>
      </c>
      <c r="M75" s="67">
        <f t="shared" si="37"/>
        <v>0</v>
      </c>
      <c r="N75" s="67">
        <f t="shared" si="37"/>
        <v>0</v>
      </c>
      <c r="O75" s="68">
        <f t="shared" si="37"/>
        <v>0</v>
      </c>
      <c r="P75" s="67">
        <f t="shared" si="37"/>
        <v>0</v>
      </c>
      <c r="Q75" s="69">
        <f t="shared" si="37"/>
        <v>0</v>
      </c>
      <c r="R75" s="68">
        <f t="shared" si="37"/>
        <v>0</v>
      </c>
      <c r="S75" s="69">
        <f t="shared" si="37"/>
        <v>0</v>
      </c>
      <c r="T75" s="67">
        <f t="shared" si="37"/>
        <v>0</v>
      </c>
      <c r="U75" s="68">
        <f t="shared" si="37"/>
        <v>0</v>
      </c>
      <c r="V75" s="69">
        <f t="shared" si="37"/>
        <v>0</v>
      </c>
      <c r="W75" s="67">
        <f t="shared" si="37"/>
        <v>0</v>
      </c>
      <c r="X75" s="67">
        <f t="shared" si="37"/>
        <v>0</v>
      </c>
      <c r="Y75" s="67">
        <f t="shared" ref="Y75:AS75" si="38">Y27</f>
        <v>0</v>
      </c>
      <c r="Z75" s="67">
        <f t="shared" si="38"/>
        <v>0</v>
      </c>
      <c r="AA75" s="67">
        <f t="shared" si="38"/>
        <v>0</v>
      </c>
      <c r="AB75" s="68">
        <f t="shared" si="38"/>
        <v>0</v>
      </c>
      <c r="AC75" s="67">
        <f t="shared" si="38"/>
        <v>0</v>
      </c>
      <c r="AD75" s="67">
        <f t="shared" si="38"/>
        <v>0</v>
      </c>
      <c r="AE75" s="67">
        <f t="shared" si="38"/>
        <v>0</v>
      </c>
      <c r="AF75" s="67">
        <f t="shared" si="38"/>
        <v>0</v>
      </c>
      <c r="AG75" s="67">
        <f t="shared" si="38"/>
        <v>0</v>
      </c>
      <c r="AH75" s="67">
        <f t="shared" si="38"/>
        <v>0</v>
      </c>
      <c r="AI75" s="67">
        <f t="shared" si="38"/>
        <v>0</v>
      </c>
      <c r="AJ75" s="69">
        <f t="shared" si="38"/>
        <v>0</v>
      </c>
      <c r="AK75" s="67">
        <f t="shared" si="38"/>
        <v>0</v>
      </c>
      <c r="AL75" s="67">
        <f t="shared" si="38"/>
        <v>0</v>
      </c>
      <c r="AM75" s="70">
        <f t="shared" si="38"/>
        <v>0</v>
      </c>
      <c r="AN75" s="68">
        <f t="shared" si="38"/>
        <v>0</v>
      </c>
      <c r="AO75" s="69">
        <f t="shared" si="38"/>
        <v>0</v>
      </c>
      <c r="AP75" s="68">
        <f t="shared" si="38"/>
        <v>0</v>
      </c>
      <c r="AQ75" s="67">
        <f t="shared" si="38"/>
        <v>0</v>
      </c>
      <c r="AR75" s="67">
        <f t="shared" si="38"/>
        <v>0</v>
      </c>
      <c r="AS75" s="67">
        <f t="shared" si="38"/>
        <v>0</v>
      </c>
      <c r="AT75" s="75">
        <f>O75*(SUM([2]CPR_CEB!$K$69:$K$70))/(SUM([2]CPR_CEB!$K$69:$K$72))</f>
        <v>0</v>
      </c>
      <c r="AU75" s="75">
        <f>O75*([2]CPR_CEB!$K$71/(SUM([2]CPR_CEB!$K$69:$K$72)))</f>
        <v>0</v>
      </c>
      <c r="AV75" s="75">
        <f>O75*([2]CPR_CEB!$K$72/(SUM([2]CPR_CEB!$K$69:$K$72)))</f>
        <v>0</v>
      </c>
      <c r="AW75" s="71">
        <f>$Q75*([2]CPR_CEB!$K$76/(SUM([2]CPR_CEB!$K$76:$K$78)))</f>
        <v>0</v>
      </c>
      <c r="AX75" s="71">
        <f>$Q75*(SUM([2]CPR_CEB!$K$77:$K$78)/(SUM([2]CPR_CEB!$K$76:$K$78)))</f>
        <v>0</v>
      </c>
      <c r="AY75" s="75">
        <f>$R75*(SUM([2]CPR_CEB!$K$79)/(SUM([2]CPR_CEB!$K$79:$K$84)))</f>
        <v>0</v>
      </c>
      <c r="AZ75" s="75">
        <f>$R75*(SUM([2]CPR_CEB!$K$80)/(SUM([2]CPR_CEB!$K$79:$K$84)))</f>
        <v>0</v>
      </c>
      <c r="BA75" s="75">
        <f>$R75*(SUM([2]CPR_CEB!$K$81:$K$83)/(SUM([2]CPR_CEB!$K$79:$K$84)))</f>
        <v>0</v>
      </c>
      <c r="BB75" s="75">
        <f>$R75*(SUM([2]CPR_CEB!$K$84)/(SUM([2]CPR_CEB!$K$79:$K$84)))</f>
        <v>0</v>
      </c>
      <c r="BC75" s="71">
        <f>$S75*(SUM([2]CPR_CEB!$K$85)/(SUM([2]CPR_CEB!$K$85:$K$90)))</f>
        <v>0</v>
      </c>
      <c r="BD75" s="71">
        <f>$S75*(SUM([2]CPR_CEB!$K$86)/(SUM([2]CPR_CEB!$K$85:$K$90)))</f>
        <v>0</v>
      </c>
      <c r="BE75" s="71">
        <f>$S75*(SUM([2]CPR_CEB!$K$87:$K$90)/(SUM([2]CPR_CEB!$K$85:$K$90)))</f>
        <v>0</v>
      </c>
      <c r="BF75" s="75">
        <f>$U75*(SUM([2]CPR_CEB!$K$93)/(SUM([2]CPR_CEB!$K$93:$K$97)))</f>
        <v>0</v>
      </c>
      <c r="BG75" s="75">
        <f>$U75*(SUM([2]CPR_CEB!$K$94)/(SUM([2]CPR_CEB!$K$93:$K$97)))*([2]TRP!$D$246/SUM([2]TRP!$D$246:$D$247))</f>
        <v>0</v>
      </c>
      <c r="BH75" s="75">
        <f>$U75*(SUM([2]CPR_CEB!$K$94)/(SUM([2]CPR_CEB!$K$93:$K$97)))*([2]TRP!$D$247/SUM([2]TRP!$D$246:$D$247))</f>
        <v>0</v>
      </c>
      <c r="BI75" s="75">
        <f>$U75*(SUM([2]CPR_CEB!$K$95:$K$96)/(SUM([2]CPR_CEB!$K$93:$K$97)))</f>
        <v>0</v>
      </c>
      <c r="BJ75" s="75">
        <f>$U75*(SUM([2]CPR_CEB!$K$97)/(SUM([2]CPR_CEB!$K$93:$K$97)))</f>
        <v>0</v>
      </c>
      <c r="BK75" s="71">
        <f>$V75*(SUM([2]CPR_CEB!$K$98)/(SUM([2]CPR_CEB!$K$98:$K$100)))</f>
        <v>0</v>
      </c>
      <c r="BL75" s="71">
        <f>$V75*(SUM([2]CPR_CEB!$K$99)/(SUM([2]CPR_CEB!$K$98:$K$100)))</f>
        <v>0</v>
      </c>
      <c r="BM75" s="71">
        <f>$V75*(SUM([2]CPR_CEB!$K$100)/(SUM([2]CPR_CEB!$K$98:$K$100)))</f>
        <v>0</v>
      </c>
      <c r="BN75" s="75">
        <f>$AB75*(SUM([2]CPR_CEB!$K$106)/(SUM([2]CPR_CEB!$K$106:$K$113)))</f>
        <v>0</v>
      </c>
      <c r="BO75" s="75">
        <f>$AB75*(SUM([2]CPR_CEB!$K$107)/(SUM([2]CPR_CEB!$K$106:$K$113)))</f>
        <v>0</v>
      </c>
      <c r="BP75" s="75">
        <f>$AB75*(SUM([2]CPR_CEB!$K$108)/(SUM([2]CPR_CEB!$K$106:$K$113)))</f>
        <v>0</v>
      </c>
      <c r="BQ75" s="75">
        <f>$AB75*(SUM([2]CPR_CEB!$K$109)/(SUM([2]CPR_CEB!$K$106:$K$113)))</f>
        <v>0</v>
      </c>
      <c r="BR75" s="75">
        <f>$AB75*(SUM([2]CPR_CEB!$K$110)/(SUM([2]CPR_CEB!$K$106:$K$113)))</f>
        <v>0</v>
      </c>
      <c r="BS75" s="75">
        <f>$AB75*(SUM([2]CPR_CEB!$K$111:$K$112)/(SUM([2]CPR_CEB!$K$106:$K$113)))</f>
        <v>0</v>
      </c>
      <c r="BT75" s="75">
        <f>$AB75*(SUM([2]CPR_CEB!$K$113)/(SUM([2]CPR_CEB!$K$106:$K$113)))*([2]TRP!$D$248/SUM([2]TRP!$D$248:$D$251))</f>
        <v>0</v>
      </c>
      <c r="BU75" s="75">
        <f>$AB75*(SUM([2]CPR_CEB!$K$113)/(SUM([2]CPR_CEB!$K$106:$K$113)))*([2]TRP!$D$249/SUM([2]TRP!$D$248:$D$251))</f>
        <v>0</v>
      </c>
      <c r="BV75" s="75">
        <f>$AB75*(SUM([2]CPR_CEB!$K$113)/(SUM([2]CPR_CEB!$K$106:$K$113)))*([2]TRP!$D$250/SUM([2]TRP!$D$248:$D$251))</f>
        <v>0</v>
      </c>
      <c r="BW75" s="75">
        <f>$AB75*(SUM([2]CPR_CEB!$K$113)/(SUM([2]CPR_CEB!$K$106:$K$113)))*([2]TRP!$D$251/SUM([2]TRP!$D$248:$D$251))</f>
        <v>0</v>
      </c>
      <c r="BX75" s="71">
        <f>$AJ75*(SUM([2]CPR_CEB!$K$129)/(SUM([2]CPR_CEB!$K$129:$K$130)))</f>
        <v>0</v>
      </c>
      <c r="BY75" s="71">
        <f>$AJ75*(SUM([2]CPR_CEB!$K$130)/(SUM([2]CPR_CEB!$K$129:$K$130)))</f>
        <v>0</v>
      </c>
      <c r="BZ75" s="68">
        <f>$AN75*(SUM([2]CPR_CEB!$K$137)/(SUM([2]CPR_CEB!$K$137:$K$138)))</f>
        <v>0</v>
      </c>
      <c r="CA75" s="68">
        <f>$AN75*(SUM([2]CPR_CEB!$K$138)/(SUM([2]CPR_CEB!$K$137:$K$138)))</f>
        <v>0</v>
      </c>
      <c r="CB75" s="71">
        <f>$AO75*([2]CPR_CEB!$K$139+[2]CPR_CEB!$K$141)/(SUM([2]CPR_CEB!$K$139:$K$141))</f>
        <v>0</v>
      </c>
      <c r="CC75" s="71">
        <f>$AO75*(SUM([2]CPR_CEB!$K$140)/(SUM([2]CPR_CEB!$K$139:$K$141)))</f>
        <v>0</v>
      </c>
      <c r="CD75" s="68">
        <f>$AP75*(SUM([2]CPR_CEB!$K$142)/(SUM([2]CPR_CEB!$K$142:$K$143)))</f>
        <v>0</v>
      </c>
      <c r="CE75" s="68">
        <f>$AP75*(SUM([2]CPR_CEB!$K$143)/(SUM([2]CPR_CEB!$K$142:$K$143)))</f>
        <v>0</v>
      </c>
      <c r="CF75" s="70"/>
      <c r="CG75" s="70"/>
      <c r="CI75" s="72">
        <f t="shared" si="5"/>
        <v>0</v>
      </c>
      <c r="CJ75" s="73">
        <f t="shared" si="6"/>
        <v>0</v>
      </c>
      <c r="CK75" s="73">
        <f t="shared" si="7"/>
        <v>0</v>
      </c>
      <c r="CL75" s="73">
        <f t="shared" si="8"/>
        <v>0</v>
      </c>
      <c r="CM75" s="73">
        <f t="shared" si="9"/>
        <v>0</v>
      </c>
      <c r="CN75" s="73">
        <f t="shared" si="10"/>
        <v>0</v>
      </c>
      <c r="CO75" s="73">
        <f t="shared" si="11"/>
        <v>0</v>
      </c>
      <c r="CP75" s="73">
        <f t="shared" si="11"/>
        <v>0</v>
      </c>
      <c r="CQ75" s="73">
        <f t="shared" si="12"/>
        <v>0</v>
      </c>
      <c r="CR75" s="73">
        <f t="shared" si="12"/>
        <v>0</v>
      </c>
      <c r="CS75" s="73">
        <f t="shared" si="13"/>
        <v>0</v>
      </c>
      <c r="CT75" s="73">
        <f t="shared" si="14"/>
        <v>0</v>
      </c>
      <c r="CU75" s="73">
        <f t="shared" si="15"/>
        <v>0</v>
      </c>
      <c r="CV75" s="73">
        <f t="shared" si="16"/>
        <v>0</v>
      </c>
      <c r="CW75" s="73">
        <f t="shared" si="17"/>
        <v>0</v>
      </c>
      <c r="CX75" s="73">
        <f t="shared" si="18"/>
        <v>0</v>
      </c>
      <c r="CY75" s="73">
        <f t="shared" si="18"/>
        <v>0</v>
      </c>
      <c r="CZ75" s="73">
        <f t="shared" si="18"/>
        <v>0</v>
      </c>
      <c r="DA75" s="73">
        <f t="shared" si="19"/>
        <v>0</v>
      </c>
      <c r="DB75" s="73">
        <f t="shared" si="20"/>
        <v>0</v>
      </c>
      <c r="DC75" s="73">
        <f t="shared" si="21"/>
        <v>0</v>
      </c>
      <c r="DD75" s="73">
        <f t="shared" si="22"/>
        <v>0</v>
      </c>
      <c r="DE75" s="73">
        <f t="shared" si="23"/>
        <v>0</v>
      </c>
      <c r="DF75" s="73">
        <f t="shared" si="24"/>
        <v>0</v>
      </c>
      <c r="DG75" s="74">
        <f t="shared" si="25"/>
        <v>0</v>
      </c>
      <c r="DH75" s="99"/>
    </row>
    <row r="76" spans="1:112" ht="13.25" x14ac:dyDescent="0.25">
      <c r="A76" s="22" t="str">
        <f t="shared" si="32"/>
        <v>COMMERCE DE DETAIL ET REPARATIONS</v>
      </c>
      <c r="B76" s="22" t="str">
        <f t="shared" si="32"/>
        <v xml:space="preserve">FJ3 </v>
      </c>
      <c r="C76" s="22">
        <v>19</v>
      </c>
      <c r="D76" s="67">
        <f t="shared" ref="D76:AS82" si="39">D28</f>
        <v>0</v>
      </c>
      <c r="E76" s="67">
        <f t="shared" si="39"/>
        <v>0</v>
      </c>
      <c r="F76" s="67">
        <f t="shared" si="39"/>
        <v>0</v>
      </c>
      <c r="G76" s="67">
        <f t="shared" si="39"/>
        <v>0</v>
      </c>
      <c r="H76" s="67">
        <f t="shared" si="39"/>
        <v>0</v>
      </c>
      <c r="I76" s="67">
        <f t="shared" si="39"/>
        <v>0</v>
      </c>
      <c r="J76" s="67">
        <f t="shared" si="39"/>
        <v>0</v>
      </c>
      <c r="K76" s="67">
        <f t="shared" si="39"/>
        <v>0</v>
      </c>
      <c r="L76" s="67">
        <f t="shared" si="39"/>
        <v>0</v>
      </c>
      <c r="M76" s="67">
        <f t="shared" si="39"/>
        <v>0</v>
      </c>
      <c r="N76" s="67">
        <f t="shared" si="39"/>
        <v>0</v>
      </c>
      <c r="O76" s="68">
        <f t="shared" si="39"/>
        <v>0</v>
      </c>
      <c r="P76" s="67">
        <f t="shared" si="39"/>
        <v>0</v>
      </c>
      <c r="Q76" s="69">
        <f t="shared" si="39"/>
        <v>0</v>
      </c>
      <c r="R76" s="68">
        <f t="shared" si="39"/>
        <v>0</v>
      </c>
      <c r="S76" s="69">
        <f t="shared" si="39"/>
        <v>0</v>
      </c>
      <c r="T76" s="67">
        <f t="shared" si="39"/>
        <v>0</v>
      </c>
      <c r="U76" s="68">
        <f t="shared" si="39"/>
        <v>0</v>
      </c>
      <c r="V76" s="69">
        <f t="shared" si="39"/>
        <v>0</v>
      </c>
      <c r="W76" s="67">
        <f t="shared" si="39"/>
        <v>0</v>
      </c>
      <c r="X76" s="67">
        <f t="shared" si="39"/>
        <v>0</v>
      </c>
      <c r="Y76" s="67">
        <f t="shared" si="39"/>
        <v>0</v>
      </c>
      <c r="Z76" s="67">
        <f t="shared" si="39"/>
        <v>0</v>
      </c>
      <c r="AA76" s="67">
        <f t="shared" si="39"/>
        <v>0</v>
      </c>
      <c r="AB76" s="68">
        <f t="shared" si="39"/>
        <v>0</v>
      </c>
      <c r="AC76" s="67">
        <f t="shared" si="39"/>
        <v>0</v>
      </c>
      <c r="AD76" s="67">
        <f t="shared" si="39"/>
        <v>0</v>
      </c>
      <c r="AE76" s="67">
        <f t="shared" si="39"/>
        <v>0</v>
      </c>
      <c r="AF76" s="67">
        <f t="shared" si="39"/>
        <v>0</v>
      </c>
      <c r="AG76" s="67">
        <f t="shared" si="39"/>
        <v>0</v>
      </c>
      <c r="AH76" s="67">
        <f t="shared" si="39"/>
        <v>0</v>
      </c>
      <c r="AI76" s="67">
        <f t="shared" si="39"/>
        <v>0</v>
      </c>
      <c r="AJ76" s="69">
        <f t="shared" si="39"/>
        <v>0</v>
      </c>
      <c r="AK76" s="67">
        <f t="shared" si="39"/>
        <v>0</v>
      </c>
      <c r="AL76" s="67">
        <f t="shared" si="39"/>
        <v>0</v>
      </c>
      <c r="AM76" s="70">
        <f t="shared" si="39"/>
        <v>0</v>
      </c>
      <c r="AN76" s="68">
        <f t="shared" si="39"/>
        <v>0</v>
      </c>
      <c r="AO76" s="69">
        <f t="shared" si="39"/>
        <v>0</v>
      </c>
      <c r="AP76" s="68">
        <f t="shared" si="39"/>
        <v>0</v>
      </c>
      <c r="AQ76" s="67">
        <f t="shared" si="39"/>
        <v>0</v>
      </c>
      <c r="AR76" s="67">
        <f t="shared" si="39"/>
        <v>0</v>
      </c>
      <c r="AS76" s="67">
        <f t="shared" si="39"/>
        <v>0</v>
      </c>
      <c r="AT76" s="75">
        <f>O76*(SUM([2]CPR_CEB!$K$69:$K$70))/(SUM([2]CPR_CEB!$K$69:$K$72))</f>
        <v>0</v>
      </c>
      <c r="AU76" s="75">
        <f>O76*([2]CPR_CEB!$K$71/(SUM([2]CPR_CEB!$K$69:$K$72)))</f>
        <v>0</v>
      </c>
      <c r="AV76" s="75">
        <f>O76*([2]CPR_CEB!$K$72/(SUM([2]CPR_CEB!$K$69:$K$72)))</f>
        <v>0</v>
      </c>
      <c r="AW76" s="71">
        <f>$Q76*([2]CPR_CEB!$K$76/(SUM([2]CPR_CEB!$K$76:$K$78)))</f>
        <v>0</v>
      </c>
      <c r="AX76" s="71">
        <f>$Q76*(SUM([2]CPR_CEB!$K$77:$K$78)/(SUM([2]CPR_CEB!$K$76:$K$78)))</f>
        <v>0</v>
      </c>
      <c r="AY76" s="75">
        <f>$R76*(SUM([2]CPR_CEB!$K$79)/(SUM([2]CPR_CEB!$K$79:$K$84)))</f>
        <v>0</v>
      </c>
      <c r="AZ76" s="75">
        <f>$R76*(SUM([2]CPR_CEB!$K$80)/(SUM([2]CPR_CEB!$K$79:$K$84)))</f>
        <v>0</v>
      </c>
      <c r="BA76" s="75">
        <f>$R76*(SUM([2]CPR_CEB!$K$81:$K$83)/(SUM([2]CPR_CEB!$K$79:$K$84)))</f>
        <v>0</v>
      </c>
      <c r="BB76" s="75">
        <f>$R76*(SUM([2]CPR_CEB!$K$84)/(SUM([2]CPR_CEB!$K$79:$K$84)))</f>
        <v>0</v>
      </c>
      <c r="BC76" s="71">
        <f>$S76*(SUM([2]CPR_CEB!$K$85)/(SUM([2]CPR_CEB!$K$85:$K$90)))</f>
        <v>0</v>
      </c>
      <c r="BD76" s="71">
        <f>$S76*(SUM([2]CPR_CEB!$K$86)/(SUM([2]CPR_CEB!$K$85:$K$90)))</f>
        <v>0</v>
      </c>
      <c r="BE76" s="71">
        <f>$S76*(SUM([2]CPR_CEB!$K$87:$K$90)/(SUM([2]CPR_CEB!$K$85:$K$90)))</f>
        <v>0</v>
      </c>
      <c r="BF76" s="75">
        <f>$U76*(SUM([2]CPR_CEB!$K$93)/(SUM([2]CPR_CEB!$K$93:$K$97)))</f>
        <v>0</v>
      </c>
      <c r="BG76" s="75">
        <f>$U76*(SUM([2]CPR_CEB!$K$94)/(SUM([2]CPR_CEB!$K$93:$K$97)))*([2]TRP!$D$246/SUM([2]TRP!$D$246:$D$247))</f>
        <v>0</v>
      </c>
      <c r="BH76" s="75">
        <f>$U76*(SUM([2]CPR_CEB!$K$94)/(SUM([2]CPR_CEB!$K$93:$K$97)))*([2]TRP!$D$247/SUM([2]TRP!$D$246:$D$247))</f>
        <v>0</v>
      </c>
      <c r="BI76" s="75">
        <f>$U76*(SUM([2]CPR_CEB!$K$95:$K$96)/(SUM([2]CPR_CEB!$K$93:$K$97)))</f>
        <v>0</v>
      </c>
      <c r="BJ76" s="75">
        <f>$U76*(SUM([2]CPR_CEB!$K$97)/(SUM([2]CPR_CEB!$K$93:$K$97)))</f>
        <v>0</v>
      </c>
      <c r="BK76" s="71">
        <f>$V76*(SUM([2]CPR_CEB!$K$98)/(SUM([2]CPR_CEB!$K$98:$K$100)))</f>
        <v>0</v>
      </c>
      <c r="BL76" s="71">
        <f>$V76*(SUM([2]CPR_CEB!$K$99)/(SUM([2]CPR_CEB!$K$98:$K$100)))</f>
        <v>0</v>
      </c>
      <c r="BM76" s="71">
        <f>$V76*(SUM([2]CPR_CEB!$K$100)/(SUM([2]CPR_CEB!$K$98:$K$100)))</f>
        <v>0</v>
      </c>
      <c r="BN76" s="75">
        <f>$AB76*(SUM([2]CPR_CEB!$K$106)/(SUM([2]CPR_CEB!$K$106:$K$113)))</f>
        <v>0</v>
      </c>
      <c r="BO76" s="75">
        <f>$AB76*(SUM([2]CPR_CEB!$K$107)/(SUM([2]CPR_CEB!$K$106:$K$113)))</f>
        <v>0</v>
      </c>
      <c r="BP76" s="75">
        <f>$AB76*(SUM([2]CPR_CEB!$K$108)/(SUM([2]CPR_CEB!$K$106:$K$113)))</f>
        <v>0</v>
      </c>
      <c r="BQ76" s="75">
        <f>$AB76*(SUM([2]CPR_CEB!$K$109)/(SUM([2]CPR_CEB!$K$106:$K$113)))</f>
        <v>0</v>
      </c>
      <c r="BR76" s="75">
        <f>$AB76*(SUM([2]CPR_CEB!$K$110)/(SUM([2]CPR_CEB!$K$106:$K$113)))</f>
        <v>0</v>
      </c>
      <c r="BS76" s="75">
        <f>$AB76*(SUM([2]CPR_CEB!$K$111:$K$112)/(SUM([2]CPR_CEB!$K$106:$K$113)))</f>
        <v>0</v>
      </c>
      <c r="BT76" s="75">
        <f>$AB76*(SUM([2]CPR_CEB!$K$113)/(SUM([2]CPR_CEB!$K$106:$K$113)))*([2]TRP!$D$248/SUM([2]TRP!$D$248:$D$251))</f>
        <v>0</v>
      </c>
      <c r="BU76" s="75">
        <f>$AB76*(SUM([2]CPR_CEB!$K$113)/(SUM([2]CPR_CEB!$K$106:$K$113)))*([2]TRP!$D$249/SUM([2]TRP!$D$248:$D$251))</f>
        <v>0</v>
      </c>
      <c r="BV76" s="75">
        <f>$AB76*(SUM([2]CPR_CEB!$K$113)/(SUM([2]CPR_CEB!$K$106:$K$113)))*([2]TRP!$D$250/SUM([2]TRP!$D$248:$D$251))</f>
        <v>0</v>
      </c>
      <c r="BW76" s="75">
        <f>$AB76*(SUM([2]CPR_CEB!$K$113)/(SUM([2]CPR_CEB!$K$106:$K$113)))*([2]TRP!$D$251/SUM([2]TRP!$D$248:$D$251))</f>
        <v>0</v>
      </c>
      <c r="BX76" s="71">
        <f>$AJ76*(SUM([2]CPR_CEB!$K$129)/(SUM([2]CPR_CEB!$K$129:$K$130)))</f>
        <v>0</v>
      </c>
      <c r="BY76" s="71">
        <f>$AJ76*(SUM([2]CPR_CEB!$K$130)/(SUM([2]CPR_CEB!$K$129:$K$130)))</f>
        <v>0</v>
      </c>
      <c r="BZ76" s="68">
        <f>$AN76*(SUM([2]CPR_CEB!$K$137)/(SUM([2]CPR_CEB!$K$137:$K$138)))</f>
        <v>0</v>
      </c>
      <c r="CA76" s="68">
        <f>$AN76*(SUM([2]CPR_CEB!$K$138)/(SUM([2]CPR_CEB!$K$137:$K$138)))</f>
        <v>0</v>
      </c>
      <c r="CB76" s="71">
        <f>$AO76*([2]CPR_CEB!$K$139+[2]CPR_CEB!$K$141)/(SUM([2]CPR_CEB!$K$139:$K$141))</f>
        <v>0</v>
      </c>
      <c r="CC76" s="71">
        <f>$AO76*(SUM([2]CPR_CEB!$K$140)/(SUM([2]CPR_CEB!$K$139:$K$141)))</f>
        <v>0</v>
      </c>
      <c r="CD76" s="68">
        <f>$AP76*(SUM([2]CPR_CEB!$K$142)/(SUM([2]CPR_CEB!$K$142:$K$143)))</f>
        <v>0</v>
      </c>
      <c r="CE76" s="68">
        <f>$AP76*(SUM([2]CPR_CEB!$K$143)/(SUM([2]CPR_CEB!$K$142:$K$143)))</f>
        <v>0</v>
      </c>
      <c r="CF76" s="70"/>
      <c r="CG76" s="70"/>
      <c r="CI76" s="72">
        <f t="shared" si="5"/>
        <v>0</v>
      </c>
      <c r="CJ76" s="73">
        <f t="shared" si="6"/>
        <v>0</v>
      </c>
      <c r="CK76" s="73">
        <f t="shared" si="7"/>
        <v>0</v>
      </c>
      <c r="CL76" s="73">
        <f t="shared" si="8"/>
        <v>0</v>
      </c>
      <c r="CM76" s="73">
        <f t="shared" si="9"/>
        <v>0</v>
      </c>
      <c r="CN76" s="73">
        <f t="shared" si="10"/>
        <v>0</v>
      </c>
      <c r="CO76" s="73">
        <f t="shared" si="11"/>
        <v>0</v>
      </c>
      <c r="CP76" s="73">
        <f t="shared" si="11"/>
        <v>0</v>
      </c>
      <c r="CQ76" s="73">
        <f t="shared" si="12"/>
        <v>0</v>
      </c>
      <c r="CR76" s="73">
        <f t="shared" si="12"/>
        <v>0</v>
      </c>
      <c r="CS76" s="73">
        <f t="shared" si="13"/>
        <v>0</v>
      </c>
      <c r="CT76" s="73">
        <f t="shared" si="14"/>
        <v>0</v>
      </c>
      <c r="CU76" s="73">
        <f t="shared" si="15"/>
        <v>0</v>
      </c>
      <c r="CV76" s="73">
        <f t="shared" si="16"/>
        <v>0</v>
      </c>
      <c r="CW76" s="73">
        <f t="shared" si="17"/>
        <v>0</v>
      </c>
      <c r="CX76" s="73">
        <f t="shared" si="18"/>
        <v>0</v>
      </c>
      <c r="CY76" s="73">
        <f t="shared" si="18"/>
        <v>0</v>
      </c>
      <c r="CZ76" s="73">
        <f t="shared" si="18"/>
        <v>0</v>
      </c>
      <c r="DA76" s="73">
        <f t="shared" si="19"/>
        <v>0</v>
      </c>
      <c r="DB76" s="73">
        <f t="shared" si="20"/>
        <v>0</v>
      </c>
      <c r="DC76" s="73">
        <f t="shared" si="21"/>
        <v>0</v>
      </c>
      <c r="DD76" s="73">
        <f t="shared" si="22"/>
        <v>0</v>
      </c>
      <c r="DE76" s="73">
        <f t="shared" si="23"/>
        <v>0</v>
      </c>
      <c r="DF76" s="73">
        <f t="shared" si="24"/>
        <v>0</v>
      </c>
      <c r="DG76" s="74">
        <f t="shared" si="25"/>
        <v>0</v>
      </c>
      <c r="DH76" s="99"/>
    </row>
    <row r="77" spans="1:112" ht="13.25" x14ac:dyDescent="0.25">
      <c r="A77" s="22" t="str">
        <f t="shared" si="32"/>
        <v>TRANSPORTS</v>
      </c>
      <c r="B77" s="45" t="str">
        <f t="shared" si="32"/>
        <v xml:space="preserve">FK0 </v>
      </c>
      <c r="C77" s="22" t="s">
        <v>164</v>
      </c>
      <c r="D77" s="67">
        <f t="shared" si="39"/>
        <v>0</v>
      </c>
      <c r="E77" s="67">
        <f t="shared" si="39"/>
        <v>0</v>
      </c>
      <c r="F77" s="67">
        <f t="shared" si="39"/>
        <v>0</v>
      </c>
      <c r="G77" s="67">
        <f t="shared" si="39"/>
        <v>0</v>
      </c>
      <c r="H77" s="67">
        <f t="shared" si="39"/>
        <v>0</v>
      </c>
      <c r="I77" s="67">
        <f t="shared" si="39"/>
        <v>0</v>
      </c>
      <c r="J77" s="67">
        <f t="shared" si="39"/>
        <v>0</v>
      </c>
      <c r="K77" s="67">
        <f t="shared" si="39"/>
        <v>0</v>
      </c>
      <c r="L77" s="67">
        <f t="shared" si="39"/>
        <v>0</v>
      </c>
      <c r="M77" s="67">
        <f t="shared" si="39"/>
        <v>0</v>
      </c>
      <c r="N77" s="67">
        <f t="shared" si="39"/>
        <v>0</v>
      </c>
      <c r="O77" s="68">
        <f t="shared" si="39"/>
        <v>0</v>
      </c>
      <c r="P77" s="67">
        <f t="shared" si="39"/>
        <v>0</v>
      </c>
      <c r="Q77" s="69">
        <f t="shared" si="39"/>
        <v>0</v>
      </c>
      <c r="R77" s="68">
        <f t="shared" si="39"/>
        <v>0</v>
      </c>
      <c r="S77" s="69">
        <f t="shared" si="39"/>
        <v>0</v>
      </c>
      <c r="T77" s="67">
        <f t="shared" si="39"/>
        <v>0</v>
      </c>
      <c r="U77" s="68">
        <f t="shared" si="39"/>
        <v>0</v>
      </c>
      <c r="V77" s="69">
        <f t="shared" si="39"/>
        <v>0</v>
      </c>
      <c r="W77" s="67">
        <f t="shared" si="39"/>
        <v>0</v>
      </c>
      <c r="X77" s="67">
        <f t="shared" si="39"/>
        <v>0</v>
      </c>
      <c r="Y77" s="67">
        <f t="shared" si="39"/>
        <v>0</v>
      </c>
      <c r="Z77" s="67">
        <f t="shared" si="39"/>
        <v>0</v>
      </c>
      <c r="AA77" s="67">
        <f t="shared" si="39"/>
        <v>0</v>
      </c>
      <c r="AB77" s="68">
        <f t="shared" si="39"/>
        <v>0</v>
      </c>
      <c r="AC77" s="67">
        <f t="shared" si="39"/>
        <v>0</v>
      </c>
      <c r="AD77" s="67">
        <f t="shared" si="39"/>
        <v>0</v>
      </c>
      <c r="AE77" s="67">
        <f t="shared" si="39"/>
        <v>0</v>
      </c>
      <c r="AF77" s="67">
        <f t="shared" si="39"/>
        <v>0</v>
      </c>
      <c r="AG77" s="67">
        <f t="shared" si="39"/>
        <v>0</v>
      </c>
      <c r="AH77" s="67">
        <f t="shared" si="39"/>
        <v>0</v>
      </c>
      <c r="AI77" s="67">
        <f t="shared" si="39"/>
        <v>0</v>
      </c>
      <c r="AJ77" s="69">
        <f t="shared" si="39"/>
        <v>0</v>
      </c>
      <c r="AK77" s="67">
        <f t="shared" si="39"/>
        <v>0</v>
      </c>
      <c r="AL77" s="67">
        <f t="shared" si="39"/>
        <v>0</v>
      </c>
      <c r="AM77" s="70">
        <f t="shared" si="39"/>
        <v>0</v>
      </c>
      <c r="AN77" s="68">
        <f t="shared" si="39"/>
        <v>0</v>
      </c>
      <c r="AO77" s="69">
        <f t="shared" si="39"/>
        <v>0</v>
      </c>
      <c r="AP77" s="68">
        <f t="shared" si="39"/>
        <v>0</v>
      </c>
      <c r="AQ77" s="67">
        <f t="shared" si="39"/>
        <v>0</v>
      </c>
      <c r="AR77" s="67">
        <f t="shared" si="39"/>
        <v>0</v>
      </c>
      <c r="AS77" s="67">
        <f t="shared" si="39"/>
        <v>0</v>
      </c>
      <c r="AT77" s="75">
        <f>O77*(SUM([2]CPR_CEB!$K$69:$K$70))/(SUM([2]CPR_CEB!$K$69:$K$72))</f>
        <v>0</v>
      </c>
      <c r="AU77" s="75">
        <f>O77*([2]CPR_CEB!$K$71/(SUM([2]CPR_CEB!$K$69:$K$72)))</f>
        <v>0</v>
      </c>
      <c r="AV77" s="75">
        <f>O77*([2]CPR_CEB!$K$72/(SUM([2]CPR_CEB!$K$69:$K$72)))</f>
        <v>0</v>
      </c>
      <c r="AW77" s="71">
        <f>$Q77*([2]CPR_CEB!$K$76/(SUM([2]CPR_CEB!$K$76:$K$78)))</f>
        <v>0</v>
      </c>
      <c r="AX77" s="71">
        <f>$Q77*(SUM([2]CPR_CEB!$K$77:$K$78)/(SUM([2]CPR_CEB!$K$76:$K$78)))</f>
        <v>0</v>
      </c>
      <c r="AY77" s="75">
        <f>$R77*(SUM([2]CPR_CEB!$K$79)/(SUM([2]CPR_CEB!$K$79:$K$84)))</f>
        <v>0</v>
      </c>
      <c r="AZ77" s="75">
        <f>$R77*(SUM([2]CPR_CEB!$K$80)/(SUM([2]CPR_CEB!$K$79:$K$84)))</f>
        <v>0</v>
      </c>
      <c r="BA77" s="75">
        <f>$R77*(SUM([2]CPR_CEB!$K$81:$K$83)/(SUM([2]CPR_CEB!$K$79:$K$84)))</f>
        <v>0</v>
      </c>
      <c r="BB77" s="75">
        <f>$R77*(SUM([2]CPR_CEB!$K$84)/(SUM([2]CPR_CEB!$K$79:$K$84)))</f>
        <v>0</v>
      </c>
      <c r="BC77" s="71">
        <f>$S77*(SUM([2]CPR_CEB!$K$85)/(SUM([2]CPR_CEB!$K$85:$K$90)))</f>
        <v>0</v>
      </c>
      <c r="BD77" s="71">
        <f>$S77*(SUM([2]CPR_CEB!$K$86)/(SUM([2]CPR_CEB!$K$85:$K$90)))</f>
        <v>0</v>
      </c>
      <c r="BE77" s="71">
        <f>$S77*(SUM([2]CPR_CEB!$K$87:$K$90)/(SUM([2]CPR_CEB!$K$85:$K$90)))</f>
        <v>0</v>
      </c>
      <c r="BF77" s="75">
        <f>$U77*(SUM([2]CPR_CEB!$K$93)/(SUM([2]CPR_CEB!$K$93:$K$97)))</f>
        <v>0</v>
      </c>
      <c r="BG77" s="75">
        <f>$U77*(SUM([2]CPR_CEB!$K$94)/(SUM([2]CPR_CEB!$K$93:$K$97)))*([2]TRP!$D$246/SUM([2]TRP!$D$246:$D$247))</f>
        <v>0</v>
      </c>
      <c r="BH77" s="75">
        <f>$U77*(SUM([2]CPR_CEB!$K$94)/(SUM([2]CPR_CEB!$K$93:$K$97)))*([2]TRP!$D$247/SUM([2]TRP!$D$246:$D$247))</f>
        <v>0</v>
      </c>
      <c r="BI77" s="75">
        <f>$U77*(SUM([2]CPR_CEB!$K$95:$K$96)/(SUM([2]CPR_CEB!$K$93:$K$97)))</f>
        <v>0</v>
      </c>
      <c r="BJ77" s="75">
        <f>$U77*(SUM([2]CPR_CEB!$K$97)/(SUM([2]CPR_CEB!$K$93:$K$97)))</f>
        <v>0</v>
      </c>
      <c r="BK77" s="71">
        <f>$V77*(SUM([2]CPR_CEB!$K$98)/(SUM([2]CPR_CEB!$K$98:$K$100)))</f>
        <v>0</v>
      </c>
      <c r="BL77" s="71">
        <f>$V77*(SUM([2]CPR_CEB!$K$99)/(SUM([2]CPR_CEB!$K$98:$K$100)))</f>
        <v>0</v>
      </c>
      <c r="BM77" s="71">
        <f>$V77*(SUM([2]CPR_CEB!$K$100)/(SUM([2]CPR_CEB!$K$98:$K$100)))</f>
        <v>0</v>
      </c>
      <c r="BN77" s="75">
        <f>$AB77*(SUM([2]CPR_CEB!$K$106)/(SUM([2]CPR_CEB!$K$106:$K$113)))</f>
        <v>0</v>
      </c>
      <c r="BO77" s="75">
        <f>$AB77*(SUM([2]CPR_CEB!$K$107)/(SUM([2]CPR_CEB!$K$106:$K$113)))</f>
        <v>0</v>
      </c>
      <c r="BP77" s="75">
        <f>$AB77*(SUM([2]CPR_CEB!$K$108)/(SUM([2]CPR_CEB!$K$106:$K$113)))</f>
        <v>0</v>
      </c>
      <c r="BQ77" s="75">
        <f>$AB77*(SUM([2]CPR_CEB!$K$109)/(SUM([2]CPR_CEB!$K$106:$K$113)))</f>
        <v>0</v>
      </c>
      <c r="BR77" s="75">
        <f>$AB77*(SUM([2]CPR_CEB!$K$110)/(SUM([2]CPR_CEB!$K$106:$K$113)))</f>
        <v>0</v>
      </c>
      <c r="BS77" s="75">
        <f>$AB77*(SUM([2]CPR_CEB!$K$111:$K$112)/(SUM([2]CPR_CEB!$K$106:$K$113)))</f>
        <v>0</v>
      </c>
      <c r="BT77" s="75">
        <f>$AB77*(SUM([2]CPR_CEB!$K$113)/(SUM([2]CPR_CEB!$K$106:$K$113)))*([2]TRP!$D$248/SUM([2]TRP!$D$248:$D$251))</f>
        <v>0</v>
      </c>
      <c r="BU77" s="75">
        <f>$AB77*(SUM([2]CPR_CEB!$K$113)/(SUM([2]CPR_CEB!$K$106:$K$113)))*([2]TRP!$D$249/SUM([2]TRP!$D$248:$D$251))</f>
        <v>0</v>
      </c>
      <c r="BV77" s="75">
        <f>$AB77*(SUM([2]CPR_CEB!$K$113)/(SUM([2]CPR_CEB!$K$106:$K$113)))*([2]TRP!$D$250/SUM([2]TRP!$D$248:$D$251))</f>
        <v>0</v>
      </c>
      <c r="BW77" s="75">
        <f>$AB77*(SUM([2]CPR_CEB!$K$113)/(SUM([2]CPR_CEB!$K$106:$K$113)))*([2]TRP!$D$251/SUM([2]TRP!$D$248:$D$251))</f>
        <v>0</v>
      </c>
      <c r="BX77" s="71">
        <f>$AJ77*(SUM([2]CPR_CEB!$K$129)/(SUM([2]CPR_CEB!$K$129:$K$130)))</f>
        <v>0</v>
      </c>
      <c r="BY77" s="71">
        <f>$AJ77*(SUM([2]CPR_CEB!$K$130)/(SUM([2]CPR_CEB!$K$129:$K$130)))</f>
        <v>0</v>
      </c>
      <c r="BZ77" s="68">
        <f>$AN77*(SUM([2]CPR_CEB!$K$137)/(SUM([2]CPR_CEB!$K$137:$K$138)))</f>
        <v>0</v>
      </c>
      <c r="CA77" s="68">
        <f>$AN77*(SUM([2]CPR_CEB!$K$138)/(SUM([2]CPR_CEB!$K$137:$K$138)))</f>
        <v>0</v>
      </c>
      <c r="CB77" s="71">
        <f>$AO77*([2]CPR_CEB!$K$139+[2]CPR_CEB!$K$141)/(SUM([2]CPR_CEB!$K$139:$K$141))</f>
        <v>0</v>
      </c>
      <c r="CC77" s="71">
        <f>$AO77*(SUM([2]CPR_CEB!$K$140)/(SUM([2]CPR_CEB!$K$139:$K$141)))</f>
        <v>0</v>
      </c>
      <c r="CD77" s="68">
        <f>$AP77*(SUM([2]CPR_CEB!$K$142)/(SUM([2]CPR_CEB!$K$142:$K$143)))</f>
        <v>0</v>
      </c>
      <c r="CE77" s="68">
        <f>$AP77*(SUM([2]CPR_CEB!$K$143)/(SUM([2]CPR_CEB!$K$142:$K$143)))</f>
        <v>0</v>
      </c>
      <c r="CF77" s="70"/>
      <c r="CG77" s="70"/>
      <c r="CI77" s="72">
        <f t="shared" si="5"/>
        <v>0</v>
      </c>
      <c r="CJ77" s="73">
        <f t="shared" si="6"/>
        <v>0</v>
      </c>
      <c r="CK77" s="73">
        <f t="shared" si="7"/>
        <v>0</v>
      </c>
      <c r="CL77" s="73">
        <f t="shared" si="8"/>
        <v>0</v>
      </c>
      <c r="CM77" s="73">
        <f t="shared" si="9"/>
        <v>0</v>
      </c>
      <c r="CN77" s="73">
        <f t="shared" si="10"/>
        <v>0</v>
      </c>
      <c r="CO77" s="73">
        <f t="shared" si="11"/>
        <v>0</v>
      </c>
      <c r="CP77" s="73">
        <f t="shared" si="11"/>
        <v>0</v>
      </c>
      <c r="CQ77" s="73">
        <f t="shared" si="12"/>
        <v>0</v>
      </c>
      <c r="CR77" s="73">
        <f t="shared" si="12"/>
        <v>0</v>
      </c>
      <c r="CS77" s="73">
        <f t="shared" si="13"/>
        <v>0</v>
      </c>
      <c r="CT77" s="73">
        <f t="shared" si="14"/>
        <v>0</v>
      </c>
      <c r="CU77" s="73">
        <f t="shared" si="15"/>
        <v>0</v>
      </c>
      <c r="CV77" s="73">
        <f t="shared" si="16"/>
        <v>0</v>
      </c>
      <c r="CW77" s="73">
        <f t="shared" si="17"/>
        <v>0</v>
      </c>
      <c r="CX77" s="73">
        <f t="shared" si="18"/>
        <v>0</v>
      </c>
      <c r="CY77" s="73">
        <f t="shared" si="18"/>
        <v>0</v>
      </c>
      <c r="CZ77" s="73">
        <f t="shared" si="18"/>
        <v>0</v>
      </c>
      <c r="DA77" s="73">
        <f t="shared" si="19"/>
        <v>0</v>
      </c>
      <c r="DB77" s="73">
        <f t="shared" si="20"/>
        <v>0</v>
      </c>
      <c r="DC77" s="73">
        <f t="shared" si="21"/>
        <v>0</v>
      </c>
      <c r="DD77" s="73">
        <f t="shared" si="22"/>
        <v>0</v>
      </c>
      <c r="DE77" s="73">
        <f t="shared" si="23"/>
        <v>0</v>
      </c>
      <c r="DF77" s="73">
        <f t="shared" si="24"/>
        <v>0</v>
      </c>
      <c r="DG77" s="74">
        <f t="shared" si="25"/>
        <v>0</v>
      </c>
      <c r="DH77" s="99"/>
    </row>
    <row r="78" spans="1:112" ht="13.25" x14ac:dyDescent="0.25">
      <c r="A78" s="22" t="str">
        <f t="shared" si="32"/>
        <v>INTERMEDIATION FINANCIERE</v>
      </c>
      <c r="B78" s="22" t="str">
        <f t="shared" si="32"/>
        <v xml:space="preserve">FL1 </v>
      </c>
      <c r="C78" s="22">
        <v>19</v>
      </c>
      <c r="D78" s="67">
        <f t="shared" si="39"/>
        <v>0</v>
      </c>
      <c r="E78" s="67">
        <f t="shared" si="39"/>
        <v>0</v>
      </c>
      <c r="F78" s="67">
        <f t="shared" si="39"/>
        <v>0</v>
      </c>
      <c r="G78" s="67">
        <f t="shared" si="39"/>
        <v>0</v>
      </c>
      <c r="H78" s="67">
        <f t="shared" si="39"/>
        <v>0</v>
      </c>
      <c r="I78" s="67">
        <f t="shared" si="39"/>
        <v>0</v>
      </c>
      <c r="J78" s="67">
        <f t="shared" si="39"/>
        <v>0</v>
      </c>
      <c r="K78" s="67">
        <f t="shared" si="39"/>
        <v>0</v>
      </c>
      <c r="L78" s="67">
        <f t="shared" si="39"/>
        <v>0</v>
      </c>
      <c r="M78" s="67">
        <f t="shared" si="39"/>
        <v>0</v>
      </c>
      <c r="N78" s="67">
        <f t="shared" si="39"/>
        <v>0</v>
      </c>
      <c r="O78" s="68">
        <f t="shared" si="39"/>
        <v>0</v>
      </c>
      <c r="P78" s="67">
        <f t="shared" si="39"/>
        <v>0</v>
      </c>
      <c r="Q78" s="69">
        <f t="shared" si="39"/>
        <v>0</v>
      </c>
      <c r="R78" s="68">
        <f t="shared" si="39"/>
        <v>0</v>
      </c>
      <c r="S78" s="69">
        <f t="shared" si="39"/>
        <v>0</v>
      </c>
      <c r="T78" s="67">
        <f t="shared" si="39"/>
        <v>0</v>
      </c>
      <c r="U78" s="68">
        <f t="shared" si="39"/>
        <v>0</v>
      </c>
      <c r="V78" s="69">
        <f t="shared" si="39"/>
        <v>0</v>
      </c>
      <c r="W78" s="67">
        <f t="shared" si="39"/>
        <v>0</v>
      </c>
      <c r="X78" s="67">
        <f t="shared" si="39"/>
        <v>0</v>
      </c>
      <c r="Y78" s="67">
        <f t="shared" si="39"/>
        <v>0</v>
      </c>
      <c r="Z78" s="67">
        <f t="shared" si="39"/>
        <v>0</v>
      </c>
      <c r="AA78" s="67">
        <f t="shared" si="39"/>
        <v>0</v>
      </c>
      <c r="AB78" s="68">
        <f t="shared" si="39"/>
        <v>0</v>
      </c>
      <c r="AC78" s="67">
        <f t="shared" si="39"/>
        <v>0</v>
      </c>
      <c r="AD78" s="67">
        <f t="shared" si="39"/>
        <v>0</v>
      </c>
      <c r="AE78" s="67">
        <f t="shared" si="39"/>
        <v>0</v>
      </c>
      <c r="AF78" s="67">
        <f t="shared" si="39"/>
        <v>0</v>
      </c>
      <c r="AG78" s="67">
        <f t="shared" si="39"/>
        <v>0</v>
      </c>
      <c r="AH78" s="67">
        <f t="shared" si="39"/>
        <v>0</v>
      </c>
      <c r="AI78" s="67">
        <f t="shared" si="39"/>
        <v>0</v>
      </c>
      <c r="AJ78" s="69">
        <f t="shared" si="39"/>
        <v>0</v>
      </c>
      <c r="AK78" s="67">
        <f t="shared" si="39"/>
        <v>0</v>
      </c>
      <c r="AL78" s="67">
        <f t="shared" si="39"/>
        <v>0</v>
      </c>
      <c r="AM78" s="70">
        <f t="shared" si="39"/>
        <v>0</v>
      </c>
      <c r="AN78" s="68">
        <f t="shared" si="39"/>
        <v>0</v>
      </c>
      <c r="AO78" s="69">
        <f t="shared" si="39"/>
        <v>0</v>
      </c>
      <c r="AP78" s="68">
        <f t="shared" si="39"/>
        <v>0</v>
      </c>
      <c r="AQ78" s="67">
        <f t="shared" si="39"/>
        <v>0</v>
      </c>
      <c r="AR78" s="67">
        <f t="shared" si="39"/>
        <v>0</v>
      </c>
      <c r="AS78" s="67">
        <f t="shared" si="39"/>
        <v>0</v>
      </c>
      <c r="AT78" s="75">
        <f>O78*(SUM([2]CPR_CEB!$K$69:$K$70))/(SUM([2]CPR_CEB!$K$69:$K$72))</f>
        <v>0</v>
      </c>
      <c r="AU78" s="75">
        <f>O78*([2]CPR_CEB!$K$71/(SUM([2]CPR_CEB!$K$69:$K$72)))</f>
        <v>0</v>
      </c>
      <c r="AV78" s="75">
        <f>O78*([2]CPR_CEB!$K$72/(SUM([2]CPR_CEB!$K$69:$K$72)))</f>
        <v>0</v>
      </c>
      <c r="AW78" s="71">
        <f>$Q78*([2]CPR_CEB!$K$76/(SUM([2]CPR_CEB!$K$76:$K$78)))</f>
        <v>0</v>
      </c>
      <c r="AX78" s="71">
        <f>$Q78*(SUM([2]CPR_CEB!$K$77:$K$78)/(SUM([2]CPR_CEB!$K$76:$K$78)))</f>
        <v>0</v>
      </c>
      <c r="AY78" s="75">
        <f>$R78*(SUM([2]CPR_CEB!$K$79)/(SUM([2]CPR_CEB!$K$79:$K$84)))</f>
        <v>0</v>
      </c>
      <c r="AZ78" s="75">
        <f>$R78*(SUM([2]CPR_CEB!$K$80)/(SUM([2]CPR_CEB!$K$79:$K$84)))</f>
        <v>0</v>
      </c>
      <c r="BA78" s="75">
        <f>$R78*(SUM([2]CPR_CEB!$K$81:$K$83)/(SUM([2]CPR_CEB!$K$79:$K$84)))</f>
        <v>0</v>
      </c>
      <c r="BB78" s="75">
        <f>$R78*(SUM([2]CPR_CEB!$K$84)/(SUM([2]CPR_CEB!$K$79:$K$84)))</f>
        <v>0</v>
      </c>
      <c r="BC78" s="71">
        <f>$S78*(SUM([2]CPR_CEB!$K$85)/(SUM([2]CPR_CEB!$K$85:$K$90)))</f>
        <v>0</v>
      </c>
      <c r="BD78" s="71">
        <f>$S78*(SUM([2]CPR_CEB!$K$86)/(SUM([2]CPR_CEB!$K$85:$K$90)))</f>
        <v>0</v>
      </c>
      <c r="BE78" s="71">
        <f>$S78*(SUM([2]CPR_CEB!$K$87:$K$90)/(SUM([2]CPR_CEB!$K$85:$K$90)))</f>
        <v>0</v>
      </c>
      <c r="BF78" s="75">
        <f>$U78*(SUM([2]CPR_CEB!$K$93)/(SUM([2]CPR_CEB!$K$93:$K$97)))</f>
        <v>0</v>
      </c>
      <c r="BG78" s="75">
        <f>$U78*(SUM([2]CPR_CEB!$K$94)/(SUM([2]CPR_CEB!$K$93:$K$97)))*([2]TRP!$D$246/SUM([2]TRP!$D$246:$D$247))</f>
        <v>0</v>
      </c>
      <c r="BH78" s="75">
        <f>$U78*(SUM([2]CPR_CEB!$K$94)/(SUM([2]CPR_CEB!$K$93:$K$97)))*([2]TRP!$D$247/SUM([2]TRP!$D$246:$D$247))</f>
        <v>0</v>
      </c>
      <c r="BI78" s="75">
        <f>$U78*(SUM([2]CPR_CEB!$K$95:$K$96)/(SUM([2]CPR_CEB!$K$93:$K$97)))</f>
        <v>0</v>
      </c>
      <c r="BJ78" s="75">
        <f>$U78*(SUM([2]CPR_CEB!$K$97)/(SUM([2]CPR_CEB!$K$93:$K$97)))</f>
        <v>0</v>
      </c>
      <c r="BK78" s="71">
        <f>$V78*(SUM([2]CPR_CEB!$K$98)/(SUM([2]CPR_CEB!$K$98:$K$100)))</f>
        <v>0</v>
      </c>
      <c r="BL78" s="71">
        <f>$V78*(SUM([2]CPR_CEB!$K$99)/(SUM([2]CPR_CEB!$K$98:$K$100)))</f>
        <v>0</v>
      </c>
      <c r="BM78" s="71">
        <f>$V78*(SUM([2]CPR_CEB!$K$100)/(SUM([2]CPR_CEB!$K$98:$K$100)))</f>
        <v>0</v>
      </c>
      <c r="BN78" s="75">
        <f>$AB78*(SUM([2]CPR_CEB!$K$106)/(SUM([2]CPR_CEB!$K$106:$K$113)))</f>
        <v>0</v>
      </c>
      <c r="BO78" s="75">
        <f>$AB78*(SUM([2]CPR_CEB!$K$107)/(SUM([2]CPR_CEB!$K$106:$K$113)))</f>
        <v>0</v>
      </c>
      <c r="BP78" s="75">
        <f>$AB78*(SUM([2]CPR_CEB!$K$108)/(SUM([2]CPR_CEB!$K$106:$K$113)))</f>
        <v>0</v>
      </c>
      <c r="BQ78" s="75">
        <f>$AB78*(SUM([2]CPR_CEB!$K$109)/(SUM([2]CPR_CEB!$K$106:$K$113)))</f>
        <v>0</v>
      </c>
      <c r="BR78" s="75">
        <f>$AB78*(SUM([2]CPR_CEB!$K$110)/(SUM([2]CPR_CEB!$K$106:$K$113)))</f>
        <v>0</v>
      </c>
      <c r="BS78" s="75">
        <f>$AB78*(SUM([2]CPR_CEB!$K$111:$K$112)/(SUM([2]CPR_CEB!$K$106:$K$113)))</f>
        <v>0</v>
      </c>
      <c r="BT78" s="75">
        <f>$AB78*(SUM([2]CPR_CEB!$K$113)/(SUM([2]CPR_CEB!$K$106:$K$113)))*([2]TRP!$D$248/SUM([2]TRP!$D$248:$D$251))</f>
        <v>0</v>
      </c>
      <c r="BU78" s="75">
        <f>$AB78*(SUM([2]CPR_CEB!$K$113)/(SUM([2]CPR_CEB!$K$106:$K$113)))*([2]TRP!$D$249/SUM([2]TRP!$D$248:$D$251))</f>
        <v>0</v>
      </c>
      <c r="BV78" s="75">
        <f>$AB78*(SUM([2]CPR_CEB!$K$113)/(SUM([2]CPR_CEB!$K$106:$K$113)))*([2]TRP!$D$250/SUM([2]TRP!$D$248:$D$251))</f>
        <v>0</v>
      </c>
      <c r="BW78" s="75">
        <f>$AB78*(SUM([2]CPR_CEB!$K$113)/(SUM([2]CPR_CEB!$K$106:$K$113)))*([2]TRP!$D$251/SUM([2]TRP!$D$248:$D$251))</f>
        <v>0</v>
      </c>
      <c r="BX78" s="71">
        <f>$AJ78*(SUM([2]CPR_CEB!$K$129)/(SUM([2]CPR_CEB!$K$129:$K$130)))</f>
        <v>0</v>
      </c>
      <c r="BY78" s="71">
        <f>$AJ78*(SUM([2]CPR_CEB!$K$130)/(SUM([2]CPR_CEB!$K$129:$K$130)))</f>
        <v>0</v>
      </c>
      <c r="BZ78" s="68">
        <f>$AN78*(SUM([2]CPR_CEB!$K$137)/(SUM([2]CPR_CEB!$K$137:$K$138)))</f>
        <v>0</v>
      </c>
      <c r="CA78" s="68">
        <f>$AN78*(SUM([2]CPR_CEB!$K$138)/(SUM([2]CPR_CEB!$K$137:$K$138)))</f>
        <v>0</v>
      </c>
      <c r="CB78" s="71">
        <f>$AO78*([2]CPR_CEB!$K$139+[2]CPR_CEB!$K$141)/(SUM([2]CPR_CEB!$K$139:$K$141))</f>
        <v>0</v>
      </c>
      <c r="CC78" s="71">
        <f>$AO78*(SUM([2]CPR_CEB!$K$140)/(SUM([2]CPR_CEB!$K$139:$K$141)))</f>
        <v>0</v>
      </c>
      <c r="CD78" s="68">
        <f>$AP78*(SUM([2]CPR_CEB!$K$142)/(SUM([2]CPR_CEB!$K$142:$K$143)))</f>
        <v>0</v>
      </c>
      <c r="CE78" s="68">
        <f>$AP78*(SUM([2]CPR_CEB!$K$143)/(SUM([2]CPR_CEB!$K$142:$K$143)))</f>
        <v>0</v>
      </c>
      <c r="CF78" s="70"/>
      <c r="CG78" s="70"/>
      <c r="CI78" s="72">
        <f t="shared" si="5"/>
        <v>0</v>
      </c>
      <c r="CJ78" s="73">
        <f t="shared" si="6"/>
        <v>0</v>
      </c>
      <c r="CK78" s="73">
        <f t="shared" si="7"/>
        <v>0</v>
      </c>
      <c r="CL78" s="73">
        <f t="shared" si="8"/>
        <v>0</v>
      </c>
      <c r="CM78" s="73">
        <f t="shared" si="9"/>
        <v>0</v>
      </c>
      <c r="CN78" s="73">
        <f t="shared" si="10"/>
        <v>0</v>
      </c>
      <c r="CO78" s="73">
        <f t="shared" si="11"/>
        <v>0</v>
      </c>
      <c r="CP78" s="73">
        <f t="shared" si="11"/>
        <v>0</v>
      </c>
      <c r="CQ78" s="73">
        <f t="shared" si="12"/>
        <v>0</v>
      </c>
      <c r="CR78" s="73">
        <f t="shared" si="12"/>
        <v>0</v>
      </c>
      <c r="CS78" s="73">
        <f t="shared" si="13"/>
        <v>0</v>
      </c>
      <c r="CT78" s="73">
        <f t="shared" si="14"/>
        <v>0</v>
      </c>
      <c r="CU78" s="73">
        <f t="shared" si="15"/>
        <v>0</v>
      </c>
      <c r="CV78" s="73">
        <f t="shared" si="16"/>
        <v>0</v>
      </c>
      <c r="CW78" s="73">
        <f t="shared" si="17"/>
        <v>0</v>
      </c>
      <c r="CX78" s="73">
        <f t="shared" si="18"/>
        <v>0</v>
      </c>
      <c r="CY78" s="73">
        <f t="shared" si="18"/>
        <v>0</v>
      </c>
      <c r="CZ78" s="73">
        <f t="shared" si="18"/>
        <v>0</v>
      </c>
      <c r="DA78" s="73">
        <f t="shared" si="19"/>
        <v>0</v>
      </c>
      <c r="DB78" s="73">
        <f t="shared" si="20"/>
        <v>0</v>
      </c>
      <c r="DC78" s="73">
        <f t="shared" si="21"/>
        <v>0</v>
      </c>
      <c r="DD78" s="73">
        <f t="shared" si="22"/>
        <v>0</v>
      </c>
      <c r="DE78" s="73">
        <f t="shared" si="23"/>
        <v>0</v>
      </c>
      <c r="DF78" s="73">
        <f t="shared" si="24"/>
        <v>0</v>
      </c>
      <c r="DG78" s="74">
        <f t="shared" si="25"/>
        <v>0</v>
      </c>
      <c r="DH78" s="99"/>
    </row>
    <row r="79" spans="1:112" ht="13.25" x14ac:dyDescent="0.25">
      <c r="A79" s="22" t="str">
        <f t="shared" si="32"/>
        <v>ASSURANCES ET AUXILIAIRES FINANCIERS</v>
      </c>
      <c r="B79" s="22" t="str">
        <f t="shared" si="32"/>
        <v xml:space="preserve">FL2 </v>
      </c>
      <c r="C79" s="22">
        <v>19</v>
      </c>
      <c r="D79" s="67">
        <f t="shared" si="39"/>
        <v>0</v>
      </c>
      <c r="E79" s="67">
        <f t="shared" si="39"/>
        <v>0</v>
      </c>
      <c r="F79" s="67">
        <f t="shared" si="39"/>
        <v>0</v>
      </c>
      <c r="G79" s="67">
        <f t="shared" si="39"/>
        <v>0</v>
      </c>
      <c r="H79" s="67">
        <f t="shared" si="39"/>
        <v>0</v>
      </c>
      <c r="I79" s="67">
        <f t="shared" si="39"/>
        <v>0</v>
      </c>
      <c r="J79" s="67">
        <f t="shared" si="39"/>
        <v>0</v>
      </c>
      <c r="K79" s="67">
        <f t="shared" si="39"/>
        <v>0</v>
      </c>
      <c r="L79" s="67">
        <f t="shared" si="39"/>
        <v>0</v>
      </c>
      <c r="M79" s="67">
        <f t="shared" si="39"/>
        <v>0</v>
      </c>
      <c r="N79" s="67">
        <f t="shared" si="39"/>
        <v>0</v>
      </c>
      <c r="O79" s="68">
        <f t="shared" si="39"/>
        <v>0</v>
      </c>
      <c r="P79" s="67">
        <f t="shared" si="39"/>
        <v>0</v>
      </c>
      <c r="Q79" s="69">
        <f t="shared" si="39"/>
        <v>0</v>
      </c>
      <c r="R79" s="68">
        <f t="shared" si="39"/>
        <v>0</v>
      </c>
      <c r="S79" s="69">
        <f t="shared" si="39"/>
        <v>0</v>
      </c>
      <c r="T79" s="67">
        <f t="shared" si="39"/>
        <v>0</v>
      </c>
      <c r="U79" s="68">
        <f t="shared" si="39"/>
        <v>0</v>
      </c>
      <c r="V79" s="69">
        <f t="shared" si="39"/>
        <v>0</v>
      </c>
      <c r="W79" s="67">
        <f t="shared" si="39"/>
        <v>0</v>
      </c>
      <c r="X79" s="67">
        <f t="shared" si="39"/>
        <v>0</v>
      </c>
      <c r="Y79" s="67">
        <f t="shared" si="39"/>
        <v>0</v>
      </c>
      <c r="Z79" s="67">
        <f t="shared" si="39"/>
        <v>0</v>
      </c>
      <c r="AA79" s="67">
        <f t="shared" si="39"/>
        <v>0</v>
      </c>
      <c r="AB79" s="68">
        <f t="shared" si="39"/>
        <v>0</v>
      </c>
      <c r="AC79" s="67">
        <f t="shared" si="39"/>
        <v>0</v>
      </c>
      <c r="AD79" s="67">
        <f t="shared" si="39"/>
        <v>0</v>
      </c>
      <c r="AE79" s="67">
        <f t="shared" si="39"/>
        <v>0</v>
      </c>
      <c r="AF79" s="67">
        <f t="shared" si="39"/>
        <v>0</v>
      </c>
      <c r="AG79" s="67">
        <f t="shared" si="39"/>
        <v>0</v>
      </c>
      <c r="AH79" s="67">
        <f t="shared" si="39"/>
        <v>0</v>
      </c>
      <c r="AI79" s="67">
        <f t="shared" si="39"/>
        <v>0</v>
      </c>
      <c r="AJ79" s="69">
        <f t="shared" si="39"/>
        <v>0</v>
      </c>
      <c r="AK79" s="67">
        <f t="shared" si="39"/>
        <v>0</v>
      </c>
      <c r="AL79" s="67">
        <f t="shared" si="39"/>
        <v>0</v>
      </c>
      <c r="AM79" s="70">
        <f t="shared" si="39"/>
        <v>0</v>
      </c>
      <c r="AN79" s="68">
        <f t="shared" si="39"/>
        <v>0</v>
      </c>
      <c r="AO79" s="69">
        <f t="shared" si="39"/>
        <v>0</v>
      </c>
      <c r="AP79" s="68">
        <f t="shared" si="39"/>
        <v>0</v>
      </c>
      <c r="AQ79" s="67">
        <f t="shared" si="39"/>
        <v>0</v>
      </c>
      <c r="AR79" s="67">
        <f t="shared" si="39"/>
        <v>0</v>
      </c>
      <c r="AS79" s="67">
        <f t="shared" si="39"/>
        <v>0</v>
      </c>
      <c r="AT79" s="75">
        <f>O79*(SUM([2]CPR_CEB!$K$69:$K$70))/(SUM([2]CPR_CEB!$K$69:$K$72))</f>
        <v>0</v>
      </c>
      <c r="AU79" s="75">
        <f>O79*([2]CPR_CEB!$K$71/(SUM([2]CPR_CEB!$K$69:$K$72)))</f>
        <v>0</v>
      </c>
      <c r="AV79" s="75">
        <f>O79*([2]CPR_CEB!$K$72/(SUM([2]CPR_CEB!$K$69:$K$72)))</f>
        <v>0</v>
      </c>
      <c r="AW79" s="71">
        <f>$Q79*([2]CPR_CEB!$K$76/(SUM([2]CPR_CEB!$K$76:$K$78)))</f>
        <v>0</v>
      </c>
      <c r="AX79" s="71">
        <f>$Q79*(SUM([2]CPR_CEB!$K$77:$K$78)/(SUM([2]CPR_CEB!$K$76:$K$78)))</f>
        <v>0</v>
      </c>
      <c r="AY79" s="75">
        <f>$R79*(SUM([2]CPR_CEB!$K$79)/(SUM([2]CPR_CEB!$K$79:$K$84)))</f>
        <v>0</v>
      </c>
      <c r="AZ79" s="75">
        <f>$R79*(SUM([2]CPR_CEB!$K$80)/(SUM([2]CPR_CEB!$K$79:$K$84)))</f>
        <v>0</v>
      </c>
      <c r="BA79" s="75">
        <f>$R79*(SUM([2]CPR_CEB!$K$81:$K$83)/(SUM([2]CPR_CEB!$K$79:$K$84)))</f>
        <v>0</v>
      </c>
      <c r="BB79" s="75">
        <f>$R79*(SUM([2]CPR_CEB!$K$84)/(SUM([2]CPR_CEB!$K$79:$K$84)))</f>
        <v>0</v>
      </c>
      <c r="BC79" s="71">
        <f>$S79*(SUM([2]CPR_CEB!$K$85)/(SUM([2]CPR_CEB!$K$85:$K$90)))</f>
        <v>0</v>
      </c>
      <c r="BD79" s="71">
        <f>$S79*(SUM([2]CPR_CEB!$K$86)/(SUM([2]CPR_CEB!$K$85:$K$90)))</f>
        <v>0</v>
      </c>
      <c r="BE79" s="71">
        <f>$S79*(SUM([2]CPR_CEB!$K$87:$K$90)/(SUM([2]CPR_CEB!$K$85:$K$90)))</f>
        <v>0</v>
      </c>
      <c r="BF79" s="75">
        <f>$U79*(SUM([2]CPR_CEB!$K$93)/(SUM([2]CPR_CEB!$K$93:$K$97)))</f>
        <v>0</v>
      </c>
      <c r="BG79" s="75">
        <f>$U79*(SUM([2]CPR_CEB!$K$94)/(SUM([2]CPR_CEB!$K$93:$K$97)))*([2]TRP!$D$246/SUM([2]TRP!$D$246:$D$247))</f>
        <v>0</v>
      </c>
      <c r="BH79" s="75">
        <f>$U79*(SUM([2]CPR_CEB!$K$94)/(SUM([2]CPR_CEB!$K$93:$K$97)))*([2]TRP!$D$247/SUM([2]TRP!$D$246:$D$247))</f>
        <v>0</v>
      </c>
      <c r="BI79" s="75">
        <f>$U79*(SUM([2]CPR_CEB!$K$95:$K$96)/(SUM([2]CPR_CEB!$K$93:$K$97)))</f>
        <v>0</v>
      </c>
      <c r="BJ79" s="75">
        <f>$U79*(SUM([2]CPR_CEB!$K$97)/(SUM([2]CPR_CEB!$K$93:$K$97)))</f>
        <v>0</v>
      </c>
      <c r="BK79" s="71">
        <f>$V79*(SUM([2]CPR_CEB!$K$98)/(SUM([2]CPR_CEB!$K$98:$K$100)))</f>
        <v>0</v>
      </c>
      <c r="BL79" s="71">
        <f>$V79*(SUM([2]CPR_CEB!$K$99)/(SUM([2]CPR_CEB!$K$98:$K$100)))</f>
        <v>0</v>
      </c>
      <c r="BM79" s="71">
        <f>$V79*(SUM([2]CPR_CEB!$K$100)/(SUM([2]CPR_CEB!$K$98:$K$100)))</f>
        <v>0</v>
      </c>
      <c r="BN79" s="75">
        <f>$AB79*(SUM([2]CPR_CEB!$K$106)/(SUM([2]CPR_CEB!$K$106:$K$113)))</f>
        <v>0</v>
      </c>
      <c r="BO79" s="75">
        <f>$AB79*(SUM([2]CPR_CEB!$K$107)/(SUM([2]CPR_CEB!$K$106:$K$113)))</f>
        <v>0</v>
      </c>
      <c r="BP79" s="75">
        <f>$AB79*(SUM([2]CPR_CEB!$K$108)/(SUM([2]CPR_CEB!$K$106:$K$113)))</f>
        <v>0</v>
      </c>
      <c r="BQ79" s="75">
        <f>$AB79*(SUM([2]CPR_CEB!$K$109)/(SUM([2]CPR_CEB!$K$106:$K$113)))</f>
        <v>0</v>
      </c>
      <c r="BR79" s="75">
        <f>$AB79*(SUM([2]CPR_CEB!$K$110)/(SUM([2]CPR_CEB!$K$106:$K$113)))</f>
        <v>0</v>
      </c>
      <c r="BS79" s="75">
        <f>$AB79*(SUM([2]CPR_CEB!$K$111:$K$112)/(SUM([2]CPR_CEB!$K$106:$K$113)))</f>
        <v>0</v>
      </c>
      <c r="BT79" s="75">
        <f>$AB79*(SUM([2]CPR_CEB!$K$113)/(SUM([2]CPR_CEB!$K$106:$K$113)))*([2]TRP!$D$248/SUM([2]TRP!$D$248:$D$251))</f>
        <v>0</v>
      </c>
      <c r="BU79" s="75">
        <f>$AB79*(SUM([2]CPR_CEB!$K$113)/(SUM([2]CPR_CEB!$K$106:$K$113)))*([2]TRP!$D$249/SUM([2]TRP!$D$248:$D$251))</f>
        <v>0</v>
      </c>
      <c r="BV79" s="75">
        <f>$AB79*(SUM([2]CPR_CEB!$K$113)/(SUM([2]CPR_CEB!$K$106:$K$113)))*([2]TRP!$D$250/SUM([2]TRP!$D$248:$D$251))</f>
        <v>0</v>
      </c>
      <c r="BW79" s="75">
        <f>$AB79*(SUM([2]CPR_CEB!$K$113)/(SUM([2]CPR_CEB!$K$106:$K$113)))*([2]TRP!$D$251/SUM([2]TRP!$D$248:$D$251))</f>
        <v>0</v>
      </c>
      <c r="BX79" s="71">
        <f>$AJ79*(SUM([2]CPR_CEB!$K$129)/(SUM([2]CPR_CEB!$K$129:$K$130)))</f>
        <v>0</v>
      </c>
      <c r="BY79" s="71">
        <f>$AJ79*(SUM([2]CPR_CEB!$K$130)/(SUM([2]CPR_CEB!$K$129:$K$130)))</f>
        <v>0</v>
      </c>
      <c r="BZ79" s="68">
        <f>$AN79*(SUM([2]CPR_CEB!$K$137)/(SUM([2]CPR_CEB!$K$137:$K$138)))</f>
        <v>0</v>
      </c>
      <c r="CA79" s="68">
        <f>$AN79*(SUM([2]CPR_CEB!$K$138)/(SUM([2]CPR_CEB!$K$137:$K$138)))</f>
        <v>0</v>
      </c>
      <c r="CB79" s="71">
        <f>$AO79*([2]CPR_CEB!$K$139+[2]CPR_CEB!$K$141)/(SUM([2]CPR_CEB!$K$139:$K$141))</f>
        <v>0</v>
      </c>
      <c r="CC79" s="71">
        <f>$AO79*(SUM([2]CPR_CEB!$K$140)/(SUM([2]CPR_CEB!$K$139:$K$141)))</f>
        <v>0</v>
      </c>
      <c r="CD79" s="68">
        <f>$AP79*(SUM([2]CPR_CEB!$K$142)/(SUM([2]CPR_CEB!$K$142:$K$143)))</f>
        <v>0</v>
      </c>
      <c r="CE79" s="68">
        <f>$AP79*(SUM([2]CPR_CEB!$K$143)/(SUM([2]CPR_CEB!$K$142:$K$143)))</f>
        <v>0</v>
      </c>
      <c r="CF79" s="70"/>
      <c r="CG79" s="70"/>
      <c r="CI79" s="72">
        <f t="shared" si="5"/>
        <v>0</v>
      </c>
      <c r="CJ79" s="73">
        <f t="shared" si="6"/>
        <v>0</v>
      </c>
      <c r="CK79" s="73">
        <f t="shared" si="7"/>
        <v>0</v>
      </c>
      <c r="CL79" s="73">
        <f t="shared" si="8"/>
        <v>0</v>
      </c>
      <c r="CM79" s="73">
        <f t="shared" si="9"/>
        <v>0</v>
      </c>
      <c r="CN79" s="73">
        <f t="shared" si="10"/>
        <v>0</v>
      </c>
      <c r="CO79" s="73">
        <f t="shared" si="11"/>
        <v>0</v>
      </c>
      <c r="CP79" s="73">
        <f t="shared" si="11"/>
        <v>0</v>
      </c>
      <c r="CQ79" s="73">
        <f t="shared" si="12"/>
        <v>0</v>
      </c>
      <c r="CR79" s="73">
        <f t="shared" si="12"/>
        <v>0</v>
      </c>
      <c r="CS79" s="73">
        <f t="shared" si="13"/>
        <v>0</v>
      </c>
      <c r="CT79" s="73">
        <f t="shared" si="14"/>
        <v>0</v>
      </c>
      <c r="CU79" s="73">
        <f t="shared" si="15"/>
        <v>0</v>
      </c>
      <c r="CV79" s="73">
        <f t="shared" si="16"/>
        <v>0</v>
      </c>
      <c r="CW79" s="73">
        <f t="shared" si="17"/>
        <v>0</v>
      </c>
      <c r="CX79" s="73">
        <f t="shared" si="18"/>
        <v>0</v>
      </c>
      <c r="CY79" s="73">
        <f t="shared" si="18"/>
        <v>0</v>
      </c>
      <c r="CZ79" s="73">
        <f t="shared" si="18"/>
        <v>0</v>
      </c>
      <c r="DA79" s="73">
        <f t="shared" si="19"/>
        <v>0</v>
      </c>
      <c r="DB79" s="73">
        <f t="shared" si="20"/>
        <v>0</v>
      </c>
      <c r="DC79" s="73">
        <f t="shared" si="21"/>
        <v>0</v>
      </c>
      <c r="DD79" s="73">
        <f t="shared" si="22"/>
        <v>0</v>
      </c>
      <c r="DE79" s="73">
        <f t="shared" si="23"/>
        <v>0</v>
      </c>
      <c r="DF79" s="73">
        <f t="shared" si="24"/>
        <v>0</v>
      </c>
      <c r="DG79" s="74">
        <f t="shared" si="25"/>
        <v>0</v>
      </c>
      <c r="DH79" s="99"/>
    </row>
    <row r="80" spans="1:112" ht="13.25" x14ac:dyDescent="0.25">
      <c r="A80" s="22" t="str">
        <f t="shared" si="32"/>
        <v>PROMOTION  GESTION IMMOBILIERE</v>
      </c>
      <c r="B80" s="22" t="str">
        <f t="shared" si="32"/>
        <v xml:space="preserve">FM1 </v>
      </c>
      <c r="C80" s="22">
        <v>19</v>
      </c>
      <c r="D80" s="67">
        <f t="shared" si="39"/>
        <v>1.34</v>
      </c>
      <c r="E80" s="67">
        <f t="shared" si="39"/>
        <v>55.87</v>
      </c>
      <c r="F80" s="67">
        <f t="shared" si="39"/>
        <v>129.30000000000001</v>
      </c>
      <c r="G80" s="67">
        <f t="shared" si="39"/>
        <v>4.07</v>
      </c>
      <c r="H80" s="67">
        <f t="shared" si="39"/>
        <v>7.71</v>
      </c>
      <c r="I80" s="67">
        <f t="shared" si="39"/>
        <v>31.65</v>
      </c>
      <c r="J80" s="67">
        <f t="shared" si="39"/>
        <v>8.07</v>
      </c>
      <c r="K80" s="67">
        <f t="shared" si="39"/>
        <v>10.8</v>
      </c>
      <c r="L80" s="67">
        <f t="shared" si="39"/>
        <v>49.06</v>
      </c>
      <c r="M80" s="67">
        <f t="shared" si="39"/>
        <v>42.34</v>
      </c>
      <c r="N80" s="67">
        <f t="shared" si="39"/>
        <v>0.22</v>
      </c>
      <c r="O80" s="68">
        <f t="shared" si="39"/>
        <v>43.82</v>
      </c>
      <c r="P80" s="67">
        <f t="shared" si="39"/>
        <v>2.46</v>
      </c>
      <c r="Q80" s="69">
        <f t="shared" si="39"/>
        <v>40.39</v>
      </c>
      <c r="R80" s="68">
        <f t="shared" si="39"/>
        <v>68.42</v>
      </c>
      <c r="S80" s="69">
        <f t="shared" si="39"/>
        <v>66.78</v>
      </c>
      <c r="T80" s="67">
        <f t="shared" si="39"/>
        <v>9.6999999999999993</v>
      </c>
      <c r="U80" s="68">
        <f t="shared" si="39"/>
        <v>-3.41</v>
      </c>
      <c r="V80" s="69">
        <f t="shared" si="39"/>
        <v>61.2</v>
      </c>
      <c r="W80" s="67">
        <f t="shared" si="39"/>
        <v>50.76</v>
      </c>
      <c r="X80" s="67">
        <f t="shared" si="39"/>
        <v>11.72</v>
      </c>
      <c r="Y80" s="67">
        <f t="shared" si="39"/>
        <v>65.959999999999994</v>
      </c>
      <c r="Z80" s="67">
        <f t="shared" si="39"/>
        <v>188.94</v>
      </c>
      <c r="AA80" s="67">
        <f t="shared" si="39"/>
        <v>380.24</v>
      </c>
      <c r="AB80" s="68">
        <f t="shared" si="39"/>
        <v>628.70000000000005</v>
      </c>
      <c r="AC80" s="67">
        <f t="shared" si="39"/>
        <v>0</v>
      </c>
      <c r="AD80" s="67">
        <f t="shared" si="39"/>
        <v>256.41000000000003</v>
      </c>
      <c r="AE80" s="67">
        <f t="shared" si="39"/>
        <v>987.24</v>
      </c>
      <c r="AF80" s="67">
        <f t="shared" si="39"/>
        <v>11629.97</v>
      </c>
      <c r="AG80" s="67">
        <f t="shared" si="39"/>
        <v>51.08</v>
      </c>
      <c r="AH80" s="67">
        <f t="shared" si="39"/>
        <v>180.91</v>
      </c>
      <c r="AI80" s="67">
        <f t="shared" si="39"/>
        <v>-26.9</v>
      </c>
      <c r="AJ80" s="69">
        <f t="shared" si="39"/>
        <v>97.65</v>
      </c>
      <c r="AK80" s="67">
        <f t="shared" si="39"/>
        <v>316.04000000000002</v>
      </c>
      <c r="AL80" s="67">
        <f t="shared" si="39"/>
        <v>131.68</v>
      </c>
      <c r="AM80" s="70">
        <f t="shared" si="39"/>
        <v>8.52</v>
      </c>
      <c r="AN80" s="68">
        <f t="shared" si="39"/>
        <v>16.32</v>
      </c>
      <c r="AO80" s="69">
        <f t="shared" si="39"/>
        <v>142.76</v>
      </c>
      <c r="AP80" s="68">
        <f t="shared" si="39"/>
        <v>30.92</v>
      </c>
      <c r="AQ80" s="67">
        <f t="shared" si="39"/>
        <v>0</v>
      </c>
      <c r="AR80" s="67">
        <f t="shared" si="39"/>
        <v>0.28999999999999998</v>
      </c>
      <c r="AS80" s="67">
        <f t="shared" si="39"/>
        <v>15779.000000000002</v>
      </c>
      <c r="AT80" s="75">
        <f>O80*(SUM([2]CPR_CEB!$K$69:$K$70))/(SUM([2]CPR_CEB!$K$69:$K$72))</f>
        <v>7.5785857384336071</v>
      </c>
      <c r="AU80" s="75">
        <f>O80*([2]CPR_CEB!$K$71/(SUM([2]CPR_CEB!$K$69:$K$72)))</f>
        <v>9.2643924121955799</v>
      </c>
      <c r="AV80" s="75">
        <f>O80*([2]CPR_CEB!$K$72/(SUM([2]CPR_CEB!$K$69:$K$72)))</f>
        <v>26.977021849370811</v>
      </c>
      <c r="AW80" s="71">
        <f>$Q80*([2]CPR_CEB!$K$76/(SUM([2]CPR_CEB!$K$76:$K$78)))</f>
        <v>15.08762673463608</v>
      </c>
      <c r="AX80" s="71">
        <f>$Q80*(SUM([2]CPR_CEB!$K$77:$K$78)/(SUM([2]CPR_CEB!$K$76:$K$78)))</f>
        <v>25.302373265363919</v>
      </c>
      <c r="AY80" s="75">
        <f>$R80*(SUM([2]CPR_CEB!$K$79)/(SUM([2]CPR_CEB!$K$79:$K$84)))</f>
        <v>5.3133398123671798</v>
      </c>
      <c r="AZ80" s="75">
        <f>$R80*(SUM([2]CPR_CEB!$K$80)/(SUM([2]CPR_CEB!$K$79:$K$84)))</f>
        <v>21.068948323226039</v>
      </c>
      <c r="BA80" s="75">
        <f>$R80*(SUM([2]CPR_CEB!$K$81:$K$83)/(SUM([2]CPR_CEB!$K$79:$K$84)))</f>
        <v>19.723103198051106</v>
      </c>
      <c r="BB80" s="75">
        <f>$R80*(SUM([2]CPR_CEB!$K$84)/(SUM([2]CPR_CEB!$K$79:$K$84)))</f>
        <v>22.314608666355674</v>
      </c>
      <c r="BC80" s="71">
        <f>$S80*(SUM([2]CPR_CEB!$K$85)/(SUM([2]CPR_CEB!$K$85:$K$90)))</f>
        <v>20.818216659080566</v>
      </c>
      <c r="BD80" s="71">
        <f>$S80*(SUM([2]CPR_CEB!$K$86)/(SUM([2]CPR_CEB!$K$85:$K$90)))</f>
        <v>9.6210921711424682</v>
      </c>
      <c r="BE80" s="71">
        <f>$S80*(SUM([2]CPR_CEB!$K$87:$K$90)/(SUM([2]CPR_CEB!$K$85:$K$90)))</f>
        <v>36.340691169776967</v>
      </c>
      <c r="BF80" s="75">
        <f>$U80*(SUM([2]CPR_CEB!$K$93)/(SUM([2]CPR_CEB!$K$93:$K$97)))</f>
        <v>-8.1660969233862853E-3</v>
      </c>
      <c r="BG80" s="75">
        <f>$U80*(SUM([2]CPR_CEB!$K$94)/(SUM([2]CPR_CEB!$K$93:$K$97)))*([2]TRP!$D$246/SUM([2]TRP!$D$246:$D$247))</f>
        <v>-2.3731856246745474E-2</v>
      </c>
      <c r="BH80" s="75">
        <f>$U80*(SUM([2]CPR_CEB!$K$94)/(SUM([2]CPR_CEB!$K$93:$K$97)))*([2]TRP!$D$247/SUM([2]TRP!$D$246:$D$247))</f>
        <v>-1.1301322920759055E-2</v>
      </c>
      <c r="BI80" s="75">
        <f>$U80*(SUM([2]CPR_CEB!$K$95:$K$96)/(SUM([2]CPR_CEB!$K$93:$K$97)))</f>
        <v>-0.25240096521214561</v>
      </c>
      <c r="BJ80" s="75">
        <f>$U80*(SUM([2]CPR_CEB!$K$97)/(SUM([2]CPR_CEB!$K$93:$K$97)))</f>
        <v>-3.1143997586969636</v>
      </c>
      <c r="BK80" s="71">
        <f>$V80*(SUM([2]CPR_CEB!$K$98)/(SUM([2]CPR_CEB!$K$98:$K$100)))</f>
        <v>35.775962820463981</v>
      </c>
      <c r="BL80" s="71">
        <f>$V80*(SUM([2]CPR_CEB!$K$99)/(SUM([2]CPR_CEB!$K$98:$K$100)))</f>
        <v>18.528711287189061</v>
      </c>
      <c r="BM80" s="71">
        <f>$V80*(SUM([2]CPR_CEB!$K$100)/(SUM([2]CPR_CEB!$K$98:$K$100)))</f>
        <v>6.8953258923469587</v>
      </c>
      <c r="BN80" s="75">
        <f>$AB80*(SUM([2]CPR_CEB!$K$106)/(SUM([2]CPR_CEB!$K$106:$K$113)))</f>
        <v>40.768683830606356</v>
      </c>
      <c r="BO80" s="75">
        <f>$AB80*(SUM([2]CPR_CEB!$K$107)/(SUM([2]CPR_CEB!$K$106:$K$113)))</f>
        <v>74.410621858624751</v>
      </c>
      <c r="BP80" s="75">
        <f>$AB80*(SUM([2]CPR_CEB!$K$108)/(SUM([2]CPR_CEB!$K$106:$K$113)))</f>
        <v>176.90801785905253</v>
      </c>
      <c r="BQ80" s="75">
        <f>$AB80*(SUM([2]CPR_CEB!$K$109)/(SUM([2]CPR_CEB!$K$106:$K$113)))</f>
        <v>39.894648968024818</v>
      </c>
      <c r="BR80" s="75">
        <f>$AB80*(SUM([2]CPR_CEB!$K$110)/(SUM([2]CPR_CEB!$K$106:$K$113)))</f>
        <v>74.788810020318692</v>
      </c>
      <c r="BS80" s="75">
        <f>$AB80*(SUM([2]CPR_CEB!$K$111:$K$112)/(SUM([2]CPR_CEB!$K$106:$K$113)))</f>
        <v>161.92756456528716</v>
      </c>
      <c r="BT80" s="75">
        <f>$AB80*(SUM([2]CPR_CEB!$K$113)/(SUM([2]CPR_CEB!$K$106:$K$113)))*([2]TRP!$D$248/SUM([2]TRP!$D$248:$D$251))</f>
        <v>6.5190081665119175</v>
      </c>
      <c r="BU80" s="75">
        <f>$AB80*(SUM([2]CPR_CEB!$K$113)/(SUM([2]CPR_CEB!$K$106:$K$113)))*([2]TRP!$D$249/SUM([2]TRP!$D$248:$D$251))</f>
        <v>33.41409726498533</v>
      </c>
      <c r="BV80" s="75">
        <f>$AB80*(SUM([2]CPR_CEB!$K$113)/(SUM([2]CPR_CEB!$K$106:$K$113)))*([2]TRP!$D$250/SUM([2]TRP!$D$248:$D$251))</f>
        <v>7.9561296975975928</v>
      </c>
      <c r="BW80" s="75">
        <f>$AB80*(SUM([2]CPR_CEB!$K$113)/(SUM([2]CPR_CEB!$K$106:$K$113)))*([2]TRP!$D$251/SUM([2]TRP!$D$248:$D$251))</f>
        <v>12.112417768990925</v>
      </c>
      <c r="BX80" s="71">
        <f>$AJ80*(SUM([2]CPR_CEB!$K$129)/(SUM([2]CPR_CEB!$K$129:$K$130)))</f>
        <v>73.569762322677178</v>
      </c>
      <c r="BY80" s="71">
        <f>$AJ80*(SUM([2]CPR_CEB!$K$130)/(SUM([2]CPR_CEB!$K$129:$K$130)))</f>
        <v>24.08023767732282</v>
      </c>
      <c r="BZ80" s="68">
        <f>$AN80*(SUM([2]CPR_CEB!$K$137)/(SUM([2]CPR_CEB!$K$137:$K$138)))</f>
        <v>2.7473884429712569</v>
      </c>
      <c r="CA80" s="68">
        <f>$AN80*(SUM([2]CPR_CEB!$K$138)/(SUM([2]CPR_CEB!$K$137:$K$138)))</f>
        <v>13.572611557028743</v>
      </c>
      <c r="CB80" s="71">
        <f>$AO80*([2]CPR_CEB!$K$139+[2]CPR_CEB!$K$141)/(SUM([2]CPR_CEB!$K$139:$K$141))</f>
        <v>78.041508554548059</v>
      </c>
      <c r="CC80" s="71">
        <f>$AO80*(SUM([2]CPR_CEB!$K$140)/(SUM([2]CPR_CEB!$K$139:$K$141)))</f>
        <v>64.718491445451932</v>
      </c>
      <c r="CD80" s="68">
        <f>$AP80*(SUM([2]CPR_CEB!$K$142)/(SUM([2]CPR_CEB!$K$142:$K$143)))</f>
        <v>13.009578637922587</v>
      </c>
      <c r="CE80" s="68">
        <f>$AP80*(SUM([2]CPR_CEB!$K$143)/(SUM([2]CPR_CEB!$K$142:$K$143)))</f>
        <v>17.910421362077411</v>
      </c>
      <c r="CF80" s="70"/>
      <c r="CG80" s="70"/>
      <c r="CI80" s="72">
        <f t="shared" si="5"/>
        <v>1.34</v>
      </c>
      <c r="CJ80" s="73">
        <f t="shared" si="6"/>
        <v>185.17000000000002</v>
      </c>
      <c r="CK80" s="73">
        <f t="shared" si="7"/>
        <v>10.8</v>
      </c>
      <c r="CL80" s="73">
        <f t="shared" si="8"/>
        <v>9.2643924121955799</v>
      </c>
      <c r="CM80" s="73">
        <f t="shared" si="9"/>
        <v>26.977021849370811</v>
      </c>
      <c r="CN80" s="73">
        <f t="shared" si="10"/>
        <v>25.302373265363919</v>
      </c>
      <c r="CO80" s="73">
        <f t="shared" si="11"/>
        <v>5.3133398123671798</v>
      </c>
      <c r="CP80" s="73">
        <f t="shared" si="11"/>
        <v>21.068948323226039</v>
      </c>
      <c r="CQ80" s="73">
        <f t="shared" si="12"/>
        <v>22.314608666355674</v>
      </c>
      <c r="CR80" s="73">
        <f t="shared" si="12"/>
        <v>20.818216659080566</v>
      </c>
      <c r="CS80" s="73">
        <f t="shared" si="13"/>
        <v>9.6210921711424682</v>
      </c>
      <c r="CT80" s="73">
        <f t="shared" si="14"/>
        <v>240.65293176803257</v>
      </c>
      <c r="CU80" s="73">
        <f t="shared" si="15"/>
        <v>62.48</v>
      </c>
      <c r="CV80" s="73">
        <f t="shared" si="16"/>
        <v>47.287691997118273</v>
      </c>
      <c r="CW80" s="73">
        <f t="shared" si="17"/>
        <v>74.410621858624751</v>
      </c>
      <c r="CX80" s="73">
        <f t="shared" si="18"/>
        <v>210.32211512403785</v>
      </c>
      <c r="CY80" s="73">
        <f t="shared" si="18"/>
        <v>47.850778665622414</v>
      </c>
      <c r="CZ80" s="73">
        <f t="shared" si="18"/>
        <v>86.901227789309615</v>
      </c>
      <c r="DA80" s="73">
        <f t="shared" si="19"/>
        <v>14499.385802523406</v>
      </c>
      <c r="DB80" s="73">
        <f t="shared" si="20"/>
        <v>120.5717620418809</v>
      </c>
      <c r="DC80" s="73">
        <f t="shared" si="21"/>
        <v>-8.1660969233862853E-3</v>
      </c>
      <c r="DD80" s="73">
        <f t="shared" si="22"/>
        <v>-3.1381316149437093</v>
      </c>
      <c r="DE80" s="73">
        <f t="shared" si="23"/>
        <v>35.775962820463981</v>
      </c>
      <c r="DF80" s="73">
        <f t="shared" si="24"/>
        <v>18.517409964268303</v>
      </c>
      <c r="DG80" s="74">
        <f t="shared" si="25"/>
        <v>15779</v>
      </c>
      <c r="DH80" s="99"/>
    </row>
    <row r="81" spans="1:112" ht="13.25" x14ac:dyDescent="0.25">
      <c r="A81" s="22" t="str">
        <f t="shared" si="32"/>
        <v>LOCATION IMMOBILIERE</v>
      </c>
      <c r="B81" s="22" t="str">
        <f t="shared" si="32"/>
        <v xml:space="preserve">FM2 </v>
      </c>
      <c r="C81" s="22">
        <v>19</v>
      </c>
      <c r="D81" s="67">
        <f t="shared" si="39"/>
        <v>0</v>
      </c>
      <c r="E81" s="67">
        <f t="shared" si="39"/>
        <v>0</v>
      </c>
      <c r="F81" s="67">
        <f t="shared" si="39"/>
        <v>0</v>
      </c>
      <c r="G81" s="67">
        <f t="shared" si="39"/>
        <v>0</v>
      </c>
      <c r="H81" s="67">
        <f t="shared" si="39"/>
        <v>0</v>
      </c>
      <c r="I81" s="67">
        <f t="shared" si="39"/>
        <v>0</v>
      </c>
      <c r="J81" s="67">
        <f t="shared" si="39"/>
        <v>0</v>
      </c>
      <c r="K81" s="67">
        <f t="shared" si="39"/>
        <v>0</v>
      </c>
      <c r="L81" s="67">
        <f t="shared" si="39"/>
        <v>0</v>
      </c>
      <c r="M81" s="67">
        <f t="shared" si="39"/>
        <v>0</v>
      </c>
      <c r="N81" s="67">
        <f t="shared" si="39"/>
        <v>0</v>
      </c>
      <c r="O81" s="68">
        <f t="shared" si="39"/>
        <v>0</v>
      </c>
      <c r="P81" s="67">
        <f t="shared" si="39"/>
        <v>0</v>
      </c>
      <c r="Q81" s="69">
        <f t="shared" si="39"/>
        <v>0</v>
      </c>
      <c r="R81" s="68">
        <f t="shared" si="39"/>
        <v>0</v>
      </c>
      <c r="S81" s="69">
        <f t="shared" si="39"/>
        <v>0</v>
      </c>
      <c r="T81" s="67">
        <f t="shared" si="39"/>
        <v>0</v>
      </c>
      <c r="U81" s="68">
        <f t="shared" si="39"/>
        <v>0</v>
      </c>
      <c r="V81" s="69">
        <f t="shared" si="39"/>
        <v>0</v>
      </c>
      <c r="W81" s="67">
        <f t="shared" si="39"/>
        <v>0</v>
      </c>
      <c r="X81" s="67">
        <f t="shared" si="39"/>
        <v>0</v>
      </c>
      <c r="Y81" s="67">
        <f t="shared" si="39"/>
        <v>0</v>
      </c>
      <c r="Z81" s="67">
        <f t="shared" si="39"/>
        <v>0</v>
      </c>
      <c r="AA81" s="67">
        <f t="shared" si="39"/>
        <v>0</v>
      </c>
      <c r="AB81" s="68">
        <f t="shared" si="39"/>
        <v>0</v>
      </c>
      <c r="AC81" s="67">
        <f t="shared" si="39"/>
        <v>0</v>
      </c>
      <c r="AD81" s="67">
        <f t="shared" si="39"/>
        <v>0</v>
      </c>
      <c r="AE81" s="67">
        <f t="shared" si="39"/>
        <v>0</v>
      </c>
      <c r="AF81" s="67">
        <f t="shared" si="39"/>
        <v>0</v>
      </c>
      <c r="AG81" s="67">
        <f t="shared" si="39"/>
        <v>0</v>
      </c>
      <c r="AH81" s="67">
        <f t="shared" si="39"/>
        <v>0</v>
      </c>
      <c r="AI81" s="67">
        <f t="shared" si="39"/>
        <v>0</v>
      </c>
      <c r="AJ81" s="69">
        <f t="shared" si="39"/>
        <v>0</v>
      </c>
      <c r="AK81" s="67">
        <f t="shared" si="39"/>
        <v>0</v>
      </c>
      <c r="AL81" s="67">
        <f t="shared" si="39"/>
        <v>0</v>
      </c>
      <c r="AM81" s="70">
        <f t="shared" si="39"/>
        <v>0</v>
      </c>
      <c r="AN81" s="68">
        <f t="shared" si="39"/>
        <v>0</v>
      </c>
      <c r="AO81" s="69">
        <f t="shared" si="39"/>
        <v>0</v>
      </c>
      <c r="AP81" s="68">
        <f t="shared" si="39"/>
        <v>0</v>
      </c>
      <c r="AQ81" s="67">
        <f t="shared" si="39"/>
        <v>0</v>
      </c>
      <c r="AR81" s="67">
        <f t="shared" si="39"/>
        <v>0</v>
      </c>
      <c r="AS81" s="67">
        <f t="shared" si="39"/>
        <v>0</v>
      </c>
      <c r="AT81" s="75">
        <f>O81*(SUM([2]CPR_CEB!$K$69:$K$70))/(SUM([2]CPR_CEB!$K$69:$K$72))</f>
        <v>0</v>
      </c>
      <c r="AU81" s="75">
        <f>O81*([2]CPR_CEB!$K$71/(SUM([2]CPR_CEB!$K$69:$K$72)))</f>
        <v>0</v>
      </c>
      <c r="AV81" s="75">
        <f>O81*([2]CPR_CEB!$K$72/(SUM([2]CPR_CEB!$K$69:$K$72)))</f>
        <v>0</v>
      </c>
      <c r="AW81" s="71">
        <f>$Q81*([2]CPR_CEB!$K$76/(SUM([2]CPR_CEB!$K$76:$K$78)))</f>
        <v>0</v>
      </c>
      <c r="AX81" s="71">
        <f>$Q81*(SUM([2]CPR_CEB!$K$77:$K$78)/(SUM([2]CPR_CEB!$K$76:$K$78)))</f>
        <v>0</v>
      </c>
      <c r="AY81" s="75">
        <f>$R81*(SUM([2]CPR_CEB!$K$79)/(SUM([2]CPR_CEB!$K$79:$K$84)))</f>
        <v>0</v>
      </c>
      <c r="AZ81" s="75">
        <f>$R81*(SUM([2]CPR_CEB!$K$80)/(SUM([2]CPR_CEB!$K$79:$K$84)))</f>
        <v>0</v>
      </c>
      <c r="BA81" s="75">
        <f>$R81*(SUM([2]CPR_CEB!$K$81:$K$83)/(SUM([2]CPR_CEB!$K$79:$K$84)))</f>
        <v>0</v>
      </c>
      <c r="BB81" s="75">
        <f>$R81*(SUM([2]CPR_CEB!$K$84)/(SUM([2]CPR_CEB!$K$79:$K$84)))</f>
        <v>0</v>
      </c>
      <c r="BC81" s="71">
        <f>$S81*(SUM([2]CPR_CEB!$K$85)/(SUM([2]CPR_CEB!$K$85:$K$90)))</f>
        <v>0</v>
      </c>
      <c r="BD81" s="71">
        <f>$S81*(SUM([2]CPR_CEB!$K$86)/(SUM([2]CPR_CEB!$K$85:$K$90)))</f>
        <v>0</v>
      </c>
      <c r="BE81" s="71">
        <f>$S81*(SUM([2]CPR_CEB!$K$87:$K$90)/(SUM([2]CPR_CEB!$K$85:$K$90)))</f>
        <v>0</v>
      </c>
      <c r="BF81" s="75">
        <f>$U81*(SUM([2]CPR_CEB!$K$93)/(SUM([2]CPR_CEB!$K$93:$K$97)))</f>
        <v>0</v>
      </c>
      <c r="BG81" s="75">
        <f>$U81*(SUM([2]CPR_CEB!$K$94)/(SUM([2]CPR_CEB!$K$93:$K$97)))*([2]TRP!$D$246/SUM([2]TRP!$D$246:$D$247))</f>
        <v>0</v>
      </c>
      <c r="BH81" s="75">
        <f>$U81*(SUM([2]CPR_CEB!$K$94)/(SUM([2]CPR_CEB!$K$93:$K$97)))*([2]TRP!$D$247/SUM([2]TRP!$D$246:$D$247))</f>
        <v>0</v>
      </c>
      <c r="BI81" s="75">
        <f>$U81*(SUM([2]CPR_CEB!$K$95:$K$96)/(SUM([2]CPR_CEB!$K$93:$K$97)))</f>
        <v>0</v>
      </c>
      <c r="BJ81" s="75">
        <f>$U81*(SUM([2]CPR_CEB!$K$97)/(SUM([2]CPR_CEB!$K$93:$K$97)))</f>
        <v>0</v>
      </c>
      <c r="BK81" s="71">
        <f>$V81*(SUM([2]CPR_CEB!$K$98)/(SUM([2]CPR_CEB!$K$98:$K$100)))</f>
        <v>0</v>
      </c>
      <c r="BL81" s="71">
        <f>$V81*(SUM([2]CPR_CEB!$K$99)/(SUM([2]CPR_CEB!$K$98:$K$100)))</f>
        <v>0</v>
      </c>
      <c r="BM81" s="71">
        <f>$V81*(SUM([2]CPR_CEB!$K$100)/(SUM([2]CPR_CEB!$K$98:$K$100)))</f>
        <v>0</v>
      </c>
      <c r="BN81" s="75">
        <f>$AB81*(SUM([2]CPR_CEB!$K$106)/(SUM([2]CPR_CEB!$K$106:$K$113)))</f>
        <v>0</v>
      </c>
      <c r="BO81" s="75">
        <f>$AB81*(SUM([2]CPR_CEB!$K$107)/(SUM([2]CPR_CEB!$K$106:$K$113)))</f>
        <v>0</v>
      </c>
      <c r="BP81" s="75">
        <f>$AB81*(SUM([2]CPR_CEB!$K$108)/(SUM([2]CPR_CEB!$K$106:$K$113)))</f>
        <v>0</v>
      </c>
      <c r="BQ81" s="75">
        <f>$AB81*(SUM([2]CPR_CEB!$K$109)/(SUM([2]CPR_CEB!$K$106:$K$113)))</f>
        <v>0</v>
      </c>
      <c r="BR81" s="75">
        <f>$AB81*(SUM([2]CPR_CEB!$K$110)/(SUM([2]CPR_CEB!$K$106:$K$113)))</f>
        <v>0</v>
      </c>
      <c r="BS81" s="75">
        <f>$AB81*(SUM([2]CPR_CEB!$K$111:$K$112)/(SUM([2]CPR_CEB!$K$106:$K$113)))</f>
        <v>0</v>
      </c>
      <c r="BT81" s="75">
        <f>$AB81*(SUM([2]CPR_CEB!$K$113)/(SUM([2]CPR_CEB!$K$106:$K$113)))*([2]TRP!$D$248/SUM([2]TRP!$D$248:$D$251))</f>
        <v>0</v>
      </c>
      <c r="BU81" s="75">
        <f>$AB81*(SUM([2]CPR_CEB!$K$113)/(SUM([2]CPR_CEB!$K$106:$K$113)))*([2]TRP!$D$249/SUM([2]TRP!$D$248:$D$251))</f>
        <v>0</v>
      </c>
      <c r="BV81" s="75">
        <f>$AB81*(SUM([2]CPR_CEB!$K$113)/(SUM([2]CPR_CEB!$K$106:$K$113)))*([2]TRP!$D$250/SUM([2]TRP!$D$248:$D$251))</f>
        <v>0</v>
      </c>
      <c r="BW81" s="75">
        <f>$AB81*(SUM([2]CPR_CEB!$K$113)/(SUM([2]CPR_CEB!$K$106:$K$113)))*([2]TRP!$D$251/SUM([2]TRP!$D$248:$D$251))</f>
        <v>0</v>
      </c>
      <c r="BX81" s="71">
        <f>$AJ81*(SUM([2]CPR_CEB!$K$129)/(SUM([2]CPR_CEB!$K$129:$K$130)))</f>
        <v>0</v>
      </c>
      <c r="BY81" s="71">
        <f>$AJ81*(SUM([2]CPR_CEB!$K$130)/(SUM([2]CPR_CEB!$K$129:$K$130)))</f>
        <v>0</v>
      </c>
      <c r="BZ81" s="68">
        <f>$AN81*(SUM([2]CPR_CEB!$K$137)/(SUM([2]CPR_CEB!$K$137:$K$138)))</f>
        <v>0</v>
      </c>
      <c r="CA81" s="68">
        <f>$AN81*(SUM([2]CPR_CEB!$K$138)/(SUM([2]CPR_CEB!$K$137:$K$138)))</f>
        <v>0</v>
      </c>
      <c r="CB81" s="71">
        <f>$AO81*([2]CPR_CEB!$K$139+[2]CPR_CEB!$K$141)/(SUM([2]CPR_CEB!$K$139:$K$141))</f>
        <v>0</v>
      </c>
      <c r="CC81" s="71">
        <f>$AO81*(SUM([2]CPR_CEB!$K$140)/(SUM([2]CPR_CEB!$K$139:$K$141)))</f>
        <v>0</v>
      </c>
      <c r="CD81" s="68">
        <f>$AP81*(SUM([2]CPR_CEB!$K$142)/(SUM([2]CPR_CEB!$K$142:$K$143)))</f>
        <v>0</v>
      </c>
      <c r="CE81" s="68">
        <f>$AP81*(SUM([2]CPR_CEB!$K$143)/(SUM([2]CPR_CEB!$K$142:$K$143)))</f>
        <v>0</v>
      </c>
      <c r="CF81" s="70"/>
      <c r="CG81" s="70"/>
      <c r="CI81" s="72">
        <f t="shared" si="5"/>
        <v>0</v>
      </c>
      <c r="CJ81" s="73">
        <f t="shared" si="6"/>
        <v>0</v>
      </c>
      <c r="CK81" s="73">
        <f t="shared" si="7"/>
        <v>0</v>
      </c>
      <c r="CL81" s="73">
        <f t="shared" si="8"/>
        <v>0</v>
      </c>
      <c r="CM81" s="73">
        <f t="shared" si="9"/>
        <v>0</v>
      </c>
      <c r="CN81" s="73">
        <f t="shared" si="10"/>
        <v>0</v>
      </c>
      <c r="CO81" s="73">
        <f t="shared" si="11"/>
        <v>0</v>
      </c>
      <c r="CP81" s="73">
        <f t="shared" si="11"/>
        <v>0</v>
      </c>
      <c r="CQ81" s="73">
        <f t="shared" si="12"/>
        <v>0</v>
      </c>
      <c r="CR81" s="73">
        <f t="shared" si="12"/>
        <v>0</v>
      </c>
      <c r="CS81" s="73">
        <f t="shared" si="13"/>
        <v>0</v>
      </c>
      <c r="CT81" s="73">
        <f t="shared" si="14"/>
        <v>0</v>
      </c>
      <c r="CU81" s="73">
        <f t="shared" si="15"/>
        <v>0</v>
      </c>
      <c r="CV81" s="73">
        <f t="shared" si="16"/>
        <v>0</v>
      </c>
      <c r="CW81" s="73">
        <f t="shared" si="17"/>
        <v>0</v>
      </c>
      <c r="CX81" s="73">
        <f t="shared" si="18"/>
        <v>0</v>
      </c>
      <c r="CY81" s="73">
        <f t="shared" si="18"/>
        <v>0</v>
      </c>
      <c r="CZ81" s="73">
        <f t="shared" si="18"/>
        <v>0</v>
      </c>
      <c r="DA81" s="73">
        <f t="shared" si="19"/>
        <v>0</v>
      </c>
      <c r="DB81" s="73">
        <f t="shared" si="20"/>
        <v>0</v>
      </c>
      <c r="DC81" s="73">
        <f t="shared" si="21"/>
        <v>0</v>
      </c>
      <c r="DD81" s="73">
        <f t="shared" si="22"/>
        <v>0</v>
      </c>
      <c r="DE81" s="73">
        <f t="shared" si="23"/>
        <v>0</v>
      </c>
      <c r="DF81" s="73">
        <f t="shared" si="24"/>
        <v>0</v>
      </c>
      <c r="DG81" s="74">
        <f t="shared" si="25"/>
        <v>0</v>
      </c>
      <c r="DH81" s="99"/>
    </row>
    <row r="82" spans="1:112" ht="13.25" x14ac:dyDescent="0.25">
      <c r="A82" s="22" t="str">
        <f t="shared" si="32"/>
        <v>POSTES ET TELECOMMUNICATIONS</v>
      </c>
      <c r="B82" s="22" t="str">
        <f t="shared" si="32"/>
        <v xml:space="preserve">FN1 </v>
      </c>
      <c r="C82" s="22">
        <v>19</v>
      </c>
      <c r="D82" s="67">
        <f t="shared" si="39"/>
        <v>0</v>
      </c>
      <c r="E82" s="67">
        <f t="shared" si="39"/>
        <v>0</v>
      </c>
      <c r="F82" s="67">
        <f t="shared" si="39"/>
        <v>0</v>
      </c>
      <c r="G82" s="67">
        <f t="shared" ref="E82:AS88" si="40">G34</f>
        <v>0</v>
      </c>
      <c r="H82" s="67">
        <f t="shared" si="40"/>
        <v>0</v>
      </c>
      <c r="I82" s="67">
        <f t="shared" si="40"/>
        <v>0</v>
      </c>
      <c r="J82" s="67">
        <f t="shared" si="40"/>
        <v>0</v>
      </c>
      <c r="K82" s="67">
        <f t="shared" si="40"/>
        <v>0</v>
      </c>
      <c r="L82" s="67">
        <f t="shared" si="40"/>
        <v>0</v>
      </c>
      <c r="M82" s="67">
        <f t="shared" si="40"/>
        <v>0</v>
      </c>
      <c r="N82" s="67">
        <f t="shared" si="40"/>
        <v>0</v>
      </c>
      <c r="O82" s="68">
        <f t="shared" si="40"/>
        <v>0</v>
      </c>
      <c r="P82" s="67">
        <f t="shared" si="40"/>
        <v>0</v>
      </c>
      <c r="Q82" s="69">
        <f t="shared" si="40"/>
        <v>0</v>
      </c>
      <c r="R82" s="68">
        <f t="shared" si="40"/>
        <v>0</v>
      </c>
      <c r="S82" s="69">
        <f t="shared" si="40"/>
        <v>0</v>
      </c>
      <c r="T82" s="67">
        <f t="shared" si="40"/>
        <v>0</v>
      </c>
      <c r="U82" s="68">
        <f t="shared" si="40"/>
        <v>0</v>
      </c>
      <c r="V82" s="69">
        <f t="shared" si="40"/>
        <v>0</v>
      </c>
      <c r="W82" s="67">
        <f t="shared" si="40"/>
        <v>0</v>
      </c>
      <c r="X82" s="67">
        <f t="shared" si="40"/>
        <v>0</v>
      </c>
      <c r="Y82" s="67">
        <f t="shared" si="40"/>
        <v>0</v>
      </c>
      <c r="Z82" s="67">
        <f t="shared" si="40"/>
        <v>0</v>
      </c>
      <c r="AA82" s="67">
        <f t="shared" si="40"/>
        <v>0</v>
      </c>
      <c r="AB82" s="68">
        <f t="shared" si="40"/>
        <v>0</v>
      </c>
      <c r="AC82" s="67">
        <f t="shared" si="40"/>
        <v>0</v>
      </c>
      <c r="AD82" s="67">
        <f t="shared" si="40"/>
        <v>0</v>
      </c>
      <c r="AE82" s="67">
        <f t="shared" si="40"/>
        <v>0</v>
      </c>
      <c r="AF82" s="67">
        <f t="shared" si="40"/>
        <v>0</v>
      </c>
      <c r="AG82" s="67">
        <f t="shared" si="40"/>
        <v>0</v>
      </c>
      <c r="AH82" s="67">
        <f t="shared" si="40"/>
        <v>0</v>
      </c>
      <c r="AI82" s="67">
        <f t="shared" si="40"/>
        <v>0</v>
      </c>
      <c r="AJ82" s="69">
        <f t="shared" si="40"/>
        <v>0</v>
      </c>
      <c r="AK82" s="67">
        <f t="shared" si="40"/>
        <v>0</v>
      </c>
      <c r="AL82" s="67">
        <f t="shared" si="40"/>
        <v>0</v>
      </c>
      <c r="AM82" s="70">
        <f t="shared" si="40"/>
        <v>0</v>
      </c>
      <c r="AN82" s="68">
        <f t="shared" si="40"/>
        <v>0</v>
      </c>
      <c r="AO82" s="69">
        <f t="shared" si="40"/>
        <v>0</v>
      </c>
      <c r="AP82" s="68">
        <f t="shared" si="40"/>
        <v>0</v>
      </c>
      <c r="AQ82" s="67">
        <f t="shared" si="40"/>
        <v>0</v>
      </c>
      <c r="AR82" s="67">
        <f t="shared" si="40"/>
        <v>0</v>
      </c>
      <c r="AS82" s="67">
        <f t="shared" si="40"/>
        <v>0</v>
      </c>
      <c r="AT82" s="75">
        <f>O82*(SUM([2]CPR_CEB!$K$69:$K$70))/(SUM([2]CPR_CEB!$K$69:$K$72))</f>
        <v>0</v>
      </c>
      <c r="AU82" s="75">
        <f>O82*([2]CPR_CEB!$K$71/(SUM([2]CPR_CEB!$K$69:$K$72)))</f>
        <v>0</v>
      </c>
      <c r="AV82" s="75">
        <f>O82*([2]CPR_CEB!$K$72/(SUM([2]CPR_CEB!$K$69:$K$72)))</f>
        <v>0</v>
      </c>
      <c r="AW82" s="71">
        <f>$Q82*([2]CPR_CEB!$K$76/(SUM([2]CPR_CEB!$K$76:$K$78)))</f>
        <v>0</v>
      </c>
      <c r="AX82" s="71">
        <f>$Q82*(SUM([2]CPR_CEB!$K$77:$K$78)/(SUM([2]CPR_CEB!$K$76:$K$78)))</f>
        <v>0</v>
      </c>
      <c r="AY82" s="75">
        <f>$R82*(SUM([2]CPR_CEB!$K$79)/(SUM([2]CPR_CEB!$K$79:$K$84)))</f>
        <v>0</v>
      </c>
      <c r="AZ82" s="75">
        <f>$R82*(SUM([2]CPR_CEB!$K$80)/(SUM([2]CPR_CEB!$K$79:$K$84)))</f>
        <v>0</v>
      </c>
      <c r="BA82" s="75">
        <f>$R82*(SUM([2]CPR_CEB!$K$81:$K$83)/(SUM([2]CPR_CEB!$K$79:$K$84)))</f>
        <v>0</v>
      </c>
      <c r="BB82" s="75">
        <f>$R82*(SUM([2]CPR_CEB!$K$84)/(SUM([2]CPR_CEB!$K$79:$K$84)))</f>
        <v>0</v>
      </c>
      <c r="BC82" s="71">
        <f>$S82*(SUM([2]CPR_CEB!$K$85)/(SUM([2]CPR_CEB!$K$85:$K$90)))</f>
        <v>0</v>
      </c>
      <c r="BD82" s="71">
        <f>$S82*(SUM([2]CPR_CEB!$K$86)/(SUM([2]CPR_CEB!$K$85:$K$90)))</f>
        <v>0</v>
      </c>
      <c r="BE82" s="71">
        <f>$S82*(SUM([2]CPR_CEB!$K$87:$K$90)/(SUM([2]CPR_CEB!$K$85:$K$90)))</f>
        <v>0</v>
      </c>
      <c r="BF82" s="75">
        <f>$U82*(SUM([2]CPR_CEB!$K$93)/(SUM([2]CPR_CEB!$K$93:$K$97)))</f>
        <v>0</v>
      </c>
      <c r="BG82" s="75">
        <f>$U82*(SUM([2]CPR_CEB!$K$94)/(SUM([2]CPR_CEB!$K$93:$K$97)))*([2]TRP!$D$246/SUM([2]TRP!$D$246:$D$247))</f>
        <v>0</v>
      </c>
      <c r="BH82" s="75">
        <f>$U82*(SUM([2]CPR_CEB!$K$94)/(SUM([2]CPR_CEB!$K$93:$K$97)))*([2]TRP!$D$247/SUM([2]TRP!$D$246:$D$247))</f>
        <v>0</v>
      </c>
      <c r="BI82" s="75">
        <f>$U82*(SUM([2]CPR_CEB!$K$95:$K$96)/(SUM([2]CPR_CEB!$K$93:$K$97)))</f>
        <v>0</v>
      </c>
      <c r="BJ82" s="75">
        <f>$U82*(SUM([2]CPR_CEB!$K$97)/(SUM([2]CPR_CEB!$K$93:$K$97)))</f>
        <v>0</v>
      </c>
      <c r="BK82" s="71">
        <f>$V82*(SUM([2]CPR_CEB!$K$98)/(SUM([2]CPR_CEB!$K$98:$K$100)))</f>
        <v>0</v>
      </c>
      <c r="BL82" s="71">
        <f>$V82*(SUM([2]CPR_CEB!$K$99)/(SUM([2]CPR_CEB!$K$98:$K$100)))</f>
        <v>0</v>
      </c>
      <c r="BM82" s="71">
        <f>$V82*(SUM([2]CPR_CEB!$K$100)/(SUM([2]CPR_CEB!$K$98:$K$100)))</f>
        <v>0</v>
      </c>
      <c r="BN82" s="75">
        <f>$AB82*(SUM([2]CPR_CEB!$K$106)/(SUM([2]CPR_CEB!$K$106:$K$113)))</f>
        <v>0</v>
      </c>
      <c r="BO82" s="75">
        <f>$AB82*(SUM([2]CPR_CEB!$K$107)/(SUM([2]CPR_CEB!$K$106:$K$113)))</f>
        <v>0</v>
      </c>
      <c r="BP82" s="75">
        <f>$AB82*(SUM([2]CPR_CEB!$K$108)/(SUM([2]CPR_CEB!$K$106:$K$113)))</f>
        <v>0</v>
      </c>
      <c r="BQ82" s="75">
        <f>$AB82*(SUM([2]CPR_CEB!$K$109)/(SUM([2]CPR_CEB!$K$106:$K$113)))</f>
        <v>0</v>
      </c>
      <c r="BR82" s="75">
        <f>$AB82*(SUM([2]CPR_CEB!$K$110)/(SUM([2]CPR_CEB!$K$106:$K$113)))</f>
        <v>0</v>
      </c>
      <c r="BS82" s="75">
        <f>$AB82*(SUM([2]CPR_CEB!$K$111:$K$112)/(SUM([2]CPR_CEB!$K$106:$K$113)))</f>
        <v>0</v>
      </c>
      <c r="BT82" s="75">
        <f>$AB82*(SUM([2]CPR_CEB!$K$113)/(SUM([2]CPR_CEB!$K$106:$K$113)))*([2]TRP!$D$248/SUM([2]TRP!$D$248:$D$251))</f>
        <v>0</v>
      </c>
      <c r="BU82" s="75">
        <f>$AB82*(SUM([2]CPR_CEB!$K$113)/(SUM([2]CPR_CEB!$K$106:$K$113)))*([2]TRP!$D$249/SUM([2]TRP!$D$248:$D$251))</f>
        <v>0</v>
      </c>
      <c r="BV82" s="75">
        <f>$AB82*(SUM([2]CPR_CEB!$K$113)/(SUM([2]CPR_CEB!$K$106:$K$113)))*([2]TRP!$D$250/SUM([2]TRP!$D$248:$D$251))</f>
        <v>0</v>
      </c>
      <c r="BW82" s="75">
        <f>$AB82*(SUM([2]CPR_CEB!$K$113)/(SUM([2]CPR_CEB!$K$106:$K$113)))*([2]TRP!$D$251/SUM([2]TRP!$D$248:$D$251))</f>
        <v>0</v>
      </c>
      <c r="BX82" s="71">
        <f>$AJ82*(SUM([2]CPR_CEB!$K$129)/(SUM([2]CPR_CEB!$K$129:$K$130)))</f>
        <v>0</v>
      </c>
      <c r="BY82" s="71">
        <f>$AJ82*(SUM([2]CPR_CEB!$K$130)/(SUM([2]CPR_CEB!$K$129:$K$130)))</f>
        <v>0</v>
      </c>
      <c r="BZ82" s="68">
        <f>$AN82*(SUM([2]CPR_CEB!$K$137)/(SUM([2]CPR_CEB!$K$137:$K$138)))</f>
        <v>0</v>
      </c>
      <c r="CA82" s="68">
        <f>$AN82*(SUM([2]CPR_CEB!$K$138)/(SUM([2]CPR_CEB!$K$137:$K$138)))</f>
        <v>0</v>
      </c>
      <c r="CB82" s="71">
        <f>$AO82*([2]CPR_CEB!$K$139+[2]CPR_CEB!$K$141)/(SUM([2]CPR_CEB!$K$139:$K$141))</f>
        <v>0</v>
      </c>
      <c r="CC82" s="71">
        <f>$AO82*(SUM([2]CPR_CEB!$K$140)/(SUM([2]CPR_CEB!$K$139:$K$141)))</f>
        <v>0</v>
      </c>
      <c r="CD82" s="68">
        <f>$AP82*(SUM([2]CPR_CEB!$K$142)/(SUM([2]CPR_CEB!$K$142:$K$143)))</f>
        <v>0</v>
      </c>
      <c r="CE82" s="68">
        <f>$AP82*(SUM([2]CPR_CEB!$K$143)/(SUM([2]CPR_CEB!$K$142:$K$143)))</f>
        <v>0</v>
      </c>
      <c r="CF82" s="70"/>
      <c r="CG82" s="70"/>
      <c r="CI82" s="72">
        <f t="shared" si="5"/>
        <v>0</v>
      </c>
      <c r="CJ82" s="73">
        <f t="shared" si="6"/>
        <v>0</v>
      </c>
      <c r="CK82" s="73">
        <f t="shared" si="7"/>
        <v>0</v>
      </c>
      <c r="CL82" s="73">
        <f t="shared" si="8"/>
        <v>0</v>
      </c>
      <c r="CM82" s="73">
        <f t="shared" si="9"/>
        <v>0</v>
      </c>
      <c r="CN82" s="73">
        <f t="shared" si="10"/>
        <v>0</v>
      </c>
      <c r="CO82" s="73">
        <f t="shared" si="11"/>
        <v>0</v>
      </c>
      <c r="CP82" s="73">
        <f t="shared" si="11"/>
        <v>0</v>
      </c>
      <c r="CQ82" s="73">
        <f t="shared" si="12"/>
        <v>0</v>
      </c>
      <c r="CR82" s="73">
        <f t="shared" si="12"/>
        <v>0</v>
      </c>
      <c r="CS82" s="73">
        <f t="shared" si="13"/>
        <v>0</v>
      </c>
      <c r="CT82" s="73">
        <f t="shared" si="14"/>
        <v>0</v>
      </c>
      <c r="CU82" s="73">
        <f t="shared" si="15"/>
        <v>0</v>
      </c>
      <c r="CV82" s="73">
        <f t="shared" si="16"/>
        <v>0</v>
      </c>
      <c r="CW82" s="73">
        <f t="shared" si="17"/>
        <v>0</v>
      </c>
      <c r="CX82" s="73">
        <f t="shared" si="18"/>
        <v>0</v>
      </c>
      <c r="CY82" s="73">
        <f t="shared" si="18"/>
        <v>0</v>
      </c>
      <c r="CZ82" s="73">
        <f t="shared" si="18"/>
        <v>0</v>
      </c>
      <c r="DA82" s="73">
        <f t="shared" si="19"/>
        <v>0</v>
      </c>
      <c r="DB82" s="73">
        <f t="shared" si="20"/>
        <v>0</v>
      </c>
      <c r="DC82" s="73">
        <f t="shared" si="21"/>
        <v>0</v>
      </c>
      <c r="DD82" s="73">
        <f t="shared" si="22"/>
        <v>0</v>
      </c>
      <c r="DE82" s="73">
        <f t="shared" si="23"/>
        <v>0</v>
      </c>
      <c r="DF82" s="73">
        <f t="shared" si="24"/>
        <v>0</v>
      </c>
      <c r="DG82" s="74">
        <f t="shared" si="25"/>
        <v>0</v>
      </c>
      <c r="DH82" s="99"/>
    </row>
    <row r="83" spans="1:112" ht="13.25" x14ac:dyDescent="0.25">
      <c r="A83" s="22" t="str">
        <f t="shared" si="32"/>
        <v>CONSEILS ET ASSISTANCE</v>
      </c>
      <c r="B83" s="22" t="str">
        <f t="shared" si="32"/>
        <v xml:space="preserve">FN2 </v>
      </c>
      <c r="C83" s="22">
        <v>19</v>
      </c>
      <c r="D83" s="67">
        <f t="shared" ref="D83:S93" si="41">D35</f>
        <v>300.99</v>
      </c>
      <c r="E83" s="67">
        <f t="shared" si="40"/>
        <v>186.63</v>
      </c>
      <c r="F83" s="67">
        <f t="shared" si="40"/>
        <v>410.45</v>
      </c>
      <c r="G83" s="67">
        <f t="shared" si="40"/>
        <v>56.33</v>
      </c>
      <c r="H83" s="67">
        <f t="shared" si="40"/>
        <v>249.68</v>
      </c>
      <c r="I83" s="67">
        <f t="shared" si="40"/>
        <v>188.1</v>
      </c>
      <c r="J83" s="67">
        <f t="shared" si="40"/>
        <v>84.3</v>
      </c>
      <c r="K83" s="67">
        <f t="shared" si="40"/>
        <v>283.05</v>
      </c>
      <c r="L83" s="67">
        <f t="shared" si="40"/>
        <v>447.93</v>
      </c>
      <c r="M83" s="67">
        <f t="shared" si="40"/>
        <v>400.68</v>
      </c>
      <c r="N83" s="67">
        <f t="shared" si="40"/>
        <v>2562.21</v>
      </c>
      <c r="O83" s="68">
        <f t="shared" si="40"/>
        <v>154.33000000000001</v>
      </c>
      <c r="P83" s="67">
        <f t="shared" si="40"/>
        <v>49.6</v>
      </c>
      <c r="Q83" s="69">
        <f t="shared" si="40"/>
        <v>153.29</v>
      </c>
      <c r="R83" s="68">
        <f t="shared" si="40"/>
        <v>319.31</v>
      </c>
      <c r="S83" s="69">
        <f t="shared" si="40"/>
        <v>326.48</v>
      </c>
      <c r="T83" s="67">
        <f t="shared" si="40"/>
        <v>333.96</v>
      </c>
      <c r="U83" s="68">
        <f t="shared" si="40"/>
        <v>77.52</v>
      </c>
      <c r="V83" s="69">
        <f t="shared" si="40"/>
        <v>480.92</v>
      </c>
      <c r="W83" s="67">
        <f t="shared" si="40"/>
        <v>347.99</v>
      </c>
      <c r="X83" s="67">
        <f t="shared" si="40"/>
        <v>71.45</v>
      </c>
      <c r="Y83" s="67">
        <f t="shared" si="40"/>
        <v>200.72</v>
      </c>
      <c r="Z83" s="67">
        <f t="shared" si="40"/>
        <v>1945.02</v>
      </c>
      <c r="AA83" s="67">
        <f t="shared" si="40"/>
        <v>997.73</v>
      </c>
      <c r="AB83" s="68">
        <f t="shared" si="40"/>
        <v>1901.1</v>
      </c>
      <c r="AC83" s="67">
        <f t="shared" si="40"/>
        <v>2142</v>
      </c>
      <c r="AD83" s="67">
        <f t="shared" si="40"/>
        <v>578.76</v>
      </c>
      <c r="AE83" s="67">
        <f t="shared" si="40"/>
        <v>1778.36</v>
      </c>
      <c r="AF83" s="67">
        <f t="shared" si="40"/>
        <v>13591.15</v>
      </c>
      <c r="AG83" s="67">
        <f t="shared" si="40"/>
        <v>533.42999999999995</v>
      </c>
      <c r="AH83" s="67">
        <f t="shared" si="40"/>
        <v>8421.02</v>
      </c>
      <c r="AI83" s="67">
        <f t="shared" si="40"/>
        <v>1049.33</v>
      </c>
      <c r="AJ83" s="69">
        <f t="shared" si="40"/>
        <v>1274.29</v>
      </c>
      <c r="AK83" s="67">
        <f t="shared" si="40"/>
        <v>649.86</v>
      </c>
      <c r="AL83" s="67">
        <f t="shared" si="40"/>
        <v>544.66999999999996</v>
      </c>
      <c r="AM83" s="70">
        <f t="shared" si="40"/>
        <v>33.450000000000003</v>
      </c>
      <c r="AN83" s="68">
        <f t="shared" si="40"/>
        <v>560.29</v>
      </c>
      <c r="AO83" s="69">
        <f t="shared" si="40"/>
        <v>524.74</v>
      </c>
      <c r="AP83" s="68">
        <f t="shared" si="40"/>
        <v>196.4</v>
      </c>
      <c r="AQ83" s="67">
        <f t="shared" si="40"/>
        <v>3334</v>
      </c>
      <c r="AR83" s="67">
        <f t="shared" si="40"/>
        <v>126.46</v>
      </c>
      <c r="AS83" s="67">
        <f t="shared" si="40"/>
        <v>47867.98</v>
      </c>
      <c r="AT83" s="75">
        <f>O83*(SUM([2]CPR_CEB!$K$69:$K$70))/(SUM([2]CPR_CEB!$K$69:$K$72))</f>
        <v>26.691080260439495</v>
      </c>
      <c r="AU83" s="75">
        <f>O83*([2]CPR_CEB!$K$71/(SUM([2]CPR_CEB!$K$69:$K$72)))</f>
        <v>32.628335941901959</v>
      </c>
      <c r="AV83" s="75">
        <f>O83*([2]CPR_CEB!$K$72/(SUM([2]CPR_CEB!$K$69:$K$72)))</f>
        <v>95.010583797658555</v>
      </c>
      <c r="AW83" s="71">
        <f>$Q83*([2]CPR_CEB!$K$76/(SUM([2]CPR_CEB!$K$76:$K$78)))</f>
        <v>57.261260266213533</v>
      </c>
      <c r="AX83" s="71">
        <f>$Q83*(SUM([2]CPR_CEB!$K$77:$K$78)/(SUM([2]CPR_CEB!$K$76:$K$78)))</f>
        <v>96.028739733786452</v>
      </c>
      <c r="AY83" s="75">
        <f>$R83*(SUM([2]CPR_CEB!$K$79)/(SUM([2]CPR_CEB!$K$79:$K$84)))</f>
        <v>24.796880086041568</v>
      </c>
      <c r="AZ83" s="75">
        <f>$R83*(SUM([2]CPR_CEB!$K$80)/(SUM([2]CPR_CEB!$K$79:$K$84)))</f>
        <v>98.326891100399109</v>
      </c>
      <c r="BA83" s="75">
        <f>$R83*(SUM([2]CPR_CEB!$K$81:$K$83)/(SUM([2]CPR_CEB!$K$79:$K$84)))</f>
        <v>92.045952677136782</v>
      </c>
      <c r="BB83" s="75">
        <f>$R83*(SUM([2]CPR_CEB!$K$84)/(SUM([2]CPR_CEB!$K$79:$K$84)))</f>
        <v>104.14027613642254</v>
      </c>
      <c r="BC83" s="71">
        <f>$S83*(SUM([2]CPR_CEB!$K$85)/(SUM([2]CPR_CEB!$K$85:$K$90)))</f>
        <v>101.77794811106054</v>
      </c>
      <c r="BD83" s="71">
        <f>$S83*(SUM([2]CPR_CEB!$K$86)/(SUM([2]CPR_CEB!$K$85:$K$90)))</f>
        <v>47.03645061447429</v>
      </c>
      <c r="BE83" s="71">
        <f>$S83*(SUM([2]CPR_CEB!$K$87:$K$90)/(SUM([2]CPR_CEB!$K$85:$K$90)))</f>
        <v>177.66560127446519</v>
      </c>
      <c r="BF83" s="75">
        <f>$U83*(SUM([2]CPR_CEB!$K$93)/(SUM([2]CPR_CEB!$K$93:$K$97)))</f>
        <v>0.18564100689176094</v>
      </c>
      <c r="BG83" s="75">
        <f>$U83*(SUM([2]CPR_CEB!$K$94)/(SUM([2]CPR_CEB!$K$93:$K$97)))*([2]TRP!$D$246/SUM([2]TRP!$D$246:$D$247))</f>
        <v>0.53949955901692337</v>
      </c>
      <c r="BH83" s="75">
        <f>$U83*(SUM([2]CPR_CEB!$K$94)/(SUM([2]CPR_CEB!$K$93:$K$97)))*([2]TRP!$D$247/SUM([2]TRP!$D$246:$D$247))</f>
        <v>0.25691453161795946</v>
      </c>
      <c r="BI83" s="75">
        <f>$U83*(SUM([2]CPR_CEB!$K$95:$K$96)/(SUM([2]CPR_CEB!$K$93:$K$97)))</f>
        <v>5.7378659305705346</v>
      </c>
      <c r="BJ83" s="75">
        <f>$U83*(SUM([2]CPR_CEB!$K$97)/(SUM([2]CPR_CEB!$K$93:$K$97)))</f>
        <v>70.800078971902821</v>
      </c>
      <c r="BK83" s="71">
        <f>$V83*(SUM([2]CPR_CEB!$K$98)/(SUM([2]CPR_CEB!$K$98:$K$100)))</f>
        <v>281.13359541858722</v>
      </c>
      <c r="BL83" s="71">
        <f>$V83*(SUM([2]CPR_CEB!$K$99)/(SUM([2]CPR_CEB!$K$98:$K$100)))</f>
        <v>145.60176196462359</v>
      </c>
      <c r="BM83" s="71">
        <f>$V83*(SUM([2]CPR_CEB!$K$100)/(SUM([2]CPR_CEB!$K$98:$K$100)))</f>
        <v>54.184642616789205</v>
      </c>
      <c r="BN83" s="75">
        <f>$AB83*(SUM([2]CPR_CEB!$K$106)/(SUM([2]CPR_CEB!$K$106:$K$113)))</f>
        <v>123.2787415784408</v>
      </c>
      <c r="BO83" s="75">
        <f>$AB83*(SUM([2]CPR_CEB!$K$107)/(SUM([2]CPR_CEB!$K$106:$K$113)))</f>
        <v>225.00721045877447</v>
      </c>
      <c r="BP83" s="75">
        <f>$AB83*(SUM([2]CPR_CEB!$K$108)/(SUM([2]CPR_CEB!$K$106:$K$113)))</f>
        <v>534.94485883862694</v>
      </c>
      <c r="BQ83" s="75">
        <f>$AB83*(SUM([2]CPR_CEB!$K$109)/(SUM([2]CPR_CEB!$K$106:$K$113)))</f>
        <v>120.63578360603144</v>
      </c>
      <c r="BR83" s="75">
        <f>$AB83*(SUM([2]CPR_CEB!$K$110)/(SUM([2]CPR_CEB!$K$106:$K$113)))</f>
        <v>226.15079804299003</v>
      </c>
      <c r="BS83" s="75">
        <f>$AB83*(SUM([2]CPR_CEB!$K$111:$K$112)/(SUM([2]CPR_CEB!$K$106:$K$113)))</f>
        <v>489.64608397497597</v>
      </c>
      <c r="BT83" s="75">
        <f>$AB83*(SUM([2]CPR_CEB!$K$113)/(SUM([2]CPR_CEB!$K$106:$K$113)))*([2]TRP!$D$248/SUM([2]TRP!$D$248:$D$251))</f>
        <v>19.712559925808502</v>
      </c>
      <c r="BU83" s="75">
        <f>$AB83*(SUM([2]CPR_CEB!$K$113)/(SUM([2]CPR_CEB!$K$106:$K$113)))*([2]TRP!$D$249/SUM([2]TRP!$D$248:$D$251))</f>
        <v>101.03951059402515</v>
      </c>
      <c r="BV83" s="75">
        <f>$AB83*(SUM([2]CPR_CEB!$K$113)/(SUM([2]CPR_CEB!$K$106:$K$113)))*([2]TRP!$D$250/SUM([2]TRP!$D$248:$D$251))</f>
        <v>24.058212451253034</v>
      </c>
      <c r="BW83" s="75">
        <f>$AB83*(SUM([2]CPR_CEB!$K$113)/(SUM([2]CPR_CEB!$K$106:$K$113)))*([2]TRP!$D$251/SUM([2]TRP!$D$248:$D$251))</f>
        <v>36.626240529073719</v>
      </c>
      <c r="BX83" s="71">
        <f>$AJ83*(SUM([2]CPR_CEB!$K$129)/(SUM([2]CPR_CEB!$K$129:$K$130)))</f>
        <v>960.05337870111919</v>
      </c>
      <c r="BY83" s="71">
        <f>$AJ83*(SUM([2]CPR_CEB!$K$130)/(SUM([2]CPR_CEB!$K$129:$K$130)))</f>
        <v>314.23662129888066</v>
      </c>
      <c r="BZ83" s="68">
        <f>$AN83*(SUM([2]CPR_CEB!$K$137)/(SUM([2]CPR_CEB!$K$137:$K$138)))</f>
        <v>94.3219528622773</v>
      </c>
      <c r="CA83" s="68">
        <f>$AN83*(SUM([2]CPR_CEB!$K$138)/(SUM([2]CPR_CEB!$K$137:$K$138)))</f>
        <v>465.96804713772269</v>
      </c>
      <c r="CB83" s="71">
        <f>$AO83*([2]CPR_CEB!$K$139+[2]CPR_CEB!$K$141)/(SUM([2]CPR_CEB!$K$139:$K$141))</f>
        <v>286.85557018011735</v>
      </c>
      <c r="CC83" s="71">
        <f>$AO83*(SUM([2]CPR_CEB!$K$140)/(SUM([2]CPR_CEB!$K$139:$K$141)))</f>
        <v>237.88442981988266</v>
      </c>
      <c r="CD83" s="68">
        <f>$AP83*(SUM([2]CPR_CEB!$K$142)/(SUM([2]CPR_CEB!$K$142:$K$143)))</f>
        <v>82.635227829495349</v>
      </c>
      <c r="CE83" s="68">
        <f>$AP83*(SUM([2]CPR_CEB!$K$143)/(SUM([2]CPR_CEB!$K$142:$K$143)))</f>
        <v>113.76477217050464</v>
      </c>
      <c r="CF83" s="70"/>
      <c r="CG83" s="70"/>
      <c r="CI83" s="72">
        <f t="shared" si="5"/>
        <v>300.99</v>
      </c>
      <c r="CJ83" s="73">
        <f t="shared" si="6"/>
        <v>597.07999999999993</v>
      </c>
      <c r="CK83" s="73">
        <f t="shared" si="7"/>
        <v>283.05</v>
      </c>
      <c r="CL83" s="73">
        <f t="shared" si="8"/>
        <v>32.628335941901959</v>
      </c>
      <c r="CM83" s="73">
        <f t="shared" si="9"/>
        <v>95.010583797658555</v>
      </c>
      <c r="CN83" s="73">
        <f t="shared" si="10"/>
        <v>96.028739733786452</v>
      </c>
      <c r="CO83" s="73">
        <f t="shared" si="11"/>
        <v>24.796880086041568</v>
      </c>
      <c r="CP83" s="73">
        <f t="shared" si="11"/>
        <v>98.326891100399109</v>
      </c>
      <c r="CQ83" s="73">
        <f t="shared" si="12"/>
        <v>104.14027613642254</v>
      </c>
      <c r="CR83" s="73">
        <f t="shared" si="12"/>
        <v>101.77794811106054</v>
      </c>
      <c r="CS83" s="73">
        <f t="shared" si="13"/>
        <v>47.03645061447429</v>
      </c>
      <c r="CT83" s="73">
        <f t="shared" si="14"/>
        <v>4786.3764030256152</v>
      </c>
      <c r="CU83" s="73">
        <f t="shared" si="15"/>
        <v>419.44</v>
      </c>
      <c r="CV83" s="73">
        <f t="shared" si="16"/>
        <v>142.99130150424929</v>
      </c>
      <c r="CW83" s="73">
        <f t="shared" si="17"/>
        <v>225.00721045877447</v>
      </c>
      <c r="CX83" s="73">
        <f t="shared" si="18"/>
        <v>635.9843694326521</v>
      </c>
      <c r="CY83" s="73">
        <f t="shared" si="18"/>
        <v>144.69399605728447</v>
      </c>
      <c r="CZ83" s="73">
        <f t="shared" si="18"/>
        <v>262.77703857206376</v>
      </c>
      <c r="DA83" s="73">
        <f t="shared" si="19"/>
        <v>34379.012213547983</v>
      </c>
      <c r="DB83" s="73">
        <f t="shared" si="20"/>
        <v>4592.3138704269904</v>
      </c>
      <c r="DC83" s="73">
        <f t="shared" si="21"/>
        <v>0.18564100689176094</v>
      </c>
      <c r="DD83" s="73">
        <f t="shared" si="22"/>
        <v>71.339578530919738</v>
      </c>
      <c r="DE83" s="73">
        <f t="shared" si="23"/>
        <v>281.13359541858722</v>
      </c>
      <c r="DF83" s="73">
        <f t="shared" si="24"/>
        <v>145.85867649624154</v>
      </c>
      <c r="DG83" s="74">
        <f t="shared" si="25"/>
        <v>47867.979999999989</v>
      </c>
      <c r="DH83" s="99"/>
    </row>
    <row r="84" spans="1:112" ht="13.25" x14ac:dyDescent="0.25">
      <c r="A84" s="22" t="str">
        <f t="shared" si="32"/>
        <v>SERVICES OPERATIONNELS</v>
      </c>
      <c r="B84" s="22" t="str">
        <f t="shared" si="32"/>
        <v xml:space="preserve">FN3 </v>
      </c>
      <c r="C84" s="22">
        <v>19</v>
      </c>
      <c r="D84" s="67">
        <f t="shared" si="41"/>
        <v>0</v>
      </c>
      <c r="E84" s="67">
        <f t="shared" si="40"/>
        <v>0</v>
      </c>
      <c r="F84" s="67">
        <f t="shared" si="40"/>
        <v>0</v>
      </c>
      <c r="G84" s="67">
        <f t="shared" si="40"/>
        <v>0</v>
      </c>
      <c r="H84" s="67">
        <f t="shared" si="40"/>
        <v>0</v>
      </c>
      <c r="I84" s="67">
        <f t="shared" si="40"/>
        <v>0</v>
      </c>
      <c r="J84" s="67">
        <f t="shared" si="40"/>
        <v>0</v>
      </c>
      <c r="K84" s="67">
        <f t="shared" si="40"/>
        <v>0</v>
      </c>
      <c r="L84" s="67">
        <f t="shared" si="40"/>
        <v>0</v>
      </c>
      <c r="M84" s="67">
        <f t="shared" si="40"/>
        <v>0</v>
      </c>
      <c r="N84" s="67">
        <f t="shared" si="40"/>
        <v>0</v>
      </c>
      <c r="O84" s="68">
        <f t="shared" si="40"/>
        <v>0</v>
      </c>
      <c r="P84" s="67">
        <f t="shared" si="40"/>
        <v>0</v>
      </c>
      <c r="Q84" s="69">
        <f t="shared" si="40"/>
        <v>0</v>
      </c>
      <c r="R84" s="68">
        <f t="shared" si="40"/>
        <v>0</v>
      </c>
      <c r="S84" s="69">
        <f t="shared" si="40"/>
        <v>0</v>
      </c>
      <c r="T84" s="67">
        <f t="shared" si="40"/>
        <v>0</v>
      </c>
      <c r="U84" s="68">
        <f t="shared" si="40"/>
        <v>0</v>
      </c>
      <c r="V84" s="69">
        <f t="shared" si="40"/>
        <v>0</v>
      </c>
      <c r="W84" s="67">
        <f t="shared" si="40"/>
        <v>0</v>
      </c>
      <c r="X84" s="67">
        <f t="shared" si="40"/>
        <v>0</v>
      </c>
      <c r="Y84" s="67">
        <f t="shared" si="40"/>
        <v>0</v>
      </c>
      <c r="Z84" s="67">
        <f t="shared" si="40"/>
        <v>0</v>
      </c>
      <c r="AA84" s="67">
        <f t="shared" si="40"/>
        <v>0</v>
      </c>
      <c r="AB84" s="68">
        <f t="shared" si="40"/>
        <v>0</v>
      </c>
      <c r="AC84" s="67">
        <f t="shared" si="40"/>
        <v>0</v>
      </c>
      <c r="AD84" s="67">
        <f t="shared" si="40"/>
        <v>0</v>
      </c>
      <c r="AE84" s="67">
        <f t="shared" si="40"/>
        <v>0</v>
      </c>
      <c r="AF84" s="67">
        <f t="shared" si="40"/>
        <v>0</v>
      </c>
      <c r="AG84" s="67">
        <f t="shared" si="40"/>
        <v>0</v>
      </c>
      <c r="AH84" s="67">
        <f t="shared" si="40"/>
        <v>0</v>
      </c>
      <c r="AI84" s="67">
        <f t="shared" si="40"/>
        <v>0</v>
      </c>
      <c r="AJ84" s="69">
        <f t="shared" si="40"/>
        <v>0</v>
      </c>
      <c r="AK84" s="67">
        <f t="shared" si="40"/>
        <v>0</v>
      </c>
      <c r="AL84" s="67">
        <f t="shared" si="40"/>
        <v>0</v>
      </c>
      <c r="AM84" s="70">
        <f t="shared" si="40"/>
        <v>0</v>
      </c>
      <c r="AN84" s="68">
        <f t="shared" si="40"/>
        <v>0</v>
      </c>
      <c r="AO84" s="69">
        <f t="shared" si="40"/>
        <v>0</v>
      </c>
      <c r="AP84" s="68">
        <f t="shared" si="40"/>
        <v>0</v>
      </c>
      <c r="AQ84" s="67">
        <f t="shared" si="40"/>
        <v>0</v>
      </c>
      <c r="AR84" s="67">
        <f t="shared" si="40"/>
        <v>0</v>
      </c>
      <c r="AS84" s="67">
        <f t="shared" si="40"/>
        <v>0</v>
      </c>
      <c r="AT84" s="75">
        <f>O84*(SUM([2]CPR_CEB!$K$69:$K$70))/(SUM([2]CPR_CEB!$K$69:$K$72))</f>
        <v>0</v>
      </c>
      <c r="AU84" s="75">
        <f>O84*([2]CPR_CEB!$K$71/(SUM([2]CPR_CEB!$K$69:$K$72)))</f>
        <v>0</v>
      </c>
      <c r="AV84" s="75">
        <f>O84*([2]CPR_CEB!$K$72/(SUM([2]CPR_CEB!$K$69:$K$72)))</f>
        <v>0</v>
      </c>
      <c r="AW84" s="71">
        <f>$Q84*([2]CPR_CEB!$K$76/(SUM([2]CPR_CEB!$K$76:$K$78)))</f>
        <v>0</v>
      </c>
      <c r="AX84" s="71">
        <f>$Q84*(SUM([2]CPR_CEB!$K$77:$K$78)/(SUM([2]CPR_CEB!$K$76:$K$78)))</f>
        <v>0</v>
      </c>
      <c r="AY84" s="75">
        <f>$R84*(SUM([2]CPR_CEB!$K$79)/(SUM([2]CPR_CEB!$K$79:$K$84)))</f>
        <v>0</v>
      </c>
      <c r="AZ84" s="75">
        <f>$R84*(SUM([2]CPR_CEB!$K$80)/(SUM([2]CPR_CEB!$K$79:$K$84)))</f>
        <v>0</v>
      </c>
      <c r="BA84" s="75">
        <f>$R84*(SUM([2]CPR_CEB!$K$81:$K$83)/(SUM([2]CPR_CEB!$K$79:$K$84)))</f>
        <v>0</v>
      </c>
      <c r="BB84" s="75">
        <f>$R84*(SUM([2]CPR_CEB!$K$84)/(SUM([2]CPR_CEB!$K$79:$K$84)))</f>
        <v>0</v>
      </c>
      <c r="BC84" s="71">
        <f>$S84*(SUM([2]CPR_CEB!$K$85)/(SUM([2]CPR_CEB!$K$85:$K$90)))</f>
        <v>0</v>
      </c>
      <c r="BD84" s="71">
        <f>$S84*(SUM([2]CPR_CEB!$K$86)/(SUM([2]CPR_CEB!$K$85:$K$90)))</f>
        <v>0</v>
      </c>
      <c r="BE84" s="71">
        <f>$S84*(SUM([2]CPR_CEB!$K$87:$K$90)/(SUM([2]CPR_CEB!$K$85:$K$90)))</f>
        <v>0</v>
      </c>
      <c r="BF84" s="75">
        <f>$U84*(SUM([2]CPR_CEB!$K$93)/(SUM([2]CPR_CEB!$K$93:$K$97)))</f>
        <v>0</v>
      </c>
      <c r="BG84" s="75">
        <f>$U84*(SUM([2]CPR_CEB!$K$94)/(SUM([2]CPR_CEB!$K$93:$K$97)))*([2]TRP!$D$246/SUM([2]TRP!$D$246:$D$247))</f>
        <v>0</v>
      </c>
      <c r="BH84" s="75">
        <f>$U84*(SUM([2]CPR_CEB!$K$94)/(SUM([2]CPR_CEB!$K$93:$K$97)))*([2]TRP!$D$247/SUM([2]TRP!$D$246:$D$247))</f>
        <v>0</v>
      </c>
      <c r="BI84" s="75">
        <f>$U84*(SUM([2]CPR_CEB!$K$95:$K$96)/(SUM([2]CPR_CEB!$K$93:$K$97)))</f>
        <v>0</v>
      </c>
      <c r="BJ84" s="75">
        <f>$U84*(SUM([2]CPR_CEB!$K$97)/(SUM([2]CPR_CEB!$K$93:$K$97)))</f>
        <v>0</v>
      </c>
      <c r="BK84" s="71">
        <f>$V84*(SUM([2]CPR_CEB!$K$98)/(SUM([2]CPR_CEB!$K$98:$K$100)))</f>
        <v>0</v>
      </c>
      <c r="BL84" s="71">
        <f>$V84*(SUM([2]CPR_CEB!$K$99)/(SUM([2]CPR_CEB!$K$98:$K$100)))</f>
        <v>0</v>
      </c>
      <c r="BM84" s="71">
        <f>$V84*(SUM([2]CPR_CEB!$K$100)/(SUM([2]CPR_CEB!$K$98:$K$100)))</f>
        <v>0</v>
      </c>
      <c r="BN84" s="75">
        <f>$AB84*(SUM([2]CPR_CEB!$K$106)/(SUM([2]CPR_CEB!$K$106:$K$113)))</f>
        <v>0</v>
      </c>
      <c r="BO84" s="75">
        <f>$AB84*(SUM([2]CPR_CEB!$K$107)/(SUM([2]CPR_CEB!$K$106:$K$113)))</f>
        <v>0</v>
      </c>
      <c r="BP84" s="75">
        <f>$AB84*(SUM([2]CPR_CEB!$K$108)/(SUM([2]CPR_CEB!$K$106:$K$113)))</f>
        <v>0</v>
      </c>
      <c r="BQ84" s="75">
        <f>$AB84*(SUM([2]CPR_CEB!$K$109)/(SUM([2]CPR_CEB!$K$106:$K$113)))</f>
        <v>0</v>
      </c>
      <c r="BR84" s="75">
        <f>$AB84*(SUM([2]CPR_CEB!$K$110)/(SUM([2]CPR_CEB!$K$106:$K$113)))</f>
        <v>0</v>
      </c>
      <c r="BS84" s="75">
        <f>$AB84*(SUM([2]CPR_CEB!$K$111:$K$112)/(SUM([2]CPR_CEB!$K$106:$K$113)))</f>
        <v>0</v>
      </c>
      <c r="BT84" s="75">
        <f>$AB84*(SUM([2]CPR_CEB!$K$113)/(SUM([2]CPR_CEB!$K$106:$K$113)))*([2]TRP!$D$248/SUM([2]TRP!$D$248:$D$251))</f>
        <v>0</v>
      </c>
      <c r="BU84" s="75">
        <f>$AB84*(SUM([2]CPR_CEB!$K$113)/(SUM([2]CPR_CEB!$K$106:$K$113)))*([2]TRP!$D$249/SUM([2]TRP!$D$248:$D$251))</f>
        <v>0</v>
      </c>
      <c r="BV84" s="75">
        <f>$AB84*(SUM([2]CPR_CEB!$K$113)/(SUM([2]CPR_CEB!$K$106:$K$113)))*([2]TRP!$D$250/SUM([2]TRP!$D$248:$D$251))</f>
        <v>0</v>
      </c>
      <c r="BW84" s="75">
        <f>$AB84*(SUM([2]CPR_CEB!$K$113)/(SUM([2]CPR_CEB!$K$106:$K$113)))*([2]TRP!$D$251/SUM([2]TRP!$D$248:$D$251))</f>
        <v>0</v>
      </c>
      <c r="BX84" s="71">
        <f>$AJ84*(SUM([2]CPR_CEB!$K$129)/(SUM([2]CPR_CEB!$K$129:$K$130)))</f>
        <v>0</v>
      </c>
      <c r="BY84" s="71">
        <f>$AJ84*(SUM([2]CPR_CEB!$K$130)/(SUM([2]CPR_CEB!$K$129:$K$130)))</f>
        <v>0</v>
      </c>
      <c r="BZ84" s="68">
        <f>$AN84*(SUM([2]CPR_CEB!$K$137)/(SUM([2]CPR_CEB!$K$137:$K$138)))</f>
        <v>0</v>
      </c>
      <c r="CA84" s="68">
        <f>$AN84*(SUM([2]CPR_CEB!$K$138)/(SUM([2]CPR_CEB!$K$137:$K$138)))</f>
        <v>0</v>
      </c>
      <c r="CB84" s="71">
        <f>$AO84*([2]CPR_CEB!$K$139+[2]CPR_CEB!$K$141)/(SUM([2]CPR_CEB!$K$139:$K$141))</f>
        <v>0</v>
      </c>
      <c r="CC84" s="71">
        <f>$AO84*(SUM([2]CPR_CEB!$K$140)/(SUM([2]CPR_CEB!$K$139:$K$141)))</f>
        <v>0</v>
      </c>
      <c r="CD84" s="68">
        <f>$AP84*(SUM([2]CPR_CEB!$K$142)/(SUM([2]CPR_CEB!$K$142:$K$143)))</f>
        <v>0</v>
      </c>
      <c r="CE84" s="68">
        <f>$AP84*(SUM([2]CPR_CEB!$K$143)/(SUM([2]CPR_CEB!$K$142:$K$143)))</f>
        <v>0</v>
      </c>
      <c r="CF84" s="70"/>
      <c r="CG84" s="70"/>
      <c r="CI84" s="72">
        <f t="shared" si="5"/>
        <v>0</v>
      </c>
      <c r="CJ84" s="73">
        <f t="shared" si="6"/>
        <v>0</v>
      </c>
      <c r="CK84" s="73">
        <f t="shared" si="7"/>
        <v>0</v>
      </c>
      <c r="CL84" s="73">
        <f t="shared" si="8"/>
        <v>0</v>
      </c>
      <c r="CM84" s="73">
        <f t="shared" si="9"/>
        <v>0</v>
      </c>
      <c r="CN84" s="73">
        <f t="shared" si="10"/>
        <v>0</v>
      </c>
      <c r="CO84" s="73">
        <f t="shared" si="11"/>
        <v>0</v>
      </c>
      <c r="CP84" s="73">
        <f t="shared" si="11"/>
        <v>0</v>
      </c>
      <c r="CQ84" s="73">
        <f t="shared" si="12"/>
        <v>0</v>
      </c>
      <c r="CR84" s="73">
        <f t="shared" si="12"/>
        <v>0</v>
      </c>
      <c r="CS84" s="73">
        <f t="shared" si="13"/>
        <v>0</v>
      </c>
      <c r="CT84" s="73">
        <f t="shared" si="14"/>
        <v>0</v>
      </c>
      <c r="CU84" s="73">
        <f t="shared" si="15"/>
        <v>0</v>
      </c>
      <c r="CV84" s="73">
        <f t="shared" si="16"/>
        <v>0</v>
      </c>
      <c r="CW84" s="73">
        <f t="shared" si="17"/>
        <v>0</v>
      </c>
      <c r="CX84" s="73">
        <f t="shared" si="18"/>
        <v>0</v>
      </c>
      <c r="CY84" s="73">
        <f t="shared" si="18"/>
        <v>0</v>
      </c>
      <c r="CZ84" s="73">
        <f t="shared" si="18"/>
        <v>0</v>
      </c>
      <c r="DA84" s="73">
        <f t="shared" si="19"/>
        <v>0</v>
      </c>
      <c r="DB84" s="73">
        <f t="shared" si="20"/>
        <v>0</v>
      </c>
      <c r="DC84" s="73">
        <f t="shared" si="21"/>
        <v>0</v>
      </c>
      <c r="DD84" s="73">
        <f t="shared" si="22"/>
        <v>0</v>
      </c>
      <c r="DE84" s="73">
        <f t="shared" si="23"/>
        <v>0</v>
      </c>
      <c r="DF84" s="73">
        <f t="shared" si="24"/>
        <v>0</v>
      </c>
      <c r="DG84" s="74">
        <f t="shared" si="25"/>
        <v>0</v>
      </c>
      <c r="DH84" s="99"/>
    </row>
    <row r="85" spans="1:112" ht="13.25" x14ac:dyDescent="0.25">
      <c r="A85" s="22" t="str">
        <f t="shared" si="32"/>
        <v>RECHERCHE ET DEVELOPPEMENT</v>
      </c>
      <c r="B85" s="46" t="str">
        <f t="shared" si="32"/>
        <v xml:space="preserve">FN4 </v>
      </c>
      <c r="C85" s="22" t="s">
        <v>165</v>
      </c>
      <c r="D85" s="67">
        <f t="shared" si="41"/>
        <v>0</v>
      </c>
      <c r="E85" s="67">
        <f t="shared" si="41"/>
        <v>0</v>
      </c>
      <c r="F85" s="67">
        <f t="shared" si="41"/>
        <v>0</v>
      </c>
      <c r="G85" s="67">
        <f t="shared" si="41"/>
        <v>0</v>
      </c>
      <c r="H85" s="67">
        <f t="shared" si="41"/>
        <v>0</v>
      </c>
      <c r="I85" s="67">
        <f t="shared" si="41"/>
        <v>0</v>
      </c>
      <c r="J85" s="67">
        <f t="shared" si="41"/>
        <v>0</v>
      </c>
      <c r="K85" s="67">
        <f t="shared" si="41"/>
        <v>0</v>
      </c>
      <c r="L85" s="67">
        <f t="shared" si="41"/>
        <v>0</v>
      </c>
      <c r="M85" s="67">
        <f t="shared" si="41"/>
        <v>0</v>
      </c>
      <c r="N85" s="67">
        <f t="shared" si="41"/>
        <v>0</v>
      </c>
      <c r="O85" s="68">
        <f t="shared" si="41"/>
        <v>0</v>
      </c>
      <c r="P85" s="67">
        <f t="shared" si="41"/>
        <v>0</v>
      </c>
      <c r="Q85" s="69">
        <f t="shared" si="41"/>
        <v>0</v>
      </c>
      <c r="R85" s="68">
        <f t="shared" si="41"/>
        <v>0</v>
      </c>
      <c r="S85" s="69">
        <f t="shared" si="41"/>
        <v>0</v>
      </c>
      <c r="T85" s="67">
        <f t="shared" si="40"/>
        <v>0</v>
      </c>
      <c r="U85" s="68">
        <f t="shared" si="40"/>
        <v>0</v>
      </c>
      <c r="V85" s="69">
        <f t="shared" si="40"/>
        <v>0</v>
      </c>
      <c r="W85" s="67">
        <f t="shared" si="40"/>
        <v>0</v>
      </c>
      <c r="X85" s="67">
        <f t="shared" si="40"/>
        <v>0</v>
      </c>
      <c r="Y85" s="67">
        <f t="shared" si="40"/>
        <v>0</v>
      </c>
      <c r="Z85" s="67">
        <f t="shared" si="40"/>
        <v>0</v>
      </c>
      <c r="AA85" s="67">
        <f t="shared" si="40"/>
        <v>0</v>
      </c>
      <c r="AB85" s="68">
        <f t="shared" si="40"/>
        <v>0</v>
      </c>
      <c r="AC85" s="67">
        <f t="shared" si="40"/>
        <v>0</v>
      </c>
      <c r="AD85" s="67">
        <f t="shared" si="40"/>
        <v>0</v>
      </c>
      <c r="AE85" s="67">
        <f t="shared" si="40"/>
        <v>0</v>
      </c>
      <c r="AF85" s="67">
        <f t="shared" si="40"/>
        <v>0</v>
      </c>
      <c r="AG85" s="67">
        <f t="shared" si="40"/>
        <v>0</v>
      </c>
      <c r="AH85" s="67">
        <f t="shared" si="40"/>
        <v>0</v>
      </c>
      <c r="AI85" s="67">
        <f t="shared" si="40"/>
        <v>0</v>
      </c>
      <c r="AJ85" s="69">
        <f t="shared" si="40"/>
        <v>0</v>
      </c>
      <c r="AK85" s="67">
        <f t="shared" si="40"/>
        <v>0</v>
      </c>
      <c r="AL85" s="67">
        <f t="shared" si="40"/>
        <v>0</v>
      </c>
      <c r="AM85" s="70">
        <f t="shared" si="40"/>
        <v>0</v>
      </c>
      <c r="AN85" s="68">
        <f t="shared" si="40"/>
        <v>0</v>
      </c>
      <c r="AO85" s="69">
        <f t="shared" si="40"/>
        <v>0</v>
      </c>
      <c r="AP85" s="68">
        <f t="shared" si="40"/>
        <v>0</v>
      </c>
      <c r="AQ85" s="67">
        <f t="shared" si="40"/>
        <v>0</v>
      </c>
      <c r="AR85" s="67">
        <f t="shared" si="40"/>
        <v>0</v>
      </c>
      <c r="AS85" s="67">
        <f t="shared" si="40"/>
        <v>0</v>
      </c>
      <c r="AT85" s="75">
        <f>O85*(SUM([2]CPR_CEB!$K$69:$K$70))/(SUM([2]CPR_CEB!$K$69:$K$72))</f>
        <v>0</v>
      </c>
      <c r="AU85" s="75">
        <f>O85*([2]CPR_CEB!$K$71/(SUM([2]CPR_CEB!$K$69:$K$72)))</f>
        <v>0</v>
      </c>
      <c r="AV85" s="75">
        <f>O85*([2]CPR_CEB!$K$72/(SUM([2]CPR_CEB!$K$69:$K$72)))</f>
        <v>0</v>
      </c>
      <c r="AW85" s="71">
        <f>$Q85*([2]CPR_CEB!$K$76/(SUM([2]CPR_CEB!$K$76:$K$78)))</f>
        <v>0</v>
      </c>
      <c r="AX85" s="71">
        <f>$Q85*(SUM([2]CPR_CEB!$K$77:$K$78)/(SUM([2]CPR_CEB!$K$76:$K$78)))</f>
        <v>0</v>
      </c>
      <c r="AY85" s="75">
        <f>$R85*(SUM([2]CPR_CEB!$K$79)/(SUM([2]CPR_CEB!$K$79:$K$84)))</f>
        <v>0</v>
      </c>
      <c r="AZ85" s="75">
        <f>$R85*(SUM([2]CPR_CEB!$K$80)/(SUM([2]CPR_CEB!$K$79:$K$84)))</f>
        <v>0</v>
      </c>
      <c r="BA85" s="75">
        <f>$R85*(SUM([2]CPR_CEB!$K$81:$K$83)/(SUM([2]CPR_CEB!$K$79:$K$84)))</f>
        <v>0</v>
      </c>
      <c r="BB85" s="75">
        <f>$R85*(SUM([2]CPR_CEB!$K$84)/(SUM([2]CPR_CEB!$K$79:$K$84)))</f>
        <v>0</v>
      </c>
      <c r="BC85" s="71">
        <f>$S85*(SUM([2]CPR_CEB!$K$85)/(SUM([2]CPR_CEB!$K$85:$K$90)))</f>
        <v>0</v>
      </c>
      <c r="BD85" s="71">
        <f>$S85*(SUM([2]CPR_CEB!$K$86)/(SUM([2]CPR_CEB!$K$85:$K$90)))</f>
        <v>0</v>
      </c>
      <c r="BE85" s="71">
        <f>$S85*(SUM([2]CPR_CEB!$K$87:$K$90)/(SUM([2]CPR_CEB!$K$85:$K$90)))</f>
        <v>0</v>
      </c>
      <c r="BF85" s="75">
        <f>$U85*(SUM([2]CPR_CEB!$K$93)/(SUM([2]CPR_CEB!$K$93:$K$97)))</f>
        <v>0</v>
      </c>
      <c r="BG85" s="75">
        <f>$U85*(SUM([2]CPR_CEB!$K$94)/(SUM([2]CPR_CEB!$K$93:$K$97)))*([2]TRP!$D$246/SUM([2]TRP!$D$246:$D$247))</f>
        <v>0</v>
      </c>
      <c r="BH85" s="75">
        <f>$U85*(SUM([2]CPR_CEB!$K$94)/(SUM([2]CPR_CEB!$K$93:$K$97)))*([2]TRP!$D$247/SUM([2]TRP!$D$246:$D$247))</f>
        <v>0</v>
      </c>
      <c r="BI85" s="75">
        <f>$U85*(SUM([2]CPR_CEB!$K$95:$K$96)/(SUM([2]CPR_CEB!$K$93:$K$97)))</f>
        <v>0</v>
      </c>
      <c r="BJ85" s="75">
        <f>$U85*(SUM([2]CPR_CEB!$K$97)/(SUM([2]CPR_CEB!$K$93:$K$97)))</f>
        <v>0</v>
      </c>
      <c r="BK85" s="71">
        <f>$V85*(SUM([2]CPR_CEB!$K$98)/(SUM([2]CPR_CEB!$K$98:$K$100)))</f>
        <v>0</v>
      </c>
      <c r="BL85" s="71">
        <f>$V85*(SUM([2]CPR_CEB!$K$99)/(SUM([2]CPR_CEB!$K$98:$K$100)))</f>
        <v>0</v>
      </c>
      <c r="BM85" s="71">
        <f>$V85*(SUM([2]CPR_CEB!$K$100)/(SUM([2]CPR_CEB!$K$98:$K$100)))</f>
        <v>0</v>
      </c>
      <c r="BN85" s="75">
        <f>$AB85*(SUM([2]CPR_CEB!$K$106)/(SUM([2]CPR_CEB!$K$106:$K$113)))</f>
        <v>0</v>
      </c>
      <c r="BO85" s="75">
        <f>$AB85*(SUM([2]CPR_CEB!$K$107)/(SUM([2]CPR_CEB!$K$106:$K$113)))</f>
        <v>0</v>
      </c>
      <c r="BP85" s="75">
        <f>$AB85*(SUM([2]CPR_CEB!$K$108)/(SUM([2]CPR_CEB!$K$106:$K$113)))</f>
        <v>0</v>
      </c>
      <c r="BQ85" s="75">
        <f>$AB85*(SUM([2]CPR_CEB!$K$109)/(SUM([2]CPR_CEB!$K$106:$K$113)))</f>
        <v>0</v>
      </c>
      <c r="BR85" s="75">
        <f>$AB85*(SUM([2]CPR_CEB!$K$110)/(SUM([2]CPR_CEB!$K$106:$K$113)))</f>
        <v>0</v>
      </c>
      <c r="BS85" s="75">
        <f>$AB85*(SUM([2]CPR_CEB!$K$111:$K$112)/(SUM([2]CPR_CEB!$K$106:$K$113)))</f>
        <v>0</v>
      </c>
      <c r="BT85" s="75">
        <f>$AB85*(SUM([2]CPR_CEB!$K$113)/(SUM([2]CPR_CEB!$K$106:$K$113)))*([2]TRP!$D$248/SUM([2]TRP!$D$248:$D$251))</f>
        <v>0</v>
      </c>
      <c r="BU85" s="75">
        <f>$AB85*(SUM([2]CPR_CEB!$K$113)/(SUM([2]CPR_CEB!$K$106:$K$113)))*([2]TRP!$D$249/SUM([2]TRP!$D$248:$D$251))</f>
        <v>0</v>
      </c>
      <c r="BV85" s="75">
        <f>$AB85*(SUM([2]CPR_CEB!$K$113)/(SUM([2]CPR_CEB!$K$106:$K$113)))*([2]TRP!$D$250/SUM([2]TRP!$D$248:$D$251))</f>
        <v>0</v>
      </c>
      <c r="BW85" s="75">
        <f>$AB85*(SUM([2]CPR_CEB!$K$113)/(SUM([2]CPR_CEB!$K$106:$K$113)))*([2]TRP!$D$251/SUM([2]TRP!$D$248:$D$251))</f>
        <v>0</v>
      </c>
      <c r="BX85" s="71">
        <f>$AJ85*(SUM([2]CPR_CEB!$K$129)/(SUM([2]CPR_CEB!$K$129:$K$130)))</f>
        <v>0</v>
      </c>
      <c r="BY85" s="71">
        <f>$AJ85*(SUM([2]CPR_CEB!$K$130)/(SUM([2]CPR_CEB!$K$129:$K$130)))</f>
        <v>0</v>
      </c>
      <c r="BZ85" s="68">
        <f>$AN85*(SUM([2]CPR_CEB!$K$137)/(SUM([2]CPR_CEB!$K$137:$K$138)))</f>
        <v>0</v>
      </c>
      <c r="CA85" s="68">
        <f>$AN85*(SUM([2]CPR_CEB!$K$138)/(SUM([2]CPR_CEB!$K$137:$K$138)))</f>
        <v>0</v>
      </c>
      <c r="CB85" s="71">
        <f>$AO85*([2]CPR_CEB!$K$139+[2]CPR_CEB!$K$141)/(SUM([2]CPR_CEB!$K$139:$K$141))</f>
        <v>0</v>
      </c>
      <c r="CC85" s="71">
        <f>$AO85*(SUM([2]CPR_CEB!$K$140)/(SUM([2]CPR_CEB!$K$139:$K$141)))</f>
        <v>0</v>
      </c>
      <c r="CD85" s="68">
        <f>$AP85*(SUM([2]CPR_CEB!$K$142)/(SUM([2]CPR_CEB!$K$142:$K$143)))</f>
        <v>0</v>
      </c>
      <c r="CE85" s="68">
        <f>$AP85*(SUM([2]CPR_CEB!$K$143)/(SUM([2]CPR_CEB!$K$142:$K$143)))</f>
        <v>0</v>
      </c>
      <c r="CF85" s="70"/>
      <c r="CG85" s="70"/>
      <c r="CI85" s="72">
        <f t="shared" si="5"/>
        <v>0</v>
      </c>
      <c r="CJ85" s="73">
        <f t="shared" si="6"/>
        <v>0</v>
      </c>
      <c r="CK85" s="73">
        <f t="shared" si="7"/>
        <v>0</v>
      </c>
      <c r="CL85" s="73">
        <f t="shared" si="8"/>
        <v>0</v>
      </c>
      <c r="CM85" s="73">
        <f t="shared" si="9"/>
        <v>0</v>
      </c>
      <c r="CN85" s="73">
        <f t="shared" si="10"/>
        <v>0</v>
      </c>
      <c r="CO85" s="73">
        <f t="shared" si="11"/>
        <v>0</v>
      </c>
      <c r="CP85" s="73">
        <f t="shared" si="11"/>
        <v>0</v>
      </c>
      <c r="CQ85" s="73">
        <f t="shared" si="12"/>
        <v>0</v>
      </c>
      <c r="CR85" s="73">
        <f t="shared" si="12"/>
        <v>0</v>
      </c>
      <c r="CS85" s="73">
        <f t="shared" si="13"/>
        <v>0</v>
      </c>
      <c r="CT85" s="73">
        <f t="shared" si="14"/>
        <v>0</v>
      </c>
      <c r="CU85" s="73">
        <f t="shared" si="15"/>
        <v>0</v>
      </c>
      <c r="CV85" s="73">
        <f t="shared" si="16"/>
        <v>0</v>
      </c>
      <c r="CW85" s="73">
        <f t="shared" si="17"/>
        <v>0</v>
      </c>
      <c r="CX85" s="73">
        <f t="shared" si="18"/>
        <v>0</v>
      </c>
      <c r="CY85" s="73">
        <f t="shared" si="18"/>
        <v>0</v>
      </c>
      <c r="CZ85" s="73">
        <f t="shared" si="18"/>
        <v>0</v>
      </c>
      <c r="DA85" s="73">
        <f t="shared" si="19"/>
        <v>0</v>
      </c>
      <c r="DB85" s="73">
        <f t="shared" si="20"/>
        <v>0</v>
      </c>
      <c r="DC85" s="73">
        <f t="shared" si="21"/>
        <v>0</v>
      </c>
      <c r="DD85" s="73">
        <f t="shared" si="22"/>
        <v>0</v>
      </c>
      <c r="DE85" s="73">
        <f t="shared" si="23"/>
        <v>0</v>
      </c>
      <c r="DF85" s="73">
        <f t="shared" si="24"/>
        <v>0</v>
      </c>
      <c r="DG85" s="74">
        <f t="shared" si="25"/>
        <v>0</v>
      </c>
      <c r="DH85" s="99"/>
    </row>
    <row r="86" spans="1:112" ht="13.25" x14ac:dyDescent="0.25">
      <c r="A86" s="22" t="str">
        <f t="shared" si="32"/>
        <v>HOTELS ET RESTAURANTS</v>
      </c>
      <c r="B86" s="22" t="str">
        <f t="shared" si="32"/>
        <v xml:space="preserve">FP1 </v>
      </c>
      <c r="C86" s="22">
        <v>19</v>
      </c>
      <c r="D86" s="67">
        <f t="shared" si="41"/>
        <v>0</v>
      </c>
      <c r="E86" s="67">
        <f t="shared" si="40"/>
        <v>0</v>
      </c>
      <c r="F86" s="67">
        <f t="shared" si="40"/>
        <v>0</v>
      </c>
      <c r="G86" s="67">
        <f t="shared" si="40"/>
        <v>0</v>
      </c>
      <c r="H86" s="67">
        <f t="shared" si="40"/>
        <v>0</v>
      </c>
      <c r="I86" s="67">
        <f t="shared" si="40"/>
        <v>0</v>
      </c>
      <c r="J86" s="67">
        <f t="shared" si="40"/>
        <v>0</v>
      </c>
      <c r="K86" s="67">
        <f t="shared" si="40"/>
        <v>0</v>
      </c>
      <c r="L86" s="67">
        <f t="shared" si="40"/>
        <v>0</v>
      </c>
      <c r="M86" s="67">
        <f t="shared" si="40"/>
        <v>0</v>
      </c>
      <c r="N86" s="67">
        <f t="shared" si="40"/>
        <v>0</v>
      </c>
      <c r="O86" s="68">
        <f t="shared" si="40"/>
        <v>0</v>
      </c>
      <c r="P86" s="67">
        <f t="shared" si="40"/>
        <v>0</v>
      </c>
      <c r="Q86" s="69">
        <f t="shared" si="40"/>
        <v>0</v>
      </c>
      <c r="R86" s="68">
        <f t="shared" si="40"/>
        <v>0</v>
      </c>
      <c r="S86" s="69">
        <f t="shared" si="40"/>
        <v>0</v>
      </c>
      <c r="T86" s="67">
        <f t="shared" si="40"/>
        <v>0</v>
      </c>
      <c r="U86" s="68">
        <f t="shared" si="40"/>
        <v>0</v>
      </c>
      <c r="V86" s="69">
        <f t="shared" si="40"/>
        <v>0</v>
      </c>
      <c r="W86" s="67">
        <f t="shared" si="40"/>
        <v>0</v>
      </c>
      <c r="X86" s="67">
        <f t="shared" si="40"/>
        <v>0</v>
      </c>
      <c r="Y86" s="67">
        <f t="shared" si="40"/>
        <v>0</v>
      </c>
      <c r="Z86" s="67">
        <f t="shared" si="40"/>
        <v>0</v>
      </c>
      <c r="AA86" s="67">
        <f t="shared" si="40"/>
        <v>0</v>
      </c>
      <c r="AB86" s="68">
        <f t="shared" si="40"/>
        <v>0</v>
      </c>
      <c r="AC86" s="67">
        <f t="shared" si="40"/>
        <v>0</v>
      </c>
      <c r="AD86" s="67">
        <f t="shared" si="40"/>
        <v>0</v>
      </c>
      <c r="AE86" s="67">
        <f t="shared" si="40"/>
        <v>0</v>
      </c>
      <c r="AF86" s="67">
        <f t="shared" si="40"/>
        <v>0</v>
      </c>
      <c r="AG86" s="67">
        <f t="shared" si="40"/>
        <v>0</v>
      </c>
      <c r="AH86" s="67">
        <f t="shared" si="40"/>
        <v>0</v>
      </c>
      <c r="AI86" s="67">
        <f t="shared" si="40"/>
        <v>0</v>
      </c>
      <c r="AJ86" s="69">
        <f t="shared" si="40"/>
        <v>0</v>
      </c>
      <c r="AK86" s="67">
        <f t="shared" si="40"/>
        <v>0</v>
      </c>
      <c r="AL86" s="67">
        <f t="shared" si="40"/>
        <v>0</v>
      </c>
      <c r="AM86" s="70">
        <f t="shared" si="40"/>
        <v>0</v>
      </c>
      <c r="AN86" s="68">
        <f t="shared" si="40"/>
        <v>0</v>
      </c>
      <c r="AO86" s="69">
        <f t="shared" si="40"/>
        <v>0</v>
      </c>
      <c r="AP86" s="68">
        <f t="shared" si="40"/>
        <v>0</v>
      </c>
      <c r="AQ86" s="67">
        <f t="shared" si="40"/>
        <v>0</v>
      </c>
      <c r="AR86" s="67">
        <f t="shared" si="40"/>
        <v>0</v>
      </c>
      <c r="AS86" s="67">
        <f t="shared" si="40"/>
        <v>0</v>
      </c>
      <c r="AT86" s="75">
        <f>O86*(SUM([2]CPR_CEB!$K$69:$K$70))/(SUM([2]CPR_CEB!$K$69:$K$72))</f>
        <v>0</v>
      </c>
      <c r="AU86" s="75">
        <f>O86*([2]CPR_CEB!$K$71/(SUM([2]CPR_CEB!$K$69:$K$72)))</f>
        <v>0</v>
      </c>
      <c r="AV86" s="75">
        <f>O86*([2]CPR_CEB!$K$72/(SUM([2]CPR_CEB!$K$69:$K$72)))</f>
        <v>0</v>
      </c>
      <c r="AW86" s="71">
        <f>$Q86*([2]CPR_CEB!$K$76/(SUM([2]CPR_CEB!$K$76:$K$78)))</f>
        <v>0</v>
      </c>
      <c r="AX86" s="71">
        <f>$Q86*(SUM([2]CPR_CEB!$K$77:$K$78)/(SUM([2]CPR_CEB!$K$76:$K$78)))</f>
        <v>0</v>
      </c>
      <c r="AY86" s="75">
        <f>$R86*(SUM([2]CPR_CEB!$K$79)/(SUM([2]CPR_CEB!$K$79:$K$84)))</f>
        <v>0</v>
      </c>
      <c r="AZ86" s="75">
        <f>$R86*(SUM([2]CPR_CEB!$K$80)/(SUM([2]CPR_CEB!$K$79:$K$84)))</f>
        <v>0</v>
      </c>
      <c r="BA86" s="75">
        <f>$R86*(SUM([2]CPR_CEB!$K$81:$K$83)/(SUM([2]CPR_CEB!$K$79:$K$84)))</f>
        <v>0</v>
      </c>
      <c r="BB86" s="75">
        <f>$R86*(SUM([2]CPR_CEB!$K$84)/(SUM([2]CPR_CEB!$K$79:$K$84)))</f>
        <v>0</v>
      </c>
      <c r="BC86" s="71">
        <f>$S86*(SUM([2]CPR_CEB!$K$85)/(SUM([2]CPR_CEB!$K$85:$K$90)))</f>
        <v>0</v>
      </c>
      <c r="BD86" s="71">
        <f>$S86*(SUM([2]CPR_CEB!$K$86)/(SUM([2]CPR_CEB!$K$85:$K$90)))</f>
        <v>0</v>
      </c>
      <c r="BE86" s="71">
        <f>$S86*(SUM([2]CPR_CEB!$K$87:$K$90)/(SUM([2]CPR_CEB!$K$85:$K$90)))</f>
        <v>0</v>
      </c>
      <c r="BF86" s="75">
        <f>$U86*(SUM([2]CPR_CEB!$K$93)/(SUM([2]CPR_CEB!$K$93:$K$97)))</f>
        <v>0</v>
      </c>
      <c r="BG86" s="75">
        <f>$U86*(SUM([2]CPR_CEB!$K$94)/(SUM([2]CPR_CEB!$K$93:$K$97)))*([2]TRP!$D$246/SUM([2]TRP!$D$246:$D$247))</f>
        <v>0</v>
      </c>
      <c r="BH86" s="75">
        <f>$U86*(SUM([2]CPR_CEB!$K$94)/(SUM([2]CPR_CEB!$K$93:$K$97)))*([2]TRP!$D$247/SUM([2]TRP!$D$246:$D$247))</f>
        <v>0</v>
      </c>
      <c r="BI86" s="75">
        <f>$U86*(SUM([2]CPR_CEB!$K$95:$K$96)/(SUM([2]CPR_CEB!$K$93:$K$97)))</f>
        <v>0</v>
      </c>
      <c r="BJ86" s="75">
        <f>$U86*(SUM([2]CPR_CEB!$K$97)/(SUM([2]CPR_CEB!$K$93:$K$97)))</f>
        <v>0</v>
      </c>
      <c r="BK86" s="71">
        <f>$V86*(SUM([2]CPR_CEB!$K$98)/(SUM([2]CPR_CEB!$K$98:$K$100)))</f>
        <v>0</v>
      </c>
      <c r="BL86" s="71">
        <f>$V86*(SUM([2]CPR_CEB!$K$99)/(SUM([2]CPR_CEB!$K$98:$K$100)))</f>
        <v>0</v>
      </c>
      <c r="BM86" s="71">
        <f>$V86*(SUM([2]CPR_CEB!$K$100)/(SUM([2]CPR_CEB!$K$98:$K$100)))</f>
        <v>0</v>
      </c>
      <c r="BN86" s="75">
        <f>$AB86*(SUM([2]CPR_CEB!$K$106)/(SUM([2]CPR_CEB!$K$106:$K$113)))</f>
        <v>0</v>
      </c>
      <c r="BO86" s="75">
        <f>$AB86*(SUM([2]CPR_CEB!$K$107)/(SUM([2]CPR_CEB!$K$106:$K$113)))</f>
        <v>0</v>
      </c>
      <c r="BP86" s="75">
        <f>$AB86*(SUM([2]CPR_CEB!$K$108)/(SUM([2]CPR_CEB!$K$106:$K$113)))</f>
        <v>0</v>
      </c>
      <c r="BQ86" s="75">
        <f>$AB86*(SUM([2]CPR_CEB!$K$109)/(SUM([2]CPR_CEB!$K$106:$K$113)))</f>
        <v>0</v>
      </c>
      <c r="BR86" s="75">
        <f>$AB86*(SUM([2]CPR_CEB!$K$110)/(SUM([2]CPR_CEB!$K$106:$K$113)))</f>
        <v>0</v>
      </c>
      <c r="BS86" s="75">
        <f>$AB86*(SUM([2]CPR_CEB!$K$111:$K$112)/(SUM([2]CPR_CEB!$K$106:$K$113)))</f>
        <v>0</v>
      </c>
      <c r="BT86" s="75">
        <f>$AB86*(SUM([2]CPR_CEB!$K$113)/(SUM([2]CPR_CEB!$K$106:$K$113)))*([2]TRP!$D$248/SUM([2]TRP!$D$248:$D$251))</f>
        <v>0</v>
      </c>
      <c r="BU86" s="75">
        <f>$AB86*(SUM([2]CPR_CEB!$K$113)/(SUM([2]CPR_CEB!$K$106:$K$113)))*([2]TRP!$D$249/SUM([2]TRP!$D$248:$D$251))</f>
        <v>0</v>
      </c>
      <c r="BV86" s="75">
        <f>$AB86*(SUM([2]CPR_CEB!$K$113)/(SUM([2]CPR_CEB!$K$106:$K$113)))*([2]TRP!$D$250/SUM([2]TRP!$D$248:$D$251))</f>
        <v>0</v>
      </c>
      <c r="BW86" s="75">
        <f>$AB86*(SUM([2]CPR_CEB!$K$113)/(SUM([2]CPR_CEB!$K$106:$K$113)))*([2]TRP!$D$251/SUM([2]TRP!$D$248:$D$251))</f>
        <v>0</v>
      </c>
      <c r="BX86" s="71">
        <f>$AJ86*(SUM([2]CPR_CEB!$K$129)/(SUM([2]CPR_CEB!$K$129:$K$130)))</f>
        <v>0</v>
      </c>
      <c r="BY86" s="71">
        <f>$AJ86*(SUM([2]CPR_CEB!$K$130)/(SUM([2]CPR_CEB!$K$129:$K$130)))</f>
        <v>0</v>
      </c>
      <c r="BZ86" s="68">
        <f>$AN86*(SUM([2]CPR_CEB!$K$137)/(SUM([2]CPR_CEB!$K$137:$K$138)))</f>
        <v>0</v>
      </c>
      <c r="CA86" s="68">
        <f>$AN86*(SUM([2]CPR_CEB!$K$138)/(SUM([2]CPR_CEB!$K$137:$K$138)))</f>
        <v>0</v>
      </c>
      <c r="CB86" s="71">
        <f>$AO86*([2]CPR_CEB!$K$139+[2]CPR_CEB!$K$141)/(SUM([2]CPR_CEB!$K$139:$K$141))</f>
        <v>0</v>
      </c>
      <c r="CC86" s="71">
        <f>$AO86*(SUM([2]CPR_CEB!$K$140)/(SUM([2]CPR_CEB!$K$139:$K$141)))</f>
        <v>0</v>
      </c>
      <c r="CD86" s="68">
        <f>$AP86*(SUM([2]CPR_CEB!$K$142)/(SUM([2]CPR_CEB!$K$142:$K$143)))</f>
        <v>0</v>
      </c>
      <c r="CE86" s="68">
        <f>$AP86*(SUM([2]CPR_CEB!$K$143)/(SUM([2]CPR_CEB!$K$142:$K$143)))</f>
        <v>0</v>
      </c>
      <c r="CF86" s="70"/>
      <c r="CG86" s="70"/>
      <c r="CI86" s="72">
        <f t="shared" si="5"/>
        <v>0</v>
      </c>
      <c r="CJ86" s="73">
        <f t="shared" si="6"/>
        <v>0</v>
      </c>
      <c r="CK86" s="73">
        <f t="shared" si="7"/>
        <v>0</v>
      </c>
      <c r="CL86" s="73">
        <f t="shared" si="8"/>
        <v>0</v>
      </c>
      <c r="CM86" s="73">
        <f t="shared" si="9"/>
        <v>0</v>
      </c>
      <c r="CN86" s="73">
        <f t="shared" si="10"/>
        <v>0</v>
      </c>
      <c r="CO86" s="73">
        <f t="shared" si="11"/>
        <v>0</v>
      </c>
      <c r="CP86" s="73">
        <f t="shared" si="11"/>
        <v>0</v>
      </c>
      <c r="CQ86" s="73">
        <f t="shared" si="12"/>
        <v>0</v>
      </c>
      <c r="CR86" s="73">
        <f t="shared" si="12"/>
        <v>0</v>
      </c>
      <c r="CS86" s="73">
        <f t="shared" si="13"/>
        <v>0</v>
      </c>
      <c r="CT86" s="73">
        <f t="shared" si="14"/>
        <v>0</v>
      </c>
      <c r="CU86" s="73">
        <f t="shared" si="15"/>
        <v>0</v>
      </c>
      <c r="CV86" s="73">
        <f t="shared" si="16"/>
        <v>0</v>
      </c>
      <c r="CW86" s="73">
        <f t="shared" si="17"/>
        <v>0</v>
      </c>
      <c r="CX86" s="73">
        <f t="shared" si="18"/>
        <v>0</v>
      </c>
      <c r="CY86" s="73">
        <f t="shared" si="18"/>
        <v>0</v>
      </c>
      <c r="CZ86" s="73">
        <f t="shared" si="18"/>
        <v>0</v>
      </c>
      <c r="DA86" s="73">
        <f t="shared" si="19"/>
        <v>0</v>
      </c>
      <c r="DB86" s="73">
        <f t="shared" si="20"/>
        <v>0</v>
      </c>
      <c r="DC86" s="73">
        <f t="shared" si="21"/>
        <v>0</v>
      </c>
      <c r="DD86" s="73">
        <f t="shared" si="22"/>
        <v>0</v>
      </c>
      <c r="DE86" s="73">
        <f t="shared" si="23"/>
        <v>0</v>
      </c>
      <c r="DF86" s="73">
        <f t="shared" si="24"/>
        <v>0</v>
      </c>
      <c r="DG86" s="74">
        <f t="shared" si="25"/>
        <v>0</v>
      </c>
      <c r="DH86" s="99"/>
    </row>
    <row r="87" spans="1:112" ht="13.25" x14ac:dyDescent="0.25">
      <c r="A87" s="22" t="str">
        <f t="shared" si="32"/>
        <v>ACTIVITES RECREATIVES  CULTURELLES ET SP</v>
      </c>
      <c r="B87" s="22" t="str">
        <f t="shared" si="32"/>
        <v xml:space="preserve">FP2 </v>
      </c>
      <c r="C87" s="22">
        <v>19</v>
      </c>
      <c r="D87" s="67">
        <f t="shared" si="41"/>
        <v>0</v>
      </c>
      <c r="E87" s="67">
        <f t="shared" si="40"/>
        <v>0.01</v>
      </c>
      <c r="F87" s="67">
        <f t="shared" si="40"/>
        <v>0.05</v>
      </c>
      <c r="G87" s="67">
        <f t="shared" si="40"/>
        <v>0.01</v>
      </c>
      <c r="H87" s="67">
        <f t="shared" si="40"/>
        <v>-1.44</v>
      </c>
      <c r="I87" s="67">
        <f t="shared" si="40"/>
        <v>0.06</v>
      </c>
      <c r="J87" s="67">
        <f t="shared" si="40"/>
        <v>0.02</v>
      </c>
      <c r="K87" s="67">
        <f t="shared" si="40"/>
        <v>0</v>
      </c>
      <c r="L87" s="67">
        <f t="shared" si="40"/>
        <v>0</v>
      </c>
      <c r="M87" s="67">
        <f t="shared" si="40"/>
        <v>0.03</v>
      </c>
      <c r="N87" s="67">
        <f t="shared" si="40"/>
        <v>0.01</v>
      </c>
      <c r="O87" s="68">
        <f t="shared" si="40"/>
        <v>0.01</v>
      </c>
      <c r="P87" s="67">
        <f t="shared" si="40"/>
        <v>0.01</v>
      </c>
      <c r="Q87" s="69">
        <f t="shared" si="40"/>
        <v>0.01</v>
      </c>
      <c r="R87" s="68">
        <f t="shared" si="40"/>
        <v>0.05</v>
      </c>
      <c r="S87" s="69">
        <f t="shared" si="40"/>
        <v>0.02</v>
      </c>
      <c r="T87" s="67">
        <f t="shared" si="40"/>
        <v>0.01</v>
      </c>
      <c r="U87" s="68">
        <f t="shared" si="40"/>
        <v>0.02</v>
      </c>
      <c r="V87" s="69">
        <f t="shared" si="40"/>
        <v>-0.1</v>
      </c>
      <c r="W87" s="67">
        <f t="shared" si="40"/>
        <v>0</v>
      </c>
      <c r="X87" s="67">
        <f t="shared" si="40"/>
        <v>0.02</v>
      </c>
      <c r="Y87" s="67">
        <f t="shared" si="40"/>
        <v>0.02</v>
      </c>
      <c r="Z87" s="67">
        <f t="shared" si="40"/>
        <v>-1.45</v>
      </c>
      <c r="AA87" s="67">
        <f t="shared" si="40"/>
        <v>-0.14000000000000001</v>
      </c>
      <c r="AB87" s="68">
        <f t="shared" si="40"/>
        <v>-0.01</v>
      </c>
      <c r="AC87" s="67">
        <f t="shared" si="40"/>
        <v>0</v>
      </c>
      <c r="AD87" s="67">
        <f t="shared" si="40"/>
        <v>0</v>
      </c>
      <c r="AE87" s="67">
        <f t="shared" si="40"/>
        <v>0.01</v>
      </c>
      <c r="AF87" s="67">
        <f t="shared" si="40"/>
        <v>-0.3</v>
      </c>
      <c r="AG87" s="67">
        <f t="shared" si="40"/>
        <v>-18.649999999999999</v>
      </c>
      <c r="AH87" s="67">
        <f t="shared" si="40"/>
        <v>-0.11</v>
      </c>
      <c r="AI87" s="67">
        <f t="shared" si="40"/>
        <v>-0.88</v>
      </c>
      <c r="AJ87" s="69">
        <f t="shared" si="40"/>
        <v>1.03</v>
      </c>
      <c r="AK87" s="67">
        <f t="shared" si="40"/>
        <v>-2.2599999999999998</v>
      </c>
      <c r="AL87" s="67">
        <f t="shared" si="40"/>
        <v>2271.91</v>
      </c>
      <c r="AM87" s="70">
        <f t="shared" si="40"/>
        <v>-0.02</v>
      </c>
      <c r="AN87" s="68">
        <f t="shared" si="40"/>
        <v>1</v>
      </c>
      <c r="AO87" s="69">
        <f t="shared" si="40"/>
        <v>0</v>
      </c>
      <c r="AP87" s="68">
        <f t="shared" si="40"/>
        <v>1.01</v>
      </c>
      <c r="AQ87" s="67">
        <f t="shared" si="40"/>
        <v>16</v>
      </c>
      <c r="AR87" s="67">
        <f t="shared" si="40"/>
        <v>0</v>
      </c>
      <c r="AS87" s="67">
        <f t="shared" si="40"/>
        <v>2265.96</v>
      </c>
      <c r="AT87" s="75">
        <f>O87*(SUM([2]CPR_CEB!$K$69:$K$70))/(SUM([2]CPR_CEB!$K$69:$K$72))</f>
        <v>1.7294809991861267E-3</v>
      </c>
      <c r="AU87" s="75">
        <f>O87*([2]CPR_CEB!$K$71/(SUM([2]CPR_CEB!$K$69:$K$72)))</f>
        <v>2.1141927001815564E-3</v>
      </c>
      <c r="AV87" s="75">
        <f>O87*([2]CPR_CEB!$K$72/(SUM([2]CPR_CEB!$K$69:$K$72)))</f>
        <v>6.1563263006323169E-3</v>
      </c>
      <c r="AW87" s="71">
        <f>$Q87*([2]CPR_CEB!$K$76/(SUM([2]CPR_CEB!$K$76:$K$78)))</f>
        <v>3.7354856981025204E-3</v>
      </c>
      <c r="AX87" s="71">
        <f>$Q87*(SUM([2]CPR_CEB!$K$77:$K$78)/(SUM([2]CPR_CEB!$K$76:$K$78)))</f>
        <v>6.2645143018974789E-3</v>
      </c>
      <c r="AY87" s="75">
        <f>$R87*(SUM([2]CPR_CEB!$K$79)/(SUM([2]CPR_CEB!$K$79:$K$84)))</f>
        <v>3.8828849841911575E-3</v>
      </c>
      <c r="AZ87" s="75">
        <f>$R87*(SUM([2]CPR_CEB!$K$80)/(SUM([2]CPR_CEB!$K$79:$K$84)))</f>
        <v>1.5396776032757995E-2</v>
      </c>
      <c r="BA87" s="75">
        <f>$R87*(SUM([2]CPR_CEB!$K$81:$K$83)/(SUM([2]CPR_CEB!$K$79:$K$84)))</f>
        <v>1.4413258694863422E-2</v>
      </c>
      <c r="BB87" s="75">
        <f>$R87*(SUM([2]CPR_CEB!$K$84)/(SUM([2]CPR_CEB!$K$79:$K$84)))</f>
        <v>1.6307080288187427E-2</v>
      </c>
      <c r="BC87" s="71">
        <f>$S87*(SUM([2]CPR_CEB!$K$85)/(SUM([2]CPR_CEB!$K$85:$K$90)))</f>
        <v>6.2348657259899869E-3</v>
      </c>
      <c r="BD87" s="71">
        <f>$S87*(SUM([2]CPR_CEB!$K$86)/(SUM([2]CPR_CEB!$K$85:$K$90)))</f>
        <v>2.8814292216659083E-3</v>
      </c>
      <c r="BE87" s="71">
        <f>$S87*(SUM([2]CPR_CEB!$K$87:$K$90)/(SUM([2]CPR_CEB!$K$85:$K$90)))</f>
        <v>1.0883705052344107E-2</v>
      </c>
      <c r="BF87" s="75">
        <f>$U87*(SUM([2]CPR_CEB!$K$93)/(SUM([2]CPR_CEB!$K$93:$K$97)))</f>
        <v>4.7894996618101379E-5</v>
      </c>
      <c r="BG87" s="75">
        <f>$U87*(SUM([2]CPR_CEB!$K$94)/(SUM([2]CPR_CEB!$K$93:$K$97)))*([2]TRP!$D$246/SUM([2]TRP!$D$246:$D$247))</f>
        <v>1.3918977270818459E-4</v>
      </c>
      <c r="BH87" s="75">
        <f>$U87*(SUM([2]CPR_CEB!$K$94)/(SUM([2]CPR_CEB!$K$93:$K$97)))*([2]TRP!$D$247/SUM([2]TRP!$D$246:$D$247))</f>
        <v>6.628341889008244E-5</v>
      </c>
      <c r="BI87" s="75">
        <f>$U87*(SUM([2]CPR_CEB!$K$95:$K$96)/(SUM([2]CPR_CEB!$K$93:$K$97)))</f>
        <v>1.4803575672266602E-3</v>
      </c>
      <c r="BJ87" s="75">
        <f>$U87*(SUM([2]CPR_CEB!$K$97)/(SUM([2]CPR_CEB!$K$93:$K$97)))</f>
        <v>1.8266274244556971E-2</v>
      </c>
      <c r="BK87" s="71">
        <f>$V87*(SUM([2]CPR_CEB!$K$98)/(SUM([2]CPR_CEB!$K$98:$K$100)))</f>
        <v>-5.8457455588993436E-2</v>
      </c>
      <c r="BL87" s="71">
        <f>$V87*(SUM([2]CPR_CEB!$K$99)/(SUM([2]CPR_CEB!$K$98:$K$100)))</f>
        <v>-3.0275672037890625E-2</v>
      </c>
      <c r="BM87" s="71">
        <f>$V87*(SUM([2]CPR_CEB!$K$100)/(SUM([2]CPR_CEB!$K$98:$K$100)))</f>
        <v>-1.1266872373115945E-2</v>
      </c>
      <c r="BN87" s="75">
        <f>$AB87*(SUM([2]CPR_CEB!$K$106)/(SUM([2]CPR_CEB!$K$106:$K$113)))</f>
        <v>-6.4846005774783441E-4</v>
      </c>
      <c r="BO87" s="75">
        <f>$AB87*(SUM([2]CPR_CEB!$K$107)/(SUM([2]CPR_CEB!$K$106:$K$113)))</f>
        <v>-1.1835632552668165E-3</v>
      </c>
      <c r="BP87" s="75">
        <f>$AB87*(SUM([2]CPR_CEB!$K$108)/(SUM([2]CPR_CEB!$K$106:$K$113)))</f>
        <v>-2.8138701743129079E-3</v>
      </c>
      <c r="BQ87" s="75">
        <f>$AB87*(SUM([2]CPR_CEB!$K$109)/(SUM([2]CPR_CEB!$K$106:$K$113)))</f>
        <v>-6.3455780130467333E-4</v>
      </c>
      <c r="BR87" s="75">
        <f>$AB87*(SUM([2]CPR_CEB!$K$110)/(SUM([2]CPR_CEB!$K$106:$K$113)))</f>
        <v>-1.1895786546893381E-3</v>
      </c>
      <c r="BS87" s="75">
        <f>$AB87*(SUM([2]CPR_CEB!$K$111:$K$112)/(SUM([2]CPR_CEB!$K$106:$K$113)))</f>
        <v>-2.575593519409689E-3</v>
      </c>
      <c r="BT87" s="75">
        <f>$AB87*(SUM([2]CPR_CEB!$K$113)/(SUM([2]CPR_CEB!$K$106:$K$113)))*([2]TRP!$D$248/SUM([2]TRP!$D$248:$D$251))</f>
        <v>-1.0369028418183421E-4</v>
      </c>
      <c r="BU87" s="75">
        <f>$AB87*(SUM([2]CPR_CEB!$K$113)/(SUM([2]CPR_CEB!$K$106:$K$113)))*([2]TRP!$D$249/SUM([2]TRP!$D$248:$D$251))</f>
        <v>-5.3147919937943902E-4</v>
      </c>
      <c r="BV87" s="75">
        <f>$AB87*(SUM([2]CPR_CEB!$K$113)/(SUM([2]CPR_CEB!$K$106:$K$113)))*([2]TRP!$D$250/SUM([2]TRP!$D$248:$D$251))</f>
        <v>-1.2654890564017167E-4</v>
      </c>
      <c r="BW87" s="75">
        <f>$AB87*(SUM([2]CPR_CEB!$K$113)/(SUM([2]CPR_CEB!$K$106:$K$113)))*([2]TRP!$D$251/SUM([2]TRP!$D$248:$D$251))</f>
        <v>-1.9265814806729642E-4</v>
      </c>
      <c r="BX87" s="71">
        <f>$AJ87*(SUM([2]CPR_CEB!$K$129)/(SUM([2]CPR_CEB!$K$129:$K$130)))</f>
        <v>0.77600466146807467</v>
      </c>
      <c r="BY87" s="71">
        <f>$AJ87*(SUM([2]CPR_CEB!$K$130)/(SUM([2]CPR_CEB!$K$129:$K$130)))</f>
        <v>0.2539953385319253</v>
      </c>
      <c r="BZ87" s="68">
        <f>$AN87*(SUM([2]CPR_CEB!$K$137)/(SUM([2]CPR_CEB!$K$137:$K$138)))</f>
        <v>0.1683448800840231</v>
      </c>
      <c r="CA87" s="68">
        <f>$AN87*(SUM([2]CPR_CEB!$K$138)/(SUM([2]CPR_CEB!$K$137:$K$138)))</f>
        <v>0.83165511991597696</v>
      </c>
      <c r="CB87" s="71">
        <f>$AO87*([2]CPR_CEB!$K$139+[2]CPR_CEB!$K$141)/(SUM([2]CPR_CEB!$K$139:$K$141))</f>
        <v>0</v>
      </c>
      <c r="CC87" s="71">
        <f>$AO87*(SUM([2]CPR_CEB!$K$140)/(SUM([2]CPR_CEB!$K$139:$K$141)))</f>
        <v>0</v>
      </c>
      <c r="CD87" s="68">
        <f>$AP87*(SUM([2]CPR_CEB!$K$142)/(SUM([2]CPR_CEB!$K$142:$K$143)))</f>
        <v>0.42495712885840276</v>
      </c>
      <c r="CE87" s="68">
        <f>$AP87*(SUM([2]CPR_CEB!$K$143)/(SUM([2]CPR_CEB!$K$142:$K$143)))</f>
        <v>0.58504287114159725</v>
      </c>
      <c r="CF87" s="70"/>
      <c r="CG87" s="70"/>
      <c r="CI87" s="72">
        <f t="shared" si="5"/>
        <v>0</v>
      </c>
      <c r="CJ87" s="73">
        <f t="shared" si="6"/>
        <v>6.0000000000000005E-2</v>
      </c>
      <c r="CK87" s="73">
        <f t="shared" si="7"/>
        <v>0</v>
      </c>
      <c r="CL87" s="73">
        <f t="shared" si="8"/>
        <v>2.1141927001815564E-3</v>
      </c>
      <c r="CM87" s="73">
        <f t="shared" si="9"/>
        <v>6.1563263006323169E-3</v>
      </c>
      <c r="CN87" s="73">
        <f t="shared" si="10"/>
        <v>6.2645143018974789E-3</v>
      </c>
      <c r="CO87" s="73">
        <f t="shared" si="11"/>
        <v>3.8828849841911575E-3</v>
      </c>
      <c r="CP87" s="73">
        <f t="shared" si="11"/>
        <v>1.5396776032757995E-2</v>
      </c>
      <c r="CQ87" s="73">
        <f t="shared" si="12"/>
        <v>1.6307080288187427E-2</v>
      </c>
      <c r="CR87" s="73">
        <f t="shared" si="12"/>
        <v>6.2348657259899869E-3</v>
      </c>
      <c r="CS87" s="73">
        <f t="shared" si="13"/>
        <v>2.8814292216659083E-3</v>
      </c>
      <c r="CT87" s="73">
        <f t="shared" si="14"/>
        <v>-1.2690245843613932</v>
      </c>
      <c r="CU87" s="73">
        <f t="shared" si="15"/>
        <v>0.02</v>
      </c>
      <c r="CV87" s="73">
        <f t="shared" si="16"/>
        <v>-7.5215034192966865E-4</v>
      </c>
      <c r="CW87" s="73">
        <f t="shared" si="17"/>
        <v>-1.1835632552668165E-3</v>
      </c>
      <c r="CX87" s="73">
        <f t="shared" si="18"/>
        <v>-3.3453493736923471E-3</v>
      </c>
      <c r="CY87" s="73">
        <f t="shared" si="18"/>
        <v>-7.61106706944845E-4</v>
      </c>
      <c r="CZ87" s="73">
        <f t="shared" si="18"/>
        <v>-1.3822368027566344E-3</v>
      </c>
      <c r="DA87" s="73">
        <f t="shared" si="19"/>
        <v>2249.4967310768907</v>
      </c>
      <c r="DB87" s="73">
        <f t="shared" si="20"/>
        <v>17.670693329589497</v>
      </c>
      <c r="DC87" s="73">
        <f t="shared" si="21"/>
        <v>4.7894996618101379E-5</v>
      </c>
      <c r="DD87" s="73">
        <f t="shared" si="22"/>
        <v>1.8405464017265154E-2</v>
      </c>
      <c r="DE87" s="73">
        <f t="shared" si="23"/>
        <v>-5.8457455588993436E-2</v>
      </c>
      <c r="DF87" s="73">
        <f t="shared" si="24"/>
        <v>-3.0209388619000542E-2</v>
      </c>
      <c r="DG87" s="74">
        <f t="shared" si="25"/>
        <v>2265.9599999999991</v>
      </c>
      <c r="DH87" s="99"/>
    </row>
    <row r="88" spans="1:112" ht="13.25" x14ac:dyDescent="0.25">
      <c r="A88" s="22" t="str">
        <f t="shared" si="32"/>
        <v>SERVICES PERSONNELS ET DOMESTIQUES</v>
      </c>
      <c r="B88" s="22" t="str">
        <f t="shared" si="32"/>
        <v xml:space="preserve">FP3 </v>
      </c>
      <c r="C88" s="22">
        <v>19</v>
      </c>
      <c r="D88" s="67">
        <f t="shared" si="41"/>
        <v>0</v>
      </c>
      <c r="E88" s="67">
        <f t="shared" si="40"/>
        <v>0</v>
      </c>
      <c r="F88" s="67">
        <f t="shared" si="40"/>
        <v>0</v>
      </c>
      <c r="G88" s="67">
        <f t="shared" si="40"/>
        <v>0</v>
      </c>
      <c r="H88" s="67">
        <f t="shared" si="40"/>
        <v>0</v>
      </c>
      <c r="I88" s="67">
        <f t="shared" si="40"/>
        <v>0</v>
      </c>
      <c r="J88" s="67">
        <f t="shared" si="40"/>
        <v>0</v>
      </c>
      <c r="K88" s="67">
        <f t="shared" si="40"/>
        <v>0</v>
      </c>
      <c r="L88" s="67">
        <f t="shared" si="40"/>
        <v>0</v>
      </c>
      <c r="M88" s="67">
        <f t="shared" si="40"/>
        <v>0</v>
      </c>
      <c r="N88" s="67">
        <f t="shared" si="40"/>
        <v>0</v>
      </c>
      <c r="O88" s="68">
        <f t="shared" si="40"/>
        <v>0</v>
      </c>
      <c r="P88" s="67">
        <f t="shared" si="40"/>
        <v>0</v>
      </c>
      <c r="Q88" s="69">
        <f t="shared" si="40"/>
        <v>0</v>
      </c>
      <c r="R88" s="68">
        <f t="shared" si="40"/>
        <v>0</v>
      </c>
      <c r="S88" s="69">
        <f t="shared" si="40"/>
        <v>0</v>
      </c>
      <c r="T88" s="67">
        <f t="shared" si="40"/>
        <v>0</v>
      </c>
      <c r="U88" s="68">
        <f t="shared" si="40"/>
        <v>0</v>
      </c>
      <c r="V88" s="69">
        <f t="shared" si="40"/>
        <v>0</v>
      </c>
      <c r="W88" s="67">
        <f t="shared" si="40"/>
        <v>0</v>
      </c>
      <c r="X88" s="67">
        <f t="shared" si="40"/>
        <v>0</v>
      </c>
      <c r="Y88" s="67">
        <f t="shared" si="40"/>
        <v>0</v>
      </c>
      <c r="Z88" s="67">
        <f t="shared" si="40"/>
        <v>0</v>
      </c>
      <c r="AA88" s="67">
        <f t="shared" si="40"/>
        <v>0</v>
      </c>
      <c r="AB88" s="68">
        <f t="shared" si="40"/>
        <v>0</v>
      </c>
      <c r="AC88" s="67">
        <f t="shared" si="40"/>
        <v>0</v>
      </c>
      <c r="AD88" s="67">
        <f t="shared" si="40"/>
        <v>0</v>
      </c>
      <c r="AE88" s="67">
        <f t="shared" ref="AE88:AS88" si="42">AE40</f>
        <v>0</v>
      </c>
      <c r="AF88" s="67">
        <f t="shared" si="42"/>
        <v>0</v>
      </c>
      <c r="AG88" s="67">
        <f t="shared" si="42"/>
        <v>0</v>
      </c>
      <c r="AH88" s="67">
        <f t="shared" si="42"/>
        <v>0</v>
      </c>
      <c r="AI88" s="67">
        <f t="shared" si="42"/>
        <v>0</v>
      </c>
      <c r="AJ88" s="69">
        <f t="shared" si="42"/>
        <v>0</v>
      </c>
      <c r="AK88" s="67">
        <f t="shared" si="42"/>
        <v>0</v>
      </c>
      <c r="AL88" s="67">
        <f t="shared" si="42"/>
        <v>0</v>
      </c>
      <c r="AM88" s="70">
        <f t="shared" si="42"/>
        <v>0</v>
      </c>
      <c r="AN88" s="68">
        <f t="shared" si="42"/>
        <v>0</v>
      </c>
      <c r="AO88" s="69">
        <f t="shared" si="42"/>
        <v>0</v>
      </c>
      <c r="AP88" s="68">
        <f t="shared" si="42"/>
        <v>0</v>
      </c>
      <c r="AQ88" s="67">
        <f t="shared" si="42"/>
        <v>0</v>
      </c>
      <c r="AR88" s="67">
        <f t="shared" si="42"/>
        <v>0</v>
      </c>
      <c r="AS88" s="67">
        <f t="shared" si="42"/>
        <v>0</v>
      </c>
      <c r="AT88" s="75">
        <f>O88*(SUM([2]CPR_CEB!$K$69:$K$70))/(SUM([2]CPR_CEB!$K$69:$K$72))</f>
        <v>0</v>
      </c>
      <c r="AU88" s="75">
        <f>O88*([2]CPR_CEB!$K$71/(SUM([2]CPR_CEB!$K$69:$K$72)))</f>
        <v>0</v>
      </c>
      <c r="AV88" s="75">
        <f>O88*([2]CPR_CEB!$K$72/(SUM([2]CPR_CEB!$K$69:$K$72)))</f>
        <v>0</v>
      </c>
      <c r="AW88" s="71">
        <f>$Q88*([2]CPR_CEB!$K$76/(SUM([2]CPR_CEB!$K$76:$K$78)))</f>
        <v>0</v>
      </c>
      <c r="AX88" s="71">
        <f>$Q88*(SUM([2]CPR_CEB!$K$77:$K$78)/(SUM([2]CPR_CEB!$K$76:$K$78)))</f>
        <v>0</v>
      </c>
      <c r="AY88" s="75">
        <f>$R88*(SUM([2]CPR_CEB!$K$79)/(SUM([2]CPR_CEB!$K$79:$K$84)))</f>
        <v>0</v>
      </c>
      <c r="AZ88" s="75">
        <f>$R88*(SUM([2]CPR_CEB!$K$80)/(SUM([2]CPR_CEB!$K$79:$K$84)))</f>
        <v>0</v>
      </c>
      <c r="BA88" s="75">
        <f>$R88*(SUM([2]CPR_CEB!$K$81:$K$83)/(SUM([2]CPR_CEB!$K$79:$K$84)))</f>
        <v>0</v>
      </c>
      <c r="BB88" s="75">
        <f>$R88*(SUM([2]CPR_CEB!$K$84)/(SUM([2]CPR_CEB!$K$79:$K$84)))</f>
        <v>0</v>
      </c>
      <c r="BC88" s="71">
        <f>$S88*(SUM([2]CPR_CEB!$K$85)/(SUM([2]CPR_CEB!$K$85:$K$90)))</f>
        <v>0</v>
      </c>
      <c r="BD88" s="71">
        <f>$S88*(SUM([2]CPR_CEB!$K$86)/(SUM([2]CPR_CEB!$K$85:$K$90)))</f>
        <v>0</v>
      </c>
      <c r="BE88" s="71">
        <f>$S88*(SUM([2]CPR_CEB!$K$87:$K$90)/(SUM([2]CPR_CEB!$K$85:$K$90)))</f>
        <v>0</v>
      </c>
      <c r="BF88" s="75">
        <f>$U88*(SUM([2]CPR_CEB!$K$93)/(SUM([2]CPR_CEB!$K$93:$K$97)))</f>
        <v>0</v>
      </c>
      <c r="BG88" s="75">
        <f>$U88*(SUM([2]CPR_CEB!$K$94)/(SUM([2]CPR_CEB!$K$93:$K$97)))*([2]TRP!$D$246/SUM([2]TRP!$D$246:$D$247))</f>
        <v>0</v>
      </c>
      <c r="BH88" s="75">
        <f>$U88*(SUM([2]CPR_CEB!$K$94)/(SUM([2]CPR_CEB!$K$93:$K$97)))*([2]TRP!$D$247/SUM([2]TRP!$D$246:$D$247))</f>
        <v>0</v>
      </c>
      <c r="BI88" s="75">
        <f>$U88*(SUM([2]CPR_CEB!$K$95:$K$96)/(SUM([2]CPR_CEB!$K$93:$K$97)))</f>
        <v>0</v>
      </c>
      <c r="BJ88" s="75">
        <f>$U88*(SUM([2]CPR_CEB!$K$97)/(SUM([2]CPR_CEB!$K$93:$K$97)))</f>
        <v>0</v>
      </c>
      <c r="BK88" s="71">
        <f>$V88*(SUM([2]CPR_CEB!$K$98)/(SUM([2]CPR_CEB!$K$98:$K$100)))</f>
        <v>0</v>
      </c>
      <c r="BL88" s="71">
        <f>$V88*(SUM([2]CPR_CEB!$K$99)/(SUM([2]CPR_CEB!$K$98:$K$100)))</f>
        <v>0</v>
      </c>
      <c r="BM88" s="71">
        <f>$V88*(SUM([2]CPR_CEB!$K$100)/(SUM([2]CPR_CEB!$K$98:$K$100)))</f>
        <v>0</v>
      </c>
      <c r="BN88" s="75">
        <f>$AB88*(SUM([2]CPR_CEB!$K$106)/(SUM([2]CPR_CEB!$K$106:$K$113)))</f>
        <v>0</v>
      </c>
      <c r="BO88" s="75">
        <f>$AB88*(SUM([2]CPR_CEB!$K$107)/(SUM([2]CPR_CEB!$K$106:$K$113)))</f>
        <v>0</v>
      </c>
      <c r="BP88" s="75">
        <f>$AB88*(SUM([2]CPR_CEB!$K$108)/(SUM([2]CPR_CEB!$K$106:$K$113)))</f>
        <v>0</v>
      </c>
      <c r="BQ88" s="75">
        <f>$AB88*(SUM([2]CPR_CEB!$K$109)/(SUM([2]CPR_CEB!$K$106:$K$113)))</f>
        <v>0</v>
      </c>
      <c r="BR88" s="75">
        <f>$AB88*(SUM([2]CPR_CEB!$K$110)/(SUM([2]CPR_CEB!$K$106:$K$113)))</f>
        <v>0</v>
      </c>
      <c r="BS88" s="75">
        <f>$AB88*(SUM([2]CPR_CEB!$K$111:$K$112)/(SUM([2]CPR_CEB!$K$106:$K$113)))</f>
        <v>0</v>
      </c>
      <c r="BT88" s="75">
        <f>$AB88*(SUM([2]CPR_CEB!$K$113)/(SUM([2]CPR_CEB!$K$106:$K$113)))*([2]TRP!$D$248/SUM([2]TRP!$D$248:$D$251))</f>
        <v>0</v>
      </c>
      <c r="BU88" s="75">
        <f>$AB88*(SUM([2]CPR_CEB!$K$113)/(SUM([2]CPR_CEB!$K$106:$K$113)))*([2]TRP!$D$249/SUM([2]TRP!$D$248:$D$251))</f>
        <v>0</v>
      </c>
      <c r="BV88" s="75">
        <f>$AB88*(SUM([2]CPR_CEB!$K$113)/(SUM([2]CPR_CEB!$K$106:$K$113)))*([2]TRP!$D$250/SUM([2]TRP!$D$248:$D$251))</f>
        <v>0</v>
      </c>
      <c r="BW88" s="75">
        <f>$AB88*(SUM([2]CPR_CEB!$K$113)/(SUM([2]CPR_CEB!$K$106:$K$113)))*([2]TRP!$D$251/SUM([2]TRP!$D$248:$D$251))</f>
        <v>0</v>
      </c>
      <c r="BX88" s="71">
        <f>$AJ88*(SUM([2]CPR_CEB!$K$129)/(SUM([2]CPR_CEB!$K$129:$K$130)))</f>
        <v>0</v>
      </c>
      <c r="BY88" s="71">
        <f>$AJ88*(SUM([2]CPR_CEB!$K$130)/(SUM([2]CPR_CEB!$K$129:$K$130)))</f>
        <v>0</v>
      </c>
      <c r="BZ88" s="68">
        <f>$AN88*(SUM([2]CPR_CEB!$K$137)/(SUM([2]CPR_CEB!$K$137:$K$138)))</f>
        <v>0</v>
      </c>
      <c r="CA88" s="68">
        <f>$AN88*(SUM([2]CPR_CEB!$K$138)/(SUM([2]CPR_CEB!$K$137:$K$138)))</f>
        <v>0</v>
      </c>
      <c r="CB88" s="71">
        <f>$AO88*([2]CPR_CEB!$K$139+[2]CPR_CEB!$K$141)/(SUM([2]CPR_CEB!$K$139:$K$141))</f>
        <v>0</v>
      </c>
      <c r="CC88" s="71">
        <f>$AO88*(SUM([2]CPR_CEB!$K$140)/(SUM([2]CPR_CEB!$K$139:$K$141)))</f>
        <v>0</v>
      </c>
      <c r="CD88" s="68">
        <f>$AP88*(SUM([2]CPR_CEB!$K$142)/(SUM([2]CPR_CEB!$K$142:$K$143)))</f>
        <v>0</v>
      </c>
      <c r="CE88" s="68">
        <f>$AP88*(SUM([2]CPR_CEB!$K$143)/(SUM([2]CPR_CEB!$K$142:$K$143)))</f>
        <v>0</v>
      </c>
      <c r="CF88" s="70"/>
      <c r="CG88" s="70"/>
      <c r="CI88" s="72">
        <f t="shared" si="5"/>
        <v>0</v>
      </c>
      <c r="CJ88" s="73">
        <f t="shared" si="6"/>
        <v>0</v>
      </c>
      <c r="CK88" s="73">
        <f t="shared" si="7"/>
        <v>0</v>
      </c>
      <c r="CL88" s="73">
        <f t="shared" si="8"/>
        <v>0</v>
      </c>
      <c r="CM88" s="73">
        <f t="shared" si="9"/>
        <v>0</v>
      </c>
      <c r="CN88" s="73">
        <f t="shared" si="10"/>
        <v>0</v>
      </c>
      <c r="CO88" s="73">
        <f t="shared" si="11"/>
        <v>0</v>
      </c>
      <c r="CP88" s="73">
        <f t="shared" si="11"/>
        <v>0</v>
      </c>
      <c r="CQ88" s="73">
        <f t="shared" si="12"/>
        <v>0</v>
      </c>
      <c r="CR88" s="73">
        <f t="shared" si="12"/>
        <v>0</v>
      </c>
      <c r="CS88" s="73">
        <f t="shared" si="13"/>
        <v>0</v>
      </c>
      <c r="CT88" s="73">
        <f t="shared" si="14"/>
        <v>0</v>
      </c>
      <c r="CU88" s="73">
        <f t="shared" si="15"/>
        <v>0</v>
      </c>
      <c r="CV88" s="73">
        <f t="shared" si="16"/>
        <v>0</v>
      </c>
      <c r="CW88" s="73">
        <f t="shared" si="17"/>
        <v>0</v>
      </c>
      <c r="CX88" s="73">
        <f t="shared" si="18"/>
        <v>0</v>
      </c>
      <c r="CY88" s="73">
        <f t="shared" si="18"/>
        <v>0</v>
      </c>
      <c r="CZ88" s="73">
        <f t="shared" si="18"/>
        <v>0</v>
      </c>
      <c r="DA88" s="73">
        <f t="shared" si="19"/>
        <v>0</v>
      </c>
      <c r="DB88" s="73">
        <f t="shared" si="20"/>
        <v>0</v>
      </c>
      <c r="DC88" s="73">
        <f t="shared" si="21"/>
        <v>0</v>
      </c>
      <c r="DD88" s="73">
        <f t="shared" si="22"/>
        <v>0</v>
      </c>
      <c r="DE88" s="73">
        <f t="shared" si="23"/>
        <v>0</v>
      </c>
      <c r="DF88" s="73">
        <f t="shared" si="24"/>
        <v>0</v>
      </c>
      <c r="DG88" s="74">
        <f t="shared" si="25"/>
        <v>0</v>
      </c>
      <c r="DH88" s="99"/>
    </row>
    <row r="89" spans="1:112" ht="13.25" x14ac:dyDescent="0.25">
      <c r="A89" s="22" t="str">
        <f t="shared" si="32"/>
        <v>EDUCATION</v>
      </c>
      <c r="B89" s="45" t="str">
        <f t="shared" si="32"/>
        <v xml:space="preserve">FQ1 </v>
      </c>
      <c r="C89" s="22" t="s">
        <v>165</v>
      </c>
      <c r="D89" s="67">
        <f t="shared" si="41"/>
        <v>0</v>
      </c>
      <c r="E89" s="67">
        <f t="shared" si="41"/>
        <v>0</v>
      </c>
      <c r="F89" s="67">
        <f t="shared" si="41"/>
        <v>0</v>
      </c>
      <c r="G89" s="67">
        <f t="shared" si="41"/>
        <v>0</v>
      </c>
      <c r="H89" s="67">
        <f t="shared" si="41"/>
        <v>0</v>
      </c>
      <c r="I89" s="67">
        <f t="shared" si="41"/>
        <v>0</v>
      </c>
      <c r="J89" s="67">
        <f t="shared" si="41"/>
        <v>0</v>
      </c>
      <c r="K89" s="67">
        <f t="shared" si="41"/>
        <v>0</v>
      </c>
      <c r="L89" s="67">
        <f t="shared" si="41"/>
        <v>0</v>
      </c>
      <c r="M89" s="67">
        <f t="shared" si="41"/>
        <v>0</v>
      </c>
      <c r="N89" s="67">
        <f t="shared" si="41"/>
        <v>0</v>
      </c>
      <c r="O89" s="68">
        <f t="shared" si="41"/>
        <v>0</v>
      </c>
      <c r="P89" s="67">
        <f t="shared" si="41"/>
        <v>0</v>
      </c>
      <c r="Q89" s="69">
        <f t="shared" si="41"/>
        <v>0</v>
      </c>
      <c r="R89" s="68">
        <f t="shared" si="41"/>
        <v>0</v>
      </c>
      <c r="S89" s="69">
        <f t="shared" si="41"/>
        <v>0</v>
      </c>
      <c r="T89" s="67">
        <f t="shared" ref="T89:AD89" si="43">T41</f>
        <v>0</v>
      </c>
      <c r="U89" s="68">
        <f t="shared" si="43"/>
        <v>0</v>
      </c>
      <c r="V89" s="69">
        <f t="shared" si="43"/>
        <v>0</v>
      </c>
      <c r="W89" s="67">
        <f t="shared" si="43"/>
        <v>0</v>
      </c>
      <c r="X89" s="67">
        <f t="shared" si="43"/>
        <v>0</v>
      </c>
      <c r="Y89" s="67">
        <f t="shared" si="43"/>
        <v>0</v>
      </c>
      <c r="Z89" s="67">
        <f t="shared" si="43"/>
        <v>0</v>
      </c>
      <c r="AA89" s="67">
        <f t="shared" si="43"/>
        <v>0</v>
      </c>
      <c r="AB89" s="68">
        <f t="shared" si="43"/>
        <v>0</v>
      </c>
      <c r="AC89" s="67">
        <f t="shared" si="43"/>
        <v>0</v>
      </c>
      <c r="AD89" s="67">
        <f t="shared" si="43"/>
        <v>0</v>
      </c>
      <c r="AE89" s="67">
        <f t="shared" ref="AE89:AS89" si="44">AE41</f>
        <v>0</v>
      </c>
      <c r="AF89" s="67">
        <f t="shared" si="44"/>
        <v>0</v>
      </c>
      <c r="AG89" s="67">
        <f t="shared" si="44"/>
        <v>0</v>
      </c>
      <c r="AH89" s="67">
        <f t="shared" si="44"/>
        <v>0</v>
      </c>
      <c r="AI89" s="67">
        <f t="shared" si="44"/>
        <v>0</v>
      </c>
      <c r="AJ89" s="69">
        <f t="shared" si="44"/>
        <v>0</v>
      </c>
      <c r="AK89" s="67">
        <f t="shared" si="44"/>
        <v>0</v>
      </c>
      <c r="AL89" s="67">
        <f t="shared" si="44"/>
        <v>0</v>
      </c>
      <c r="AM89" s="70">
        <f t="shared" si="44"/>
        <v>0</v>
      </c>
      <c r="AN89" s="68">
        <f t="shared" si="44"/>
        <v>0</v>
      </c>
      <c r="AO89" s="69">
        <f t="shared" si="44"/>
        <v>0</v>
      </c>
      <c r="AP89" s="68">
        <f t="shared" si="44"/>
        <v>0</v>
      </c>
      <c r="AQ89" s="67">
        <f t="shared" si="44"/>
        <v>0</v>
      </c>
      <c r="AR89" s="67">
        <f t="shared" si="44"/>
        <v>0</v>
      </c>
      <c r="AS89" s="67">
        <f t="shared" si="44"/>
        <v>0</v>
      </c>
      <c r="AT89" s="75">
        <f>O89*(SUM([2]CPR_CEB!$K$69:$K$70))/(SUM([2]CPR_CEB!$K$69:$K$72))</f>
        <v>0</v>
      </c>
      <c r="AU89" s="75">
        <f>O89*([2]CPR_CEB!$K$71/(SUM([2]CPR_CEB!$K$69:$K$72)))</f>
        <v>0</v>
      </c>
      <c r="AV89" s="75">
        <f>O89*([2]CPR_CEB!$K$72/(SUM([2]CPR_CEB!$K$69:$K$72)))</f>
        <v>0</v>
      </c>
      <c r="AW89" s="71">
        <f>$Q89*([2]CPR_CEB!$K$76/(SUM([2]CPR_CEB!$K$76:$K$78)))</f>
        <v>0</v>
      </c>
      <c r="AX89" s="71">
        <f>$Q89*(SUM([2]CPR_CEB!$K$77:$K$78)/(SUM([2]CPR_CEB!$K$76:$K$78)))</f>
        <v>0</v>
      </c>
      <c r="AY89" s="75">
        <f>$R89*(SUM([2]CPR_CEB!$K$79)/(SUM([2]CPR_CEB!$K$79:$K$84)))</f>
        <v>0</v>
      </c>
      <c r="AZ89" s="75">
        <f>$R89*(SUM([2]CPR_CEB!$K$80)/(SUM([2]CPR_CEB!$K$79:$K$84)))</f>
        <v>0</v>
      </c>
      <c r="BA89" s="75">
        <f>$R89*(SUM([2]CPR_CEB!$K$81:$K$83)/(SUM([2]CPR_CEB!$K$79:$K$84)))</f>
        <v>0</v>
      </c>
      <c r="BB89" s="75">
        <f>$R89*(SUM([2]CPR_CEB!$K$84)/(SUM([2]CPR_CEB!$K$79:$K$84)))</f>
        <v>0</v>
      </c>
      <c r="BC89" s="71">
        <f>$S89*(SUM([2]CPR_CEB!$K$85)/(SUM([2]CPR_CEB!$K$85:$K$90)))</f>
        <v>0</v>
      </c>
      <c r="BD89" s="71">
        <f>$S89*(SUM([2]CPR_CEB!$K$86)/(SUM([2]CPR_CEB!$K$85:$K$90)))</f>
        <v>0</v>
      </c>
      <c r="BE89" s="71">
        <f>$S89*(SUM([2]CPR_CEB!$K$87:$K$90)/(SUM([2]CPR_CEB!$K$85:$K$90)))</f>
        <v>0</v>
      </c>
      <c r="BF89" s="75">
        <f>$U89*(SUM([2]CPR_CEB!$K$93)/(SUM([2]CPR_CEB!$K$93:$K$97)))</f>
        <v>0</v>
      </c>
      <c r="BG89" s="75">
        <f>$U89*(SUM([2]CPR_CEB!$K$94)/(SUM([2]CPR_CEB!$K$93:$K$97)))*([2]TRP!$D$246/SUM([2]TRP!$D$246:$D$247))</f>
        <v>0</v>
      </c>
      <c r="BH89" s="75">
        <f>$U89*(SUM([2]CPR_CEB!$K$94)/(SUM([2]CPR_CEB!$K$93:$K$97)))*([2]TRP!$D$247/SUM([2]TRP!$D$246:$D$247))</f>
        <v>0</v>
      </c>
      <c r="BI89" s="75">
        <f>$U89*(SUM([2]CPR_CEB!$K$95:$K$96)/(SUM([2]CPR_CEB!$K$93:$K$97)))</f>
        <v>0</v>
      </c>
      <c r="BJ89" s="75">
        <f>$U89*(SUM([2]CPR_CEB!$K$97)/(SUM([2]CPR_CEB!$K$93:$K$97)))</f>
        <v>0</v>
      </c>
      <c r="BK89" s="71">
        <f>$V89*(SUM([2]CPR_CEB!$K$98)/(SUM([2]CPR_CEB!$K$98:$K$100)))</f>
        <v>0</v>
      </c>
      <c r="BL89" s="71">
        <f>$V89*(SUM([2]CPR_CEB!$K$99)/(SUM([2]CPR_CEB!$K$98:$K$100)))</f>
        <v>0</v>
      </c>
      <c r="BM89" s="71">
        <f>$V89*(SUM([2]CPR_CEB!$K$100)/(SUM([2]CPR_CEB!$K$98:$K$100)))</f>
        <v>0</v>
      </c>
      <c r="BN89" s="75">
        <f>$AB89*(SUM([2]CPR_CEB!$K$106)/(SUM([2]CPR_CEB!$K$106:$K$113)))</f>
        <v>0</v>
      </c>
      <c r="BO89" s="75">
        <f>$AB89*(SUM([2]CPR_CEB!$K$107)/(SUM([2]CPR_CEB!$K$106:$K$113)))</f>
        <v>0</v>
      </c>
      <c r="BP89" s="75">
        <f>$AB89*(SUM([2]CPR_CEB!$K$108)/(SUM([2]CPR_CEB!$K$106:$K$113)))</f>
        <v>0</v>
      </c>
      <c r="BQ89" s="75">
        <f>$AB89*(SUM([2]CPR_CEB!$K$109)/(SUM([2]CPR_CEB!$K$106:$K$113)))</f>
        <v>0</v>
      </c>
      <c r="BR89" s="75">
        <f>$AB89*(SUM([2]CPR_CEB!$K$110)/(SUM([2]CPR_CEB!$K$106:$K$113)))</f>
        <v>0</v>
      </c>
      <c r="BS89" s="75">
        <f>$AB89*(SUM([2]CPR_CEB!$K$111:$K$112)/(SUM([2]CPR_CEB!$K$106:$K$113)))</f>
        <v>0</v>
      </c>
      <c r="BT89" s="75">
        <f>$AB89*(SUM([2]CPR_CEB!$K$113)/(SUM([2]CPR_CEB!$K$106:$K$113)))*([2]TRP!$D$248/SUM([2]TRP!$D$248:$D$251))</f>
        <v>0</v>
      </c>
      <c r="BU89" s="75">
        <f>$AB89*(SUM([2]CPR_CEB!$K$113)/(SUM([2]CPR_CEB!$K$106:$K$113)))*([2]TRP!$D$249/SUM([2]TRP!$D$248:$D$251))</f>
        <v>0</v>
      </c>
      <c r="BV89" s="75">
        <f>$AB89*(SUM([2]CPR_CEB!$K$113)/(SUM([2]CPR_CEB!$K$106:$K$113)))*([2]TRP!$D$250/SUM([2]TRP!$D$248:$D$251))</f>
        <v>0</v>
      </c>
      <c r="BW89" s="75">
        <f>$AB89*(SUM([2]CPR_CEB!$K$113)/(SUM([2]CPR_CEB!$K$106:$K$113)))*([2]TRP!$D$251/SUM([2]TRP!$D$248:$D$251))</f>
        <v>0</v>
      </c>
      <c r="BX89" s="71">
        <f>$AJ89*(SUM([2]CPR_CEB!$K$129)/(SUM([2]CPR_CEB!$K$129:$K$130)))</f>
        <v>0</v>
      </c>
      <c r="BY89" s="71">
        <f>$AJ89*(SUM([2]CPR_CEB!$K$130)/(SUM([2]CPR_CEB!$K$129:$K$130)))</f>
        <v>0</v>
      </c>
      <c r="BZ89" s="68">
        <f>$AN89*(SUM([2]CPR_CEB!$K$137)/(SUM([2]CPR_CEB!$K$137:$K$138)))</f>
        <v>0</v>
      </c>
      <c r="CA89" s="68">
        <f>$AN89*(SUM([2]CPR_CEB!$K$138)/(SUM([2]CPR_CEB!$K$137:$K$138)))</f>
        <v>0</v>
      </c>
      <c r="CB89" s="71">
        <f>$AO89*([2]CPR_CEB!$K$139+[2]CPR_CEB!$K$141)/(SUM([2]CPR_CEB!$K$139:$K$141))</f>
        <v>0</v>
      </c>
      <c r="CC89" s="71">
        <f>$AO89*(SUM([2]CPR_CEB!$K$140)/(SUM([2]CPR_CEB!$K$139:$K$141)))</f>
        <v>0</v>
      </c>
      <c r="CD89" s="68">
        <f>$AP89*(SUM([2]CPR_CEB!$K$142)/(SUM([2]CPR_CEB!$K$142:$K$143)))</f>
        <v>0</v>
      </c>
      <c r="CE89" s="68">
        <f>$AP89*(SUM([2]CPR_CEB!$K$143)/(SUM([2]CPR_CEB!$K$142:$K$143)))</f>
        <v>0</v>
      </c>
      <c r="CF89" s="70"/>
      <c r="CG89" s="70"/>
      <c r="CI89" s="72">
        <f t="shared" si="5"/>
        <v>0</v>
      </c>
      <c r="CJ89" s="73">
        <f t="shared" si="6"/>
        <v>0</v>
      </c>
      <c r="CK89" s="73">
        <f t="shared" si="7"/>
        <v>0</v>
      </c>
      <c r="CL89" s="73">
        <f t="shared" si="8"/>
        <v>0</v>
      </c>
      <c r="CM89" s="73">
        <f t="shared" si="9"/>
        <v>0</v>
      </c>
      <c r="CN89" s="73">
        <f t="shared" si="10"/>
        <v>0</v>
      </c>
      <c r="CO89" s="73">
        <f t="shared" si="11"/>
        <v>0</v>
      </c>
      <c r="CP89" s="73">
        <f t="shared" si="11"/>
        <v>0</v>
      </c>
      <c r="CQ89" s="73">
        <f t="shared" si="12"/>
        <v>0</v>
      </c>
      <c r="CR89" s="73">
        <f t="shared" si="12"/>
        <v>0</v>
      </c>
      <c r="CS89" s="73">
        <f t="shared" si="13"/>
        <v>0</v>
      </c>
      <c r="CT89" s="73">
        <f t="shared" si="14"/>
        <v>0</v>
      </c>
      <c r="CU89" s="73">
        <f t="shared" si="15"/>
        <v>0</v>
      </c>
      <c r="CV89" s="73">
        <f t="shared" si="16"/>
        <v>0</v>
      </c>
      <c r="CW89" s="73">
        <f t="shared" si="17"/>
        <v>0</v>
      </c>
      <c r="CX89" s="73">
        <f t="shared" si="18"/>
        <v>0</v>
      </c>
      <c r="CY89" s="73">
        <f t="shared" si="18"/>
        <v>0</v>
      </c>
      <c r="CZ89" s="73">
        <f t="shared" si="18"/>
        <v>0</v>
      </c>
      <c r="DA89" s="73">
        <f t="shared" si="19"/>
        <v>0</v>
      </c>
      <c r="DB89" s="73">
        <f t="shared" si="20"/>
        <v>0</v>
      </c>
      <c r="DC89" s="73">
        <f t="shared" si="21"/>
        <v>0</v>
      </c>
      <c r="DD89" s="73">
        <f t="shared" si="22"/>
        <v>0</v>
      </c>
      <c r="DE89" s="73">
        <f t="shared" si="23"/>
        <v>0</v>
      </c>
      <c r="DF89" s="73">
        <f t="shared" si="24"/>
        <v>0</v>
      </c>
      <c r="DG89" s="74">
        <f t="shared" si="25"/>
        <v>0</v>
      </c>
      <c r="DH89" s="99"/>
    </row>
    <row r="90" spans="1:112" ht="13.25" x14ac:dyDescent="0.25">
      <c r="A90" s="22" t="str">
        <f t="shared" si="32"/>
        <v>SANTE</v>
      </c>
      <c r="B90" s="46" t="str">
        <f t="shared" si="32"/>
        <v xml:space="preserve">FQ2 </v>
      </c>
      <c r="C90" s="22" t="s">
        <v>165</v>
      </c>
      <c r="D90" s="67">
        <f t="shared" si="41"/>
        <v>0</v>
      </c>
      <c r="E90" s="67">
        <f t="shared" si="41"/>
        <v>0</v>
      </c>
      <c r="F90" s="67">
        <f t="shared" si="41"/>
        <v>0</v>
      </c>
      <c r="G90" s="67">
        <f t="shared" si="41"/>
        <v>0</v>
      </c>
      <c r="H90" s="67">
        <f t="shared" si="41"/>
        <v>0</v>
      </c>
      <c r="I90" s="67">
        <f t="shared" si="41"/>
        <v>0</v>
      </c>
      <c r="J90" s="67">
        <f t="shared" si="41"/>
        <v>0</v>
      </c>
      <c r="K90" s="67">
        <f t="shared" si="41"/>
        <v>0</v>
      </c>
      <c r="L90" s="67">
        <f t="shared" si="41"/>
        <v>0</v>
      </c>
      <c r="M90" s="67">
        <f t="shared" si="41"/>
        <v>0</v>
      </c>
      <c r="N90" s="67">
        <f t="shared" si="41"/>
        <v>0</v>
      </c>
      <c r="O90" s="68">
        <f t="shared" si="41"/>
        <v>0</v>
      </c>
      <c r="P90" s="67">
        <f t="shared" si="41"/>
        <v>0</v>
      </c>
      <c r="Q90" s="69">
        <f t="shared" si="41"/>
        <v>0</v>
      </c>
      <c r="R90" s="68">
        <f t="shared" si="41"/>
        <v>0</v>
      </c>
      <c r="S90" s="69">
        <f t="shared" si="41"/>
        <v>0</v>
      </c>
      <c r="T90" s="67">
        <f t="shared" ref="T90:AD90" si="45">T42</f>
        <v>0</v>
      </c>
      <c r="U90" s="68">
        <f t="shared" si="45"/>
        <v>0</v>
      </c>
      <c r="V90" s="69">
        <f t="shared" si="45"/>
        <v>0</v>
      </c>
      <c r="W90" s="67">
        <f t="shared" si="45"/>
        <v>0</v>
      </c>
      <c r="X90" s="67">
        <f t="shared" si="45"/>
        <v>0</v>
      </c>
      <c r="Y90" s="67">
        <f t="shared" si="45"/>
        <v>0</v>
      </c>
      <c r="Z90" s="67">
        <f t="shared" si="45"/>
        <v>0</v>
      </c>
      <c r="AA90" s="67">
        <f t="shared" si="45"/>
        <v>0</v>
      </c>
      <c r="AB90" s="68">
        <f t="shared" si="45"/>
        <v>0</v>
      </c>
      <c r="AC90" s="67">
        <f t="shared" si="45"/>
        <v>0</v>
      </c>
      <c r="AD90" s="67">
        <f t="shared" si="45"/>
        <v>0</v>
      </c>
      <c r="AE90" s="67">
        <f t="shared" ref="AE90:AS90" si="46">AE42</f>
        <v>0</v>
      </c>
      <c r="AF90" s="67">
        <f t="shared" si="46"/>
        <v>0</v>
      </c>
      <c r="AG90" s="67">
        <f t="shared" si="46"/>
        <v>0</v>
      </c>
      <c r="AH90" s="67">
        <f t="shared" si="46"/>
        <v>0</v>
      </c>
      <c r="AI90" s="67">
        <f t="shared" si="46"/>
        <v>0</v>
      </c>
      <c r="AJ90" s="69">
        <f t="shared" si="46"/>
        <v>0</v>
      </c>
      <c r="AK90" s="67">
        <f t="shared" si="46"/>
        <v>0</v>
      </c>
      <c r="AL90" s="67">
        <f t="shared" si="46"/>
        <v>0</v>
      </c>
      <c r="AM90" s="70">
        <f t="shared" si="46"/>
        <v>0</v>
      </c>
      <c r="AN90" s="68">
        <f t="shared" si="46"/>
        <v>0</v>
      </c>
      <c r="AO90" s="69">
        <f t="shared" si="46"/>
        <v>0</v>
      </c>
      <c r="AP90" s="68">
        <f t="shared" si="46"/>
        <v>0</v>
      </c>
      <c r="AQ90" s="67">
        <f t="shared" si="46"/>
        <v>0</v>
      </c>
      <c r="AR90" s="67">
        <f t="shared" si="46"/>
        <v>0</v>
      </c>
      <c r="AS90" s="67">
        <f t="shared" si="46"/>
        <v>0</v>
      </c>
      <c r="AT90" s="75">
        <f>O90*(SUM([2]CPR_CEB!$K$69:$K$70))/(SUM([2]CPR_CEB!$K$69:$K$72))</f>
        <v>0</v>
      </c>
      <c r="AU90" s="75">
        <f>O90*([2]CPR_CEB!$K$71/(SUM([2]CPR_CEB!$K$69:$K$72)))</f>
        <v>0</v>
      </c>
      <c r="AV90" s="75">
        <f>O90*([2]CPR_CEB!$K$72/(SUM([2]CPR_CEB!$K$69:$K$72)))</f>
        <v>0</v>
      </c>
      <c r="AW90" s="71">
        <f>$Q90*([2]CPR_CEB!$K$76/(SUM([2]CPR_CEB!$K$76:$K$78)))</f>
        <v>0</v>
      </c>
      <c r="AX90" s="71">
        <f>$Q90*(SUM([2]CPR_CEB!$K$77:$K$78)/(SUM([2]CPR_CEB!$K$76:$K$78)))</f>
        <v>0</v>
      </c>
      <c r="AY90" s="75">
        <f>$R90*(SUM([2]CPR_CEB!$K$79)/(SUM([2]CPR_CEB!$K$79:$K$84)))</f>
        <v>0</v>
      </c>
      <c r="AZ90" s="75">
        <f>$R90*(SUM([2]CPR_CEB!$K$80)/(SUM([2]CPR_CEB!$K$79:$K$84)))</f>
        <v>0</v>
      </c>
      <c r="BA90" s="75">
        <f>$R90*(SUM([2]CPR_CEB!$K$81:$K$83)/(SUM([2]CPR_CEB!$K$79:$K$84)))</f>
        <v>0</v>
      </c>
      <c r="BB90" s="75">
        <f>$R90*(SUM([2]CPR_CEB!$K$84)/(SUM([2]CPR_CEB!$K$79:$K$84)))</f>
        <v>0</v>
      </c>
      <c r="BC90" s="71">
        <f>$S90*(SUM([2]CPR_CEB!$K$85)/(SUM([2]CPR_CEB!$K$85:$K$90)))</f>
        <v>0</v>
      </c>
      <c r="BD90" s="71">
        <f>$S90*(SUM([2]CPR_CEB!$K$86)/(SUM([2]CPR_CEB!$K$85:$K$90)))</f>
        <v>0</v>
      </c>
      <c r="BE90" s="71">
        <f>$S90*(SUM([2]CPR_CEB!$K$87:$K$90)/(SUM([2]CPR_CEB!$K$85:$K$90)))</f>
        <v>0</v>
      </c>
      <c r="BF90" s="75">
        <f>$U90*(SUM([2]CPR_CEB!$K$93)/(SUM([2]CPR_CEB!$K$93:$K$97)))</f>
        <v>0</v>
      </c>
      <c r="BG90" s="75">
        <f>$U90*(SUM([2]CPR_CEB!$K$94)/(SUM([2]CPR_CEB!$K$93:$K$97)))*([2]TRP!$D$246/SUM([2]TRP!$D$246:$D$247))</f>
        <v>0</v>
      </c>
      <c r="BH90" s="75">
        <f>$U90*(SUM([2]CPR_CEB!$K$94)/(SUM([2]CPR_CEB!$K$93:$K$97)))*([2]TRP!$D$247/SUM([2]TRP!$D$246:$D$247))</f>
        <v>0</v>
      </c>
      <c r="BI90" s="75">
        <f>$U90*(SUM([2]CPR_CEB!$K$95:$K$96)/(SUM([2]CPR_CEB!$K$93:$K$97)))</f>
        <v>0</v>
      </c>
      <c r="BJ90" s="75">
        <f>$U90*(SUM([2]CPR_CEB!$K$97)/(SUM([2]CPR_CEB!$K$93:$K$97)))</f>
        <v>0</v>
      </c>
      <c r="BK90" s="71">
        <f>$V90*(SUM([2]CPR_CEB!$K$98)/(SUM([2]CPR_CEB!$K$98:$K$100)))</f>
        <v>0</v>
      </c>
      <c r="BL90" s="71">
        <f>$V90*(SUM([2]CPR_CEB!$K$99)/(SUM([2]CPR_CEB!$K$98:$K$100)))</f>
        <v>0</v>
      </c>
      <c r="BM90" s="71">
        <f>$V90*(SUM([2]CPR_CEB!$K$100)/(SUM([2]CPR_CEB!$K$98:$K$100)))</f>
        <v>0</v>
      </c>
      <c r="BN90" s="75">
        <f>$AB90*(SUM([2]CPR_CEB!$K$106)/(SUM([2]CPR_CEB!$K$106:$K$113)))</f>
        <v>0</v>
      </c>
      <c r="BO90" s="75">
        <f>$AB90*(SUM([2]CPR_CEB!$K$107)/(SUM([2]CPR_CEB!$K$106:$K$113)))</f>
        <v>0</v>
      </c>
      <c r="BP90" s="75">
        <f>$AB90*(SUM([2]CPR_CEB!$K$108)/(SUM([2]CPR_CEB!$K$106:$K$113)))</f>
        <v>0</v>
      </c>
      <c r="BQ90" s="75">
        <f>$AB90*(SUM([2]CPR_CEB!$K$109)/(SUM([2]CPR_CEB!$K$106:$K$113)))</f>
        <v>0</v>
      </c>
      <c r="BR90" s="75">
        <f>$AB90*(SUM([2]CPR_CEB!$K$110)/(SUM([2]CPR_CEB!$K$106:$K$113)))</f>
        <v>0</v>
      </c>
      <c r="BS90" s="75">
        <f>$AB90*(SUM([2]CPR_CEB!$K$111:$K$112)/(SUM([2]CPR_CEB!$K$106:$K$113)))</f>
        <v>0</v>
      </c>
      <c r="BT90" s="75">
        <f>$AB90*(SUM([2]CPR_CEB!$K$113)/(SUM([2]CPR_CEB!$K$106:$K$113)))*([2]TRP!$D$248/SUM([2]TRP!$D$248:$D$251))</f>
        <v>0</v>
      </c>
      <c r="BU90" s="75">
        <f>$AB90*(SUM([2]CPR_CEB!$K$113)/(SUM([2]CPR_CEB!$K$106:$K$113)))*([2]TRP!$D$249/SUM([2]TRP!$D$248:$D$251))</f>
        <v>0</v>
      </c>
      <c r="BV90" s="75">
        <f>$AB90*(SUM([2]CPR_CEB!$K$113)/(SUM([2]CPR_CEB!$K$106:$K$113)))*([2]TRP!$D$250/SUM([2]TRP!$D$248:$D$251))</f>
        <v>0</v>
      </c>
      <c r="BW90" s="75">
        <f>$AB90*(SUM([2]CPR_CEB!$K$113)/(SUM([2]CPR_CEB!$K$106:$K$113)))*([2]TRP!$D$251/SUM([2]TRP!$D$248:$D$251))</f>
        <v>0</v>
      </c>
      <c r="BX90" s="71">
        <f>$AJ90*(SUM([2]CPR_CEB!$K$129)/(SUM([2]CPR_CEB!$K$129:$K$130)))</f>
        <v>0</v>
      </c>
      <c r="BY90" s="71">
        <f>$AJ90*(SUM([2]CPR_CEB!$K$130)/(SUM([2]CPR_CEB!$K$129:$K$130)))</f>
        <v>0</v>
      </c>
      <c r="BZ90" s="68">
        <f>$AN90*(SUM([2]CPR_CEB!$K$137)/(SUM([2]CPR_CEB!$K$137:$K$138)))</f>
        <v>0</v>
      </c>
      <c r="CA90" s="68">
        <f>$AN90*(SUM([2]CPR_CEB!$K$138)/(SUM([2]CPR_CEB!$K$137:$K$138)))</f>
        <v>0</v>
      </c>
      <c r="CB90" s="71">
        <f>$AO90*([2]CPR_CEB!$K$139+[2]CPR_CEB!$K$141)/(SUM([2]CPR_CEB!$K$139:$K$141))</f>
        <v>0</v>
      </c>
      <c r="CC90" s="71">
        <f>$AO90*(SUM([2]CPR_CEB!$K$140)/(SUM([2]CPR_CEB!$K$139:$K$141)))</f>
        <v>0</v>
      </c>
      <c r="CD90" s="68">
        <f>$AP90*(SUM([2]CPR_CEB!$K$142)/(SUM([2]CPR_CEB!$K$142:$K$143)))</f>
        <v>0</v>
      </c>
      <c r="CE90" s="68">
        <f>$AP90*(SUM([2]CPR_CEB!$K$143)/(SUM([2]CPR_CEB!$K$142:$K$143)))</f>
        <v>0</v>
      </c>
      <c r="CF90" s="70"/>
      <c r="CG90" s="70"/>
      <c r="CI90" s="72">
        <f t="shared" si="5"/>
        <v>0</v>
      </c>
      <c r="CJ90" s="73">
        <f t="shared" si="6"/>
        <v>0</v>
      </c>
      <c r="CK90" s="73">
        <f t="shared" si="7"/>
        <v>0</v>
      </c>
      <c r="CL90" s="73">
        <f t="shared" si="8"/>
        <v>0</v>
      </c>
      <c r="CM90" s="73">
        <f t="shared" si="9"/>
        <v>0</v>
      </c>
      <c r="CN90" s="73">
        <f t="shared" si="10"/>
        <v>0</v>
      </c>
      <c r="CO90" s="73">
        <f t="shared" si="11"/>
        <v>0</v>
      </c>
      <c r="CP90" s="73">
        <f t="shared" si="11"/>
        <v>0</v>
      </c>
      <c r="CQ90" s="73">
        <f t="shared" si="12"/>
        <v>0</v>
      </c>
      <c r="CR90" s="73">
        <f t="shared" si="12"/>
        <v>0</v>
      </c>
      <c r="CS90" s="73">
        <f t="shared" si="13"/>
        <v>0</v>
      </c>
      <c r="CT90" s="73">
        <f t="shared" si="14"/>
        <v>0</v>
      </c>
      <c r="CU90" s="73">
        <f t="shared" si="15"/>
        <v>0</v>
      </c>
      <c r="CV90" s="73">
        <f t="shared" si="16"/>
        <v>0</v>
      </c>
      <c r="CW90" s="73">
        <f t="shared" si="17"/>
        <v>0</v>
      </c>
      <c r="CX90" s="73">
        <f t="shared" si="18"/>
        <v>0</v>
      </c>
      <c r="CY90" s="73">
        <f t="shared" si="18"/>
        <v>0</v>
      </c>
      <c r="CZ90" s="73">
        <f t="shared" si="18"/>
        <v>0</v>
      </c>
      <c r="DA90" s="73">
        <f t="shared" si="19"/>
        <v>0</v>
      </c>
      <c r="DB90" s="73">
        <f t="shared" si="20"/>
        <v>0</v>
      </c>
      <c r="DC90" s="73">
        <f t="shared" si="21"/>
        <v>0</v>
      </c>
      <c r="DD90" s="73">
        <f t="shared" si="22"/>
        <v>0</v>
      </c>
      <c r="DE90" s="73">
        <f t="shared" si="23"/>
        <v>0</v>
      </c>
      <c r="DF90" s="73">
        <f t="shared" si="24"/>
        <v>0</v>
      </c>
      <c r="DG90" s="74">
        <f t="shared" si="25"/>
        <v>0</v>
      </c>
      <c r="DH90" s="99"/>
    </row>
    <row r="91" spans="1:112" ht="13.25" x14ac:dyDescent="0.25">
      <c r="A91" s="22" t="str">
        <f t="shared" si="32"/>
        <v>ACTION SOCIALE</v>
      </c>
      <c r="B91" s="45" t="str">
        <f t="shared" si="32"/>
        <v xml:space="preserve">FQ3 </v>
      </c>
      <c r="C91" s="22" t="s">
        <v>165</v>
      </c>
      <c r="D91" s="67">
        <f t="shared" si="41"/>
        <v>0</v>
      </c>
      <c r="E91" s="67">
        <f t="shared" si="41"/>
        <v>0</v>
      </c>
      <c r="F91" s="67">
        <f t="shared" si="41"/>
        <v>0</v>
      </c>
      <c r="G91" s="67">
        <f t="shared" si="41"/>
        <v>0</v>
      </c>
      <c r="H91" s="67">
        <f t="shared" si="41"/>
        <v>0</v>
      </c>
      <c r="I91" s="67">
        <f t="shared" si="41"/>
        <v>0</v>
      </c>
      <c r="J91" s="67">
        <f t="shared" si="41"/>
        <v>0</v>
      </c>
      <c r="K91" s="67">
        <f t="shared" si="41"/>
        <v>0</v>
      </c>
      <c r="L91" s="67">
        <f t="shared" si="41"/>
        <v>0</v>
      </c>
      <c r="M91" s="67">
        <f t="shared" si="41"/>
        <v>0</v>
      </c>
      <c r="N91" s="67">
        <f t="shared" si="41"/>
        <v>0</v>
      </c>
      <c r="O91" s="68">
        <f t="shared" si="41"/>
        <v>0</v>
      </c>
      <c r="P91" s="67">
        <f t="shared" si="41"/>
        <v>0</v>
      </c>
      <c r="Q91" s="69">
        <f t="shared" si="41"/>
        <v>0</v>
      </c>
      <c r="R91" s="68">
        <f t="shared" si="41"/>
        <v>0</v>
      </c>
      <c r="S91" s="69">
        <f t="shared" si="41"/>
        <v>0</v>
      </c>
      <c r="T91" s="67">
        <f t="shared" ref="T91:AD91" si="47">T43</f>
        <v>0</v>
      </c>
      <c r="U91" s="68">
        <f t="shared" si="47"/>
        <v>0</v>
      </c>
      <c r="V91" s="69">
        <f t="shared" si="47"/>
        <v>0</v>
      </c>
      <c r="W91" s="67">
        <f t="shared" si="47"/>
        <v>0</v>
      </c>
      <c r="X91" s="67">
        <f t="shared" si="47"/>
        <v>0</v>
      </c>
      <c r="Y91" s="67">
        <f t="shared" si="47"/>
        <v>0</v>
      </c>
      <c r="Z91" s="67">
        <f t="shared" si="47"/>
        <v>0</v>
      </c>
      <c r="AA91" s="67">
        <f t="shared" si="47"/>
        <v>0</v>
      </c>
      <c r="AB91" s="68">
        <f t="shared" si="47"/>
        <v>0</v>
      </c>
      <c r="AC91" s="67">
        <f t="shared" si="47"/>
        <v>0</v>
      </c>
      <c r="AD91" s="67">
        <f t="shared" si="47"/>
        <v>0</v>
      </c>
      <c r="AE91" s="67">
        <f t="shared" ref="AE91:AS91" si="48">AE43</f>
        <v>0</v>
      </c>
      <c r="AF91" s="67">
        <f t="shared" si="48"/>
        <v>0</v>
      </c>
      <c r="AG91" s="67">
        <f t="shared" si="48"/>
        <v>0</v>
      </c>
      <c r="AH91" s="67">
        <f t="shared" si="48"/>
        <v>0</v>
      </c>
      <c r="AI91" s="67">
        <f t="shared" si="48"/>
        <v>0</v>
      </c>
      <c r="AJ91" s="69">
        <f t="shared" si="48"/>
        <v>0</v>
      </c>
      <c r="AK91" s="67">
        <f t="shared" si="48"/>
        <v>0</v>
      </c>
      <c r="AL91" s="67">
        <f t="shared" si="48"/>
        <v>0</v>
      </c>
      <c r="AM91" s="70">
        <f t="shared" si="48"/>
        <v>0</v>
      </c>
      <c r="AN91" s="68">
        <f t="shared" si="48"/>
        <v>0</v>
      </c>
      <c r="AO91" s="69">
        <f t="shared" si="48"/>
        <v>0</v>
      </c>
      <c r="AP91" s="68">
        <f t="shared" si="48"/>
        <v>0</v>
      </c>
      <c r="AQ91" s="67">
        <f t="shared" si="48"/>
        <v>0</v>
      </c>
      <c r="AR91" s="67">
        <f t="shared" si="48"/>
        <v>0</v>
      </c>
      <c r="AS91" s="67">
        <f t="shared" si="48"/>
        <v>0</v>
      </c>
      <c r="AT91" s="75">
        <f>O91*(SUM([2]CPR_CEB!$K$69:$K$70))/(SUM([2]CPR_CEB!$K$69:$K$72))</f>
        <v>0</v>
      </c>
      <c r="AU91" s="75">
        <f>O91*([2]CPR_CEB!$K$71/(SUM([2]CPR_CEB!$K$69:$K$72)))</f>
        <v>0</v>
      </c>
      <c r="AV91" s="75">
        <f>O91*([2]CPR_CEB!$K$72/(SUM([2]CPR_CEB!$K$69:$K$72)))</f>
        <v>0</v>
      </c>
      <c r="AW91" s="71">
        <f>$Q91*([2]CPR_CEB!$K$76/(SUM([2]CPR_CEB!$K$76:$K$78)))</f>
        <v>0</v>
      </c>
      <c r="AX91" s="71">
        <f>$Q91*(SUM([2]CPR_CEB!$K$77:$K$78)/(SUM([2]CPR_CEB!$K$76:$K$78)))</f>
        <v>0</v>
      </c>
      <c r="AY91" s="75">
        <f>$R91*(SUM([2]CPR_CEB!$K$79)/(SUM([2]CPR_CEB!$K$79:$K$84)))</f>
        <v>0</v>
      </c>
      <c r="AZ91" s="75">
        <f>$R91*(SUM([2]CPR_CEB!$K$80)/(SUM([2]CPR_CEB!$K$79:$K$84)))</f>
        <v>0</v>
      </c>
      <c r="BA91" s="75">
        <f>$R91*(SUM([2]CPR_CEB!$K$81:$K$83)/(SUM([2]CPR_CEB!$K$79:$K$84)))</f>
        <v>0</v>
      </c>
      <c r="BB91" s="75">
        <f>$R91*(SUM([2]CPR_CEB!$K$84)/(SUM([2]CPR_CEB!$K$79:$K$84)))</f>
        <v>0</v>
      </c>
      <c r="BC91" s="71">
        <f>$S91*(SUM([2]CPR_CEB!$K$85)/(SUM([2]CPR_CEB!$K$85:$K$90)))</f>
        <v>0</v>
      </c>
      <c r="BD91" s="71">
        <f>$S91*(SUM([2]CPR_CEB!$K$86)/(SUM([2]CPR_CEB!$K$85:$K$90)))</f>
        <v>0</v>
      </c>
      <c r="BE91" s="71">
        <f>$S91*(SUM([2]CPR_CEB!$K$87:$K$90)/(SUM([2]CPR_CEB!$K$85:$K$90)))</f>
        <v>0</v>
      </c>
      <c r="BF91" s="75">
        <f>$U91*(SUM([2]CPR_CEB!$K$93)/(SUM([2]CPR_CEB!$K$93:$K$97)))</f>
        <v>0</v>
      </c>
      <c r="BG91" s="75">
        <f>$U91*(SUM([2]CPR_CEB!$K$94)/(SUM([2]CPR_CEB!$K$93:$K$97)))*([2]TRP!$D$246/SUM([2]TRP!$D$246:$D$247))</f>
        <v>0</v>
      </c>
      <c r="BH91" s="75">
        <f>$U91*(SUM([2]CPR_CEB!$K$94)/(SUM([2]CPR_CEB!$K$93:$K$97)))*([2]TRP!$D$247/SUM([2]TRP!$D$246:$D$247))</f>
        <v>0</v>
      </c>
      <c r="BI91" s="75">
        <f>$U91*(SUM([2]CPR_CEB!$K$95:$K$96)/(SUM([2]CPR_CEB!$K$93:$K$97)))</f>
        <v>0</v>
      </c>
      <c r="BJ91" s="75">
        <f>$U91*(SUM([2]CPR_CEB!$K$97)/(SUM([2]CPR_CEB!$K$93:$K$97)))</f>
        <v>0</v>
      </c>
      <c r="BK91" s="71">
        <f>$V91*(SUM([2]CPR_CEB!$K$98)/(SUM([2]CPR_CEB!$K$98:$K$100)))</f>
        <v>0</v>
      </c>
      <c r="BL91" s="71">
        <f>$V91*(SUM([2]CPR_CEB!$K$99)/(SUM([2]CPR_CEB!$K$98:$K$100)))</f>
        <v>0</v>
      </c>
      <c r="BM91" s="71">
        <f>$V91*(SUM([2]CPR_CEB!$K$100)/(SUM([2]CPR_CEB!$K$98:$K$100)))</f>
        <v>0</v>
      </c>
      <c r="BN91" s="75">
        <f>$AB91*(SUM([2]CPR_CEB!$K$106)/(SUM([2]CPR_CEB!$K$106:$K$113)))</f>
        <v>0</v>
      </c>
      <c r="BO91" s="75">
        <f>$AB91*(SUM([2]CPR_CEB!$K$107)/(SUM([2]CPR_CEB!$K$106:$K$113)))</f>
        <v>0</v>
      </c>
      <c r="BP91" s="75">
        <f>$AB91*(SUM([2]CPR_CEB!$K$108)/(SUM([2]CPR_CEB!$K$106:$K$113)))</f>
        <v>0</v>
      </c>
      <c r="BQ91" s="75">
        <f>$AB91*(SUM([2]CPR_CEB!$K$109)/(SUM([2]CPR_CEB!$K$106:$K$113)))</f>
        <v>0</v>
      </c>
      <c r="BR91" s="75">
        <f>$AB91*(SUM([2]CPR_CEB!$K$110)/(SUM([2]CPR_CEB!$K$106:$K$113)))</f>
        <v>0</v>
      </c>
      <c r="BS91" s="75">
        <f>$AB91*(SUM([2]CPR_CEB!$K$111:$K$112)/(SUM([2]CPR_CEB!$K$106:$K$113)))</f>
        <v>0</v>
      </c>
      <c r="BT91" s="75">
        <f>$AB91*(SUM([2]CPR_CEB!$K$113)/(SUM([2]CPR_CEB!$K$106:$K$113)))*([2]TRP!$D$248/SUM([2]TRP!$D$248:$D$251))</f>
        <v>0</v>
      </c>
      <c r="BU91" s="75">
        <f>$AB91*(SUM([2]CPR_CEB!$K$113)/(SUM([2]CPR_CEB!$K$106:$K$113)))*([2]TRP!$D$249/SUM([2]TRP!$D$248:$D$251))</f>
        <v>0</v>
      </c>
      <c r="BV91" s="75">
        <f>$AB91*(SUM([2]CPR_CEB!$K$113)/(SUM([2]CPR_CEB!$K$106:$K$113)))*([2]TRP!$D$250/SUM([2]TRP!$D$248:$D$251))</f>
        <v>0</v>
      </c>
      <c r="BW91" s="75">
        <f>$AB91*(SUM([2]CPR_CEB!$K$113)/(SUM([2]CPR_CEB!$K$106:$K$113)))*([2]TRP!$D$251/SUM([2]TRP!$D$248:$D$251))</f>
        <v>0</v>
      </c>
      <c r="BX91" s="71">
        <f>$AJ91*(SUM([2]CPR_CEB!$K$129)/(SUM([2]CPR_CEB!$K$129:$K$130)))</f>
        <v>0</v>
      </c>
      <c r="BY91" s="71">
        <f>$AJ91*(SUM([2]CPR_CEB!$K$130)/(SUM([2]CPR_CEB!$K$129:$K$130)))</f>
        <v>0</v>
      </c>
      <c r="BZ91" s="68">
        <f>$AN91*(SUM([2]CPR_CEB!$K$137)/(SUM([2]CPR_CEB!$K$137:$K$138)))</f>
        <v>0</v>
      </c>
      <c r="CA91" s="68">
        <f>$AN91*(SUM([2]CPR_CEB!$K$138)/(SUM([2]CPR_CEB!$K$137:$K$138)))</f>
        <v>0</v>
      </c>
      <c r="CB91" s="71">
        <f>$AO91*([2]CPR_CEB!$K$139+[2]CPR_CEB!$K$141)/(SUM([2]CPR_CEB!$K$139:$K$141))</f>
        <v>0</v>
      </c>
      <c r="CC91" s="71">
        <f>$AO91*(SUM([2]CPR_CEB!$K$140)/(SUM([2]CPR_CEB!$K$139:$K$141)))</f>
        <v>0</v>
      </c>
      <c r="CD91" s="68">
        <f>$AP91*(SUM([2]CPR_CEB!$K$142)/(SUM([2]CPR_CEB!$K$142:$K$143)))</f>
        <v>0</v>
      </c>
      <c r="CE91" s="68">
        <f>$AP91*(SUM([2]CPR_CEB!$K$143)/(SUM([2]CPR_CEB!$K$142:$K$143)))</f>
        <v>0</v>
      </c>
      <c r="CF91" s="70"/>
      <c r="CG91" s="70"/>
      <c r="CI91" s="72">
        <f t="shared" si="5"/>
        <v>0</v>
      </c>
      <c r="CJ91" s="73">
        <f t="shared" si="6"/>
        <v>0</v>
      </c>
      <c r="CK91" s="73">
        <f t="shared" si="7"/>
        <v>0</v>
      </c>
      <c r="CL91" s="73">
        <f t="shared" si="8"/>
        <v>0</v>
      </c>
      <c r="CM91" s="73">
        <f t="shared" si="9"/>
        <v>0</v>
      </c>
      <c r="CN91" s="73">
        <f t="shared" si="10"/>
        <v>0</v>
      </c>
      <c r="CO91" s="73">
        <f t="shared" si="11"/>
        <v>0</v>
      </c>
      <c r="CP91" s="73">
        <f t="shared" si="11"/>
        <v>0</v>
      </c>
      <c r="CQ91" s="73">
        <f t="shared" si="12"/>
        <v>0</v>
      </c>
      <c r="CR91" s="73">
        <f t="shared" si="12"/>
        <v>0</v>
      </c>
      <c r="CS91" s="73">
        <f t="shared" si="13"/>
        <v>0</v>
      </c>
      <c r="CT91" s="73">
        <f t="shared" si="14"/>
        <v>0</v>
      </c>
      <c r="CU91" s="73">
        <f t="shared" si="15"/>
        <v>0</v>
      </c>
      <c r="CV91" s="73">
        <f t="shared" si="16"/>
        <v>0</v>
      </c>
      <c r="CW91" s="73">
        <f t="shared" si="17"/>
        <v>0</v>
      </c>
      <c r="CX91" s="73">
        <f t="shared" si="18"/>
        <v>0</v>
      </c>
      <c r="CY91" s="73">
        <f t="shared" si="18"/>
        <v>0</v>
      </c>
      <c r="CZ91" s="73">
        <f t="shared" si="18"/>
        <v>0</v>
      </c>
      <c r="DA91" s="73">
        <f t="shared" si="19"/>
        <v>0</v>
      </c>
      <c r="DB91" s="73">
        <f t="shared" si="20"/>
        <v>0</v>
      </c>
      <c r="DC91" s="73">
        <f t="shared" si="21"/>
        <v>0</v>
      </c>
      <c r="DD91" s="73">
        <f t="shared" si="22"/>
        <v>0</v>
      </c>
      <c r="DE91" s="73">
        <f t="shared" si="23"/>
        <v>0</v>
      </c>
      <c r="DF91" s="73">
        <f t="shared" si="24"/>
        <v>0</v>
      </c>
      <c r="DG91" s="74">
        <f t="shared" si="25"/>
        <v>0</v>
      </c>
      <c r="DH91" s="99"/>
    </row>
    <row r="92" spans="1:112" ht="13.25" x14ac:dyDescent="0.25">
      <c r="A92" s="22" t="str">
        <f t="shared" si="32"/>
        <v>ADMINISTRATION PUBLIQUE</v>
      </c>
      <c r="B92" s="22" t="str">
        <f t="shared" si="32"/>
        <v xml:space="preserve">FR1 </v>
      </c>
      <c r="C92" s="22">
        <v>20</v>
      </c>
      <c r="D92" s="67">
        <f t="shared" si="41"/>
        <v>0</v>
      </c>
      <c r="E92" s="67">
        <f t="shared" si="41"/>
        <v>0</v>
      </c>
      <c r="F92" s="67">
        <f t="shared" si="41"/>
        <v>0</v>
      </c>
      <c r="G92" s="67">
        <f t="shared" si="41"/>
        <v>0</v>
      </c>
      <c r="H92" s="67">
        <f t="shared" si="41"/>
        <v>0</v>
      </c>
      <c r="I92" s="67">
        <f t="shared" si="41"/>
        <v>0</v>
      </c>
      <c r="J92" s="67">
        <f t="shared" si="41"/>
        <v>0</v>
      </c>
      <c r="K92" s="67">
        <f t="shared" si="41"/>
        <v>0</v>
      </c>
      <c r="L92" s="67">
        <f t="shared" si="41"/>
        <v>0</v>
      </c>
      <c r="M92" s="67">
        <f t="shared" si="41"/>
        <v>0</v>
      </c>
      <c r="N92" s="67">
        <f t="shared" si="41"/>
        <v>0</v>
      </c>
      <c r="O92" s="68">
        <f t="shared" si="41"/>
        <v>0</v>
      </c>
      <c r="P92" s="67">
        <f t="shared" si="41"/>
        <v>0</v>
      </c>
      <c r="Q92" s="69">
        <f t="shared" si="41"/>
        <v>0</v>
      </c>
      <c r="R92" s="68">
        <f t="shared" si="41"/>
        <v>0</v>
      </c>
      <c r="S92" s="69">
        <f t="shared" si="41"/>
        <v>0</v>
      </c>
      <c r="T92" s="67">
        <f t="shared" ref="T92:AD92" si="49">T44</f>
        <v>0</v>
      </c>
      <c r="U92" s="68">
        <f t="shared" si="49"/>
        <v>0</v>
      </c>
      <c r="V92" s="69">
        <f t="shared" si="49"/>
        <v>0</v>
      </c>
      <c r="W92" s="67">
        <f t="shared" si="49"/>
        <v>0</v>
      </c>
      <c r="X92" s="67">
        <f t="shared" si="49"/>
        <v>0</v>
      </c>
      <c r="Y92" s="67">
        <f t="shared" si="49"/>
        <v>0</v>
      </c>
      <c r="Z92" s="67">
        <f t="shared" si="49"/>
        <v>0</v>
      </c>
      <c r="AA92" s="67">
        <f t="shared" si="49"/>
        <v>0</v>
      </c>
      <c r="AB92" s="68">
        <f t="shared" si="49"/>
        <v>0</v>
      </c>
      <c r="AC92" s="67">
        <f t="shared" si="49"/>
        <v>0</v>
      </c>
      <c r="AD92" s="67">
        <f t="shared" si="49"/>
        <v>0</v>
      </c>
      <c r="AE92" s="67">
        <f t="shared" ref="AE92:AS92" si="50">AE44</f>
        <v>0</v>
      </c>
      <c r="AF92" s="67">
        <f t="shared" si="50"/>
        <v>0</v>
      </c>
      <c r="AG92" s="67">
        <f t="shared" si="50"/>
        <v>0</v>
      </c>
      <c r="AH92" s="67">
        <f t="shared" si="50"/>
        <v>0</v>
      </c>
      <c r="AI92" s="67">
        <f t="shared" si="50"/>
        <v>0</v>
      </c>
      <c r="AJ92" s="69">
        <f t="shared" si="50"/>
        <v>0</v>
      </c>
      <c r="AK92" s="67">
        <f t="shared" si="50"/>
        <v>0</v>
      </c>
      <c r="AL92" s="67">
        <f t="shared" si="50"/>
        <v>0</v>
      </c>
      <c r="AM92" s="70">
        <f t="shared" si="50"/>
        <v>0</v>
      </c>
      <c r="AN92" s="68">
        <f t="shared" si="50"/>
        <v>0</v>
      </c>
      <c r="AO92" s="69">
        <f t="shared" si="50"/>
        <v>0</v>
      </c>
      <c r="AP92" s="68">
        <f t="shared" si="50"/>
        <v>0</v>
      </c>
      <c r="AQ92" s="67">
        <f t="shared" si="50"/>
        <v>0</v>
      </c>
      <c r="AR92" s="67">
        <f t="shared" si="50"/>
        <v>0</v>
      </c>
      <c r="AS92" s="67">
        <f t="shared" si="50"/>
        <v>0</v>
      </c>
      <c r="AT92" s="75">
        <f>O92*(SUM([2]CPR_CEB!$K$69:$K$70))/(SUM([2]CPR_CEB!$K$69:$K$72))</f>
        <v>0</v>
      </c>
      <c r="AU92" s="75">
        <f>O92*([2]CPR_CEB!$K$71/(SUM([2]CPR_CEB!$K$69:$K$72)))</f>
        <v>0</v>
      </c>
      <c r="AV92" s="75">
        <f>O92*([2]CPR_CEB!$K$72/(SUM([2]CPR_CEB!$K$69:$K$72)))</f>
        <v>0</v>
      </c>
      <c r="AW92" s="71">
        <f>$Q92*([2]CPR_CEB!$K$76/(SUM([2]CPR_CEB!$K$76:$K$78)))</f>
        <v>0</v>
      </c>
      <c r="AX92" s="71">
        <f>$Q92*(SUM([2]CPR_CEB!$K$77:$K$78)/(SUM([2]CPR_CEB!$K$76:$K$78)))</f>
        <v>0</v>
      </c>
      <c r="AY92" s="75">
        <f>$R92*(SUM([2]CPR_CEB!$K$79)/(SUM([2]CPR_CEB!$K$79:$K$84)))</f>
        <v>0</v>
      </c>
      <c r="AZ92" s="75">
        <f>$R92*(SUM([2]CPR_CEB!$K$80)/(SUM([2]CPR_CEB!$K$79:$K$84)))</f>
        <v>0</v>
      </c>
      <c r="BA92" s="75">
        <f>$R92*(SUM([2]CPR_CEB!$K$81:$K$83)/(SUM([2]CPR_CEB!$K$79:$K$84)))</f>
        <v>0</v>
      </c>
      <c r="BB92" s="75">
        <f>$R92*(SUM([2]CPR_CEB!$K$84)/(SUM([2]CPR_CEB!$K$79:$K$84)))</f>
        <v>0</v>
      </c>
      <c r="BC92" s="71">
        <f>$S92*(SUM([2]CPR_CEB!$K$85)/(SUM([2]CPR_CEB!$K$85:$K$90)))</f>
        <v>0</v>
      </c>
      <c r="BD92" s="71">
        <f>$S92*(SUM([2]CPR_CEB!$K$86)/(SUM([2]CPR_CEB!$K$85:$K$90)))</f>
        <v>0</v>
      </c>
      <c r="BE92" s="71">
        <f>$S92*(SUM([2]CPR_CEB!$K$87:$K$90)/(SUM([2]CPR_CEB!$K$85:$K$90)))</f>
        <v>0</v>
      </c>
      <c r="BF92" s="75">
        <f>$U92*(SUM([2]CPR_CEB!$K$93)/(SUM([2]CPR_CEB!$K$93:$K$97)))</f>
        <v>0</v>
      </c>
      <c r="BG92" s="75">
        <f>$U92*(SUM([2]CPR_CEB!$K$94)/(SUM([2]CPR_CEB!$K$93:$K$97)))*([2]TRP!$D$246/SUM([2]TRP!$D$246:$D$247))</f>
        <v>0</v>
      </c>
      <c r="BH92" s="75">
        <f>$U92*(SUM([2]CPR_CEB!$K$94)/(SUM([2]CPR_CEB!$K$93:$K$97)))*([2]TRP!$D$247/SUM([2]TRP!$D$246:$D$247))</f>
        <v>0</v>
      </c>
      <c r="BI92" s="75">
        <f>$U92*(SUM([2]CPR_CEB!$K$95:$K$96)/(SUM([2]CPR_CEB!$K$93:$K$97)))</f>
        <v>0</v>
      </c>
      <c r="BJ92" s="75">
        <f>$U92*(SUM([2]CPR_CEB!$K$97)/(SUM([2]CPR_CEB!$K$93:$K$97)))</f>
        <v>0</v>
      </c>
      <c r="BK92" s="71">
        <f>$V92*(SUM([2]CPR_CEB!$K$98)/(SUM([2]CPR_CEB!$K$98:$K$100)))</f>
        <v>0</v>
      </c>
      <c r="BL92" s="71">
        <f>$V92*(SUM([2]CPR_CEB!$K$99)/(SUM([2]CPR_CEB!$K$98:$K$100)))</f>
        <v>0</v>
      </c>
      <c r="BM92" s="71">
        <f>$V92*(SUM([2]CPR_CEB!$K$100)/(SUM([2]CPR_CEB!$K$98:$K$100)))</f>
        <v>0</v>
      </c>
      <c r="BN92" s="75">
        <f>$AB92*(SUM([2]CPR_CEB!$K$106)/(SUM([2]CPR_CEB!$K$106:$K$113)))</f>
        <v>0</v>
      </c>
      <c r="BO92" s="75">
        <f>$AB92*(SUM([2]CPR_CEB!$K$107)/(SUM([2]CPR_CEB!$K$106:$K$113)))</f>
        <v>0</v>
      </c>
      <c r="BP92" s="75">
        <f>$AB92*(SUM([2]CPR_CEB!$K$108)/(SUM([2]CPR_CEB!$K$106:$K$113)))</f>
        <v>0</v>
      </c>
      <c r="BQ92" s="75">
        <f>$AB92*(SUM([2]CPR_CEB!$K$109)/(SUM([2]CPR_CEB!$K$106:$K$113)))</f>
        <v>0</v>
      </c>
      <c r="BR92" s="75">
        <f>$AB92*(SUM([2]CPR_CEB!$K$110)/(SUM([2]CPR_CEB!$K$106:$K$113)))</f>
        <v>0</v>
      </c>
      <c r="BS92" s="75">
        <f>$AB92*(SUM([2]CPR_CEB!$K$111:$K$112)/(SUM([2]CPR_CEB!$K$106:$K$113)))</f>
        <v>0</v>
      </c>
      <c r="BT92" s="75">
        <f>$AB92*(SUM([2]CPR_CEB!$K$113)/(SUM([2]CPR_CEB!$K$106:$K$113)))*([2]TRP!$D$248/SUM([2]TRP!$D$248:$D$251))</f>
        <v>0</v>
      </c>
      <c r="BU92" s="75">
        <f>$AB92*(SUM([2]CPR_CEB!$K$113)/(SUM([2]CPR_CEB!$K$106:$K$113)))*([2]TRP!$D$249/SUM([2]TRP!$D$248:$D$251))</f>
        <v>0</v>
      </c>
      <c r="BV92" s="75">
        <f>$AB92*(SUM([2]CPR_CEB!$K$113)/(SUM([2]CPR_CEB!$K$106:$K$113)))*([2]TRP!$D$250/SUM([2]TRP!$D$248:$D$251))</f>
        <v>0</v>
      </c>
      <c r="BW92" s="75">
        <f>$AB92*(SUM([2]CPR_CEB!$K$113)/(SUM([2]CPR_CEB!$K$106:$K$113)))*([2]TRP!$D$251/SUM([2]TRP!$D$248:$D$251))</f>
        <v>0</v>
      </c>
      <c r="BX92" s="71">
        <f>$AJ92*(SUM([2]CPR_CEB!$K$129)/(SUM([2]CPR_CEB!$K$129:$K$130)))</f>
        <v>0</v>
      </c>
      <c r="BY92" s="71">
        <f>$AJ92*(SUM([2]CPR_CEB!$K$130)/(SUM([2]CPR_CEB!$K$129:$K$130)))</f>
        <v>0</v>
      </c>
      <c r="BZ92" s="68">
        <f>$AN92*(SUM([2]CPR_CEB!$K$137)/(SUM([2]CPR_CEB!$K$137:$K$138)))</f>
        <v>0</v>
      </c>
      <c r="CA92" s="68">
        <f>$AN92*(SUM([2]CPR_CEB!$K$138)/(SUM([2]CPR_CEB!$K$137:$K$138)))</f>
        <v>0</v>
      </c>
      <c r="CB92" s="71">
        <f>$AO92*([2]CPR_CEB!$K$139+[2]CPR_CEB!$K$141)/(SUM([2]CPR_CEB!$K$139:$K$141))</f>
        <v>0</v>
      </c>
      <c r="CC92" s="71">
        <f>$AO92*(SUM([2]CPR_CEB!$K$140)/(SUM([2]CPR_CEB!$K$139:$K$141)))</f>
        <v>0</v>
      </c>
      <c r="CD92" s="68">
        <f>$AP92*(SUM([2]CPR_CEB!$K$142)/(SUM([2]CPR_CEB!$K$142:$K$143)))</f>
        <v>0</v>
      </c>
      <c r="CE92" s="68">
        <f>$AP92*(SUM([2]CPR_CEB!$K$143)/(SUM([2]CPR_CEB!$K$142:$K$143)))</f>
        <v>0</v>
      </c>
      <c r="CF92" s="70"/>
      <c r="CG92" s="70"/>
      <c r="CI92" s="72">
        <f t="shared" si="5"/>
        <v>0</v>
      </c>
      <c r="CJ92" s="73">
        <f t="shared" si="6"/>
        <v>0</v>
      </c>
      <c r="CK92" s="73">
        <f t="shared" si="7"/>
        <v>0</v>
      </c>
      <c r="CL92" s="73">
        <f t="shared" si="8"/>
        <v>0</v>
      </c>
      <c r="CM92" s="73">
        <f t="shared" si="9"/>
        <v>0</v>
      </c>
      <c r="CN92" s="73">
        <f t="shared" si="10"/>
        <v>0</v>
      </c>
      <c r="CO92" s="73">
        <f t="shared" si="11"/>
        <v>0</v>
      </c>
      <c r="CP92" s="73">
        <f t="shared" si="11"/>
        <v>0</v>
      </c>
      <c r="CQ92" s="73">
        <f t="shared" si="12"/>
        <v>0</v>
      </c>
      <c r="CR92" s="73">
        <f t="shared" si="12"/>
        <v>0</v>
      </c>
      <c r="CS92" s="73">
        <f t="shared" si="13"/>
        <v>0</v>
      </c>
      <c r="CT92" s="73">
        <f t="shared" si="14"/>
        <v>0</v>
      </c>
      <c r="CU92" s="73">
        <f t="shared" si="15"/>
        <v>0</v>
      </c>
      <c r="CV92" s="73">
        <f t="shared" si="16"/>
        <v>0</v>
      </c>
      <c r="CW92" s="73">
        <f t="shared" si="17"/>
        <v>0</v>
      </c>
      <c r="CX92" s="73">
        <f t="shared" si="18"/>
        <v>0</v>
      </c>
      <c r="CY92" s="73">
        <f t="shared" si="18"/>
        <v>0</v>
      </c>
      <c r="CZ92" s="73">
        <f t="shared" si="18"/>
        <v>0</v>
      </c>
      <c r="DA92" s="73">
        <f t="shared" si="19"/>
        <v>0</v>
      </c>
      <c r="DB92" s="73">
        <f t="shared" si="20"/>
        <v>0</v>
      </c>
      <c r="DC92" s="73">
        <f t="shared" si="21"/>
        <v>0</v>
      </c>
      <c r="DD92" s="73">
        <f t="shared" si="22"/>
        <v>0</v>
      </c>
      <c r="DE92" s="73">
        <f t="shared" si="23"/>
        <v>0</v>
      </c>
      <c r="DF92" s="73">
        <f t="shared" si="24"/>
        <v>0</v>
      </c>
      <c r="DG92" s="74">
        <f t="shared" si="25"/>
        <v>0</v>
      </c>
      <c r="DH92" s="99"/>
    </row>
    <row r="93" spans="1:112" ht="13.25" x14ac:dyDescent="0.25">
      <c r="A93" s="22" t="str">
        <f>B45</f>
        <v>ACTIVITES ASSOCIATIVES</v>
      </c>
      <c r="B93" s="22" t="str">
        <f>C45</f>
        <v xml:space="preserve">FR2 </v>
      </c>
      <c r="C93" s="22">
        <v>20</v>
      </c>
      <c r="D93" s="67">
        <f t="shared" si="41"/>
        <v>0</v>
      </c>
      <c r="E93" s="67">
        <f t="shared" si="41"/>
        <v>0</v>
      </c>
      <c r="F93" s="67">
        <f t="shared" si="41"/>
        <v>0</v>
      </c>
      <c r="G93" s="67">
        <f t="shared" si="41"/>
        <v>0</v>
      </c>
      <c r="H93" s="67">
        <f t="shared" si="41"/>
        <v>0</v>
      </c>
      <c r="I93" s="67">
        <f t="shared" si="41"/>
        <v>0</v>
      </c>
      <c r="J93" s="67">
        <f t="shared" si="41"/>
        <v>0</v>
      </c>
      <c r="K93" s="67">
        <f t="shared" si="41"/>
        <v>0</v>
      </c>
      <c r="L93" s="67">
        <f t="shared" si="41"/>
        <v>0</v>
      </c>
      <c r="M93" s="67">
        <f t="shared" si="41"/>
        <v>0</v>
      </c>
      <c r="N93" s="67">
        <f t="shared" si="41"/>
        <v>0</v>
      </c>
      <c r="O93" s="68">
        <f t="shared" si="41"/>
        <v>0</v>
      </c>
      <c r="P93" s="67">
        <f t="shared" si="41"/>
        <v>0</v>
      </c>
      <c r="Q93" s="69">
        <f t="shared" si="41"/>
        <v>0</v>
      </c>
      <c r="R93" s="68">
        <f t="shared" si="41"/>
        <v>0</v>
      </c>
      <c r="S93" s="69">
        <f t="shared" si="41"/>
        <v>0</v>
      </c>
      <c r="T93" s="67">
        <f t="shared" ref="T93:AD93" si="51">T45</f>
        <v>0</v>
      </c>
      <c r="U93" s="68">
        <f t="shared" si="51"/>
        <v>0</v>
      </c>
      <c r="V93" s="69">
        <f t="shared" si="51"/>
        <v>0</v>
      </c>
      <c r="W93" s="67">
        <f t="shared" si="51"/>
        <v>0</v>
      </c>
      <c r="X93" s="67">
        <f t="shared" si="51"/>
        <v>0</v>
      </c>
      <c r="Y93" s="67">
        <f t="shared" si="51"/>
        <v>0</v>
      </c>
      <c r="Z93" s="67">
        <f t="shared" si="51"/>
        <v>0</v>
      </c>
      <c r="AA93" s="67">
        <f t="shared" si="51"/>
        <v>0</v>
      </c>
      <c r="AB93" s="68">
        <f t="shared" si="51"/>
        <v>0</v>
      </c>
      <c r="AC93" s="67">
        <f t="shared" si="51"/>
        <v>0</v>
      </c>
      <c r="AD93" s="67">
        <f t="shared" si="51"/>
        <v>0</v>
      </c>
      <c r="AE93" s="67">
        <f t="shared" ref="AE93:AS93" si="52">AE45</f>
        <v>0</v>
      </c>
      <c r="AF93" s="67">
        <f t="shared" si="52"/>
        <v>0</v>
      </c>
      <c r="AG93" s="67">
        <f t="shared" si="52"/>
        <v>0</v>
      </c>
      <c r="AH93" s="67">
        <f t="shared" si="52"/>
        <v>0</v>
      </c>
      <c r="AI93" s="67">
        <f t="shared" si="52"/>
        <v>0</v>
      </c>
      <c r="AJ93" s="69">
        <f t="shared" si="52"/>
        <v>0</v>
      </c>
      <c r="AK93" s="67">
        <f t="shared" si="52"/>
        <v>0</v>
      </c>
      <c r="AL93" s="67">
        <f t="shared" si="52"/>
        <v>0</v>
      </c>
      <c r="AM93" s="70">
        <f t="shared" si="52"/>
        <v>0</v>
      </c>
      <c r="AN93" s="68">
        <f t="shared" si="52"/>
        <v>0</v>
      </c>
      <c r="AO93" s="69">
        <f t="shared" si="52"/>
        <v>0</v>
      </c>
      <c r="AP93" s="68">
        <f t="shared" si="52"/>
        <v>0</v>
      </c>
      <c r="AQ93" s="67">
        <f t="shared" si="52"/>
        <v>0</v>
      </c>
      <c r="AR93" s="67">
        <f t="shared" si="52"/>
        <v>0</v>
      </c>
      <c r="AS93" s="67">
        <f t="shared" si="52"/>
        <v>0</v>
      </c>
      <c r="AT93" s="75">
        <f>O93*(SUM([2]CPR_CEB!$K$69:$K$70))/(SUM([2]CPR_CEB!$K$69:$K$72))</f>
        <v>0</v>
      </c>
      <c r="AU93" s="75">
        <f>O93*([2]CPR_CEB!$K$71/(SUM([2]CPR_CEB!$K$69:$K$72)))</f>
        <v>0</v>
      </c>
      <c r="AV93" s="75">
        <f>O93*([2]CPR_CEB!$K$72/(SUM([2]CPR_CEB!$K$69:$K$72)))</f>
        <v>0</v>
      </c>
      <c r="AW93" s="71">
        <f>$Q93*([2]CPR_CEB!$K$76/(SUM([2]CPR_CEB!$K$76:$K$78)))</f>
        <v>0</v>
      </c>
      <c r="AX93" s="71">
        <f>$Q93*(SUM([2]CPR_CEB!$K$77:$K$78)/(SUM([2]CPR_CEB!$K$76:$K$78)))</f>
        <v>0</v>
      </c>
      <c r="AY93" s="75">
        <f>$R93*(SUM([2]CPR_CEB!$K$79)/(SUM([2]CPR_CEB!$K$79:$K$84)))</f>
        <v>0</v>
      </c>
      <c r="AZ93" s="75">
        <f>$R93*(SUM([2]CPR_CEB!$K$80)/(SUM([2]CPR_CEB!$K$79:$K$84)))</f>
        <v>0</v>
      </c>
      <c r="BA93" s="75">
        <f>$R93*(SUM([2]CPR_CEB!$K$81:$K$83)/(SUM([2]CPR_CEB!$K$79:$K$84)))</f>
        <v>0</v>
      </c>
      <c r="BB93" s="75">
        <f>$R93*(SUM([2]CPR_CEB!$K$84)/(SUM([2]CPR_CEB!$K$79:$K$84)))</f>
        <v>0</v>
      </c>
      <c r="BC93" s="71">
        <f>$S93*(SUM([2]CPR_CEB!$K$85)/(SUM([2]CPR_CEB!$K$85:$K$90)))</f>
        <v>0</v>
      </c>
      <c r="BD93" s="71">
        <f>$S93*(SUM([2]CPR_CEB!$K$86)/(SUM([2]CPR_CEB!$K$85:$K$90)))</f>
        <v>0</v>
      </c>
      <c r="BE93" s="71">
        <f>$S93*(SUM([2]CPR_CEB!$K$87:$K$90)/(SUM([2]CPR_CEB!$K$85:$K$90)))</f>
        <v>0</v>
      </c>
      <c r="BF93" s="75">
        <f>$U93*(SUM([2]CPR_CEB!$K$93)/(SUM([2]CPR_CEB!$K$93:$K$97)))</f>
        <v>0</v>
      </c>
      <c r="BG93" s="75">
        <f>$U93*(SUM([2]CPR_CEB!$K$94)/(SUM([2]CPR_CEB!$K$93:$K$97)))*([2]TRP!$D$246/SUM([2]TRP!$D$246:$D$247))</f>
        <v>0</v>
      </c>
      <c r="BH93" s="75">
        <f>$U93*(SUM([2]CPR_CEB!$K$94)/(SUM([2]CPR_CEB!$K$93:$K$97)))*([2]TRP!$D$247/SUM([2]TRP!$D$246:$D$247))</f>
        <v>0</v>
      </c>
      <c r="BI93" s="75">
        <f>$U93*(SUM([2]CPR_CEB!$K$95:$K$96)/(SUM([2]CPR_CEB!$K$93:$K$97)))</f>
        <v>0</v>
      </c>
      <c r="BJ93" s="75">
        <f>$U93*(SUM([2]CPR_CEB!$K$97)/(SUM([2]CPR_CEB!$K$93:$K$97)))</f>
        <v>0</v>
      </c>
      <c r="BK93" s="71">
        <f>$V93*(SUM([2]CPR_CEB!$K$98)/(SUM([2]CPR_CEB!$K$98:$K$100)))</f>
        <v>0</v>
      </c>
      <c r="BL93" s="71">
        <f>$V93*(SUM([2]CPR_CEB!$K$99)/(SUM([2]CPR_CEB!$K$98:$K$100)))</f>
        <v>0</v>
      </c>
      <c r="BM93" s="71">
        <f>$V93*(SUM([2]CPR_CEB!$K$100)/(SUM([2]CPR_CEB!$K$98:$K$100)))</f>
        <v>0</v>
      </c>
      <c r="BN93" s="75">
        <f>$AB93*(SUM([2]CPR_CEB!$K$106)/(SUM([2]CPR_CEB!$K$106:$K$113)))</f>
        <v>0</v>
      </c>
      <c r="BO93" s="75">
        <f>$AB93*(SUM([2]CPR_CEB!$K$107)/(SUM([2]CPR_CEB!$K$106:$K$113)))</f>
        <v>0</v>
      </c>
      <c r="BP93" s="75">
        <f>$AB93*(SUM([2]CPR_CEB!$K$108)/(SUM([2]CPR_CEB!$K$106:$K$113)))</f>
        <v>0</v>
      </c>
      <c r="BQ93" s="75">
        <f>$AB93*(SUM([2]CPR_CEB!$K$109)/(SUM([2]CPR_CEB!$K$106:$K$113)))</f>
        <v>0</v>
      </c>
      <c r="BR93" s="75">
        <f>$AB93*(SUM([2]CPR_CEB!$K$110)/(SUM([2]CPR_CEB!$K$106:$K$113)))</f>
        <v>0</v>
      </c>
      <c r="BS93" s="75">
        <f>$AB93*(SUM([2]CPR_CEB!$K$111:$K$112)/(SUM([2]CPR_CEB!$K$106:$K$113)))</f>
        <v>0</v>
      </c>
      <c r="BT93" s="75">
        <f>$AB93*(SUM([2]CPR_CEB!$K$113)/(SUM([2]CPR_CEB!$K$106:$K$113)))*([2]TRP!$D$248/SUM([2]TRP!$D$248:$D$251))</f>
        <v>0</v>
      </c>
      <c r="BU93" s="75">
        <f>$AB93*(SUM([2]CPR_CEB!$K$113)/(SUM([2]CPR_CEB!$K$106:$K$113)))*([2]TRP!$D$249/SUM([2]TRP!$D$248:$D$251))</f>
        <v>0</v>
      </c>
      <c r="BV93" s="75">
        <f>$AB93*(SUM([2]CPR_CEB!$K$113)/(SUM([2]CPR_CEB!$K$106:$K$113)))*([2]TRP!$D$250/SUM([2]TRP!$D$248:$D$251))</f>
        <v>0</v>
      </c>
      <c r="BW93" s="75">
        <f>$AB93*(SUM([2]CPR_CEB!$K$113)/(SUM([2]CPR_CEB!$K$106:$K$113)))*([2]TRP!$D$251/SUM([2]TRP!$D$248:$D$251))</f>
        <v>0</v>
      </c>
      <c r="BX93" s="71">
        <f>$AJ93*(SUM([2]CPR_CEB!$K$129)/(SUM([2]CPR_CEB!$K$129:$K$130)))</f>
        <v>0</v>
      </c>
      <c r="BY93" s="71">
        <f>$AJ93*(SUM([2]CPR_CEB!$K$130)/(SUM([2]CPR_CEB!$K$129:$K$130)))</f>
        <v>0</v>
      </c>
      <c r="BZ93" s="68">
        <f>$AN93*(SUM([2]CPR_CEB!$K$137)/(SUM([2]CPR_CEB!$K$137:$K$138)))</f>
        <v>0</v>
      </c>
      <c r="CA93" s="68">
        <f>$AN93*(SUM([2]CPR_CEB!$K$138)/(SUM([2]CPR_CEB!$K$137:$K$138)))</f>
        <v>0</v>
      </c>
      <c r="CB93" s="71">
        <f>$AO93*([2]CPR_CEB!$K$139+[2]CPR_CEB!$K$141)/(SUM([2]CPR_CEB!$K$139:$K$141))</f>
        <v>0</v>
      </c>
      <c r="CC93" s="71">
        <f>$AO93*(SUM([2]CPR_CEB!$K$140)/(SUM([2]CPR_CEB!$K$139:$K$141)))</f>
        <v>0</v>
      </c>
      <c r="CD93" s="68">
        <f>$AP93*(SUM([2]CPR_CEB!$K$142)/(SUM([2]CPR_CEB!$K$142:$K$143)))</f>
        <v>0</v>
      </c>
      <c r="CE93" s="68">
        <f>$AP93*(SUM([2]CPR_CEB!$K$143)/(SUM([2]CPR_CEB!$K$142:$K$143)))</f>
        <v>0</v>
      </c>
      <c r="CF93" s="70"/>
      <c r="CG93" s="70"/>
      <c r="CI93" s="72">
        <f t="shared" si="5"/>
        <v>0</v>
      </c>
      <c r="CJ93" s="73">
        <f t="shared" si="6"/>
        <v>0</v>
      </c>
      <c r="CK93" s="73">
        <f t="shared" si="7"/>
        <v>0</v>
      </c>
      <c r="CL93" s="73">
        <f t="shared" si="8"/>
        <v>0</v>
      </c>
      <c r="CM93" s="73">
        <f t="shared" si="9"/>
        <v>0</v>
      </c>
      <c r="CN93" s="73">
        <f t="shared" si="10"/>
        <v>0</v>
      </c>
      <c r="CO93" s="73">
        <f t="shared" si="11"/>
        <v>0</v>
      </c>
      <c r="CP93" s="73">
        <f t="shared" si="11"/>
        <v>0</v>
      </c>
      <c r="CQ93" s="73">
        <f t="shared" si="12"/>
        <v>0</v>
      </c>
      <c r="CR93" s="73">
        <f t="shared" si="12"/>
        <v>0</v>
      </c>
      <c r="CS93" s="73">
        <f t="shared" si="13"/>
        <v>0</v>
      </c>
      <c r="CT93" s="73">
        <f t="shared" si="14"/>
        <v>0</v>
      </c>
      <c r="CU93" s="73">
        <f t="shared" si="15"/>
        <v>0</v>
      </c>
      <c r="CV93" s="73">
        <f t="shared" si="16"/>
        <v>0</v>
      </c>
      <c r="CW93" s="73">
        <f t="shared" si="17"/>
        <v>0</v>
      </c>
      <c r="CX93" s="73">
        <f t="shared" si="18"/>
        <v>0</v>
      </c>
      <c r="CY93" s="73">
        <f t="shared" si="18"/>
        <v>0</v>
      </c>
      <c r="CZ93" s="73">
        <f t="shared" si="18"/>
        <v>0</v>
      </c>
      <c r="DA93" s="73">
        <f t="shared" si="19"/>
        <v>0</v>
      </c>
      <c r="DB93" s="73">
        <f t="shared" si="20"/>
        <v>0</v>
      </c>
      <c r="DC93" s="73">
        <f t="shared" si="21"/>
        <v>0</v>
      </c>
      <c r="DD93" s="73">
        <f t="shared" si="22"/>
        <v>0</v>
      </c>
      <c r="DE93" s="73">
        <f t="shared" si="23"/>
        <v>0</v>
      </c>
      <c r="DF93" s="73">
        <f t="shared" si="24"/>
        <v>0</v>
      </c>
      <c r="DG93" s="74">
        <f t="shared" si="25"/>
        <v>0</v>
      </c>
      <c r="DH93" s="99"/>
    </row>
    <row r="94" spans="1:112" ht="13.25" x14ac:dyDescent="0.25">
      <c r="A94" s="22" t="str">
        <f>B48</f>
        <v>Total des produits</v>
      </c>
      <c r="B94" s="22" t="str">
        <f>C48</f>
        <v xml:space="preserve">TOTAL </v>
      </c>
      <c r="C94" s="22">
        <v>25</v>
      </c>
      <c r="D94" s="67">
        <f>D48</f>
        <v>9598.92</v>
      </c>
      <c r="E94" s="67">
        <f t="shared" ref="E94:AS94" si="53">E48</f>
        <v>1403.6299999999999</v>
      </c>
      <c r="F94" s="67">
        <f t="shared" si="53"/>
        <v>3689.6699999999996</v>
      </c>
      <c r="G94" s="67">
        <f t="shared" si="53"/>
        <v>240.57999999999998</v>
      </c>
      <c r="H94" s="67">
        <f t="shared" si="53"/>
        <v>1218.3799999999999</v>
      </c>
      <c r="I94" s="67">
        <f t="shared" si="53"/>
        <v>1115.0899999999999</v>
      </c>
      <c r="J94" s="67">
        <f t="shared" si="53"/>
        <v>890.18</v>
      </c>
      <c r="K94" s="67">
        <f t="shared" si="53"/>
        <v>3411.76</v>
      </c>
      <c r="L94" s="67">
        <f t="shared" si="53"/>
        <v>1436.17</v>
      </c>
      <c r="M94" s="67">
        <f t="shared" si="53"/>
        <v>1803.6699999999998</v>
      </c>
      <c r="N94" s="67">
        <f t="shared" si="53"/>
        <v>3242.0700000000006</v>
      </c>
      <c r="O94" s="68">
        <f t="shared" si="53"/>
        <v>1783.6399999999999</v>
      </c>
      <c r="P94" s="67">
        <f t="shared" si="53"/>
        <v>328.59999999999997</v>
      </c>
      <c r="Q94" s="69">
        <f t="shared" si="53"/>
        <v>1522.94</v>
      </c>
      <c r="R94" s="68">
        <f t="shared" si="53"/>
        <v>3033.2400000000002</v>
      </c>
      <c r="S94" s="69">
        <f t="shared" si="53"/>
        <v>3363.86</v>
      </c>
      <c r="T94" s="67">
        <f t="shared" si="53"/>
        <v>1508.3500000000001</v>
      </c>
      <c r="U94" s="68">
        <f t="shared" si="53"/>
        <v>832.38000000000011</v>
      </c>
      <c r="V94" s="69">
        <f t="shared" si="53"/>
        <v>6839.4299999999994</v>
      </c>
      <c r="W94" s="67">
        <f t="shared" si="53"/>
        <v>2720.33</v>
      </c>
      <c r="X94" s="67">
        <f t="shared" si="53"/>
        <v>1826.5899999999997</v>
      </c>
      <c r="Y94" s="67">
        <f t="shared" si="53"/>
        <v>1508.07</v>
      </c>
      <c r="Z94" s="67">
        <f t="shared" si="53"/>
        <v>6201.97</v>
      </c>
      <c r="AA94" s="67">
        <f t="shared" si="53"/>
        <v>6442.54</v>
      </c>
      <c r="AB94" s="68">
        <f t="shared" si="53"/>
        <v>15009.18</v>
      </c>
      <c r="AC94" s="67">
        <f t="shared" si="53"/>
        <v>7952</v>
      </c>
      <c r="AD94" s="67">
        <f t="shared" si="53"/>
        <v>2816.75</v>
      </c>
      <c r="AE94" s="67">
        <f t="shared" si="53"/>
        <v>6674.33</v>
      </c>
      <c r="AF94" s="67">
        <f t="shared" si="53"/>
        <v>90890.01</v>
      </c>
      <c r="AG94" s="67">
        <f t="shared" si="53"/>
        <v>6495.26</v>
      </c>
      <c r="AH94" s="67">
        <f t="shared" si="53"/>
        <v>14993.5</v>
      </c>
      <c r="AI94" s="67">
        <f t="shared" si="53"/>
        <v>18405.040000000005</v>
      </c>
      <c r="AJ94" s="69">
        <f t="shared" si="53"/>
        <v>4165.5999999999995</v>
      </c>
      <c r="AK94" s="67">
        <f t="shared" si="53"/>
        <v>4444.88</v>
      </c>
      <c r="AL94" s="67">
        <f t="shared" si="53"/>
        <v>9718.48</v>
      </c>
      <c r="AM94" s="70">
        <f t="shared" si="53"/>
        <v>486.51000000000005</v>
      </c>
      <c r="AN94" s="68">
        <f t="shared" si="53"/>
        <v>8100.46</v>
      </c>
      <c r="AO94" s="69">
        <f t="shared" si="53"/>
        <v>6816.86</v>
      </c>
      <c r="AP94" s="68">
        <f t="shared" si="53"/>
        <v>2664.9</v>
      </c>
      <c r="AQ94" s="67">
        <f t="shared" si="53"/>
        <v>24525</v>
      </c>
      <c r="AR94" s="67">
        <f t="shared" si="53"/>
        <v>431.15999999999997</v>
      </c>
      <c r="AS94" s="76">
        <f t="shared" si="53"/>
        <v>290551.98</v>
      </c>
      <c r="AT94" s="75">
        <f>O94*(SUM([2]CPR_CEB!$K$69:$K$70))/(SUM([2]CPR_CEB!$K$69:$K$72))</f>
        <v>308.47714893883426</v>
      </c>
      <c r="AU94" s="75">
        <f>O94*([2]CPR_CEB!$K$71/(SUM([2]CPR_CEB!$K$69:$K$72)))</f>
        <v>377.09586677518308</v>
      </c>
      <c r="AV94" s="75">
        <f>O94*([2]CPR_CEB!$K$72/(SUM([2]CPR_CEB!$K$69:$K$72)))</f>
        <v>1098.0669842859825</v>
      </c>
      <c r="AW94" s="71">
        <f>$Q94*([2]CPR_CEB!$K$76/(SUM([2]CPR_CEB!$K$76:$K$78)))</f>
        <v>568.89205890682524</v>
      </c>
      <c r="AX94" s="71">
        <f>$Q94*(SUM([2]CPR_CEB!$K$77:$K$78)/(SUM([2]CPR_CEB!$K$76:$K$78)))</f>
        <v>954.0479410931747</v>
      </c>
      <c r="AY94" s="75">
        <f>$R94*(SUM([2]CPR_CEB!$K$79)/(SUM([2]CPR_CEB!$K$79:$K$84)))</f>
        <v>235.55444098895975</v>
      </c>
      <c r="AZ94" s="75">
        <f>$R94*(SUM([2]CPR_CEB!$K$80)/(SUM([2]CPR_CEB!$K$79:$K$84)))</f>
        <v>934.04233867205721</v>
      </c>
      <c r="BA94" s="75">
        <f>$R94*(SUM([2]CPR_CEB!$K$81:$K$83)/(SUM([2]CPR_CEB!$K$79:$K$84)))</f>
        <v>874.37745607215049</v>
      </c>
      <c r="BB94" s="75">
        <f>$R94*(SUM([2]CPR_CEB!$K$84)/(SUM([2]CPR_CEB!$K$79:$K$84)))</f>
        <v>989.26576426683266</v>
      </c>
      <c r="BC94" s="71">
        <f>$S94*(SUM([2]CPR_CEB!$K$85)/(SUM([2]CPR_CEB!$K$85:$K$90)))</f>
        <v>1048.6607710514338</v>
      </c>
      <c r="BD94" s="71">
        <f>$S94*(SUM([2]CPR_CEB!$K$86)/(SUM([2]CPR_CEB!$K$85:$K$90)))</f>
        <v>484.63622507965414</v>
      </c>
      <c r="BE94" s="71">
        <f>$S94*(SUM([2]CPR_CEB!$K$87:$K$90)/(SUM([2]CPR_CEB!$K$85:$K$90)))</f>
        <v>1830.5630038689123</v>
      </c>
      <c r="BF94" s="75">
        <f>$U94*(SUM([2]CPR_CEB!$K$93)/(SUM([2]CPR_CEB!$K$93:$K$97)))</f>
        <v>1.9933418642487615</v>
      </c>
      <c r="BG94" s="75">
        <f>$U94*(SUM([2]CPR_CEB!$K$94)/(SUM([2]CPR_CEB!$K$93:$K$97)))*([2]TRP!$D$246/SUM([2]TRP!$D$246:$D$247))</f>
        <v>5.792939150341935</v>
      </c>
      <c r="BH94" s="75">
        <f>$U94*(SUM([2]CPR_CEB!$K$94)/(SUM([2]CPR_CEB!$K$93:$K$97)))*([2]TRP!$D$247/SUM([2]TRP!$D$246:$D$247))</f>
        <v>2.7586496107863407</v>
      </c>
      <c r="BI94" s="75">
        <f>$U94*(SUM([2]CPR_CEB!$K$95:$K$96)/(SUM([2]CPR_CEB!$K$93:$K$97)))</f>
        <v>61.611001590406381</v>
      </c>
      <c r="BJ94" s="75">
        <f>$U94*(SUM([2]CPR_CEB!$K$97)/(SUM([2]CPR_CEB!$K$93:$K$97)))</f>
        <v>760.22406778421669</v>
      </c>
      <c r="BK94" s="71">
        <f>$V94*(SUM([2]CPR_CEB!$K$98)/(SUM([2]CPR_CEB!$K$98:$K$100)))</f>
        <v>3998.1567547902932</v>
      </c>
      <c r="BL94" s="71">
        <f>$V94*(SUM([2]CPR_CEB!$K$99)/(SUM([2]CPR_CEB!$K$98:$K$100)))</f>
        <v>2070.6833960611025</v>
      </c>
      <c r="BM94" s="71">
        <f>$V94*(SUM([2]CPR_CEB!$K$100)/(SUM([2]CPR_CEB!$K$98:$K$100)))</f>
        <v>770.58984914860378</v>
      </c>
      <c r="BN94" s="75">
        <f>$AB94*(SUM([2]CPR_CEB!$K$106)/(SUM([2]CPR_CEB!$K$106:$K$113)))</f>
        <v>973.28537295476417</v>
      </c>
      <c r="BO94" s="75">
        <f>$AB94*(SUM([2]CPR_CEB!$K$107)/(SUM([2]CPR_CEB!$K$106:$K$113)))</f>
        <v>1776.4313939685596</v>
      </c>
      <c r="BP94" s="75">
        <f>$AB94*(SUM([2]CPR_CEB!$K$108)/(SUM([2]CPR_CEB!$K$106:$K$113)))</f>
        <v>4223.3883942893817</v>
      </c>
      <c r="BQ94" s="75">
        <f>$AB94*(SUM([2]CPR_CEB!$K$109)/(SUM([2]CPR_CEB!$K$106:$K$113)))</f>
        <v>952.41922601860767</v>
      </c>
      <c r="BR94" s="75">
        <f>$AB94*(SUM([2]CPR_CEB!$K$110)/(SUM([2]CPR_CEB!$K$106:$K$113)))</f>
        <v>1785.4600152390119</v>
      </c>
      <c r="BS94" s="75">
        <f>$AB94*(SUM([2]CPR_CEB!$K$111:$K$112)/(SUM([2]CPR_CEB!$K$106:$K$113)))</f>
        <v>3865.7546739653517</v>
      </c>
      <c r="BT94" s="75">
        <f>$AB94*(SUM([2]CPR_CEB!$K$113)/(SUM([2]CPR_CEB!$K$106:$K$113)))*([2]TRP!$D$248/SUM([2]TRP!$D$248:$D$251))</f>
        <v>155.63061395363025</v>
      </c>
      <c r="BU94" s="75">
        <f>$AB94*(SUM([2]CPR_CEB!$K$113)/(SUM([2]CPR_CEB!$K$106:$K$113)))*([2]TRP!$D$249/SUM([2]TRP!$D$248:$D$251))</f>
        <v>797.70669697418896</v>
      </c>
      <c r="BV94" s="75">
        <f>$AB94*(SUM([2]CPR_CEB!$K$113)/(SUM([2]CPR_CEB!$K$106:$K$113)))*([2]TRP!$D$250/SUM([2]TRP!$D$248:$D$251))</f>
        <v>189.93953035563518</v>
      </c>
      <c r="BW94" s="75">
        <f>$AB94*(SUM([2]CPR_CEB!$K$113)/(SUM([2]CPR_CEB!$K$106:$K$113)))*([2]TRP!$D$251/SUM([2]TRP!$D$248:$D$251))</f>
        <v>289.16408228087039</v>
      </c>
      <c r="BX94" s="71">
        <f>$AJ94*(SUM([2]CPR_CEB!$K$129)/(SUM([2]CPR_CEB!$K$129:$K$130)))</f>
        <v>3138.3738037003995</v>
      </c>
      <c r="BY94" s="71">
        <f>$AJ94*(SUM([2]CPR_CEB!$K$130)/(SUM([2]CPR_CEB!$K$129:$K$130)))</f>
        <v>1027.2261962995999</v>
      </c>
      <c r="BZ94" s="68">
        <f>$AN94*(SUM([2]CPR_CEB!$K$137)/(SUM([2]CPR_CEB!$K$137:$K$138)))</f>
        <v>1363.6709673254256</v>
      </c>
      <c r="CA94" s="68">
        <f>$AN94*(SUM([2]CPR_CEB!$K$138)/(SUM([2]CPR_CEB!$K$137:$K$138)))</f>
        <v>6736.7890326745746</v>
      </c>
      <c r="CB94" s="71">
        <f>$AO94*([2]CPR_CEB!$K$139+[2]CPR_CEB!$K$141)/(SUM([2]CPR_CEB!$K$139:$K$141))</f>
        <v>3726.5202998399868</v>
      </c>
      <c r="CC94" s="71">
        <f>$AO94*(SUM([2]CPR_CEB!$K$140)/(SUM([2]CPR_CEB!$K$139:$K$141)))</f>
        <v>3090.3397001600129</v>
      </c>
      <c r="CD94" s="68">
        <f>$AP94*(SUM([2]CPR_CEB!$K$142)/(SUM([2]CPR_CEB!$K$142:$K$143)))</f>
        <v>1121.2556957373836</v>
      </c>
      <c r="CE94" s="68">
        <f>$AP94*(SUM([2]CPR_CEB!$K$143)/(SUM([2]CPR_CEB!$K$142:$K$143)))</f>
        <v>1543.6443042626163</v>
      </c>
      <c r="CF94" s="70"/>
      <c r="CG94" s="70"/>
      <c r="CI94" s="77">
        <f t="shared" si="5"/>
        <v>9598.92</v>
      </c>
      <c r="CJ94" s="78">
        <f t="shared" si="6"/>
        <v>5093.2999999999993</v>
      </c>
      <c r="CK94" s="78">
        <f t="shared" si="7"/>
        <v>3411.76</v>
      </c>
      <c r="CL94" s="78">
        <f t="shared" si="8"/>
        <v>377.09586677518308</v>
      </c>
      <c r="CM94" s="78">
        <f t="shared" si="9"/>
        <v>1098.0669842859825</v>
      </c>
      <c r="CN94" s="78">
        <f t="shared" si="10"/>
        <v>954.0479410931747</v>
      </c>
      <c r="CO94" s="78">
        <f t="shared" si="11"/>
        <v>235.55444098895975</v>
      </c>
      <c r="CP94" s="78">
        <f t="shared" si="11"/>
        <v>934.04233867205721</v>
      </c>
      <c r="CQ94" s="78">
        <f t="shared" si="12"/>
        <v>989.26576426683266</v>
      </c>
      <c r="CR94" s="78">
        <f t="shared" si="12"/>
        <v>1048.6607710514338</v>
      </c>
      <c r="CS94" s="78">
        <f t="shared" si="13"/>
        <v>484.63622507965414</v>
      </c>
      <c r="CT94" s="78">
        <f t="shared" si="14"/>
        <v>16197.600518525735</v>
      </c>
      <c r="CU94" s="78">
        <f t="shared" si="15"/>
        <v>4546.92</v>
      </c>
      <c r="CV94" s="78">
        <f t="shared" si="16"/>
        <v>1128.9159869083944</v>
      </c>
      <c r="CW94" s="78">
        <f t="shared" si="17"/>
        <v>1776.4313939685596</v>
      </c>
      <c r="CX94" s="78">
        <f t="shared" si="18"/>
        <v>5021.0950912635708</v>
      </c>
      <c r="CY94" s="78">
        <f t="shared" si="18"/>
        <v>1142.3587563742428</v>
      </c>
      <c r="CZ94" s="78">
        <f t="shared" si="18"/>
        <v>2074.6240975198825</v>
      </c>
      <c r="DA94" s="78">
        <f t="shared" si="19"/>
        <v>190244.91544056858</v>
      </c>
      <c r="DB94" s="78">
        <f t="shared" si="20"/>
        <v>37354.159233396807</v>
      </c>
      <c r="DC94" s="78">
        <f t="shared" si="21"/>
        <v>1.9933418642487615</v>
      </c>
      <c r="DD94" s="78">
        <f t="shared" si="22"/>
        <v>766.01700693455859</v>
      </c>
      <c r="DE94" s="78">
        <f t="shared" si="23"/>
        <v>3998.1567547902932</v>
      </c>
      <c r="DF94" s="78">
        <f t="shared" si="24"/>
        <v>2073.442045671889</v>
      </c>
      <c r="DG94" s="79">
        <f t="shared" si="25"/>
        <v>290551.98000000004</v>
      </c>
      <c r="DH94" s="99"/>
    </row>
    <row r="95" spans="1:112" s="97" customFormat="1" ht="13.25" x14ac:dyDescent="0.25">
      <c r="A95" s="97" t="s">
        <v>166</v>
      </c>
      <c r="C95" s="97">
        <v>100</v>
      </c>
      <c r="D95" s="101">
        <f>SUM(D53:D93)-D94</f>
        <v>0</v>
      </c>
      <c r="E95" s="101">
        <f t="shared" ref="E95:BP95" si="54">SUM(E53:E93)-E94</f>
        <v>0</v>
      </c>
      <c r="F95" s="101">
        <f t="shared" si="54"/>
        <v>0</v>
      </c>
      <c r="G95" s="101">
        <f t="shared" si="54"/>
        <v>0</v>
      </c>
      <c r="H95" s="101">
        <f t="shared" si="54"/>
        <v>0</v>
      </c>
      <c r="I95" s="101">
        <f t="shared" si="54"/>
        <v>0</v>
      </c>
      <c r="J95" s="101">
        <f t="shared" si="54"/>
        <v>0</v>
      </c>
      <c r="K95" s="101">
        <f t="shared" si="54"/>
        <v>0</v>
      </c>
      <c r="L95" s="101">
        <f t="shared" si="54"/>
        <v>0</v>
      </c>
      <c r="M95" s="101">
        <f t="shared" si="54"/>
        <v>0</v>
      </c>
      <c r="N95" s="101">
        <f t="shared" si="54"/>
        <v>0</v>
      </c>
      <c r="O95" s="101">
        <f t="shared" si="54"/>
        <v>0</v>
      </c>
      <c r="P95" s="101">
        <f t="shared" si="54"/>
        <v>0</v>
      </c>
      <c r="Q95" s="101">
        <f t="shared" si="54"/>
        <v>0</v>
      </c>
      <c r="R95" s="101">
        <f t="shared" si="54"/>
        <v>0</v>
      </c>
      <c r="S95" s="101">
        <f t="shared" si="54"/>
        <v>0</v>
      </c>
      <c r="T95" s="101">
        <f t="shared" si="54"/>
        <v>0</v>
      </c>
      <c r="U95" s="101">
        <f t="shared" si="54"/>
        <v>0</v>
      </c>
      <c r="V95" s="101">
        <f t="shared" si="54"/>
        <v>0</v>
      </c>
      <c r="W95" s="101">
        <f t="shared" si="54"/>
        <v>0</v>
      </c>
      <c r="X95" s="101">
        <f t="shared" si="54"/>
        <v>0</v>
      </c>
      <c r="Y95" s="101">
        <f t="shared" si="54"/>
        <v>0</v>
      </c>
      <c r="Z95" s="101">
        <f t="shared" si="54"/>
        <v>0</v>
      </c>
      <c r="AA95" s="101">
        <f t="shared" si="54"/>
        <v>0</v>
      </c>
      <c r="AB95" s="101">
        <f t="shared" si="54"/>
        <v>0</v>
      </c>
      <c r="AC95" s="101">
        <f t="shared" si="54"/>
        <v>0</v>
      </c>
      <c r="AD95" s="101">
        <f t="shared" si="54"/>
        <v>0</v>
      </c>
      <c r="AE95" s="101">
        <f t="shared" si="54"/>
        <v>0</v>
      </c>
      <c r="AF95" s="101">
        <f t="shared" si="54"/>
        <v>0</v>
      </c>
      <c r="AG95" s="101">
        <f t="shared" si="54"/>
        <v>0</v>
      </c>
      <c r="AH95" s="101">
        <f t="shared" si="54"/>
        <v>0</v>
      </c>
      <c r="AI95" s="101">
        <f t="shared" si="54"/>
        <v>0</v>
      </c>
      <c r="AJ95" s="101">
        <f t="shared" si="54"/>
        <v>0</v>
      </c>
      <c r="AK95" s="101">
        <f t="shared" si="54"/>
        <v>0</v>
      </c>
      <c r="AL95" s="101">
        <f t="shared" si="54"/>
        <v>0</v>
      </c>
      <c r="AM95" s="101">
        <f t="shared" si="54"/>
        <v>0</v>
      </c>
      <c r="AN95" s="101">
        <f t="shared" si="54"/>
        <v>0</v>
      </c>
      <c r="AO95" s="101">
        <f t="shared" si="54"/>
        <v>0</v>
      </c>
      <c r="AP95" s="101">
        <f t="shared" si="54"/>
        <v>0</v>
      </c>
      <c r="AQ95" s="101">
        <f t="shared" si="54"/>
        <v>0</v>
      </c>
      <c r="AR95" s="101">
        <f t="shared" si="54"/>
        <v>0</v>
      </c>
      <c r="AS95" s="101">
        <f t="shared" si="54"/>
        <v>0</v>
      </c>
      <c r="AT95" s="101">
        <f t="shared" si="54"/>
        <v>0</v>
      </c>
      <c r="AU95" s="101">
        <f t="shared" si="54"/>
        <v>0</v>
      </c>
      <c r="AV95" s="101">
        <f t="shared" si="54"/>
        <v>0</v>
      </c>
      <c r="AW95" s="101">
        <f t="shared" si="54"/>
        <v>0</v>
      </c>
      <c r="AX95" s="101">
        <f t="shared" si="54"/>
        <v>0</v>
      </c>
      <c r="AY95" s="101">
        <f t="shared" si="54"/>
        <v>0</v>
      </c>
      <c r="AZ95" s="101">
        <f t="shared" si="54"/>
        <v>0</v>
      </c>
      <c r="BA95" s="101">
        <f t="shared" si="54"/>
        <v>0</v>
      </c>
      <c r="BB95" s="101">
        <f t="shared" si="54"/>
        <v>0</v>
      </c>
      <c r="BC95" s="101">
        <f t="shared" si="54"/>
        <v>0</v>
      </c>
      <c r="BD95" s="101">
        <f t="shared" si="54"/>
        <v>0</v>
      </c>
      <c r="BE95" s="101">
        <f t="shared" si="54"/>
        <v>0</v>
      </c>
      <c r="BF95" s="101">
        <f t="shared" si="54"/>
        <v>0</v>
      </c>
      <c r="BG95" s="101">
        <f t="shared" si="54"/>
        <v>0</v>
      </c>
      <c r="BH95" s="101">
        <f t="shared" si="54"/>
        <v>0</v>
      </c>
      <c r="BI95" s="101">
        <f t="shared" si="54"/>
        <v>0</v>
      </c>
      <c r="BJ95" s="101">
        <f t="shared" si="54"/>
        <v>0</v>
      </c>
      <c r="BK95" s="101">
        <f t="shared" si="54"/>
        <v>0</v>
      </c>
      <c r="BL95" s="101">
        <f t="shared" si="54"/>
        <v>0</v>
      </c>
      <c r="BM95" s="101">
        <f t="shared" si="54"/>
        <v>0</v>
      </c>
      <c r="BN95" s="101">
        <f t="shared" si="54"/>
        <v>0</v>
      </c>
      <c r="BO95" s="101">
        <f t="shared" si="54"/>
        <v>0</v>
      </c>
      <c r="BP95" s="101">
        <f t="shared" si="54"/>
        <v>0</v>
      </c>
      <c r="BQ95" s="101">
        <f t="shared" ref="BQ95:DG95" si="55">SUM(BQ53:BQ93)-BQ94</f>
        <v>0</v>
      </c>
      <c r="BR95" s="101">
        <f t="shared" si="55"/>
        <v>0</v>
      </c>
      <c r="BS95" s="101">
        <f t="shared" si="55"/>
        <v>0</v>
      </c>
      <c r="BT95" s="101">
        <f t="shared" si="55"/>
        <v>0</v>
      </c>
      <c r="BU95" s="101">
        <f t="shared" si="55"/>
        <v>0</v>
      </c>
      <c r="BV95" s="101">
        <f t="shared" si="55"/>
        <v>0</v>
      </c>
      <c r="BW95" s="101">
        <f t="shared" si="55"/>
        <v>0</v>
      </c>
      <c r="BX95" s="101">
        <f t="shared" si="55"/>
        <v>0</v>
      </c>
      <c r="BY95" s="101">
        <f t="shared" si="55"/>
        <v>0</v>
      </c>
      <c r="BZ95" s="101">
        <f t="shared" si="55"/>
        <v>0</v>
      </c>
      <c r="CA95" s="101">
        <f t="shared" si="55"/>
        <v>0</v>
      </c>
      <c r="CB95" s="101">
        <f t="shared" si="55"/>
        <v>0</v>
      </c>
      <c r="CC95" s="101">
        <f t="shared" si="55"/>
        <v>0</v>
      </c>
      <c r="CD95" s="101">
        <f t="shared" si="55"/>
        <v>0</v>
      </c>
      <c r="CE95" s="101">
        <f t="shared" si="55"/>
        <v>0</v>
      </c>
      <c r="CF95" s="101">
        <f t="shared" si="55"/>
        <v>0</v>
      </c>
      <c r="CG95" s="101">
        <f t="shared" si="55"/>
        <v>0</v>
      </c>
      <c r="CH95" s="101">
        <f t="shared" si="55"/>
        <v>0</v>
      </c>
      <c r="CI95" s="101">
        <f t="shared" si="55"/>
        <v>0</v>
      </c>
      <c r="CJ95" s="101">
        <f t="shared" si="55"/>
        <v>0</v>
      </c>
      <c r="CK95" s="101">
        <f t="shared" si="55"/>
        <v>0</v>
      </c>
      <c r="CL95" s="101">
        <f t="shared" si="55"/>
        <v>0</v>
      </c>
      <c r="CM95" s="101">
        <f t="shared" si="55"/>
        <v>0</v>
      </c>
      <c r="CN95" s="101">
        <f t="shared" si="55"/>
        <v>0</v>
      </c>
      <c r="CO95" s="101">
        <f t="shared" si="55"/>
        <v>0</v>
      </c>
      <c r="CP95" s="101">
        <f t="shared" si="55"/>
        <v>0</v>
      </c>
      <c r="CQ95" s="101">
        <f t="shared" si="55"/>
        <v>0</v>
      </c>
      <c r="CR95" s="101">
        <f t="shared" si="55"/>
        <v>0</v>
      </c>
      <c r="CS95" s="101">
        <f t="shared" si="55"/>
        <v>0</v>
      </c>
      <c r="CT95" s="101">
        <f t="shared" si="55"/>
        <v>0</v>
      </c>
      <c r="CU95" s="101">
        <f t="shared" si="55"/>
        <v>0</v>
      </c>
      <c r="CV95" s="101">
        <f t="shared" si="55"/>
        <v>0</v>
      </c>
      <c r="CW95" s="101">
        <f t="shared" si="55"/>
        <v>0</v>
      </c>
      <c r="CX95" s="101">
        <f t="shared" si="55"/>
        <v>0</v>
      </c>
      <c r="CY95" s="101">
        <f t="shared" si="55"/>
        <v>0</v>
      </c>
      <c r="CZ95" s="101">
        <f t="shared" si="55"/>
        <v>0</v>
      </c>
      <c r="DA95" s="101">
        <f t="shared" si="55"/>
        <v>0</v>
      </c>
      <c r="DB95" s="101">
        <f t="shared" si="55"/>
        <v>0</v>
      </c>
      <c r="DC95" s="101">
        <f t="shared" si="55"/>
        <v>0</v>
      </c>
      <c r="DD95" s="101">
        <f t="shared" si="55"/>
        <v>0</v>
      </c>
      <c r="DE95" s="101">
        <f t="shared" si="55"/>
        <v>0</v>
      </c>
      <c r="DF95" s="101">
        <f t="shared" si="55"/>
        <v>0</v>
      </c>
      <c r="DG95" s="101">
        <f t="shared" si="55"/>
        <v>0</v>
      </c>
    </row>
    <row r="96" spans="1:112" x14ac:dyDescent="0.25">
      <c r="C96" s="22">
        <v>1</v>
      </c>
      <c r="AS96" s="67">
        <f>SUM(U96:AR96)</f>
        <v>0</v>
      </c>
      <c r="BF96" s="47"/>
      <c r="BG96" s="47"/>
      <c r="BH96" s="47"/>
      <c r="BI96" s="47"/>
      <c r="BJ96" s="47"/>
    </row>
    <row r="97" spans="3:45" x14ac:dyDescent="0.25">
      <c r="C97" s="22">
        <f>C96+1</f>
        <v>2</v>
      </c>
      <c r="AS97" s="67">
        <f t="shared" ref="AS97:AS136" si="56">SUM(U97:AR97)</f>
        <v>0</v>
      </c>
    </row>
    <row r="98" spans="3:45" x14ac:dyDescent="0.25">
      <c r="C98" s="22">
        <f t="shared" ref="C98:C120" si="57">C97+1</f>
        <v>3</v>
      </c>
      <c r="AS98" s="67">
        <f t="shared" si="56"/>
        <v>0</v>
      </c>
    </row>
    <row r="99" spans="3:45" x14ac:dyDescent="0.25">
      <c r="C99" s="22">
        <f t="shared" si="57"/>
        <v>4</v>
      </c>
      <c r="AS99" s="67">
        <f t="shared" si="56"/>
        <v>0</v>
      </c>
    </row>
    <row r="100" spans="3:45" x14ac:dyDescent="0.25">
      <c r="C100" s="22">
        <f t="shared" si="57"/>
        <v>5</v>
      </c>
      <c r="AS100" s="67">
        <f t="shared" si="56"/>
        <v>0</v>
      </c>
    </row>
    <row r="101" spans="3:45" x14ac:dyDescent="0.25">
      <c r="C101" s="22">
        <f t="shared" si="57"/>
        <v>6</v>
      </c>
      <c r="AS101" s="67">
        <f t="shared" si="56"/>
        <v>0</v>
      </c>
    </row>
    <row r="102" spans="3:45" x14ac:dyDescent="0.25">
      <c r="C102" s="22">
        <f t="shared" si="57"/>
        <v>7</v>
      </c>
      <c r="AS102" s="67">
        <f t="shared" si="56"/>
        <v>0</v>
      </c>
    </row>
    <row r="103" spans="3:45" x14ac:dyDescent="0.25">
      <c r="C103" s="22">
        <f t="shared" si="57"/>
        <v>8</v>
      </c>
      <c r="AS103" s="67">
        <f t="shared" si="56"/>
        <v>0</v>
      </c>
    </row>
    <row r="104" spans="3:45" x14ac:dyDescent="0.25">
      <c r="C104" s="22">
        <f t="shared" si="57"/>
        <v>9</v>
      </c>
      <c r="AS104" s="67">
        <f t="shared" si="56"/>
        <v>0</v>
      </c>
    </row>
    <row r="105" spans="3:45" x14ac:dyDescent="0.25">
      <c r="C105" s="22">
        <f t="shared" si="57"/>
        <v>10</v>
      </c>
      <c r="AS105" s="67">
        <f t="shared" si="56"/>
        <v>0</v>
      </c>
    </row>
    <row r="106" spans="3:45" x14ac:dyDescent="0.25">
      <c r="C106" s="22">
        <f t="shared" si="57"/>
        <v>11</v>
      </c>
      <c r="AS106" s="67">
        <f t="shared" si="56"/>
        <v>0</v>
      </c>
    </row>
    <row r="107" spans="3:45" x14ac:dyDescent="0.25">
      <c r="C107" s="22">
        <f t="shared" si="57"/>
        <v>12</v>
      </c>
      <c r="AS107" s="67">
        <f t="shared" si="56"/>
        <v>0</v>
      </c>
    </row>
    <row r="108" spans="3:45" x14ac:dyDescent="0.25">
      <c r="C108" s="22">
        <f t="shared" si="57"/>
        <v>13</v>
      </c>
      <c r="AS108" s="67">
        <f t="shared" si="56"/>
        <v>0</v>
      </c>
    </row>
    <row r="109" spans="3:45" x14ac:dyDescent="0.25">
      <c r="C109" s="22">
        <f t="shared" si="57"/>
        <v>14</v>
      </c>
      <c r="AS109" s="67">
        <f t="shared" si="56"/>
        <v>0</v>
      </c>
    </row>
    <row r="110" spans="3:45" x14ac:dyDescent="0.25">
      <c r="C110" s="22">
        <f t="shared" si="57"/>
        <v>15</v>
      </c>
      <c r="AS110" s="67">
        <f t="shared" si="56"/>
        <v>0</v>
      </c>
    </row>
    <row r="111" spans="3:45" x14ac:dyDescent="0.25">
      <c r="C111" s="22">
        <f t="shared" si="57"/>
        <v>16</v>
      </c>
      <c r="AS111" s="67">
        <f t="shared" si="56"/>
        <v>0</v>
      </c>
    </row>
    <row r="112" spans="3:45" x14ac:dyDescent="0.25">
      <c r="C112" s="22">
        <f t="shared" si="57"/>
        <v>17</v>
      </c>
      <c r="AS112" s="67">
        <f t="shared" si="56"/>
        <v>0</v>
      </c>
    </row>
    <row r="113" spans="3:45" x14ac:dyDescent="0.25">
      <c r="C113" s="22">
        <f t="shared" si="57"/>
        <v>18</v>
      </c>
      <c r="AS113" s="67">
        <f t="shared" si="56"/>
        <v>0</v>
      </c>
    </row>
    <row r="114" spans="3:45" x14ac:dyDescent="0.25">
      <c r="C114" s="22">
        <f t="shared" si="57"/>
        <v>19</v>
      </c>
      <c r="AS114" s="67">
        <f t="shared" si="56"/>
        <v>0</v>
      </c>
    </row>
    <row r="115" spans="3:45" x14ac:dyDescent="0.25">
      <c r="C115" s="22">
        <f t="shared" si="57"/>
        <v>20</v>
      </c>
      <c r="AS115" s="67">
        <f t="shared" si="56"/>
        <v>0</v>
      </c>
    </row>
    <row r="116" spans="3:45" x14ac:dyDescent="0.25">
      <c r="C116" s="22">
        <f t="shared" si="57"/>
        <v>21</v>
      </c>
      <c r="AS116" s="67">
        <f t="shared" si="56"/>
        <v>0</v>
      </c>
    </row>
    <row r="117" spans="3:45" x14ac:dyDescent="0.25">
      <c r="C117" s="22">
        <f t="shared" si="57"/>
        <v>22</v>
      </c>
      <c r="AS117" s="67">
        <f t="shared" si="56"/>
        <v>0</v>
      </c>
    </row>
    <row r="118" spans="3:45" x14ac:dyDescent="0.25">
      <c r="C118" s="22">
        <f t="shared" si="57"/>
        <v>23</v>
      </c>
      <c r="AS118" s="67">
        <f t="shared" si="56"/>
        <v>0</v>
      </c>
    </row>
    <row r="119" spans="3:45" x14ac:dyDescent="0.25">
      <c r="C119" s="22">
        <f>C118+1</f>
        <v>24</v>
      </c>
      <c r="AS119" s="67">
        <f t="shared" si="56"/>
        <v>0</v>
      </c>
    </row>
    <row r="120" spans="3:45" x14ac:dyDescent="0.25">
      <c r="C120" s="22">
        <f t="shared" si="57"/>
        <v>25</v>
      </c>
      <c r="AS120" s="67">
        <f t="shared" si="56"/>
        <v>0</v>
      </c>
    </row>
    <row r="121" spans="3:45" x14ac:dyDescent="0.25">
      <c r="C121" s="22">
        <v>100</v>
      </c>
      <c r="AS121" s="67">
        <f t="shared" si="56"/>
        <v>0</v>
      </c>
    </row>
    <row r="122" spans="3:45" x14ac:dyDescent="0.25">
      <c r="C122" s="22">
        <v>100</v>
      </c>
      <c r="AS122" s="67">
        <f t="shared" si="56"/>
        <v>0</v>
      </c>
    </row>
    <row r="123" spans="3:45" x14ac:dyDescent="0.25">
      <c r="C123" s="22">
        <v>100</v>
      </c>
      <c r="AS123" s="67">
        <f t="shared" si="56"/>
        <v>0</v>
      </c>
    </row>
    <row r="124" spans="3:45" x14ac:dyDescent="0.25">
      <c r="C124" s="22">
        <v>100</v>
      </c>
      <c r="AS124" s="67">
        <f t="shared" si="56"/>
        <v>0</v>
      </c>
    </row>
    <row r="125" spans="3:45" x14ac:dyDescent="0.25">
      <c r="C125" s="22">
        <v>100</v>
      </c>
      <c r="AS125" s="67">
        <f t="shared" si="56"/>
        <v>0</v>
      </c>
    </row>
    <row r="126" spans="3:45" x14ac:dyDescent="0.25">
      <c r="C126" s="22">
        <v>100</v>
      </c>
      <c r="AS126" s="67">
        <f t="shared" si="56"/>
        <v>0</v>
      </c>
    </row>
    <row r="127" spans="3:45" x14ac:dyDescent="0.25">
      <c r="C127" s="22">
        <v>100</v>
      </c>
      <c r="AS127" s="67">
        <f t="shared" si="56"/>
        <v>0</v>
      </c>
    </row>
    <row r="128" spans="3:45" x14ac:dyDescent="0.25">
      <c r="C128" s="22">
        <v>100</v>
      </c>
      <c r="AS128" s="67">
        <f t="shared" si="56"/>
        <v>0</v>
      </c>
    </row>
    <row r="129" spans="3:45" x14ac:dyDescent="0.25">
      <c r="C129" s="22">
        <v>100</v>
      </c>
      <c r="AS129" s="67">
        <f t="shared" si="56"/>
        <v>0</v>
      </c>
    </row>
    <row r="130" spans="3:45" x14ac:dyDescent="0.25">
      <c r="C130" s="22">
        <v>100</v>
      </c>
      <c r="AS130" s="67">
        <f t="shared" si="56"/>
        <v>0</v>
      </c>
    </row>
    <row r="131" spans="3:45" x14ac:dyDescent="0.25">
      <c r="C131" s="22">
        <v>100</v>
      </c>
      <c r="AS131" s="67">
        <f t="shared" si="56"/>
        <v>0</v>
      </c>
    </row>
    <row r="132" spans="3:45" x14ac:dyDescent="0.25">
      <c r="C132" s="22">
        <v>100</v>
      </c>
      <c r="AS132" s="67">
        <f t="shared" si="56"/>
        <v>0</v>
      </c>
    </row>
    <row r="133" spans="3:45" x14ac:dyDescent="0.25">
      <c r="C133" s="22">
        <v>100</v>
      </c>
      <c r="AS133" s="67">
        <f t="shared" si="56"/>
        <v>0</v>
      </c>
    </row>
    <row r="134" spans="3:45" x14ac:dyDescent="0.25">
      <c r="C134" s="22">
        <v>100</v>
      </c>
      <c r="AS134" s="67">
        <f t="shared" si="56"/>
        <v>0</v>
      </c>
    </row>
    <row r="135" spans="3:45" x14ac:dyDescent="0.25">
      <c r="C135" s="22">
        <v>100</v>
      </c>
      <c r="AS135" s="67">
        <f t="shared" si="56"/>
        <v>0</v>
      </c>
    </row>
    <row r="136" spans="3:45" x14ac:dyDescent="0.25">
      <c r="C136" s="22">
        <v>100</v>
      </c>
      <c r="AS136" s="67">
        <f t="shared" si="56"/>
        <v>0</v>
      </c>
    </row>
    <row r="137" spans="3:45" x14ac:dyDescent="0.25">
      <c r="C137" s="22">
        <v>100</v>
      </c>
    </row>
    <row r="138" spans="3:45" x14ac:dyDescent="0.25">
      <c r="C138" s="22">
        <v>100</v>
      </c>
    </row>
    <row r="139" spans="3:45" x14ac:dyDescent="0.25">
      <c r="C139" s="22">
        <v>100</v>
      </c>
    </row>
    <row r="140" spans="3:45" x14ac:dyDescent="0.25">
      <c r="C140" s="22">
        <v>100</v>
      </c>
    </row>
    <row r="141" spans="3:45" x14ac:dyDescent="0.25">
      <c r="C141" s="22">
        <v>100</v>
      </c>
    </row>
    <row r="142" spans="3:45" x14ac:dyDescent="0.25">
      <c r="C142" s="22">
        <v>100</v>
      </c>
    </row>
    <row r="143" spans="3:45" x14ac:dyDescent="0.25">
      <c r="C143" s="22">
        <v>100</v>
      </c>
    </row>
    <row r="144" spans="3:45" x14ac:dyDescent="0.25">
      <c r="C144" s="22">
        <v>100</v>
      </c>
    </row>
    <row r="145" spans="3:3" x14ac:dyDescent="0.25">
      <c r="C145" s="22">
        <v>100</v>
      </c>
    </row>
    <row r="146" spans="3:3" x14ac:dyDescent="0.25">
      <c r="C146" s="22">
        <v>100</v>
      </c>
    </row>
    <row r="147" spans="3:3" x14ac:dyDescent="0.25">
      <c r="C147" s="22">
        <v>100</v>
      </c>
    </row>
    <row r="148" spans="3:3" x14ac:dyDescent="0.25">
      <c r="C148" s="22">
        <v>100</v>
      </c>
    </row>
    <row r="149" spans="3:3" x14ac:dyDescent="0.25">
      <c r="C149" s="22">
        <v>100</v>
      </c>
    </row>
    <row r="150" spans="3:3" x14ac:dyDescent="0.25">
      <c r="C150" s="22">
        <v>100</v>
      </c>
    </row>
    <row r="151" spans="3:3" x14ac:dyDescent="0.25">
      <c r="C151" s="22">
        <v>100</v>
      </c>
    </row>
    <row r="152" spans="3:3" x14ac:dyDescent="0.25">
      <c r="C152" s="22">
        <v>100</v>
      </c>
    </row>
    <row r="153" spans="3:3" x14ac:dyDescent="0.25">
      <c r="C153" s="22">
        <v>100</v>
      </c>
    </row>
    <row r="154" spans="3:3" x14ac:dyDescent="0.25">
      <c r="C154" s="22">
        <v>100</v>
      </c>
    </row>
    <row r="155" spans="3:3" x14ac:dyDescent="0.25">
      <c r="C155" s="22">
        <v>100</v>
      </c>
    </row>
    <row r="156" spans="3:3" x14ac:dyDescent="0.25">
      <c r="C156" s="22">
        <v>100</v>
      </c>
    </row>
    <row r="157" spans="3:3" x14ac:dyDescent="0.25">
      <c r="C157" s="22">
        <v>100</v>
      </c>
    </row>
    <row r="158" spans="3:3" x14ac:dyDescent="0.25">
      <c r="C158" s="22">
        <v>100</v>
      </c>
    </row>
    <row r="159" spans="3:3" x14ac:dyDescent="0.25">
      <c r="C159" s="22">
        <v>100</v>
      </c>
    </row>
    <row r="160" spans="3:3" x14ac:dyDescent="0.25">
      <c r="C160" s="22">
        <v>100</v>
      </c>
    </row>
    <row r="161" spans="3:3" x14ac:dyDescent="0.25">
      <c r="C161" s="22">
        <v>100</v>
      </c>
    </row>
    <row r="162" spans="3:3" x14ac:dyDescent="0.25">
      <c r="C162" s="22">
        <v>100</v>
      </c>
    </row>
    <row r="163" spans="3:3" x14ac:dyDescent="0.25">
      <c r="C163" s="22">
        <v>100</v>
      </c>
    </row>
    <row r="164" spans="3:3" x14ac:dyDescent="0.25">
      <c r="C164" s="22">
        <v>100</v>
      </c>
    </row>
    <row r="165" spans="3:3" x14ac:dyDescent="0.25">
      <c r="C165" s="22">
        <v>100</v>
      </c>
    </row>
    <row r="166" spans="3:3" x14ac:dyDescent="0.25">
      <c r="C166" s="22">
        <v>100</v>
      </c>
    </row>
    <row r="167" spans="3:3" x14ac:dyDescent="0.25">
      <c r="C167" s="22">
        <v>100</v>
      </c>
    </row>
    <row r="168" spans="3:3" x14ac:dyDescent="0.25">
      <c r="C168" s="22">
        <v>100</v>
      </c>
    </row>
    <row r="169" spans="3:3" x14ac:dyDescent="0.25">
      <c r="C169" s="22">
        <v>100</v>
      </c>
    </row>
    <row r="170" spans="3:3" x14ac:dyDescent="0.25">
      <c r="C170" s="22">
        <v>100</v>
      </c>
    </row>
    <row r="171" spans="3:3" x14ac:dyDescent="0.25">
      <c r="C171" s="22">
        <v>100</v>
      </c>
    </row>
    <row r="172" spans="3:3" x14ac:dyDescent="0.25">
      <c r="C172" s="22">
        <v>100</v>
      </c>
    </row>
    <row r="173" spans="3:3" x14ac:dyDescent="0.25">
      <c r="C173" s="22">
        <v>100</v>
      </c>
    </row>
    <row r="174" spans="3:3" x14ac:dyDescent="0.25">
      <c r="C174" s="22">
        <v>100</v>
      </c>
    </row>
    <row r="175" spans="3:3" x14ac:dyDescent="0.25">
      <c r="C175" s="22">
        <v>100</v>
      </c>
    </row>
    <row r="176" spans="3:3" x14ac:dyDescent="0.25">
      <c r="C176" s="22">
        <v>100</v>
      </c>
    </row>
    <row r="177" spans="3:3" x14ac:dyDescent="0.25">
      <c r="C177" s="22">
        <v>100</v>
      </c>
    </row>
    <row r="178" spans="3:3" x14ac:dyDescent="0.25">
      <c r="C178" s="22">
        <v>100</v>
      </c>
    </row>
    <row r="179" spans="3:3" x14ac:dyDescent="0.25">
      <c r="C179" s="22">
        <v>100</v>
      </c>
    </row>
    <row r="180" spans="3:3" x14ac:dyDescent="0.25">
      <c r="C180" s="22">
        <v>100</v>
      </c>
    </row>
    <row r="181" spans="3:3" x14ac:dyDescent="0.25">
      <c r="C181" s="22">
        <v>100</v>
      </c>
    </row>
    <row r="182" spans="3:3" x14ac:dyDescent="0.25">
      <c r="C182" s="22">
        <v>100</v>
      </c>
    </row>
    <row r="183" spans="3:3" x14ac:dyDescent="0.25">
      <c r="C183" s="22">
        <v>100</v>
      </c>
    </row>
    <row r="184" spans="3:3" x14ac:dyDescent="0.25">
      <c r="C184" s="22">
        <v>100</v>
      </c>
    </row>
    <row r="185" spans="3:3" x14ac:dyDescent="0.25">
      <c r="C185" s="22">
        <v>100</v>
      </c>
    </row>
  </sheetData>
  <mergeCells count="2">
    <mergeCell ref="B3:C3"/>
    <mergeCell ref="B4:C4"/>
  </mergeCells>
  <pageMargins left="0" right="0" top="0" bottom="0" header="0.51181102362204722" footer="0.51181102362204722"/>
  <pageSetup paperSize="9" scale="50" orientation="landscape"/>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59"/>
  <dimension ref="A1:AR48"/>
  <sheetViews>
    <sheetView showZeros="0" workbookViewId="0">
      <pane xSplit="2" ySplit="4" topLeftCell="AF23" activePane="bottomRight" state="frozen"/>
      <selection activeCell="A2" sqref="A2"/>
      <selection pane="topRight" activeCell="A2" sqref="A2"/>
      <selection pane="bottomLeft" activeCell="A2" sqref="A2"/>
      <selection pane="bottomRight" activeCell="A2" sqref="A2"/>
    </sheetView>
  </sheetViews>
  <sheetFormatPr baseColWidth="10" defaultColWidth="11.453125" defaultRowHeight="12.5" x14ac:dyDescent="0.25"/>
  <cols>
    <col min="1" max="1" width="28" customWidth="1"/>
    <col min="2" max="2" width="31.6328125" customWidth="1"/>
    <col min="3" max="3" width="5.90625" customWidth="1"/>
    <col min="4" max="4" width="5.6328125" customWidth="1"/>
    <col min="5" max="5" width="5.90625" customWidth="1"/>
    <col min="6" max="7" width="5.453125" customWidth="1"/>
    <col min="8" max="8" width="5.6328125" customWidth="1"/>
    <col min="9" max="9" width="5.453125" customWidth="1"/>
    <col min="10" max="10" width="5.6328125" customWidth="1"/>
    <col min="11" max="11" width="5.453125" customWidth="1"/>
    <col min="12" max="12" width="5.6328125" customWidth="1"/>
    <col min="13" max="14" width="6" bestFit="1" customWidth="1"/>
    <col min="15" max="15" width="5.453125" customWidth="1"/>
    <col min="16" max="16" width="5.90625" customWidth="1"/>
    <col min="17" max="19" width="5.6328125" customWidth="1"/>
    <col min="20" max="20" width="5.453125" customWidth="1"/>
    <col min="21" max="22" width="5.6328125" customWidth="1"/>
    <col min="23" max="23" width="6" bestFit="1" customWidth="1"/>
    <col min="24" max="24" width="5.453125" customWidth="1"/>
    <col min="25" max="25" width="5.6328125" customWidth="1"/>
    <col min="26" max="26" width="6" bestFit="1" customWidth="1"/>
    <col min="27" max="27" width="5.6328125" customWidth="1"/>
    <col min="28" max="29" width="6" bestFit="1" customWidth="1"/>
    <col min="30" max="30" width="5.453125" customWidth="1"/>
    <col min="31" max="31" width="5.90625" customWidth="1"/>
    <col min="32" max="32" width="5.6328125" customWidth="1"/>
    <col min="33" max="33" width="6.36328125" bestFit="1" customWidth="1"/>
    <col min="34" max="34" width="5.6328125" customWidth="1"/>
    <col min="35" max="36" width="6" bestFit="1" customWidth="1"/>
    <col min="37" max="37" width="5.90625" customWidth="1"/>
    <col min="38" max="39" width="5.453125" customWidth="1"/>
    <col min="40" max="40" width="6" bestFit="1" customWidth="1"/>
    <col min="41" max="41" width="5.453125" customWidth="1"/>
    <col min="42" max="42" width="5.6328125" customWidth="1"/>
    <col min="43" max="43" width="5.453125" customWidth="1"/>
    <col min="44" max="44" width="7.453125" customWidth="1"/>
  </cols>
  <sheetData>
    <row r="1" spans="1:44" ht="13" x14ac:dyDescent="0.3">
      <c r="A1" s="1" t="s">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3"/>
    </row>
    <row r="2" spans="1:44" ht="13.25" x14ac:dyDescent="0.25">
      <c r="A2" s="4">
        <v>2002</v>
      </c>
      <c r="B2" s="5"/>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6"/>
    </row>
    <row r="3" spans="1:44" ht="13.25" x14ac:dyDescent="0.25">
      <c r="A3" s="150" t="s">
        <v>1</v>
      </c>
      <c r="B3" s="151"/>
      <c r="C3" s="7" t="s">
        <v>2</v>
      </c>
      <c r="D3" s="8" t="s">
        <v>3</v>
      </c>
      <c r="E3" s="8" t="s">
        <v>4</v>
      </c>
      <c r="F3" s="8" t="s">
        <v>5</v>
      </c>
      <c r="G3" s="8" t="s">
        <v>6</v>
      </c>
      <c r="H3" s="8" t="s">
        <v>7</v>
      </c>
      <c r="I3" s="8" t="s">
        <v>8</v>
      </c>
      <c r="J3" s="8" t="s">
        <v>9</v>
      </c>
      <c r="K3" s="8" t="s">
        <v>10</v>
      </c>
      <c r="L3" s="8" t="s">
        <v>11</v>
      </c>
      <c r="M3" s="8" t="s">
        <v>12</v>
      </c>
      <c r="N3" s="8" t="s">
        <v>13</v>
      </c>
      <c r="O3" s="8" t="s">
        <v>14</v>
      </c>
      <c r="P3" s="8" t="s">
        <v>15</v>
      </c>
      <c r="Q3" s="8" t="s">
        <v>16</v>
      </c>
      <c r="R3" s="8" t="s">
        <v>17</v>
      </c>
      <c r="S3" s="8" t="s">
        <v>18</v>
      </c>
      <c r="T3" s="8" t="s">
        <v>19</v>
      </c>
      <c r="U3" s="8" t="s">
        <v>20</v>
      </c>
      <c r="V3" s="8" t="s">
        <v>21</v>
      </c>
      <c r="W3" s="8" t="s">
        <v>22</v>
      </c>
      <c r="X3" s="8" t="s">
        <v>23</v>
      </c>
      <c r="Y3" s="8" t="s">
        <v>24</v>
      </c>
      <c r="Z3" s="8" t="s">
        <v>25</v>
      </c>
      <c r="AA3" s="8" t="s">
        <v>26</v>
      </c>
      <c r="AB3" s="8" t="s">
        <v>27</v>
      </c>
      <c r="AC3" s="8" t="s">
        <v>28</v>
      </c>
      <c r="AD3" s="8" t="s">
        <v>29</v>
      </c>
      <c r="AE3" s="8" t="s">
        <v>30</v>
      </c>
      <c r="AF3" s="8" t="s">
        <v>31</v>
      </c>
      <c r="AG3" s="8" t="s">
        <v>32</v>
      </c>
      <c r="AH3" s="8" t="s">
        <v>33</v>
      </c>
      <c r="AI3" s="8" t="s">
        <v>34</v>
      </c>
      <c r="AJ3" s="8" t="s">
        <v>35</v>
      </c>
      <c r="AK3" s="8" t="s">
        <v>36</v>
      </c>
      <c r="AL3" s="8" t="s">
        <v>37</v>
      </c>
      <c r="AM3" s="8" t="s">
        <v>38</v>
      </c>
      <c r="AN3" s="8" t="s">
        <v>39</v>
      </c>
      <c r="AO3" s="8" t="s">
        <v>40</v>
      </c>
      <c r="AP3" s="8" t="s">
        <v>41</v>
      </c>
      <c r="AQ3" s="8" t="s">
        <v>42</v>
      </c>
      <c r="AR3" s="9" t="s">
        <v>43</v>
      </c>
    </row>
    <row r="4" spans="1:44" ht="13.25" x14ac:dyDescent="0.25">
      <c r="A4" s="152" t="s">
        <v>44</v>
      </c>
      <c r="B4" s="153"/>
      <c r="C4" s="10"/>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2"/>
    </row>
    <row r="5" spans="1:44" ht="13.25" x14ac:dyDescent="0.25">
      <c r="A5" s="13" t="s">
        <v>45</v>
      </c>
      <c r="B5" s="14" t="s">
        <v>46</v>
      </c>
      <c r="C5" s="15">
        <v>1190</v>
      </c>
      <c r="D5" s="15">
        <v>0</v>
      </c>
      <c r="E5" s="15">
        <v>0</v>
      </c>
      <c r="F5" s="15">
        <v>0</v>
      </c>
      <c r="G5" s="15">
        <v>0</v>
      </c>
      <c r="H5" s="15">
        <v>0</v>
      </c>
      <c r="I5" s="15">
        <v>0</v>
      </c>
      <c r="J5" s="15">
        <v>0</v>
      </c>
      <c r="K5" s="15">
        <v>0</v>
      </c>
      <c r="L5" s="15">
        <v>0</v>
      </c>
      <c r="M5" s="15">
        <v>0</v>
      </c>
      <c r="N5" s="15">
        <v>0</v>
      </c>
      <c r="O5" s="15">
        <v>0</v>
      </c>
      <c r="P5" s="15">
        <v>0</v>
      </c>
      <c r="Q5" s="15">
        <v>0</v>
      </c>
      <c r="R5" s="15">
        <v>0</v>
      </c>
      <c r="S5" s="15">
        <v>0</v>
      </c>
      <c r="T5" s="15">
        <v>0</v>
      </c>
      <c r="U5" s="15">
        <v>0</v>
      </c>
      <c r="V5" s="15">
        <v>0</v>
      </c>
      <c r="W5" s="15">
        <v>0</v>
      </c>
      <c r="X5" s="15">
        <v>0</v>
      </c>
      <c r="Y5" s="15">
        <v>0</v>
      </c>
      <c r="Z5" s="15">
        <v>0</v>
      </c>
      <c r="AA5" s="15">
        <v>0</v>
      </c>
      <c r="AB5" s="15">
        <v>0</v>
      </c>
      <c r="AC5" s="15">
        <v>0</v>
      </c>
      <c r="AD5" s="15">
        <v>0</v>
      </c>
      <c r="AE5" s="15">
        <v>0</v>
      </c>
      <c r="AF5" s="15">
        <v>0</v>
      </c>
      <c r="AG5" s="15">
        <v>0</v>
      </c>
      <c r="AH5" s="15">
        <v>0</v>
      </c>
      <c r="AI5" s="15">
        <v>0</v>
      </c>
      <c r="AJ5" s="15">
        <v>0</v>
      </c>
      <c r="AK5" s="15">
        <v>3</v>
      </c>
      <c r="AL5" s="15">
        <v>0</v>
      </c>
      <c r="AM5" s="15">
        <v>1</v>
      </c>
      <c r="AN5" s="15">
        <v>0</v>
      </c>
      <c r="AO5" s="15">
        <v>0</v>
      </c>
      <c r="AP5" s="15">
        <v>41</v>
      </c>
      <c r="AQ5" s="15">
        <v>0</v>
      </c>
      <c r="AR5" s="16">
        <f t="shared" ref="AR5:AR47" si="0">SUM(C5:AQ5)</f>
        <v>1235</v>
      </c>
    </row>
    <row r="6" spans="1:44" ht="13.25" x14ac:dyDescent="0.25">
      <c r="A6" s="13" t="s">
        <v>47</v>
      </c>
      <c r="B6" s="14" t="s">
        <v>48</v>
      </c>
      <c r="C6" s="15">
        <v>0</v>
      </c>
      <c r="D6" s="15">
        <v>0</v>
      </c>
      <c r="E6" s="15">
        <v>0</v>
      </c>
      <c r="F6" s="15">
        <v>0</v>
      </c>
      <c r="G6" s="15">
        <v>0</v>
      </c>
      <c r="H6" s="15">
        <v>0</v>
      </c>
      <c r="I6" s="15">
        <v>0</v>
      </c>
      <c r="J6" s="15">
        <v>0</v>
      </c>
      <c r="K6" s="15">
        <v>0</v>
      </c>
      <c r="L6" s="15">
        <v>0</v>
      </c>
      <c r="M6" s="15">
        <v>0</v>
      </c>
      <c r="N6" s="15">
        <v>0</v>
      </c>
      <c r="O6" s="15">
        <v>0</v>
      </c>
      <c r="P6" s="15">
        <v>0</v>
      </c>
      <c r="Q6" s="15">
        <v>0</v>
      </c>
      <c r="R6" s="15">
        <v>0</v>
      </c>
      <c r="S6" s="15">
        <v>0</v>
      </c>
      <c r="T6" s="15">
        <v>0</v>
      </c>
      <c r="U6" s="15">
        <v>0</v>
      </c>
      <c r="V6" s="15">
        <v>0</v>
      </c>
      <c r="W6" s="15">
        <v>0</v>
      </c>
      <c r="X6" s="15">
        <v>0</v>
      </c>
      <c r="Y6" s="15">
        <v>0</v>
      </c>
      <c r="Z6" s="15">
        <v>0</v>
      </c>
      <c r="AA6" s="15">
        <v>0</v>
      </c>
      <c r="AB6" s="15">
        <v>0</v>
      </c>
      <c r="AC6" s="15">
        <v>0</v>
      </c>
      <c r="AD6" s="15">
        <v>0</v>
      </c>
      <c r="AE6" s="15">
        <v>0</v>
      </c>
      <c r="AF6" s="15">
        <v>0</v>
      </c>
      <c r="AG6" s="15">
        <v>0</v>
      </c>
      <c r="AH6" s="15">
        <v>0</v>
      </c>
      <c r="AI6" s="15">
        <v>0</v>
      </c>
      <c r="AJ6" s="15">
        <v>0</v>
      </c>
      <c r="AK6" s="15">
        <v>0</v>
      </c>
      <c r="AL6" s="15">
        <v>0</v>
      </c>
      <c r="AM6" s="15">
        <v>0</v>
      </c>
      <c r="AN6" s="15">
        <v>0</v>
      </c>
      <c r="AO6" s="15">
        <v>0</v>
      </c>
      <c r="AP6" s="15">
        <v>0</v>
      </c>
      <c r="AQ6" s="15">
        <v>0</v>
      </c>
      <c r="AR6" s="16">
        <f t="shared" si="0"/>
        <v>0</v>
      </c>
    </row>
    <row r="7" spans="1:44" ht="13.25" x14ac:dyDescent="0.25">
      <c r="A7" s="13" t="s">
        <v>49</v>
      </c>
      <c r="B7" s="14" t="s">
        <v>50</v>
      </c>
      <c r="C7" s="15">
        <v>0</v>
      </c>
      <c r="D7" s="15">
        <v>0</v>
      </c>
      <c r="E7" s="15">
        <v>0</v>
      </c>
      <c r="F7" s="15">
        <v>0</v>
      </c>
      <c r="G7" s="15">
        <v>0</v>
      </c>
      <c r="H7" s="15">
        <v>0</v>
      </c>
      <c r="I7" s="15">
        <v>0</v>
      </c>
      <c r="J7" s="15">
        <v>0</v>
      </c>
      <c r="K7" s="15">
        <v>0</v>
      </c>
      <c r="L7" s="15">
        <v>0</v>
      </c>
      <c r="M7" s="15">
        <v>0</v>
      </c>
      <c r="N7" s="15">
        <v>0</v>
      </c>
      <c r="O7" s="15">
        <v>0</v>
      </c>
      <c r="P7" s="15">
        <v>0</v>
      </c>
      <c r="Q7" s="15">
        <v>0</v>
      </c>
      <c r="R7" s="15">
        <v>0</v>
      </c>
      <c r="S7" s="15">
        <v>0</v>
      </c>
      <c r="T7" s="15">
        <v>0</v>
      </c>
      <c r="U7" s="15">
        <v>0</v>
      </c>
      <c r="V7" s="15">
        <v>0</v>
      </c>
      <c r="W7" s="15">
        <v>0</v>
      </c>
      <c r="X7" s="15">
        <v>0</v>
      </c>
      <c r="Y7" s="15">
        <v>0</v>
      </c>
      <c r="Z7" s="15">
        <v>0</v>
      </c>
      <c r="AA7" s="15">
        <v>0</v>
      </c>
      <c r="AB7" s="15">
        <v>0</v>
      </c>
      <c r="AC7" s="15">
        <v>0</v>
      </c>
      <c r="AD7" s="15">
        <v>0</v>
      </c>
      <c r="AE7" s="15">
        <v>0</v>
      </c>
      <c r="AF7" s="15">
        <v>0</v>
      </c>
      <c r="AG7" s="15">
        <v>0</v>
      </c>
      <c r="AH7" s="15">
        <v>0</v>
      </c>
      <c r="AI7" s="15">
        <v>0</v>
      </c>
      <c r="AJ7" s="15">
        <v>0</v>
      </c>
      <c r="AK7" s="15">
        <v>0</v>
      </c>
      <c r="AL7" s="15">
        <v>0</v>
      </c>
      <c r="AM7" s="15">
        <v>0</v>
      </c>
      <c r="AN7" s="15">
        <v>0</v>
      </c>
      <c r="AO7" s="15">
        <v>0</v>
      </c>
      <c r="AP7" s="15">
        <v>0</v>
      </c>
      <c r="AQ7" s="15">
        <v>0</v>
      </c>
      <c r="AR7" s="16">
        <f t="shared" si="0"/>
        <v>0</v>
      </c>
    </row>
    <row r="8" spans="1:44" ht="13.25" x14ac:dyDescent="0.25">
      <c r="A8" s="13" t="s">
        <v>51</v>
      </c>
      <c r="B8" s="14" t="s">
        <v>52</v>
      </c>
      <c r="C8" s="15">
        <v>0</v>
      </c>
      <c r="D8" s="15">
        <v>0</v>
      </c>
      <c r="E8" s="15">
        <v>0</v>
      </c>
      <c r="F8" s="15">
        <v>0</v>
      </c>
      <c r="G8" s="15">
        <v>0</v>
      </c>
      <c r="H8" s="15">
        <v>0</v>
      </c>
      <c r="I8" s="15">
        <v>0</v>
      </c>
      <c r="J8" s="15">
        <v>0</v>
      </c>
      <c r="K8" s="15">
        <v>0</v>
      </c>
      <c r="L8" s="15">
        <v>0</v>
      </c>
      <c r="M8" s="15">
        <v>0</v>
      </c>
      <c r="N8" s="15">
        <v>0</v>
      </c>
      <c r="O8" s="15">
        <v>0</v>
      </c>
      <c r="P8" s="15">
        <v>0</v>
      </c>
      <c r="Q8" s="15">
        <v>0</v>
      </c>
      <c r="R8" s="15">
        <v>0</v>
      </c>
      <c r="S8" s="15">
        <v>0</v>
      </c>
      <c r="T8" s="15">
        <v>0</v>
      </c>
      <c r="U8" s="15">
        <v>0</v>
      </c>
      <c r="V8" s="15">
        <v>0</v>
      </c>
      <c r="W8" s="15">
        <v>0</v>
      </c>
      <c r="X8" s="15">
        <v>0</v>
      </c>
      <c r="Y8" s="15">
        <v>0</v>
      </c>
      <c r="Z8" s="15">
        <v>0</v>
      </c>
      <c r="AA8" s="15">
        <v>0</v>
      </c>
      <c r="AB8" s="15">
        <v>0</v>
      </c>
      <c r="AC8" s="15">
        <v>0</v>
      </c>
      <c r="AD8" s="15">
        <v>0</v>
      </c>
      <c r="AE8" s="15">
        <v>0</v>
      </c>
      <c r="AF8" s="15">
        <v>0</v>
      </c>
      <c r="AG8" s="15">
        <v>0</v>
      </c>
      <c r="AH8" s="15">
        <v>0</v>
      </c>
      <c r="AI8" s="15">
        <v>0</v>
      </c>
      <c r="AJ8" s="15">
        <v>0</v>
      </c>
      <c r="AK8" s="15">
        <v>0</v>
      </c>
      <c r="AL8" s="15">
        <v>0</v>
      </c>
      <c r="AM8" s="15">
        <v>0</v>
      </c>
      <c r="AN8" s="15">
        <v>0</v>
      </c>
      <c r="AO8" s="15">
        <v>0</v>
      </c>
      <c r="AP8" s="15">
        <v>0</v>
      </c>
      <c r="AQ8" s="15">
        <v>0</v>
      </c>
      <c r="AR8" s="16">
        <f t="shared" si="0"/>
        <v>0</v>
      </c>
    </row>
    <row r="9" spans="1:44" ht="13.25" x14ac:dyDescent="0.25">
      <c r="A9" s="13" t="s">
        <v>53</v>
      </c>
      <c r="B9" s="14" t="s">
        <v>54</v>
      </c>
      <c r="C9" s="15">
        <v>0</v>
      </c>
      <c r="D9" s="15">
        <v>0</v>
      </c>
      <c r="E9" s="15">
        <v>0</v>
      </c>
      <c r="F9" s="15">
        <v>0</v>
      </c>
      <c r="G9" s="15">
        <v>0</v>
      </c>
      <c r="H9" s="15">
        <v>0</v>
      </c>
      <c r="I9" s="15">
        <v>0</v>
      </c>
      <c r="J9" s="15">
        <v>0</v>
      </c>
      <c r="K9" s="15">
        <v>0</v>
      </c>
      <c r="L9" s="15">
        <v>0</v>
      </c>
      <c r="M9" s="15">
        <v>0</v>
      </c>
      <c r="N9" s="15">
        <v>0</v>
      </c>
      <c r="O9" s="15">
        <v>0</v>
      </c>
      <c r="P9" s="15">
        <v>0</v>
      </c>
      <c r="Q9" s="15">
        <v>0</v>
      </c>
      <c r="R9" s="15">
        <v>0</v>
      </c>
      <c r="S9" s="15">
        <v>0</v>
      </c>
      <c r="T9" s="15">
        <v>0</v>
      </c>
      <c r="U9" s="15">
        <v>0</v>
      </c>
      <c r="V9" s="15">
        <v>0</v>
      </c>
      <c r="W9" s="15">
        <v>0</v>
      </c>
      <c r="X9" s="15">
        <v>0</v>
      </c>
      <c r="Y9" s="15">
        <v>0</v>
      </c>
      <c r="Z9" s="15">
        <v>0</v>
      </c>
      <c r="AA9" s="15">
        <v>0</v>
      </c>
      <c r="AB9" s="15">
        <v>0</v>
      </c>
      <c r="AC9" s="15">
        <v>0</v>
      </c>
      <c r="AD9" s="15">
        <v>0</v>
      </c>
      <c r="AE9" s="15">
        <v>0</v>
      </c>
      <c r="AF9" s="15">
        <v>0</v>
      </c>
      <c r="AG9" s="15">
        <v>0</v>
      </c>
      <c r="AH9" s="15">
        <v>0</v>
      </c>
      <c r="AI9" s="15">
        <v>0</v>
      </c>
      <c r="AJ9" s="15">
        <v>0</v>
      </c>
      <c r="AK9" s="15">
        <v>1</v>
      </c>
      <c r="AL9" s="15">
        <v>0</v>
      </c>
      <c r="AM9" s="15">
        <v>0</v>
      </c>
      <c r="AN9" s="15">
        <v>0</v>
      </c>
      <c r="AO9" s="15">
        <v>0</v>
      </c>
      <c r="AP9" s="15">
        <v>0</v>
      </c>
      <c r="AQ9" s="15">
        <v>0</v>
      </c>
      <c r="AR9" s="16">
        <f t="shared" si="0"/>
        <v>1</v>
      </c>
    </row>
    <row r="10" spans="1:44" ht="13.25" x14ac:dyDescent="0.25">
      <c r="A10" s="13" t="s">
        <v>55</v>
      </c>
      <c r="B10" s="14" t="s">
        <v>56</v>
      </c>
      <c r="C10" s="15">
        <v>0</v>
      </c>
      <c r="D10" s="15">
        <v>0</v>
      </c>
      <c r="E10" s="15">
        <v>0</v>
      </c>
      <c r="F10" s="15">
        <v>0</v>
      </c>
      <c r="G10" s="15">
        <v>0</v>
      </c>
      <c r="H10" s="15">
        <v>0</v>
      </c>
      <c r="I10" s="15">
        <v>0</v>
      </c>
      <c r="J10" s="15">
        <v>0</v>
      </c>
      <c r="K10" s="15">
        <v>0</v>
      </c>
      <c r="L10" s="15">
        <v>0</v>
      </c>
      <c r="M10" s="15">
        <v>0</v>
      </c>
      <c r="N10" s="15">
        <v>0</v>
      </c>
      <c r="O10" s="15">
        <v>0</v>
      </c>
      <c r="P10" s="15">
        <v>0</v>
      </c>
      <c r="Q10" s="15">
        <v>0</v>
      </c>
      <c r="R10" s="15">
        <v>0</v>
      </c>
      <c r="S10" s="15">
        <v>0</v>
      </c>
      <c r="T10" s="15">
        <v>0</v>
      </c>
      <c r="U10" s="15">
        <v>0</v>
      </c>
      <c r="V10" s="15">
        <v>0</v>
      </c>
      <c r="W10" s="15">
        <v>0</v>
      </c>
      <c r="X10" s="15">
        <v>0</v>
      </c>
      <c r="Y10" s="15">
        <v>0</v>
      </c>
      <c r="Z10" s="15">
        <v>0</v>
      </c>
      <c r="AA10" s="15">
        <v>0</v>
      </c>
      <c r="AB10" s="15">
        <v>0</v>
      </c>
      <c r="AC10" s="15">
        <v>0</v>
      </c>
      <c r="AD10" s="15">
        <v>0</v>
      </c>
      <c r="AE10" s="15">
        <v>0</v>
      </c>
      <c r="AF10" s="15">
        <v>0</v>
      </c>
      <c r="AG10" s="15">
        <v>0</v>
      </c>
      <c r="AH10" s="15">
        <v>0</v>
      </c>
      <c r="AI10" s="15">
        <v>0</v>
      </c>
      <c r="AJ10" s="15">
        <v>0</v>
      </c>
      <c r="AK10" s="15">
        <v>0</v>
      </c>
      <c r="AL10" s="15">
        <v>0</v>
      </c>
      <c r="AM10" s="15">
        <v>0</v>
      </c>
      <c r="AN10" s="15">
        <v>0</v>
      </c>
      <c r="AO10" s="15">
        <v>0</v>
      </c>
      <c r="AP10" s="15">
        <v>0</v>
      </c>
      <c r="AQ10" s="15">
        <v>0</v>
      </c>
      <c r="AR10" s="16">
        <f t="shared" si="0"/>
        <v>0</v>
      </c>
    </row>
    <row r="11" spans="1:44" ht="13.25" x14ac:dyDescent="0.25">
      <c r="A11" s="13" t="s">
        <v>57</v>
      </c>
      <c r="B11" s="14" t="s">
        <v>58</v>
      </c>
      <c r="C11" s="15">
        <v>4.72</v>
      </c>
      <c r="D11" s="15">
        <v>36.340000000000003</v>
      </c>
      <c r="E11" s="15">
        <v>102.57</v>
      </c>
      <c r="F11" s="15">
        <v>8.34</v>
      </c>
      <c r="G11" s="15">
        <v>52.59</v>
      </c>
      <c r="H11" s="15">
        <v>35.200000000000003</v>
      </c>
      <c r="I11" s="15">
        <v>32.04</v>
      </c>
      <c r="J11" s="15">
        <v>132.77000000000001</v>
      </c>
      <c r="K11" s="15">
        <v>29.55</v>
      </c>
      <c r="L11" s="15">
        <v>60.55</v>
      </c>
      <c r="M11" s="15">
        <v>59.95</v>
      </c>
      <c r="N11" s="15">
        <v>51.11</v>
      </c>
      <c r="O11" s="15">
        <v>10.95</v>
      </c>
      <c r="P11" s="15">
        <v>44.05</v>
      </c>
      <c r="Q11" s="15">
        <v>91.88</v>
      </c>
      <c r="R11" s="15">
        <v>104.11</v>
      </c>
      <c r="S11" s="15">
        <v>46.02</v>
      </c>
      <c r="T11" s="15">
        <v>31.18</v>
      </c>
      <c r="U11" s="15">
        <v>166.94</v>
      </c>
      <c r="V11" s="15">
        <v>93</v>
      </c>
      <c r="W11" s="15">
        <v>71.17</v>
      </c>
      <c r="X11" s="15">
        <v>24.06</v>
      </c>
      <c r="Y11" s="15">
        <v>344.1</v>
      </c>
      <c r="Z11" s="15">
        <v>97.35</v>
      </c>
      <c r="AA11" s="15">
        <v>196.52</v>
      </c>
      <c r="AB11" s="15">
        <v>256</v>
      </c>
      <c r="AC11" s="15">
        <v>81.09</v>
      </c>
      <c r="AD11" s="15">
        <v>20.76</v>
      </c>
      <c r="AE11" s="15">
        <v>21.57</v>
      </c>
      <c r="AF11" s="15">
        <v>294.48</v>
      </c>
      <c r="AG11" s="15">
        <v>527.98</v>
      </c>
      <c r="AH11" s="15">
        <v>562.42999999999995</v>
      </c>
      <c r="AI11" s="15">
        <v>88.64</v>
      </c>
      <c r="AJ11" s="15">
        <v>124.02</v>
      </c>
      <c r="AK11" s="15">
        <v>337.19</v>
      </c>
      <c r="AL11" s="15">
        <v>12.79</v>
      </c>
      <c r="AM11" s="15">
        <v>237.3</v>
      </c>
      <c r="AN11" s="15">
        <v>285.83</v>
      </c>
      <c r="AO11" s="15">
        <v>186.17</v>
      </c>
      <c r="AP11" s="15">
        <v>916</v>
      </c>
      <c r="AQ11" s="15">
        <v>21.72</v>
      </c>
      <c r="AR11" s="16">
        <f t="shared" si="0"/>
        <v>5901.0300000000007</v>
      </c>
    </row>
    <row r="12" spans="1:44" ht="13.25" x14ac:dyDescent="0.25">
      <c r="A12" s="13" t="s">
        <v>59</v>
      </c>
      <c r="B12" s="14" t="s">
        <v>60</v>
      </c>
      <c r="C12" s="15">
        <v>291.52999999999997</v>
      </c>
      <c r="D12" s="15">
        <v>114.54</v>
      </c>
      <c r="E12" s="15">
        <v>194.45</v>
      </c>
      <c r="F12" s="15">
        <v>14.91</v>
      </c>
      <c r="G12" s="15">
        <v>68.58</v>
      </c>
      <c r="H12" s="15">
        <v>11.7</v>
      </c>
      <c r="I12" s="15">
        <v>57.84</v>
      </c>
      <c r="J12" s="15">
        <v>298.94</v>
      </c>
      <c r="K12" s="15">
        <v>5.46</v>
      </c>
      <c r="L12" s="15">
        <v>106.31</v>
      </c>
      <c r="M12" s="15">
        <v>2.59</v>
      </c>
      <c r="N12" s="15">
        <v>154.33000000000001</v>
      </c>
      <c r="O12" s="15">
        <v>19.100000000000001</v>
      </c>
      <c r="P12" s="15">
        <v>89.09</v>
      </c>
      <c r="Q12" s="15">
        <v>49.02</v>
      </c>
      <c r="R12" s="15">
        <v>253.79</v>
      </c>
      <c r="S12" s="15">
        <v>62.51</v>
      </c>
      <c r="T12" s="15">
        <v>-23.41</v>
      </c>
      <c r="U12" s="15">
        <v>247.01</v>
      </c>
      <c r="V12" s="15">
        <v>726.14</v>
      </c>
      <c r="W12" s="15">
        <v>431.33</v>
      </c>
      <c r="X12" s="15">
        <v>473.84</v>
      </c>
      <c r="Y12" s="15">
        <v>-2.3199999999999998</v>
      </c>
      <c r="Z12" s="15">
        <v>-104.14</v>
      </c>
      <c r="AA12" s="15">
        <v>4642.3</v>
      </c>
      <c r="AB12" s="15">
        <v>122</v>
      </c>
      <c r="AC12" s="15">
        <v>80.64</v>
      </c>
      <c r="AD12" s="15">
        <v>393.12</v>
      </c>
      <c r="AE12" s="15">
        <v>-12.8</v>
      </c>
      <c r="AF12" s="15">
        <v>236.55</v>
      </c>
      <c r="AG12" s="15">
        <v>331.36</v>
      </c>
      <c r="AH12" s="15">
        <v>8752.44</v>
      </c>
      <c r="AI12" s="15">
        <v>77.94</v>
      </c>
      <c r="AJ12" s="15">
        <v>108.26</v>
      </c>
      <c r="AK12" s="15">
        <v>211.57</v>
      </c>
      <c r="AL12" s="15">
        <v>25.36</v>
      </c>
      <c r="AM12" s="15">
        <v>80.38</v>
      </c>
      <c r="AN12" s="15">
        <v>259.41000000000003</v>
      </c>
      <c r="AO12" s="15">
        <v>199.66</v>
      </c>
      <c r="AP12" s="15">
        <v>1211</v>
      </c>
      <c r="AQ12" s="15">
        <v>6.67</v>
      </c>
      <c r="AR12" s="16">
        <f t="shared" si="0"/>
        <v>20268.999999999996</v>
      </c>
    </row>
    <row r="13" spans="1:44" ht="13.25" x14ac:dyDescent="0.25">
      <c r="A13" s="13" t="s">
        <v>61</v>
      </c>
      <c r="B13" s="14" t="s">
        <v>62</v>
      </c>
      <c r="C13" s="15">
        <v>1.85</v>
      </c>
      <c r="D13" s="15">
        <v>13.76</v>
      </c>
      <c r="E13" s="15">
        <v>29.29</v>
      </c>
      <c r="F13" s="15">
        <v>1.59</v>
      </c>
      <c r="G13" s="15">
        <v>9.44</v>
      </c>
      <c r="H13" s="15">
        <v>5.2</v>
      </c>
      <c r="I13" s="15">
        <v>8.52</v>
      </c>
      <c r="J13" s="15">
        <v>39.83</v>
      </c>
      <c r="K13" s="15">
        <v>3.94</v>
      </c>
      <c r="L13" s="15">
        <v>13.94</v>
      </c>
      <c r="M13" s="15">
        <v>2.97</v>
      </c>
      <c r="N13" s="15">
        <v>19.68</v>
      </c>
      <c r="O13" s="15">
        <v>2.9</v>
      </c>
      <c r="P13" s="15">
        <v>13.41</v>
      </c>
      <c r="Q13" s="15">
        <v>18.5</v>
      </c>
      <c r="R13" s="15">
        <v>34.07</v>
      </c>
      <c r="S13" s="15">
        <v>10.87</v>
      </c>
      <c r="T13" s="15">
        <v>3.25</v>
      </c>
      <c r="U13" s="15">
        <v>43.8</v>
      </c>
      <c r="V13" s="15">
        <v>61.84</v>
      </c>
      <c r="W13" s="15">
        <v>40.31</v>
      </c>
      <c r="X13" s="15">
        <v>37.93</v>
      </c>
      <c r="Y13" s="15">
        <v>7.83</v>
      </c>
      <c r="Z13" s="15">
        <v>-0.62</v>
      </c>
      <c r="AA13" s="15">
        <v>1760.96</v>
      </c>
      <c r="AB13" s="15">
        <v>0</v>
      </c>
      <c r="AC13" s="15">
        <v>0.59</v>
      </c>
      <c r="AD13" s="15">
        <v>31.64</v>
      </c>
      <c r="AE13" s="15">
        <v>1.02</v>
      </c>
      <c r="AF13" s="15">
        <v>48.91</v>
      </c>
      <c r="AG13" s="15">
        <v>40.6</v>
      </c>
      <c r="AH13" s="15">
        <v>703.46</v>
      </c>
      <c r="AI13" s="15">
        <v>-45.93</v>
      </c>
      <c r="AJ13" s="15">
        <v>14.98</v>
      </c>
      <c r="AK13" s="15">
        <v>11.78</v>
      </c>
      <c r="AL13" s="15">
        <v>2.73</v>
      </c>
      <c r="AM13" s="15">
        <v>2.65</v>
      </c>
      <c r="AN13" s="15">
        <v>22.84</v>
      </c>
      <c r="AO13" s="15">
        <v>2.21</v>
      </c>
      <c r="AP13" s="15">
        <v>171</v>
      </c>
      <c r="AQ13" s="15">
        <v>0.46</v>
      </c>
      <c r="AR13" s="16">
        <f t="shared" si="0"/>
        <v>3194.0000000000005</v>
      </c>
    </row>
    <row r="14" spans="1:44" ht="13.25" x14ac:dyDescent="0.25">
      <c r="A14" s="13" t="s">
        <v>63</v>
      </c>
      <c r="B14" s="14" t="s">
        <v>64</v>
      </c>
      <c r="C14" s="15">
        <v>4954.17</v>
      </c>
      <c r="D14" s="15">
        <v>392.54</v>
      </c>
      <c r="E14" s="15">
        <v>1112.5999999999999</v>
      </c>
      <c r="F14" s="15">
        <v>41.98</v>
      </c>
      <c r="G14" s="15">
        <v>340.54</v>
      </c>
      <c r="H14" s="15">
        <v>339.09</v>
      </c>
      <c r="I14" s="15">
        <v>316.58</v>
      </c>
      <c r="J14" s="15">
        <v>1304.1500000000001</v>
      </c>
      <c r="K14" s="15">
        <v>295.97000000000003</v>
      </c>
      <c r="L14" s="15">
        <v>465.8</v>
      </c>
      <c r="M14" s="15">
        <v>255.9</v>
      </c>
      <c r="N14" s="15">
        <v>596.08000000000004</v>
      </c>
      <c r="O14" s="15">
        <v>111.24</v>
      </c>
      <c r="P14" s="15">
        <v>504.57</v>
      </c>
      <c r="Q14" s="15">
        <v>1126.08</v>
      </c>
      <c r="R14" s="15">
        <v>1123.75</v>
      </c>
      <c r="S14" s="15">
        <v>472.84</v>
      </c>
      <c r="T14" s="15">
        <v>385.96</v>
      </c>
      <c r="U14" s="15">
        <v>2006.59</v>
      </c>
      <c r="V14" s="15">
        <v>500.88</v>
      </c>
      <c r="W14" s="15">
        <v>546.89</v>
      </c>
      <c r="X14" s="15">
        <v>125.64</v>
      </c>
      <c r="Y14" s="15">
        <v>943.37</v>
      </c>
      <c r="Z14" s="15">
        <v>744.67</v>
      </c>
      <c r="AA14" s="15">
        <v>1540.72</v>
      </c>
      <c r="AB14" s="15">
        <v>488</v>
      </c>
      <c r="AC14" s="15">
        <v>105.62</v>
      </c>
      <c r="AD14" s="15">
        <v>109.8</v>
      </c>
      <c r="AE14" s="15">
        <v>180.9</v>
      </c>
      <c r="AF14" s="15">
        <v>2451.17</v>
      </c>
      <c r="AG14" s="15">
        <v>1629.31</v>
      </c>
      <c r="AH14" s="15">
        <v>2490.9699999999998</v>
      </c>
      <c r="AI14" s="15">
        <v>606.59</v>
      </c>
      <c r="AJ14" s="15">
        <v>632.03</v>
      </c>
      <c r="AK14" s="15">
        <v>526.32000000000005</v>
      </c>
      <c r="AL14" s="15">
        <v>83.09</v>
      </c>
      <c r="AM14" s="15">
        <v>70.77</v>
      </c>
      <c r="AN14" s="15">
        <v>615.47</v>
      </c>
      <c r="AO14" s="15">
        <v>331.46</v>
      </c>
      <c r="AP14" s="15">
        <v>280</v>
      </c>
      <c r="AQ14" s="15">
        <v>9.9</v>
      </c>
      <c r="AR14" s="16">
        <f t="shared" si="0"/>
        <v>31160</v>
      </c>
    </row>
    <row r="15" spans="1:44" ht="13.25" x14ac:dyDescent="0.25">
      <c r="A15" s="13" t="s">
        <v>65</v>
      </c>
      <c r="B15" s="14" t="s">
        <v>66</v>
      </c>
      <c r="C15" s="15">
        <v>70.489999999999995</v>
      </c>
      <c r="D15" s="15">
        <v>203.55</v>
      </c>
      <c r="E15" s="15">
        <v>573.92999999999995</v>
      </c>
      <c r="F15" s="15">
        <v>30.65</v>
      </c>
      <c r="G15" s="15">
        <v>221.8</v>
      </c>
      <c r="H15" s="15">
        <v>183.6</v>
      </c>
      <c r="I15" s="15">
        <v>169.29</v>
      </c>
      <c r="J15" s="15">
        <v>704.12</v>
      </c>
      <c r="K15" s="15">
        <v>160.80000000000001</v>
      </c>
      <c r="L15" s="15">
        <v>278.66000000000003</v>
      </c>
      <c r="M15" s="15">
        <v>211.5</v>
      </c>
      <c r="N15" s="15">
        <v>300.20999999999998</v>
      </c>
      <c r="O15" s="15">
        <v>59.05</v>
      </c>
      <c r="P15" s="15">
        <v>255.48</v>
      </c>
      <c r="Q15" s="15">
        <v>557.4</v>
      </c>
      <c r="R15" s="15">
        <v>581.99</v>
      </c>
      <c r="S15" s="15">
        <v>249.45</v>
      </c>
      <c r="T15" s="15">
        <v>190.74</v>
      </c>
      <c r="U15" s="15">
        <v>999.1</v>
      </c>
      <c r="V15" s="15">
        <v>358.7</v>
      </c>
      <c r="W15" s="15">
        <v>294.23</v>
      </c>
      <c r="X15" s="15">
        <v>88.6</v>
      </c>
      <c r="Y15" s="15">
        <v>1037.68</v>
      </c>
      <c r="Z15" s="15">
        <v>408.81</v>
      </c>
      <c r="AA15" s="15">
        <v>1097.25</v>
      </c>
      <c r="AB15" s="15">
        <v>1463</v>
      </c>
      <c r="AC15" s="15">
        <v>228.83</v>
      </c>
      <c r="AD15" s="15">
        <v>79.38</v>
      </c>
      <c r="AE15" s="15">
        <v>98.64</v>
      </c>
      <c r="AF15" s="15">
        <v>1418.06</v>
      </c>
      <c r="AG15" s="15">
        <v>1652.31</v>
      </c>
      <c r="AH15" s="15">
        <v>2006.11</v>
      </c>
      <c r="AI15" s="15">
        <v>531.54</v>
      </c>
      <c r="AJ15" s="15">
        <v>456.96</v>
      </c>
      <c r="AK15" s="15">
        <v>470.44</v>
      </c>
      <c r="AL15" s="15">
        <v>50.82</v>
      </c>
      <c r="AM15" s="15">
        <v>601.23</v>
      </c>
      <c r="AN15" s="15">
        <v>1188.57</v>
      </c>
      <c r="AO15" s="15">
        <v>202.45</v>
      </c>
      <c r="AP15" s="15">
        <v>2045</v>
      </c>
      <c r="AQ15" s="15">
        <v>45.59</v>
      </c>
      <c r="AR15" s="16">
        <f t="shared" si="0"/>
        <v>21826.01</v>
      </c>
    </row>
    <row r="16" spans="1:44" ht="13.25" x14ac:dyDescent="0.25">
      <c r="A16" s="13" t="s">
        <v>67</v>
      </c>
      <c r="B16" s="14" t="s">
        <v>68</v>
      </c>
      <c r="C16" s="15">
        <v>0</v>
      </c>
      <c r="D16" s="15">
        <v>0</v>
      </c>
      <c r="E16" s="15">
        <v>0</v>
      </c>
      <c r="F16" s="15">
        <v>0</v>
      </c>
      <c r="G16" s="15">
        <v>0</v>
      </c>
      <c r="H16" s="15">
        <v>0</v>
      </c>
      <c r="I16" s="15">
        <v>0</v>
      </c>
      <c r="J16" s="15">
        <v>0</v>
      </c>
      <c r="K16" s="15">
        <v>0</v>
      </c>
      <c r="L16" s="15">
        <v>0</v>
      </c>
      <c r="M16" s="15">
        <v>0</v>
      </c>
      <c r="N16" s="15">
        <v>0</v>
      </c>
      <c r="O16" s="15">
        <v>0</v>
      </c>
      <c r="P16" s="15">
        <v>0</v>
      </c>
      <c r="Q16" s="15">
        <v>0</v>
      </c>
      <c r="R16" s="15">
        <v>0</v>
      </c>
      <c r="S16" s="15">
        <v>0</v>
      </c>
      <c r="T16" s="15">
        <v>0</v>
      </c>
      <c r="U16" s="15">
        <v>0</v>
      </c>
      <c r="V16" s="15">
        <v>0</v>
      </c>
      <c r="W16" s="15">
        <v>0</v>
      </c>
      <c r="X16" s="15">
        <v>0</v>
      </c>
      <c r="Y16" s="15">
        <v>0</v>
      </c>
      <c r="Z16" s="15">
        <v>0</v>
      </c>
      <c r="AA16" s="15">
        <v>0</v>
      </c>
      <c r="AB16" s="15">
        <v>0</v>
      </c>
      <c r="AC16" s="15">
        <v>0</v>
      </c>
      <c r="AD16" s="15">
        <v>0</v>
      </c>
      <c r="AE16" s="15">
        <v>0</v>
      </c>
      <c r="AF16" s="15">
        <v>0</v>
      </c>
      <c r="AG16" s="15">
        <v>0</v>
      </c>
      <c r="AH16" s="15">
        <v>0</v>
      </c>
      <c r="AI16" s="15">
        <v>0</v>
      </c>
      <c r="AJ16" s="15">
        <v>0</v>
      </c>
      <c r="AK16" s="15">
        <v>0</v>
      </c>
      <c r="AL16" s="15">
        <v>0</v>
      </c>
      <c r="AM16" s="15">
        <v>0</v>
      </c>
      <c r="AN16" s="15">
        <v>0</v>
      </c>
      <c r="AO16" s="15">
        <v>0</v>
      </c>
      <c r="AP16" s="15">
        <v>0</v>
      </c>
      <c r="AQ16" s="15">
        <v>0</v>
      </c>
      <c r="AR16" s="16">
        <f t="shared" si="0"/>
        <v>0</v>
      </c>
    </row>
    <row r="17" spans="1:44" ht="13.25" x14ac:dyDescent="0.25">
      <c r="A17" s="13" t="s">
        <v>69</v>
      </c>
      <c r="B17" s="14" t="s">
        <v>70</v>
      </c>
      <c r="C17" s="15">
        <v>0</v>
      </c>
      <c r="D17" s="15">
        <v>0</v>
      </c>
      <c r="E17" s="15">
        <v>0</v>
      </c>
      <c r="F17" s="15">
        <v>0</v>
      </c>
      <c r="G17" s="15">
        <v>0</v>
      </c>
      <c r="H17" s="15">
        <v>0</v>
      </c>
      <c r="I17" s="15">
        <v>0</v>
      </c>
      <c r="J17" s="15">
        <v>0</v>
      </c>
      <c r="K17" s="15">
        <v>1</v>
      </c>
      <c r="L17" s="15">
        <v>0</v>
      </c>
      <c r="M17" s="15">
        <v>0</v>
      </c>
      <c r="N17" s="15">
        <v>0</v>
      </c>
      <c r="O17" s="15">
        <v>0</v>
      </c>
      <c r="P17" s="15">
        <v>0</v>
      </c>
      <c r="Q17" s="15">
        <v>0</v>
      </c>
      <c r="R17" s="15">
        <v>0</v>
      </c>
      <c r="S17" s="15">
        <v>0</v>
      </c>
      <c r="T17" s="15">
        <v>0</v>
      </c>
      <c r="U17" s="15">
        <v>0</v>
      </c>
      <c r="V17" s="15">
        <v>0</v>
      </c>
      <c r="W17" s="15">
        <v>0</v>
      </c>
      <c r="X17" s="15">
        <v>0</v>
      </c>
      <c r="Y17" s="15">
        <v>0</v>
      </c>
      <c r="Z17" s="15">
        <v>0</v>
      </c>
      <c r="AA17" s="15">
        <v>0</v>
      </c>
      <c r="AB17" s="15">
        <v>0</v>
      </c>
      <c r="AC17" s="15">
        <v>0</v>
      </c>
      <c r="AD17" s="15">
        <v>0</v>
      </c>
      <c r="AE17" s="15">
        <v>0</v>
      </c>
      <c r="AF17" s="15">
        <v>0</v>
      </c>
      <c r="AG17" s="15">
        <v>0</v>
      </c>
      <c r="AH17" s="15">
        <v>0</v>
      </c>
      <c r="AI17" s="15">
        <v>0</v>
      </c>
      <c r="AJ17" s="15">
        <v>0</v>
      </c>
      <c r="AK17" s="15">
        <v>0</v>
      </c>
      <c r="AL17" s="15">
        <v>0</v>
      </c>
      <c r="AM17" s="15">
        <v>0</v>
      </c>
      <c r="AN17" s="15">
        <v>0</v>
      </c>
      <c r="AO17" s="15">
        <v>0</v>
      </c>
      <c r="AP17" s="15">
        <v>0</v>
      </c>
      <c r="AQ17" s="15">
        <v>0</v>
      </c>
      <c r="AR17" s="16">
        <f t="shared" si="0"/>
        <v>1</v>
      </c>
    </row>
    <row r="18" spans="1:44" ht="13.25" x14ac:dyDescent="0.25">
      <c r="A18" s="13" t="s">
        <v>71</v>
      </c>
      <c r="B18" s="14" t="s">
        <v>72</v>
      </c>
      <c r="C18" s="15">
        <v>0</v>
      </c>
      <c r="D18" s="15">
        <v>0</v>
      </c>
      <c r="E18" s="15">
        <v>0</v>
      </c>
      <c r="F18" s="15">
        <v>0</v>
      </c>
      <c r="G18" s="15">
        <v>0</v>
      </c>
      <c r="H18" s="15">
        <v>0</v>
      </c>
      <c r="I18" s="15">
        <v>0</v>
      </c>
      <c r="J18" s="15">
        <v>0</v>
      </c>
      <c r="K18" s="15">
        <v>0</v>
      </c>
      <c r="L18" s="15">
        <v>0</v>
      </c>
      <c r="M18" s="15">
        <v>0</v>
      </c>
      <c r="N18" s="15">
        <v>0</v>
      </c>
      <c r="O18" s="15">
        <v>0</v>
      </c>
      <c r="P18" s="15">
        <v>0</v>
      </c>
      <c r="Q18" s="15">
        <v>0</v>
      </c>
      <c r="R18" s="15">
        <v>0</v>
      </c>
      <c r="S18" s="15">
        <v>0</v>
      </c>
      <c r="T18" s="15">
        <v>0</v>
      </c>
      <c r="U18" s="15">
        <v>0</v>
      </c>
      <c r="V18" s="15">
        <v>0</v>
      </c>
      <c r="W18" s="15">
        <v>0</v>
      </c>
      <c r="X18" s="15">
        <v>0</v>
      </c>
      <c r="Y18" s="15">
        <v>0</v>
      </c>
      <c r="Z18" s="15">
        <v>0</v>
      </c>
      <c r="AA18" s="15">
        <v>0</v>
      </c>
      <c r="AB18" s="15">
        <v>0</v>
      </c>
      <c r="AC18" s="15">
        <v>0</v>
      </c>
      <c r="AD18" s="15">
        <v>0</v>
      </c>
      <c r="AE18" s="15">
        <v>0</v>
      </c>
      <c r="AF18" s="15">
        <v>0</v>
      </c>
      <c r="AG18" s="15">
        <v>0</v>
      </c>
      <c r="AH18" s="15">
        <v>0</v>
      </c>
      <c r="AI18" s="15">
        <v>0</v>
      </c>
      <c r="AJ18" s="15">
        <v>0</v>
      </c>
      <c r="AK18" s="15">
        <v>0</v>
      </c>
      <c r="AL18" s="15">
        <v>0</v>
      </c>
      <c r="AM18" s="15">
        <v>0</v>
      </c>
      <c r="AN18" s="15">
        <v>0</v>
      </c>
      <c r="AO18" s="15">
        <v>0</v>
      </c>
      <c r="AP18" s="15">
        <v>0</v>
      </c>
      <c r="AQ18" s="15">
        <v>0</v>
      </c>
      <c r="AR18" s="16">
        <f t="shared" si="0"/>
        <v>0</v>
      </c>
    </row>
    <row r="19" spans="1:44" ht="13.25" x14ac:dyDescent="0.25">
      <c r="A19" s="13" t="s">
        <v>73</v>
      </c>
      <c r="B19" s="14" t="s">
        <v>74</v>
      </c>
      <c r="C19" s="15">
        <v>0</v>
      </c>
      <c r="D19" s="15">
        <v>0</v>
      </c>
      <c r="E19" s="15">
        <v>0</v>
      </c>
      <c r="F19" s="15">
        <v>0</v>
      </c>
      <c r="G19" s="15">
        <v>0</v>
      </c>
      <c r="H19" s="15">
        <v>0</v>
      </c>
      <c r="I19" s="15">
        <v>0</v>
      </c>
      <c r="J19" s="15">
        <v>0</v>
      </c>
      <c r="K19" s="15">
        <v>0</v>
      </c>
      <c r="L19" s="15">
        <v>0</v>
      </c>
      <c r="M19" s="15">
        <v>0</v>
      </c>
      <c r="N19" s="15">
        <v>0</v>
      </c>
      <c r="O19" s="15">
        <v>0</v>
      </c>
      <c r="P19" s="15">
        <v>0</v>
      </c>
      <c r="Q19" s="15">
        <v>0</v>
      </c>
      <c r="R19" s="15">
        <v>0</v>
      </c>
      <c r="S19" s="15">
        <v>0</v>
      </c>
      <c r="T19" s="15">
        <v>0</v>
      </c>
      <c r="U19" s="15">
        <v>0</v>
      </c>
      <c r="V19" s="15">
        <v>0</v>
      </c>
      <c r="W19" s="15">
        <v>0</v>
      </c>
      <c r="X19" s="15">
        <v>0</v>
      </c>
      <c r="Y19" s="15">
        <v>0</v>
      </c>
      <c r="Z19" s="15">
        <v>0</v>
      </c>
      <c r="AA19" s="15">
        <v>0</v>
      </c>
      <c r="AB19" s="15">
        <v>0</v>
      </c>
      <c r="AC19" s="15">
        <v>0</v>
      </c>
      <c r="AD19" s="15">
        <v>0</v>
      </c>
      <c r="AE19" s="15">
        <v>0</v>
      </c>
      <c r="AF19" s="15">
        <v>0</v>
      </c>
      <c r="AG19" s="15">
        <v>0</v>
      </c>
      <c r="AH19" s="15">
        <v>0</v>
      </c>
      <c r="AI19" s="15">
        <v>0</v>
      </c>
      <c r="AJ19" s="15">
        <v>0</v>
      </c>
      <c r="AK19" s="15">
        <v>0</v>
      </c>
      <c r="AL19" s="15">
        <v>0</v>
      </c>
      <c r="AM19" s="15">
        <v>0</v>
      </c>
      <c r="AN19" s="15">
        <v>0</v>
      </c>
      <c r="AO19" s="15">
        <v>0</v>
      </c>
      <c r="AP19" s="15">
        <v>0</v>
      </c>
      <c r="AQ19" s="15">
        <v>0</v>
      </c>
      <c r="AR19" s="16">
        <f t="shared" si="0"/>
        <v>0</v>
      </c>
    </row>
    <row r="20" spans="1:44" ht="13.25" x14ac:dyDescent="0.25">
      <c r="A20" s="13" t="s">
        <v>75</v>
      </c>
      <c r="B20" s="14" t="s">
        <v>76</v>
      </c>
      <c r="C20" s="15">
        <v>7.78</v>
      </c>
      <c r="D20" s="15">
        <v>54.21</v>
      </c>
      <c r="E20" s="15">
        <v>152.72</v>
      </c>
      <c r="F20" s="15">
        <v>4.7300000000000004</v>
      </c>
      <c r="G20" s="15">
        <v>43.49</v>
      </c>
      <c r="H20" s="15">
        <v>46</v>
      </c>
      <c r="I20" s="15">
        <v>43.39</v>
      </c>
      <c r="J20" s="15">
        <v>179.06</v>
      </c>
      <c r="K20" s="15">
        <v>46.41</v>
      </c>
      <c r="L20" s="15">
        <v>61.26</v>
      </c>
      <c r="M20" s="15">
        <v>29.71</v>
      </c>
      <c r="N20" s="15">
        <v>82.94</v>
      </c>
      <c r="O20" s="15">
        <v>15.23</v>
      </c>
      <c r="P20" s="15">
        <v>69.92</v>
      </c>
      <c r="Q20" s="15">
        <v>157.62</v>
      </c>
      <c r="R20" s="15">
        <v>154.75</v>
      </c>
      <c r="S20" s="15">
        <v>64.66</v>
      </c>
      <c r="T20" s="15">
        <v>54.25</v>
      </c>
      <c r="U20" s="15">
        <v>279.56</v>
      </c>
      <c r="V20" s="15">
        <v>60.8</v>
      </c>
      <c r="W20" s="15">
        <v>74.47</v>
      </c>
      <c r="X20" s="15">
        <v>13.71</v>
      </c>
      <c r="Y20" s="15">
        <v>85.84</v>
      </c>
      <c r="Z20" s="15">
        <v>79.650000000000006</v>
      </c>
      <c r="AA20" s="15">
        <v>202.59</v>
      </c>
      <c r="AB20" s="15">
        <v>12</v>
      </c>
      <c r="AC20" s="15">
        <v>2.4700000000000002</v>
      </c>
      <c r="AD20" s="15">
        <v>13.24</v>
      </c>
      <c r="AE20" s="15">
        <v>21.52</v>
      </c>
      <c r="AF20" s="15">
        <v>328.11</v>
      </c>
      <c r="AG20" s="15">
        <v>161.32</v>
      </c>
      <c r="AH20" s="15">
        <v>290.7</v>
      </c>
      <c r="AI20" s="15">
        <v>77.959999999999994</v>
      </c>
      <c r="AJ20" s="15">
        <v>70.8</v>
      </c>
      <c r="AK20" s="15">
        <v>62.82</v>
      </c>
      <c r="AL20" s="15">
        <v>9.08</v>
      </c>
      <c r="AM20" s="15">
        <v>6.52</v>
      </c>
      <c r="AN20" s="15">
        <v>70.34</v>
      </c>
      <c r="AO20" s="15">
        <v>8.24</v>
      </c>
      <c r="AP20" s="15">
        <v>0</v>
      </c>
      <c r="AQ20" s="15">
        <v>1.1000000000000001</v>
      </c>
      <c r="AR20" s="16">
        <f t="shared" si="0"/>
        <v>3200.97</v>
      </c>
    </row>
    <row r="21" spans="1:44" ht="13.25" x14ac:dyDescent="0.25">
      <c r="A21" s="13" t="s">
        <v>77</v>
      </c>
      <c r="B21" s="14" t="s">
        <v>78</v>
      </c>
      <c r="C21" s="15">
        <v>2.71</v>
      </c>
      <c r="D21" s="15">
        <v>22.11</v>
      </c>
      <c r="E21" s="15">
        <v>62.36</v>
      </c>
      <c r="F21" s="15">
        <v>3.54</v>
      </c>
      <c r="G21" s="15">
        <v>25.06</v>
      </c>
      <c r="H21" s="15">
        <v>20.12</v>
      </c>
      <c r="I21" s="15">
        <v>18.62</v>
      </c>
      <c r="J21" s="15">
        <v>77.02</v>
      </c>
      <c r="K21" s="15">
        <v>19.05</v>
      </c>
      <c r="L21" s="15">
        <v>31.07</v>
      </c>
      <c r="M21" s="15">
        <v>24.62</v>
      </c>
      <c r="N21" s="15">
        <v>32.43</v>
      </c>
      <c r="O21" s="15">
        <v>6.45</v>
      </c>
      <c r="P21" s="15">
        <v>27.64</v>
      </c>
      <c r="Q21" s="15">
        <v>59.99</v>
      </c>
      <c r="R21" s="15">
        <v>63.24</v>
      </c>
      <c r="S21" s="15">
        <v>27.21</v>
      </c>
      <c r="T21" s="15">
        <v>20.51</v>
      </c>
      <c r="U21" s="15">
        <v>107.33</v>
      </c>
      <c r="V21" s="15">
        <v>41.12</v>
      </c>
      <c r="W21" s="15">
        <v>32.33</v>
      </c>
      <c r="X21" s="15">
        <v>10.24</v>
      </c>
      <c r="Y21" s="15">
        <v>124.53</v>
      </c>
      <c r="Z21" s="15">
        <v>46.22</v>
      </c>
      <c r="AA21" s="15">
        <v>101.6</v>
      </c>
      <c r="AB21" s="15">
        <v>0</v>
      </c>
      <c r="AC21" s="15">
        <v>3.95</v>
      </c>
      <c r="AD21" s="15">
        <v>9.11</v>
      </c>
      <c r="AE21" s="15">
        <v>11.01</v>
      </c>
      <c r="AF21" s="15">
        <v>157.12</v>
      </c>
      <c r="AG21" s="15">
        <v>196.63</v>
      </c>
      <c r="AH21" s="15">
        <v>232.77</v>
      </c>
      <c r="AI21" s="15">
        <v>42.54</v>
      </c>
      <c r="AJ21" s="15">
        <v>52.79</v>
      </c>
      <c r="AK21" s="15">
        <v>37.21</v>
      </c>
      <c r="AL21" s="15">
        <v>5.8</v>
      </c>
      <c r="AM21" s="15">
        <v>7.63</v>
      </c>
      <c r="AN21" s="15">
        <v>48.89</v>
      </c>
      <c r="AO21" s="15">
        <v>11.68</v>
      </c>
      <c r="AP21" s="15">
        <v>8</v>
      </c>
      <c r="AQ21" s="15">
        <v>0.76</v>
      </c>
      <c r="AR21" s="16">
        <f t="shared" si="0"/>
        <v>1833.0100000000007</v>
      </c>
    </row>
    <row r="22" spans="1:44" ht="13.25" x14ac:dyDescent="0.25">
      <c r="A22" s="13" t="s">
        <v>79</v>
      </c>
      <c r="B22" s="14" t="s">
        <v>80</v>
      </c>
      <c r="C22" s="15">
        <v>0</v>
      </c>
      <c r="D22" s="15">
        <v>0</v>
      </c>
      <c r="E22" s="15">
        <v>0</v>
      </c>
      <c r="F22" s="15">
        <v>0</v>
      </c>
      <c r="G22" s="15">
        <v>0</v>
      </c>
      <c r="H22" s="15">
        <v>0</v>
      </c>
      <c r="I22" s="15">
        <v>0</v>
      </c>
      <c r="J22" s="15">
        <v>0</v>
      </c>
      <c r="K22" s="15">
        <v>0</v>
      </c>
      <c r="L22" s="15">
        <v>0</v>
      </c>
      <c r="M22" s="15">
        <v>0</v>
      </c>
      <c r="N22" s="15">
        <v>0</v>
      </c>
      <c r="O22" s="15">
        <v>0</v>
      </c>
      <c r="P22" s="15">
        <v>0</v>
      </c>
      <c r="Q22" s="15">
        <v>0</v>
      </c>
      <c r="R22" s="15">
        <v>0</v>
      </c>
      <c r="S22" s="15">
        <v>0</v>
      </c>
      <c r="T22" s="15">
        <v>0</v>
      </c>
      <c r="U22" s="15">
        <v>0</v>
      </c>
      <c r="V22" s="15">
        <v>0</v>
      </c>
      <c r="W22" s="15">
        <v>0</v>
      </c>
      <c r="X22" s="15">
        <v>0</v>
      </c>
      <c r="Y22" s="15">
        <v>0</v>
      </c>
      <c r="Z22" s="15">
        <v>0</v>
      </c>
      <c r="AA22" s="15">
        <v>0</v>
      </c>
      <c r="AB22" s="15">
        <v>0</v>
      </c>
      <c r="AC22" s="15">
        <v>0</v>
      </c>
      <c r="AD22" s="15">
        <v>0</v>
      </c>
      <c r="AE22" s="15">
        <v>0</v>
      </c>
      <c r="AF22" s="15">
        <v>0</v>
      </c>
      <c r="AG22" s="15">
        <v>0</v>
      </c>
      <c r="AH22" s="15">
        <v>0</v>
      </c>
      <c r="AI22" s="15">
        <v>0</v>
      </c>
      <c r="AJ22" s="15">
        <v>0</v>
      </c>
      <c r="AK22" s="15">
        <v>0</v>
      </c>
      <c r="AL22" s="15">
        <v>0</v>
      </c>
      <c r="AM22" s="15">
        <v>0</v>
      </c>
      <c r="AN22" s="15">
        <v>0</v>
      </c>
      <c r="AO22" s="15">
        <v>0</v>
      </c>
      <c r="AP22" s="15">
        <v>0</v>
      </c>
      <c r="AQ22" s="15">
        <v>0</v>
      </c>
      <c r="AR22" s="16">
        <f t="shared" si="0"/>
        <v>0</v>
      </c>
    </row>
    <row r="23" spans="1:44" ht="13.25" x14ac:dyDescent="0.25">
      <c r="A23" s="13" t="s">
        <v>81</v>
      </c>
      <c r="B23" s="14" t="s">
        <v>82</v>
      </c>
      <c r="C23" s="15">
        <v>0</v>
      </c>
      <c r="D23" s="15">
        <v>0</v>
      </c>
      <c r="E23" s="15">
        <v>0</v>
      </c>
      <c r="F23" s="15">
        <v>0</v>
      </c>
      <c r="G23" s="15">
        <v>0</v>
      </c>
      <c r="H23" s="15">
        <v>0</v>
      </c>
      <c r="I23" s="15">
        <v>0</v>
      </c>
      <c r="J23" s="15">
        <v>0</v>
      </c>
      <c r="K23" s="15">
        <v>0</v>
      </c>
      <c r="L23" s="15">
        <v>0</v>
      </c>
      <c r="M23" s="15">
        <v>0</v>
      </c>
      <c r="N23" s="15">
        <v>0</v>
      </c>
      <c r="O23" s="15">
        <v>0</v>
      </c>
      <c r="P23" s="15">
        <v>0</v>
      </c>
      <c r="Q23" s="15">
        <v>0</v>
      </c>
      <c r="R23" s="15">
        <v>0</v>
      </c>
      <c r="S23" s="15">
        <v>0</v>
      </c>
      <c r="T23" s="15">
        <v>0</v>
      </c>
      <c r="U23" s="15">
        <v>0</v>
      </c>
      <c r="V23" s="15">
        <v>0</v>
      </c>
      <c r="W23" s="15">
        <v>0</v>
      </c>
      <c r="X23" s="15">
        <v>0</v>
      </c>
      <c r="Y23" s="15">
        <v>0</v>
      </c>
      <c r="Z23" s="15">
        <v>0</v>
      </c>
      <c r="AA23" s="15">
        <v>0</v>
      </c>
      <c r="AB23" s="15">
        <v>0</v>
      </c>
      <c r="AC23" s="15">
        <v>0</v>
      </c>
      <c r="AD23" s="15">
        <v>0</v>
      </c>
      <c r="AE23" s="15">
        <v>0</v>
      </c>
      <c r="AF23" s="15">
        <v>0</v>
      </c>
      <c r="AG23" s="15">
        <v>0</v>
      </c>
      <c r="AH23" s="15">
        <v>0</v>
      </c>
      <c r="AI23" s="15">
        <v>0</v>
      </c>
      <c r="AJ23" s="15">
        <v>0</v>
      </c>
      <c r="AK23" s="15">
        <v>0</v>
      </c>
      <c r="AL23" s="15">
        <v>0</v>
      </c>
      <c r="AM23" s="15">
        <v>0</v>
      </c>
      <c r="AN23" s="15">
        <v>0</v>
      </c>
      <c r="AO23" s="15">
        <v>0</v>
      </c>
      <c r="AP23" s="15">
        <v>0</v>
      </c>
      <c r="AQ23" s="15">
        <v>0</v>
      </c>
      <c r="AR23" s="16">
        <f t="shared" si="0"/>
        <v>0</v>
      </c>
    </row>
    <row r="24" spans="1:44" ht="13.25" x14ac:dyDescent="0.25">
      <c r="A24" s="13" t="s">
        <v>83</v>
      </c>
      <c r="B24" s="14" t="s">
        <v>84</v>
      </c>
      <c r="C24" s="15">
        <v>2759.9</v>
      </c>
      <c r="D24" s="15">
        <v>230.43</v>
      </c>
      <c r="E24" s="15">
        <v>622.77</v>
      </c>
      <c r="F24" s="15">
        <v>37.26</v>
      </c>
      <c r="G24" s="15">
        <v>139.81</v>
      </c>
      <c r="H24" s="15">
        <v>175.38</v>
      </c>
      <c r="I24" s="15">
        <v>122.91</v>
      </c>
      <c r="J24" s="15">
        <v>378.75</v>
      </c>
      <c r="K24" s="15">
        <v>280.63</v>
      </c>
      <c r="L24" s="15">
        <v>234.23</v>
      </c>
      <c r="M24" s="15">
        <v>73.510000000000005</v>
      </c>
      <c r="N24" s="15">
        <v>264.32</v>
      </c>
      <c r="O24" s="15">
        <v>40.92</v>
      </c>
      <c r="P24" s="15">
        <v>236.76</v>
      </c>
      <c r="Q24" s="15">
        <v>463.38</v>
      </c>
      <c r="R24" s="15">
        <v>486.33</v>
      </c>
      <c r="S24" s="15">
        <v>176.6</v>
      </c>
      <c r="T24" s="15">
        <v>103.94</v>
      </c>
      <c r="U24" s="15">
        <v>991.73</v>
      </c>
      <c r="V24" s="15">
        <v>291.43</v>
      </c>
      <c r="W24" s="15">
        <v>199.59</v>
      </c>
      <c r="X24" s="15">
        <v>236.52</v>
      </c>
      <c r="Y24" s="15">
        <v>812.35</v>
      </c>
      <c r="Z24" s="15">
        <v>1793.1</v>
      </c>
      <c r="AA24" s="15">
        <v>1830.31</v>
      </c>
      <c r="AB24" s="15">
        <v>3469</v>
      </c>
      <c r="AC24" s="15">
        <v>1472.26</v>
      </c>
      <c r="AD24" s="15">
        <v>1834.46</v>
      </c>
      <c r="AE24" s="15">
        <v>59812.32</v>
      </c>
      <c r="AF24" s="15">
        <v>825.91</v>
      </c>
      <c r="AG24" s="15">
        <v>1037.47</v>
      </c>
      <c r="AH24" s="15">
        <v>1021.96</v>
      </c>
      <c r="AI24" s="15">
        <v>699.99</v>
      </c>
      <c r="AJ24" s="15">
        <v>1054.6300000000001</v>
      </c>
      <c r="AK24" s="15">
        <v>3843.78</v>
      </c>
      <c r="AL24" s="15">
        <v>117.65</v>
      </c>
      <c r="AM24" s="15">
        <v>6096.81</v>
      </c>
      <c r="AN24" s="15">
        <v>2944.56</v>
      </c>
      <c r="AO24" s="15">
        <v>1238.54</v>
      </c>
      <c r="AP24" s="15">
        <v>8557</v>
      </c>
      <c r="AQ24" s="15">
        <v>217.81</v>
      </c>
      <c r="AR24" s="16">
        <f t="shared" si="0"/>
        <v>107227.01</v>
      </c>
    </row>
    <row r="25" spans="1:44" ht="13.25" x14ac:dyDescent="0.25">
      <c r="A25" s="13" t="s">
        <v>85</v>
      </c>
      <c r="B25" s="14" t="s">
        <v>86</v>
      </c>
      <c r="C25" s="15">
        <v>13.44</v>
      </c>
      <c r="D25" s="15">
        <v>93.64</v>
      </c>
      <c r="E25" s="15">
        <v>299.18</v>
      </c>
      <c r="F25" s="15">
        <v>37.17</v>
      </c>
      <c r="G25" s="15">
        <v>61.12</v>
      </c>
      <c r="H25" s="15">
        <v>78.989999999999995</v>
      </c>
      <c r="I25" s="15">
        <v>28.6</v>
      </c>
      <c r="J25" s="15">
        <v>3.27</v>
      </c>
      <c r="K25" s="15">
        <v>96.37</v>
      </c>
      <c r="L25" s="15">
        <v>108.8</v>
      </c>
      <c r="M25" s="15">
        <v>18.88</v>
      </c>
      <c r="N25" s="15">
        <v>84.38</v>
      </c>
      <c r="O25" s="15">
        <v>10.69</v>
      </c>
      <c r="P25" s="15">
        <v>88.33</v>
      </c>
      <c r="Q25" s="15">
        <v>121.59</v>
      </c>
      <c r="R25" s="15">
        <v>168.55</v>
      </c>
      <c r="S25" s="15">
        <v>54.52</v>
      </c>
      <c r="T25" s="15">
        <v>-8.17</v>
      </c>
      <c r="U25" s="15">
        <v>1455.35</v>
      </c>
      <c r="V25" s="15">
        <v>187.67</v>
      </c>
      <c r="W25" s="15">
        <v>53.08</v>
      </c>
      <c r="X25" s="15">
        <v>230.83</v>
      </c>
      <c r="Y25" s="15">
        <v>716.08</v>
      </c>
      <c r="Z25" s="15">
        <v>1999.67</v>
      </c>
      <c r="AA25" s="15">
        <v>1107.1400000000001</v>
      </c>
      <c r="AB25" s="15">
        <v>0</v>
      </c>
      <c r="AC25" s="15">
        <v>6.13</v>
      </c>
      <c r="AD25" s="15">
        <v>1417.21</v>
      </c>
      <c r="AE25" s="15">
        <v>5535.01</v>
      </c>
      <c r="AF25" s="15">
        <v>169.09</v>
      </c>
      <c r="AG25" s="15">
        <v>814.7</v>
      </c>
      <c r="AH25" s="15">
        <v>1322.65</v>
      </c>
      <c r="AI25" s="15">
        <v>713.36</v>
      </c>
      <c r="AJ25" s="15">
        <v>966.77</v>
      </c>
      <c r="AK25" s="15">
        <v>1265.1099999999999</v>
      </c>
      <c r="AL25" s="15">
        <v>137.24</v>
      </c>
      <c r="AM25" s="15">
        <v>418.56</v>
      </c>
      <c r="AN25" s="15">
        <v>713.45</v>
      </c>
      <c r="AO25" s="15">
        <v>256.16000000000003</v>
      </c>
      <c r="AP25" s="15">
        <v>7946</v>
      </c>
      <c r="AQ25" s="15">
        <v>0.4</v>
      </c>
      <c r="AR25" s="16">
        <f t="shared" si="0"/>
        <v>28791.010000000006</v>
      </c>
    </row>
    <row r="26" spans="1:44" ht="13.25" x14ac:dyDescent="0.25">
      <c r="A26" s="13" t="s">
        <v>87</v>
      </c>
      <c r="B26" s="14" t="s">
        <v>88</v>
      </c>
      <c r="C26" s="15">
        <v>0</v>
      </c>
      <c r="D26" s="15">
        <v>0</v>
      </c>
      <c r="E26" s="15">
        <v>0</v>
      </c>
      <c r="F26" s="15">
        <v>0</v>
      </c>
      <c r="G26" s="15">
        <v>0</v>
      </c>
      <c r="H26" s="15">
        <v>0</v>
      </c>
      <c r="I26" s="15">
        <v>0</v>
      </c>
      <c r="J26" s="15">
        <v>0</v>
      </c>
      <c r="K26" s="15">
        <v>0</v>
      </c>
      <c r="L26" s="15">
        <v>0</v>
      </c>
      <c r="M26" s="15">
        <v>0</v>
      </c>
      <c r="N26" s="15">
        <v>0</v>
      </c>
      <c r="O26" s="15">
        <v>0</v>
      </c>
      <c r="P26" s="15">
        <v>0</v>
      </c>
      <c r="Q26" s="15">
        <v>0</v>
      </c>
      <c r="R26" s="15">
        <v>0</v>
      </c>
      <c r="S26" s="15">
        <v>0</v>
      </c>
      <c r="T26" s="15">
        <v>0</v>
      </c>
      <c r="U26" s="15">
        <v>0</v>
      </c>
      <c r="V26" s="15">
        <v>0</v>
      </c>
      <c r="W26" s="15">
        <v>0</v>
      </c>
      <c r="X26" s="15">
        <v>0</v>
      </c>
      <c r="Y26" s="15">
        <v>0</v>
      </c>
      <c r="Z26" s="15">
        <v>0</v>
      </c>
      <c r="AA26" s="15">
        <v>0</v>
      </c>
      <c r="AB26" s="15">
        <v>0</v>
      </c>
      <c r="AC26" s="15">
        <v>0</v>
      </c>
      <c r="AD26" s="15">
        <v>0</v>
      </c>
      <c r="AE26" s="15">
        <v>0</v>
      </c>
      <c r="AF26" s="15">
        <v>0</v>
      </c>
      <c r="AG26" s="15">
        <v>0</v>
      </c>
      <c r="AH26" s="15">
        <v>0</v>
      </c>
      <c r="AI26" s="15">
        <v>0</v>
      </c>
      <c r="AJ26" s="15">
        <v>0</v>
      </c>
      <c r="AK26" s="15">
        <v>0</v>
      </c>
      <c r="AL26" s="15">
        <v>0</v>
      </c>
      <c r="AM26" s="15">
        <v>0</v>
      </c>
      <c r="AN26" s="15">
        <v>0</v>
      </c>
      <c r="AO26" s="15">
        <v>0</v>
      </c>
      <c r="AP26" s="15">
        <v>0</v>
      </c>
      <c r="AQ26" s="15">
        <v>0</v>
      </c>
      <c r="AR26" s="16">
        <f t="shared" si="0"/>
        <v>0</v>
      </c>
    </row>
    <row r="27" spans="1:44" ht="13.25" x14ac:dyDescent="0.25">
      <c r="A27" s="13" t="s">
        <v>89</v>
      </c>
      <c r="B27" s="14" t="s">
        <v>90</v>
      </c>
      <c r="C27" s="15">
        <v>0</v>
      </c>
      <c r="D27" s="15">
        <v>0</v>
      </c>
      <c r="E27" s="15">
        <v>0</v>
      </c>
      <c r="F27" s="15">
        <v>0</v>
      </c>
      <c r="G27" s="15">
        <v>0</v>
      </c>
      <c r="H27" s="15">
        <v>0</v>
      </c>
      <c r="I27" s="15">
        <v>0</v>
      </c>
      <c r="J27" s="15">
        <v>0</v>
      </c>
      <c r="K27" s="15">
        <v>0</v>
      </c>
      <c r="L27" s="15">
        <v>0</v>
      </c>
      <c r="M27" s="15">
        <v>0</v>
      </c>
      <c r="N27" s="15">
        <v>0</v>
      </c>
      <c r="O27" s="15">
        <v>0</v>
      </c>
      <c r="P27" s="15">
        <v>0</v>
      </c>
      <c r="Q27" s="15">
        <v>0</v>
      </c>
      <c r="R27" s="15">
        <v>0</v>
      </c>
      <c r="S27" s="15">
        <v>0</v>
      </c>
      <c r="T27" s="15">
        <v>0</v>
      </c>
      <c r="U27" s="15">
        <v>0</v>
      </c>
      <c r="V27" s="15">
        <v>0</v>
      </c>
      <c r="W27" s="15">
        <v>0</v>
      </c>
      <c r="X27" s="15">
        <v>0</v>
      </c>
      <c r="Y27" s="15">
        <v>0</v>
      </c>
      <c r="Z27" s="15">
        <v>0</v>
      </c>
      <c r="AA27" s="15">
        <v>0</v>
      </c>
      <c r="AB27" s="15">
        <v>0</v>
      </c>
      <c r="AC27" s="15">
        <v>0</v>
      </c>
      <c r="AD27" s="15">
        <v>0</v>
      </c>
      <c r="AE27" s="15">
        <v>0</v>
      </c>
      <c r="AF27" s="15">
        <v>0</v>
      </c>
      <c r="AG27" s="15">
        <v>0</v>
      </c>
      <c r="AH27" s="15">
        <v>0</v>
      </c>
      <c r="AI27" s="15">
        <v>0</v>
      </c>
      <c r="AJ27" s="15">
        <v>0</v>
      </c>
      <c r="AK27" s="15">
        <v>0</v>
      </c>
      <c r="AL27" s="15">
        <v>0</v>
      </c>
      <c r="AM27" s="15">
        <v>0</v>
      </c>
      <c r="AN27" s="15">
        <v>0</v>
      </c>
      <c r="AO27" s="15">
        <v>0</v>
      </c>
      <c r="AP27" s="15">
        <v>0</v>
      </c>
      <c r="AQ27" s="15">
        <v>0</v>
      </c>
      <c r="AR27" s="16">
        <f t="shared" si="0"/>
        <v>0</v>
      </c>
    </row>
    <row r="28" spans="1:44" ht="13.25" x14ac:dyDescent="0.25">
      <c r="A28" s="13" t="s">
        <v>91</v>
      </c>
      <c r="B28" s="14" t="s">
        <v>92</v>
      </c>
      <c r="C28" s="15">
        <v>0</v>
      </c>
      <c r="D28" s="15">
        <v>0</v>
      </c>
      <c r="E28" s="15">
        <v>0</v>
      </c>
      <c r="F28" s="15">
        <v>0</v>
      </c>
      <c r="G28" s="15">
        <v>0</v>
      </c>
      <c r="H28" s="15">
        <v>0</v>
      </c>
      <c r="I28" s="15">
        <v>0</v>
      </c>
      <c r="J28" s="15">
        <v>0</v>
      </c>
      <c r="K28" s="15">
        <v>0</v>
      </c>
      <c r="L28" s="15">
        <v>0</v>
      </c>
      <c r="M28" s="15">
        <v>0</v>
      </c>
      <c r="N28" s="15">
        <v>0</v>
      </c>
      <c r="O28" s="15">
        <v>0</v>
      </c>
      <c r="P28" s="15">
        <v>0</v>
      </c>
      <c r="Q28" s="15">
        <v>0</v>
      </c>
      <c r="R28" s="15">
        <v>0</v>
      </c>
      <c r="S28" s="15">
        <v>0</v>
      </c>
      <c r="T28" s="15">
        <v>0</v>
      </c>
      <c r="U28" s="15">
        <v>0</v>
      </c>
      <c r="V28" s="15">
        <v>0</v>
      </c>
      <c r="W28" s="15">
        <v>0</v>
      </c>
      <c r="X28" s="15">
        <v>0</v>
      </c>
      <c r="Y28" s="15">
        <v>0</v>
      </c>
      <c r="Z28" s="15">
        <v>0</v>
      </c>
      <c r="AA28" s="15">
        <v>0</v>
      </c>
      <c r="AB28" s="15">
        <v>0</v>
      </c>
      <c r="AC28" s="15">
        <v>0</v>
      </c>
      <c r="AD28" s="15">
        <v>0</v>
      </c>
      <c r="AE28" s="15">
        <v>0</v>
      </c>
      <c r="AF28" s="15">
        <v>0</v>
      </c>
      <c r="AG28" s="15">
        <v>0</v>
      </c>
      <c r="AH28" s="15">
        <v>0</v>
      </c>
      <c r="AI28" s="15">
        <v>0</v>
      </c>
      <c r="AJ28" s="15">
        <v>0</v>
      </c>
      <c r="AK28" s="15">
        <v>0</v>
      </c>
      <c r="AL28" s="15">
        <v>0</v>
      </c>
      <c r="AM28" s="15">
        <v>0</v>
      </c>
      <c r="AN28" s="15">
        <v>0</v>
      </c>
      <c r="AO28" s="15">
        <v>0</v>
      </c>
      <c r="AP28" s="15">
        <v>0</v>
      </c>
      <c r="AQ28" s="15">
        <v>0</v>
      </c>
      <c r="AR28" s="16">
        <f t="shared" si="0"/>
        <v>0</v>
      </c>
    </row>
    <row r="29" spans="1:44" ht="13.25" x14ac:dyDescent="0.25">
      <c r="A29" s="13" t="s">
        <v>93</v>
      </c>
      <c r="B29" s="14" t="s">
        <v>94</v>
      </c>
      <c r="C29" s="15">
        <v>0</v>
      </c>
      <c r="D29" s="15">
        <v>0</v>
      </c>
      <c r="E29" s="15">
        <v>0</v>
      </c>
      <c r="F29" s="15">
        <v>0</v>
      </c>
      <c r="G29" s="15">
        <v>0</v>
      </c>
      <c r="H29" s="15">
        <v>0</v>
      </c>
      <c r="I29" s="15">
        <v>0</v>
      </c>
      <c r="J29" s="15">
        <v>0</v>
      </c>
      <c r="K29" s="15">
        <v>0</v>
      </c>
      <c r="L29" s="15">
        <v>0</v>
      </c>
      <c r="M29" s="15">
        <v>0</v>
      </c>
      <c r="N29" s="15">
        <v>0</v>
      </c>
      <c r="O29" s="15">
        <v>0</v>
      </c>
      <c r="P29" s="15">
        <v>0</v>
      </c>
      <c r="Q29" s="15">
        <v>0</v>
      </c>
      <c r="R29" s="15">
        <v>0</v>
      </c>
      <c r="S29" s="15">
        <v>0</v>
      </c>
      <c r="T29" s="15">
        <v>0</v>
      </c>
      <c r="U29" s="15">
        <v>0</v>
      </c>
      <c r="V29" s="15">
        <v>0</v>
      </c>
      <c r="W29" s="15">
        <v>0</v>
      </c>
      <c r="X29" s="15">
        <v>0</v>
      </c>
      <c r="Y29" s="15">
        <v>0</v>
      </c>
      <c r="Z29" s="15">
        <v>0</v>
      </c>
      <c r="AA29" s="15">
        <v>0</v>
      </c>
      <c r="AB29" s="15">
        <v>0</v>
      </c>
      <c r="AC29" s="15">
        <v>0</v>
      </c>
      <c r="AD29" s="15">
        <v>0</v>
      </c>
      <c r="AE29" s="15">
        <v>0</v>
      </c>
      <c r="AF29" s="15">
        <v>0</v>
      </c>
      <c r="AG29" s="15">
        <v>0</v>
      </c>
      <c r="AH29" s="15">
        <v>0</v>
      </c>
      <c r="AI29" s="15">
        <v>0</v>
      </c>
      <c r="AJ29" s="15">
        <v>0</v>
      </c>
      <c r="AK29" s="15">
        <v>0</v>
      </c>
      <c r="AL29" s="15">
        <v>0</v>
      </c>
      <c r="AM29" s="15">
        <v>0</v>
      </c>
      <c r="AN29" s="15">
        <v>0</v>
      </c>
      <c r="AO29" s="15">
        <v>0</v>
      </c>
      <c r="AP29" s="15">
        <v>0</v>
      </c>
      <c r="AQ29" s="15">
        <v>0</v>
      </c>
      <c r="AR29" s="16">
        <f t="shared" si="0"/>
        <v>0</v>
      </c>
    </row>
    <row r="30" spans="1:44" ht="13.25" x14ac:dyDescent="0.25">
      <c r="A30" s="13" t="s">
        <v>95</v>
      </c>
      <c r="B30" s="14" t="s">
        <v>96</v>
      </c>
      <c r="C30" s="15">
        <v>0</v>
      </c>
      <c r="D30" s="15">
        <v>0</v>
      </c>
      <c r="E30" s="15">
        <v>0</v>
      </c>
      <c r="F30" s="15">
        <v>0</v>
      </c>
      <c r="G30" s="15">
        <v>0</v>
      </c>
      <c r="H30" s="15">
        <v>0</v>
      </c>
      <c r="I30" s="15">
        <v>0</v>
      </c>
      <c r="J30" s="15">
        <v>0</v>
      </c>
      <c r="K30" s="15">
        <v>0</v>
      </c>
      <c r="L30" s="15">
        <v>0</v>
      </c>
      <c r="M30" s="15">
        <v>0</v>
      </c>
      <c r="N30" s="15">
        <v>0</v>
      </c>
      <c r="O30" s="15">
        <v>0</v>
      </c>
      <c r="P30" s="15">
        <v>0</v>
      </c>
      <c r="Q30" s="15">
        <v>0</v>
      </c>
      <c r="R30" s="15">
        <v>0</v>
      </c>
      <c r="S30" s="15">
        <v>0</v>
      </c>
      <c r="T30" s="15">
        <v>0</v>
      </c>
      <c r="U30" s="15">
        <v>0</v>
      </c>
      <c r="V30" s="15">
        <v>0</v>
      </c>
      <c r="W30" s="15">
        <v>0</v>
      </c>
      <c r="X30" s="15">
        <v>0</v>
      </c>
      <c r="Y30" s="15">
        <v>0</v>
      </c>
      <c r="Z30" s="15">
        <v>0</v>
      </c>
      <c r="AA30" s="15">
        <v>0</v>
      </c>
      <c r="AB30" s="15">
        <v>0</v>
      </c>
      <c r="AC30" s="15">
        <v>0</v>
      </c>
      <c r="AD30" s="15">
        <v>0</v>
      </c>
      <c r="AE30" s="15">
        <v>0</v>
      </c>
      <c r="AF30" s="15">
        <v>0</v>
      </c>
      <c r="AG30" s="15">
        <v>0</v>
      </c>
      <c r="AH30" s="15">
        <v>0</v>
      </c>
      <c r="AI30" s="15">
        <v>0</v>
      </c>
      <c r="AJ30" s="15">
        <v>0</v>
      </c>
      <c r="AK30" s="15">
        <v>0</v>
      </c>
      <c r="AL30" s="15">
        <v>0</v>
      </c>
      <c r="AM30" s="15">
        <v>0</v>
      </c>
      <c r="AN30" s="15">
        <v>0</v>
      </c>
      <c r="AO30" s="15">
        <v>0</v>
      </c>
      <c r="AP30" s="15">
        <v>0</v>
      </c>
      <c r="AQ30" s="15">
        <v>0</v>
      </c>
      <c r="AR30" s="16">
        <f t="shared" si="0"/>
        <v>0</v>
      </c>
    </row>
    <row r="31" spans="1:44" ht="13.25" x14ac:dyDescent="0.25">
      <c r="A31" s="13" t="s">
        <v>97</v>
      </c>
      <c r="B31" s="14" t="s">
        <v>98</v>
      </c>
      <c r="C31" s="15">
        <v>0</v>
      </c>
      <c r="D31" s="15">
        <v>0</v>
      </c>
      <c r="E31" s="15">
        <v>0</v>
      </c>
      <c r="F31" s="15">
        <v>0</v>
      </c>
      <c r="G31" s="15">
        <v>0</v>
      </c>
      <c r="H31" s="15">
        <v>0</v>
      </c>
      <c r="I31" s="15">
        <v>0</v>
      </c>
      <c r="J31" s="15">
        <v>0</v>
      </c>
      <c r="K31" s="15">
        <v>0</v>
      </c>
      <c r="L31" s="15">
        <v>0</v>
      </c>
      <c r="M31" s="15">
        <v>0</v>
      </c>
      <c r="N31" s="15">
        <v>0</v>
      </c>
      <c r="O31" s="15">
        <v>0</v>
      </c>
      <c r="P31" s="15">
        <v>0</v>
      </c>
      <c r="Q31" s="15">
        <v>0</v>
      </c>
      <c r="R31" s="15">
        <v>0</v>
      </c>
      <c r="S31" s="15">
        <v>0</v>
      </c>
      <c r="T31" s="15">
        <v>0</v>
      </c>
      <c r="U31" s="15">
        <v>0</v>
      </c>
      <c r="V31" s="15">
        <v>0</v>
      </c>
      <c r="W31" s="15">
        <v>0</v>
      </c>
      <c r="X31" s="15">
        <v>0</v>
      </c>
      <c r="Y31" s="15">
        <v>0</v>
      </c>
      <c r="Z31" s="15">
        <v>0</v>
      </c>
      <c r="AA31" s="15">
        <v>0</v>
      </c>
      <c r="AB31" s="15">
        <v>0</v>
      </c>
      <c r="AC31" s="15">
        <v>0</v>
      </c>
      <c r="AD31" s="15">
        <v>0</v>
      </c>
      <c r="AE31" s="15">
        <v>0</v>
      </c>
      <c r="AF31" s="15">
        <v>0</v>
      </c>
      <c r="AG31" s="15">
        <v>0</v>
      </c>
      <c r="AH31" s="15">
        <v>0</v>
      </c>
      <c r="AI31" s="15">
        <v>0</v>
      </c>
      <c r="AJ31" s="15">
        <v>0</v>
      </c>
      <c r="AK31" s="15">
        <v>0</v>
      </c>
      <c r="AL31" s="15">
        <v>0</v>
      </c>
      <c r="AM31" s="15">
        <v>0</v>
      </c>
      <c r="AN31" s="15">
        <v>0</v>
      </c>
      <c r="AO31" s="15">
        <v>0</v>
      </c>
      <c r="AP31" s="15">
        <v>0</v>
      </c>
      <c r="AQ31" s="15">
        <v>0</v>
      </c>
      <c r="AR31" s="16">
        <f t="shared" si="0"/>
        <v>0</v>
      </c>
    </row>
    <row r="32" spans="1:44" ht="13.25" x14ac:dyDescent="0.25">
      <c r="A32" s="13" t="s">
        <v>99</v>
      </c>
      <c r="B32" s="14" t="s">
        <v>100</v>
      </c>
      <c r="C32" s="15">
        <v>1.34</v>
      </c>
      <c r="D32" s="15">
        <v>55.87</v>
      </c>
      <c r="E32" s="15">
        <v>129.30000000000001</v>
      </c>
      <c r="F32" s="15">
        <v>4.07</v>
      </c>
      <c r="G32" s="15">
        <v>7.71</v>
      </c>
      <c r="H32" s="15">
        <v>31.65</v>
      </c>
      <c r="I32" s="15">
        <v>8.07</v>
      </c>
      <c r="J32" s="15">
        <v>10.8</v>
      </c>
      <c r="K32" s="15">
        <v>49.06</v>
      </c>
      <c r="L32" s="15">
        <v>42.34</v>
      </c>
      <c r="M32" s="15">
        <v>0.22</v>
      </c>
      <c r="N32" s="15">
        <v>43.82</v>
      </c>
      <c r="O32" s="15">
        <v>2.46</v>
      </c>
      <c r="P32" s="15">
        <v>40.39</v>
      </c>
      <c r="Q32" s="15">
        <v>68.42</v>
      </c>
      <c r="R32" s="15">
        <v>66.78</v>
      </c>
      <c r="S32" s="15">
        <v>9.6999999999999993</v>
      </c>
      <c r="T32" s="15">
        <v>-3.41</v>
      </c>
      <c r="U32" s="15">
        <v>61.2</v>
      </c>
      <c r="V32" s="15">
        <v>50.76</v>
      </c>
      <c r="W32" s="15">
        <v>11.72</v>
      </c>
      <c r="X32" s="15">
        <v>65.959999999999994</v>
      </c>
      <c r="Y32" s="15">
        <v>188.94</v>
      </c>
      <c r="Z32" s="15">
        <v>380.24</v>
      </c>
      <c r="AA32" s="15">
        <v>628.70000000000005</v>
      </c>
      <c r="AB32" s="15">
        <v>0</v>
      </c>
      <c r="AC32" s="15">
        <v>256.41000000000003</v>
      </c>
      <c r="AD32" s="15">
        <v>987.24</v>
      </c>
      <c r="AE32" s="15">
        <v>11629.97</v>
      </c>
      <c r="AF32" s="15">
        <v>51.08</v>
      </c>
      <c r="AG32" s="15">
        <v>180.91</v>
      </c>
      <c r="AH32" s="15">
        <v>-26.9</v>
      </c>
      <c r="AI32" s="15">
        <v>97.65</v>
      </c>
      <c r="AJ32" s="15">
        <v>316.04000000000002</v>
      </c>
      <c r="AK32" s="15">
        <v>131.68</v>
      </c>
      <c r="AL32" s="15">
        <v>8.52</v>
      </c>
      <c r="AM32" s="15">
        <v>16.32</v>
      </c>
      <c r="AN32" s="15">
        <v>142.76</v>
      </c>
      <c r="AO32" s="15">
        <v>30.92</v>
      </c>
      <c r="AP32" s="15">
        <v>0</v>
      </c>
      <c r="AQ32" s="15">
        <v>0.28999999999999998</v>
      </c>
      <c r="AR32" s="16">
        <f t="shared" si="0"/>
        <v>15779.000000000002</v>
      </c>
    </row>
    <row r="33" spans="1:44" ht="13.25" x14ac:dyDescent="0.25">
      <c r="A33" s="13" t="s">
        <v>101</v>
      </c>
      <c r="B33" s="14" t="s">
        <v>102</v>
      </c>
      <c r="C33" s="15">
        <v>0</v>
      </c>
      <c r="D33" s="15">
        <v>0</v>
      </c>
      <c r="E33" s="15">
        <v>0</v>
      </c>
      <c r="F33" s="15">
        <v>0</v>
      </c>
      <c r="G33" s="15">
        <v>0</v>
      </c>
      <c r="H33" s="15">
        <v>0</v>
      </c>
      <c r="I33" s="15">
        <v>0</v>
      </c>
      <c r="J33" s="15">
        <v>0</v>
      </c>
      <c r="K33" s="15">
        <v>0</v>
      </c>
      <c r="L33" s="15">
        <v>0</v>
      </c>
      <c r="M33" s="15">
        <v>0</v>
      </c>
      <c r="N33" s="15">
        <v>0</v>
      </c>
      <c r="O33" s="15">
        <v>0</v>
      </c>
      <c r="P33" s="15">
        <v>0</v>
      </c>
      <c r="Q33" s="15">
        <v>0</v>
      </c>
      <c r="R33" s="15">
        <v>0</v>
      </c>
      <c r="S33" s="15">
        <v>0</v>
      </c>
      <c r="T33" s="15">
        <v>0</v>
      </c>
      <c r="U33" s="15">
        <v>0</v>
      </c>
      <c r="V33" s="15">
        <v>0</v>
      </c>
      <c r="W33" s="15">
        <v>0</v>
      </c>
      <c r="X33" s="15">
        <v>0</v>
      </c>
      <c r="Y33" s="15">
        <v>0</v>
      </c>
      <c r="Z33" s="15">
        <v>0</v>
      </c>
      <c r="AA33" s="15">
        <v>0</v>
      </c>
      <c r="AB33" s="15">
        <v>0</v>
      </c>
      <c r="AC33" s="15">
        <v>0</v>
      </c>
      <c r="AD33" s="15">
        <v>0</v>
      </c>
      <c r="AE33" s="15">
        <v>0</v>
      </c>
      <c r="AF33" s="15">
        <v>0</v>
      </c>
      <c r="AG33" s="15">
        <v>0</v>
      </c>
      <c r="AH33" s="15">
        <v>0</v>
      </c>
      <c r="AI33" s="15">
        <v>0</v>
      </c>
      <c r="AJ33" s="15">
        <v>0</v>
      </c>
      <c r="AK33" s="15">
        <v>0</v>
      </c>
      <c r="AL33" s="15">
        <v>0</v>
      </c>
      <c r="AM33" s="15">
        <v>0</v>
      </c>
      <c r="AN33" s="15">
        <v>0</v>
      </c>
      <c r="AO33" s="15">
        <v>0</v>
      </c>
      <c r="AP33" s="15">
        <v>0</v>
      </c>
      <c r="AQ33" s="15">
        <v>0</v>
      </c>
      <c r="AR33" s="16">
        <f t="shared" si="0"/>
        <v>0</v>
      </c>
    </row>
    <row r="34" spans="1:44" ht="13.25" x14ac:dyDescent="0.25">
      <c r="A34" s="13" t="s">
        <v>103</v>
      </c>
      <c r="B34" s="14" t="s">
        <v>104</v>
      </c>
      <c r="C34" s="15">
        <v>0</v>
      </c>
      <c r="D34" s="15">
        <v>0</v>
      </c>
      <c r="E34" s="15">
        <v>0</v>
      </c>
      <c r="F34" s="15">
        <v>0</v>
      </c>
      <c r="G34" s="15">
        <v>0</v>
      </c>
      <c r="H34" s="15">
        <v>0</v>
      </c>
      <c r="I34" s="15">
        <v>0</v>
      </c>
      <c r="J34" s="15">
        <v>0</v>
      </c>
      <c r="K34" s="15">
        <v>0</v>
      </c>
      <c r="L34" s="15">
        <v>0</v>
      </c>
      <c r="M34" s="15">
        <v>0</v>
      </c>
      <c r="N34" s="15">
        <v>0</v>
      </c>
      <c r="O34" s="15">
        <v>0</v>
      </c>
      <c r="P34" s="15">
        <v>0</v>
      </c>
      <c r="Q34" s="15">
        <v>0</v>
      </c>
      <c r="R34" s="15">
        <v>0</v>
      </c>
      <c r="S34" s="15">
        <v>0</v>
      </c>
      <c r="T34" s="15">
        <v>0</v>
      </c>
      <c r="U34" s="15">
        <v>0</v>
      </c>
      <c r="V34" s="15">
        <v>0</v>
      </c>
      <c r="W34" s="15">
        <v>0</v>
      </c>
      <c r="X34" s="15">
        <v>0</v>
      </c>
      <c r="Y34" s="15">
        <v>0</v>
      </c>
      <c r="Z34" s="15">
        <v>0</v>
      </c>
      <c r="AA34" s="15">
        <v>0</v>
      </c>
      <c r="AB34" s="15">
        <v>0</v>
      </c>
      <c r="AC34" s="15">
        <v>0</v>
      </c>
      <c r="AD34" s="15">
        <v>0</v>
      </c>
      <c r="AE34" s="15">
        <v>0</v>
      </c>
      <c r="AF34" s="15">
        <v>0</v>
      </c>
      <c r="AG34" s="15">
        <v>0</v>
      </c>
      <c r="AH34" s="15">
        <v>0</v>
      </c>
      <c r="AI34" s="15">
        <v>0</v>
      </c>
      <c r="AJ34" s="15">
        <v>0</v>
      </c>
      <c r="AK34" s="15">
        <v>0</v>
      </c>
      <c r="AL34" s="15">
        <v>0</v>
      </c>
      <c r="AM34" s="15">
        <v>0</v>
      </c>
      <c r="AN34" s="15">
        <v>0</v>
      </c>
      <c r="AO34" s="15">
        <v>0</v>
      </c>
      <c r="AP34" s="15">
        <v>0</v>
      </c>
      <c r="AQ34" s="15">
        <v>0</v>
      </c>
      <c r="AR34" s="16">
        <f t="shared" si="0"/>
        <v>0</v>
      </c>
    </row>
    <row r="35" spans="1:44" ht="13.25" x14ac:dyDescent="0.25">
      <c r="A35" s="13" t="s">
        <v>105</v>
      </c>
      <c r="B35" s="14" t="s">
        <v>106</v>
      </c>
      <c r="C35" s="15">
        <v>300.99</v>
      </c>
      <c r="D35" s="15">
        <v>186.63</v>
      </c>
      <c r="E35" s="15">
        <v>410.45</v>
      </c>
      <c r="F35" s="15">
        <v>56.33</v>
      </c>
      <c r="G35" s="15">
        <v>249.68</v>
      </c>
      <c r="H35" s="15">
        <v>188.1</v>
      </c>
      <c r="I35" s="15">
        <v>84.3</v>
      </c>
      <c r="J35" s="15">
        <v>283.05</v>
      </c>
      <c r="K35" s="15">
        <v>447.93</v>
      </c>
      <c r="L35" s="15">
        <v>400.68</v>
      </c>
      <c r="M35" s="15">
        <v>2562.21</v>
      </c>
      <c r="N35" s="15">
        <v>154.33000000000001</v>
      </c>
      <c r="O35" s="15">
        <v>49.6</v>
      </c>
      <c r="P35" s="15">
        <v>153.29</v>
      </c>
      <c r="Q35" s="15">
        <v>319.31</v>
      </c>
      <c r="R35" s="15">
        <v>326.48</v>
      </c>
      <c r="S35" s="15">
        <v>333.96</v>
      </c>
      <c r="T35" s="15">
        <v>77.52</v>
      </c>
      <c r="U35" s="15">
        <v>480.92</v>
      </c>
      <c r="V35" s="15">
        <v>347.99</v>
      </c>
      <c r="W35" s="15">
        <v>71.45</v>
      </c>
      <c r="X35" s="15">
        <v>200.72</v>
      </c>
      <c r="Y35" s="15">
        <v>1945.02</v>
      </c>
      <c r="Z35" s="15">
        <v>997.73</v>
      </c>
      <c r="AA35" s="15">
        <v>1901.1</v>
      </c>
      <c r="AB35" s="15">
        <v>2142</v>
      </c>
      <c r="AC35" s="15">
        <v>578.76</v>
      </c>
      <c r="AD35" s="15">
        <v>1778.36</v>
      </c>
      <c r="AE35" s="15">
        <v>13591.15</v>
      </c>
      <c r="AF35" s="15">
        <v>533.42999999999995</v>
      </c>
      <c r="AG35" s="15">
        <v>8421.02</v>
      </c>
      <c r="AH35" s="15">
        <v>1049.33</v>
      </c>
      <c r="AI35" s="15">
        <v>1274.29</v>
      </c>
      <c r="AJ35" s="15">
        <v>649.86</v>
      </c>
      <c r="AK35" s="15">
        <v>544.66999999999996</v>
      </c>
      <c r="AL35" s="15">
        <v>33.450000000000003</v>
      </c>
      <c r="AM35" s="15">
        <v>560.29</v>
      </c>
      <c r="AN35" s="15">
        <v>524.74</v>
      </c>
      <c r="AO35" s="15">
        <v>196.4</v>
      </c>
      <c r="AP35" s="15">
        <v>3334</v>
      </c>
      <c r="AQ35" s="15">
        <v>126.46</v>
      </c>
      <c r="AR35" s="16">
        <f t="shared" si="0"/>
        <v>47867.98</v>
      </c>
    </row>
    <row r="36" spans="1:44" ht="13.25" x14ac:dyDescent="0.25">
      <c r="A36" s="13" t="s">
        <v>107</v>
      </c>
      <c r="B36" s="14" t="s">
        <v>108</v>
      </c>
      <c r="C36" s="15">
        <v>0</v>
      </c>
      <c r="D36" s="15">
        <v>0</v>
      </c>
      <c r="E36" s="15">
        <v>0</v>
      </c>
      <c r="F36" s="15">
        <v>0</v>
      </c>
      <c r="G36" s="15">
        <v>0</v>
      </c>
      <c r="H36" s="15">
        <v>0</v>
      </c>
      <c r="I36" s="15">
        <v>0</v>
      </c>
      <c r="J36" s="15">
        <v>0</v>
      </c>
      <c r="K36" s="15">
        <v>0</v>
      </c>
      <c r="L36" s="15">
        <v>0</v>
      </c>
      <c r="M36" s="15">
        <v>0</v>
      </c>
      <c r="N36" s="15">
        <v>0</v>
      </c>
      <c r="O36" s="15">
        <v>0</v>
      </c>
      <c r="P36" s="15">
        <v>0</v>
      </c>
      <c r="Q36" s="15">
        <v>0</v>
      </c>
      <c r="R36" s="15">
        <v>0</v>
      </c>
      <c r="S36" s="15">
        <v>0</v>
      </c>
      <c r="T36" s="15">
        <v>0</v>
      </c>
      <c r="U36" s="15">
        <v>0</v>
      </c>
      <c r="V36" s="15">
        <v>0</v>
      </c>
      <c r="W36" s="15">
        <v>0</v>
      </c>
      <c r="X36" s="15">
        <v>0</v>
      </c>
      <c r="Y36" s="15">
        <v>0</v>
      </c>
      <c r="Z36" s="15">
        <v>0</v>
      </c>
      <c r="AA36" s="15">
        <v>0</v>
      </c>
      <c r="AB36" s="15">
        <v>0</v>
      </c>
      <c r="AC36" s="15">
        <v>0</v>
      </c>
      <c r="AD36" s="15">
        <v>0</v>
      </c>
      <c r="AE36" s="15">
        <v>0</v>
      </c>
      <c r="AF36" s="15">
        <v>0</v>
      </c>
      <c r="AG36" s="15">
        <v>0</v>
      </c>
      <c r="AH36" s="15">
        <v>0</v>
      </c>
      <c r="AI36" s="15">
        <v>0</v>
      </c>
      <c r="AJ36" s="15">
        <v>0</v>
      </c>
      <c r="AK36" s="15">
        <v>0</v>
      </c>
      <c r="AL36" s="15">
        <v>0</v>
      </c>
      <c r="AM36" s="15">
        <v>0</v>
      </c>
      <c r="AN36" s="15">
        <v>0</v>
      </c>
      <c r="AO36" s="15">
        <v>0</v>
      </c>
      <c r="AP36" s="15">
        <v>0</v>
      </c>
      <c r="AQ36" s="15">
        <v>0</v>
      </c>
      <c r="AR36" s="16">
        <f t="shared" si="0"/>
        <v>0</v>
      </c>
    </row>
    <row r="37" spans="1:44" ht="13.25" x14ac:dyDescent="0.25">
      <c r="A37" s="13" t="s">
        <v>109</v>
      </c>
      <c r="B37" s="14" t="s">
        <v>110</v>
      </c>
      <c r="C37" s="15">
        <v>0</v>
      </c>
      <c r="D37" s="15">
        <v>0</v>
      </c>
      <c r="E37" s="15">
        <v>0</v>
      </c>
      <c r="F37" s="15">
        <v>0</v>
      </c>
      <c r="G37" s="15">
        <v>0</v>
      </c>
      <c r="H37" s="15">
        <v>0</v>
      </c>
      <c r="I37" s="15">
        <v>0</v>
      </c>
      <c r="J37" s="15">
        <v>0</v>
      </c>
      <c r="K37" s="15">
        <v>0</v>
      </c>
      <c r="L37" s="15">
        <v>0</v>
      </c>
      <c r="M37" s="15">
        <v>0</v>
      </c>
      <c r="N37" s="15">
        <v>0</v>
      </c>
      <c r="O37" s="15">
        <v>0</v>
      </c>
      <c r="P37" s="15">
        <v>0</v>
      </c>
      <c r="Q37" s="15">
        <v>0</v>
      </c>
      <c r="R37" s="15">
        <v>0</v>
      </c>
      <c r="S37" s="15">
        <v>0</v>
      </c>
      <c r="T37" s="15">
        <v>0</v>
      </c>
      <c r="U37" s="15">
        <v>0</v>
      </c>
      <c r="V37" s="15">
        <v>0</v>
      </c>
      <c r="W37" s="15">
        <v>0</v>
      </c>
      <c r="X37" s="15">
        <v>0</v>
      </c>
      <c r="Y37" s="15">
        <v>0</v>
      </c>
      <c r="Z37" s="15">
        <v>0</v>
      </c>
      <c r="AA37" s="15">
        <v>0</v>
      </c>
      <c r="AB37" s="15">
        <v>0</v>
      </c>
      <c r="AC37" s="15">
        <v>0</v>
      </c>
      <c r="AD37" s="15">
        <v>0</v>
      </c>
      <c r="AE37" s="15">
        <v>0</v>
      </c>
      <c r="AF37" s="15">
        <v>0</v>
      </c>
      <c r="AG37" s="15">
        <v>0</v>
      </c>
      <c r="AH37" s="15">
        <v>0</v>
      </c>
      <c r="AI37" s="15">
        <v>0</v>
      </c>
      <c r="AJ37" s="15">
        <v>0</v>
      </c>
      <c r="AK37" s="15">
        <v>0</v>
      </c>
      <c r="AL37" s="15">
        <v>0</v>
      </c>
      <c r="AM37" s="15">
        <v>0</v>
      </c>
      <c r="AN37" s="15">
        <v>0</v>
      </c>
      <c r="AO37" s="15">
        <v>0</v>
      </c>
      <c r="AP37" s="15">
        <v>0</v>
      </c>
      <c r="AQ37" s="15">
        <v>0</v>
      </c>
      <c r="AR37" s="16">
        <f t="shared" si="0"/>
        <v>0</v>
      </c>
    </row>
    <row r="38" spans="1:44" ht="13.25" x14ac:dyDescent="0.25">
      <c r="A38" s="13" t="s">
        <v>111</v>
      </c>
      <c r="B38" s="14" t="s">
        <v>112</v>
      </c>
      <c r="C38" s="15">
        <v>0</v>
      </c>
      <c r="D38" s="15">
        <v>0</v>
      </c>
      <c r="E38" s="15">
        <v>0</v>
      </c>
      <c r="F38" s="15">
        <v>0</v>
      </c>
      <c r="G38" s="15">
        <v>0</v>
      </c>
      <c r="H38" s="15">
        <v>0</v>
      </c>
      <c r="I38" s="15">
        <v>0</v>
      </c>
      <c r="J38" s="15">
        <v>0</v>
      </c>
      <c r="K38" s="15">
        <v>0</v>
      </c>
      <c r="L38" s="15">
        <v>0</v>
      </c>
      <c r="M38" s="15">
        <v>0</v>
      </c>
      <c r="N38" s="15">
        <v>0</v>
      </c>
      <c r="O38" s="15">
        <v>0</v>
      </c>
      <c r="P38" s="15">
        <v>0</v>
      </c>
      <c r="Q38" s="15">
        <v>0</v>
      </c>
      <c r="R38" s="15">
        <v>0</v>
      </c>
      <c r="S38" s="15">
        <v>0</v>
      </c>
      <c r="T38" s="15">
        <v>0</v>
      </c>
      <c r="U38" s="15">
        <v>0</v>
      </c>
      <c r="V38" s="15">
        <v>0</v>
      </c>
      <c r="W38" s="15">
        <v>0</v>
      </c>
      <c r="X38" s="15">
        <v>0</v>
      </c>
      <c r="Y38" s="15">
        <v>0</v>
      </c>
      <c r="Z38" s="15">
        <v>0</v>
      </c>
      <c r="AA38" s="15">
        <v>0</v>
      </c>
      <c r="AB38" s="15">
        <v>0</v>
      </c>
      <c r="AC38" s="15">
        <v>0</v>
      </c>
      <c r="AD38" s="15">
        <v>0</v>
      </c>
      <c r="AE38" s="15">
        <v>0</v>
      </c>
      <c r="AF38" s="15">
        <v>0</v>
      </c>
      <c r="AG38" s="15">
        <v>0</v>
      </c>
      <c r="AH38" s="15">
        <v>0</v>
      </c>
      <c r="AI38" s="15">
        <v>0</v>
      </c>
      <c r="AJ38" s="15">
        <v>0</v>
      </c>
      <c r="AK38" s="15">
        <v>0</v>
      </c>
      <c r="AL38" s="15">
        <v>0</v>
      </c>
      <c r="AM38" s="15">
        <v>0</v>
      </c>
      <c r="AN38" s="15">
        <v>0</v>
      </c>
      <c r="AO38" s="15">
        <v>0</v>
      </c>
      <c r="AP38" s="15">
        <v>0</v>
      </c>
      <c r="AQ38" s="15">
        <v>0</v>
      </c>
      <c r="AR38" s="16">
        <f t="shared" si="0"/>
        <v>0</v>
      </c>
    </row>
    <row r="39" spans="1:44" ht="13.25" x14ac:dyDescent="0.25">
      <c r="A39" s="13" t="s">
        <v>113</v>
      </c>
      <c r="B39" s="14" t="s">
        <v>114</v>
      </c>
      <c r="C39" s="15">
        <v>0</v>
      </c>
      <c r="D39" s="15">
        <v>0.01</v>
      </c>
      <c r="E39" s="15">
        <v>0.05</v>
      </c>
      <c r="F39" s="15">
        <v>0.01</v>
      </c>
      <c r="G39" s="15">
        <v>-1.44</v>
      </c>
      <c r="H39" s="15">
        <v>0.06</v>
      </c>
      <c r="I39" s="15">
        <v>0.02</v>
      </c>
      <c r="J39" s="15">
        <v>0</v>
      </c>
      <c r="K39" s="15">
        <v>0</v>
      </c>
      <c r="L39" s="15">
        <v>0.03</v>
      </c>
      <c r="M39" s="15">
        <v>0.01</v>
      </c>
      <c r="N39" s="15">
        <v>0.01</v>
      </c>
      <c r="O39" s="15">
        <v>0.01</v>
      </c>
      <c r="P39" s="15">
        <v>0.01</v>
      </c>
      <c r="Q39" s="15">
        <v>0.05</v>
      </c>
      <c r="R39" s="15">
        <v>0.02</v>
      </c>
      <c r="S39" s="15">
        <v>0.01</v>
      </c>
      <c r="T39" s="15">
        <v>0.02</v>
      </c>
      <c r="U39" s="15">
        <v>-0.1</v>
      </c>
      <c r="V39" s="15">
        <v>0</v>
      </c>
      <c r="W39" s="15">
        <v>0.02</v>
      </c>
      <c r="X39" s="15">
        <v>0.02</v>
      </c>
      <c r="Y39" s="15">
        <v>-1.45</v>
      </c>
      <c r="Z39" s="15">
        <v>-0.14000000000000001</v>
      </c>
      <c r="AA39" s="15">
        <v>-0.01</v>
      </c>
      <c r="AB39" s="15">
        <v>0</v>
      </c>
      <c r="AC39" s="15">
        <v>0</v>
      </c>
      <c r="AD39" s="15">
        <v>0.01</v>
      </c>
      <c r="AE39" s="15">
        <v>-0.3</v>
      </c>
      <c r="AF39" s="15">
        <v>-18.649999999999999</v>
      </c>
      <c r="AG39" s="15">
        <v>-0.11</v>
      </c>
      <c r="AH39" s="15">
        <v>-0.88</v>
      </c>
      <c r="AI39" s="15">
        <v>1.03</v>
      </c>
      <c r="AJ39" s="15">
        <v>-2.2599999999999998</v>
      </c>
      <c r="AK39" s="15">
        <v>2271.91</v>
      </c>
      <c r="AL39" s="15">
        <v>-0.02</v>
      </c>
      <c r="AM39" s="15">
        <v>1</v>
      </c>
      <c r="AN39" s="15">
        <v>0</v>
      </c>
      <c r="AO39" s="15">
        <v>1.01</v>
      </c>
      <c r="AP39" s="15">
        <v>16</v>
      </c>
      <c r="AQ39" s="15">
        <v>0</v>
      </c>
      <c r="AR39" s="16">
        <f t="shared" si="0"/>
        <v>2265.96</v>
      </c>
    </row>
    <row r="40" spans="1:44" ht="13.25" x14ac:dyDescent="0.25">
      <c r="A40" s="13" t="s">
        <v>115</v>
      </c>
      <c r="B40" s="14" t="s">
        <v>116</v>
      </c>
      <c r="C40" s="15">
        <v>0</v>
      </c>
      <c r="D40" s="15">
        <v>0</v>
      </c>
      <c r="E40" s="15">
        <v>0</v>
      </c>
      <c r="F40" s="15">
        <v>0</v>
      </c>
      <c r="G40" s="15">
        <v>0</v>
      </c>
      <c r="H40" s="15">
        <v>0</v>
      </c>
      <c r="I40" s="15">
        <v>0</v>
      </c>
      <c r="J40" s="15">
        <v>0</v>
      </c>
      <c r="K40" s="15">
        <v>0</v>
      </c>
      <c r="L40" s="15">
        <v>0</v>
      </c>
      <c r="M40" s="15">
        <v>0</v>
      </c>
      <c r="N40" s="15">
        <v>0</v>
      </c>
      <c r="O40" s="15">
        <v>0</v>
      </c>
      <c r="P40" s="15">
        <v>0</v>
      </c>
      <c r="Q40" s="15">
        <v>0</v>
      </c>
      <c r="R40" s="15">
        <v>0</v>
      </c>
      <c r="S40" s="15">
        <v>0</v>
      </c>
      <c r="T40" s="15">
        <v>0</v>
      </c>
      <c r="U40" s="15">
        <v>0</v>
      </c>
      <c r="V40" s="15">
        <v>0</v>
      </c>
      <c r="W40" s="15">
        <v>0</v>
      </c>
      <c r="X40" s="15">
        <v>0</v>
      </c>
      <c r="Y40" s="15">
        <v>0</v>
      </c>
      <c r="Z40" s="15">
        <v>0</v>
      </c>
      <c r="AA40" s="15">
        <v>0</v>
      </c>
      <c r="AB40" s="15">
        <v>0</v>
      </c>
      <c r="AC40" s="15">
        <v>0</v>
      </c>
      <c r="AD40" s="15">
        <v>0</v>
      </c>
      <c r="AE40" s="15">
        <v>0</v>
      </c>
      <c r="AF40" s="15">
        <v>0</v>
      </c>
      <c r="AG40" s="15">
        <v>0</v>
      </c>
      <c r="AH40" s="15">
        <v>0</v>
      </c>
      <c r="AI40" s="15">
        <v>0</v>
      </c>
      <c r="AJ40" s="15">
        <v>0</v>
      </c>
      <c r="AK40" s="15">
        <v>0</v>
      </c>
      <c r="AL40" s="15">
        <v>0</v>
      </c>
      <c r="AM40" s="15">
        <v>0</v>
      </c>
      <c r="AN40" s="15">
        <v>0</v>
      </c>
      <c r="AO40" s="15">
        <v>0</v>
      </c>
      <c r="AP40" s="15">
        <v>0</v>
      </c>
      <c r="AQ40" s="15">
        <v>0</v>
      </c>
      <c r="AR40" s="16">
        <f t="shared" si="0"/>
        <v>0</v>
      </c>
    </row>
    <row r="41" spans="1:44" ht="13.25" x14ac:dyDescent="0.25">
      <c r="A41" s="13" t="s">
        <v>117</v>
      </c>
      <c r="B41" s="14" t="s">
        <v>118</v>
      </c>
      <c r="C41" s="15">
        <v>0</v>
      </c>
      <c r="D41" s="15">
        <v>0</v>
      </c>
      <c r="E41" s="15">
        <v>0</v>
      </c>
      <c r="F41" s="15">
        <v>0</v>
      </c>
      <c r="G41" s="15">
        <v>0</v>
      </c>
      <c r="H41" s="15">
        <v>0</v>
      </c>
      <c r="I41" s="15">
        <v>0</v>
      </c>
      <c r="J41" s="15">
        <v>0</v>
      </c>
      <c r="K41" s="15">
        <v>0</v>
      </c>
      <c r="L41" s="15">
        <v>0</v>
      </c>
      <c r="M41" s="15">
        <v>0</v>
      </c>
      <c r="N41" s="15">
        <v>0</v>
      </c>
      <c r="O41" s="15">
        <v>0</v>
      </c>
      <c r="P41" s="15">
        <v>0</v>
      </c>
      <c r="Q41" s="15">
        <v>0</v>
      </c>
      <c r="R41" s="15">
        <v>0</v>
      </c>
      <c r="S41" s="15">
        <v>0</v>
      </c>
      <c r="T41" s="15">
        <v>0</v>
      </c>
      <c r="U41" s="15">
        <v>0</v>
      </c>
      <c r="V41" s="15">
        <v>0</v>
      </c>
      <c r="W41" s="15">
        <v>0</v>
      </c>
      <c r="X41" s="15">
        <v>0</v>
      </c>
      <c r="Y41" s="15">
        <v>0</v>
      </c>
      <c r="Z41" s="15">
        <v>0</v>
      </c>
      <c r="AA41" s="15">
        <v>0</v>
      </c>
      <c r="AB41" s="15">
        <v>0</v>
      </c>
      <c r="AC41" s="15">
        <v>0</v>
      </c>
      <c r="AD41" s="15">
        <v>0</v>
      </c>
      <c r="AE41" s="15">
        <v>0</v>
      </c>
      <c r="AF41" s="15">
        <v>0</v>
      </c>
      <c r="AG41" s="15">
        <v>0</v>
      </c>
      <c r="AH41" s="15">
        <v>0</v>
      </c>
      <c r="AI41" s="15">
        <v>0</v>
      </c>
      <c r="AJ41" s="15">
        <v>0</v>
      </c>
      <c r="AK41" s="15">
        <v>0</v>
      </c>
      <c r="AL41" s="15">
        <v>0</v>
      </c>
      <c r="AM41" s="15">
        <v>0</v>
      </c>
      <c r="AN41" s="15">
        <v>0</v>
      </c>
      <c r="AO41" s="15">
        <v>0</v>
      </c>
      <c r="AP41" s="15">
        <v>0</v>
      </c>
      <c r="AQ41" s="15">
        <v>0</v>
      </c>
      <c r="AR41" s="16">
        <f t="shared" si="0"/>
        <v>0</v>
      </c>
    </row>
    <row r="42" spans="1:44" ht="13.25" x14ac:dyDescent="0.25">
      <c r="A42" s="13" t="s">
        <v>119</v>
      </c>
      <c r="B42" s="14" t="s">
        <v>120</v>
      </c>
      <c r="C42" s="15">
        <v>0</v>
      </c>
      <c r="D42" s="15">
        <v>0</v>
      </c>
      <c r="E42" s="15">
        <v>0</v>
      </c>
      <c r="F42" s="15">
        <v>0</v>
      </c>
      <c r="G42" s="15">
        <v>0</v>
      </c>
      <c r="H42" s="15">
        <v>0</v>
      </c>
      <c r="I42" s="15">
        <v>0</v>
      </c>
      <c r="J42" s="15">
        <v>0</v>
      </c>
      <c r="K42" s="15">
        <v>0</v>
      </c>
      <c r="L42" s="15">
        <v>0</v>
      </c>
      <c r="M42" s="15">
        <v>0</v>
      </c>
      <c r="N42" s="15">
        <v>0</v>
      </c>
      <c r="O42" s="15">
        <v>0</v>
      </c>
      <c r="P42" s="15">
        <v>0</v>
      </c>
      <c r="Q42" s="15">
        <v>0</v>
      </c>
      <c r="R42" s="15">
        <v>0</v>
      </c>
      <c r="S42" s="15">
        <v>0</v>
      </c>
      <c r="T42" s="15">
        <v>0</v>
      </c>
      <c r="U42" s="15">
        <v>0</v>
      </c>
      <c r="V42" s="15">
        <v>0</v>
      </c>
      <c r="W42" s="15">
        <v>0</v>
      </c>
      <c r="X42" s="15">
        <v>0</v>
      </c>
      <c r="Y42" s="15">
        <v>0</v>
      </c>
      <c r="Z42" s="15">
        <v>0</v>
      </c>
      <c r="AA42" s="15">
        <v>0</v>
      </c>
      <c r="AB42" s="15">
        <v>0</v>
      </c>
      <c r="AC42" s="15">
        <v>0</v>
      </c>
      <c r="AD42" s="15">
        <v>0</v>
      </c>
      <c r="AE42" s="15">
        <v>0</v>
      </c>
      <c r="AF42" s="15">
        <v>0</v>
      </c>
      <c r="AG42" s="15">
        <v>0</v>
      </c>
      <c r="AH42" s="15">
        <v>0</v>
      </c>
      <c r="AI42" s="15">
        <v>0</v>
      </c>
      <c r="AJ42" s="15">
        <v>0</v>
      </c>
      <c r="AK42" s="15">
        <v>0</v>
      </c>
      <c r="AL42" s="15">
        <v>0</v>
      </c>
      <c r="AM42" s="15">
        <v>0</v>
      </c>
      <c r="AN42" s="15">
        <v>0</v>
      </c>
      <c r="AO42" s="15">
        <v>0</v>
      </c>
      <c r="AP42" s="15">
        <v>0</v>
      </c>
      <c r="AQ42" s="15">
        <v>0</v>
      </c>
      <c r="AR42" s="16">
        <f t="shared" si="0"/>
        <v>0</v>
      </c>
    </row>
    <row r="43" spans="1:44" ht="13.25" x14ac:dyDescent="0.25">
      <c r="A43" s="13" t="s">
        <v>121</v>
      </c>
      <c r="B43" s="14" t="s">
        <v>122</v>
      </c>
      <c r="C43" s="15">
        <v>0</v>
      </c>
      <c r="D43" s="15">
        <v>0</v>
      </c>
      <c r="E43" s="15">
        <v>0</v>
      </c>
      <c r="F43" s="15">
        <v>0</v>
      </c>
      <c r="G43" s="15">
        <v>0</v>
      </c>
      <c r="H43" s="15">
        <v>0</v>
      </c>
      <c r="I43" s="15">
        <v>0</v>
      </c>
      <c r="J43" s="15">
        <v>0</v>
      </c>
      <c r="K43" s="15">
        <v>0</v>
      </c>
      <c r="L43" s="15">
        <v>0</v>
      </c>
      <c r="M43" s="15">
        <v>0</v>
      </c>
      <c r="N43" s="15">
        <v>0</v>
      </c>
      <c r="O43" s="15">
        <v>0</v>
      </c>
      <c r="P43" s="15">
        <v>0</v>
      </c>
      <c r="Q43" s="15">
        <v>0</v>
      </c>
      <c r="R43" s="15">
        <v>0</v>
      </c>
      <c r="S43" s="15">
        <v>0</v>
      </c>
      <c r="T43" s="15">
        <v>0</v>
      </c>
      <c r="U43" s="15">
        <v>0</v>
      </c>
      <c r="V43" s="15">
        <v>0</v>
      </c>
      <c r="W43" s="15">
        <v>0</v>
      </c>
      <c r="X43" s="15">
        <v>0</v>
      </c>
      <c r="Y43" s="15">
        <v>0</v>
      </c>
      <c r="Z43" s="15">
        <v>0</v>
      </c>
      <c r="AA43" s="15">
        <v>0</v>
      </c>
      <c r="AB43" s="15">
        <v>0</v>
      </c>
      <c r="AC43" s="15">
        <v>0</v>
      </c>
      <c r="AD43" s="15">
        <v>0</v>
      </c>
      <c r="AE43" s="15">
        <v>0</v>
      </c>
      <c r="AF43" s="15">
        <v>0</v>
      </c>
      <c r="AG43" s="15">
        <v>0</v>
      </c>
      <c r="AH43" s="15">
        <v>0</v>
      </c>
      <c r="AI43" s="15">
        <v>0</v>
      </c>
      <c r="AJ43" s="15">
        <v>0</v>
      </c>
      <c r="AK43" s="15">
        <v>0</v>
      </c>
      <c r="AL43" s="15">
        <v>0</v>
      </c>
      <c r="AM43" s="15">
        <v>0</v>
      </c>
      <c r="AN43" s="15">
        <v>0</v>
      </c>
      <c r="AO43" s="15">
        <v>0</v>
      </c>
      <c r="AP43" s="15">
        <v>0</v>
      </c>
      <c r="AQ43" s="15">
        <v>0</v>
      </c>
      <c r="AR43" s="16">
        <f t="shared" si="0"/>
        <v>0</v>
      </c>
    </row>
    <row r="44" spans="1:44" ht="13.25" x14ac:dyDescent="0.25">
      <c r="A44" s="13" t="s">
        <v>123</v>
      </c>
      <c r="B44" s="14" t="s">
        <v>124</v>
      </c>
      <c r="C44" s="15">
        <v>0</v>
      </c>
      <c r="D44" s="15">
        <v>0</v>
      </c>
      <c r="E44" s="15">
        <v>0</v>
      </c>
      <c r="F44" s="15">
        <v>0</v>
      </c>
      <c r="G44" s="15">
        <v>0</v>
      </c>
      <c r="H44" s="15">
        <v>0</v>
      </c>
      <c r="I44" s="15">
        <v>0</v>
      </c>
      <c r="J44" s="15">
        <v>0</v>
      </c>
      <c r="K44" s="15">
        <v>0</v>
      </c>
      <c r="L44" s="15">
        <v>0</v>
      </c>
      <c r="M44" s="15">
        <v>0</v>
      </c>
      <c r="N44" s="15">
        <v>0</v>
      </c>
      <c r="O44" s="15">
        <v>0</v>
      </c>
      <c r="P44" s="15">
        <v>0</v>
      </c>
      <c r="Q44" s="15">
        <v>0</v>
      </c>
      <c r="R44" s="15">
        <v>0</v>
      </c>
      <c r="S44" s="15">
        <v>0</v>
      </c>
      <c r="T44" s="15">
        <v>0</v>
      </c>
      <c r="U44" s="15">
        <v>0</v>
      </c>
      <c r="V44" s="15">
        <v>0</v>
      </c>
      <c r="W44" s="15">
        <v>0</v>
      </c>
      <c r="X44" s="15">
        <v>0</v>
      </c>
      <c r="Y44" s="15">
        <v>0</v>
      </c>
      <c r="Z44" s="15">
        <v>0</v>
      </c>
      <c r="AA44" s="15">
        <v>0</v>
      </c>
      <c r="AB44" s="15">
        <v>0</v>
      </c>
      <c r="AC44" s="15">
        <v>0</v>
      </c>
      <c r="AD44" s="15">
        <v>0</v>
      </c>
      <c r="AE44" s="15">
        <v>0</v>
      </c>
      <c r="AF44" s="15">
        <v>0</v>
      </c>
      <c r="AG44" s="15">
        <v>0</v>
      </c>
      <c r="AH44" s="15">
        <v>0</v>
      </c>
      <c r="AI44" s="15">
        <v>0</v>
      </c>
      <c r="AJ44" s="15">
        <v>0</v>
      </c>
      <c r="AK44" s="15">
        <v>0</v>
      </c>
      <c r="AL44" s="15">
        <v>0</v>
      </c>
      <c r="AM44" s="15">
        <v>0</v>
      </c>
      <c r="AN44" s="15">
        <v>0</v>
      </c>
      <c r="AO44" s="15">
        <v>0</v>
      </c>
      <c r="AP44" s="15">
        <v>0</v>
      </c>
      <c r="AQ44" s="15">
        <v>0</v>
      </c>
      <c r="AR44" s="16">
        <f t="shared" si="0"/>
        <v>0</v>
      </c>
    </row>
    <row r="45" spans="1:44" ht="13.25" x14ac:dyDescent="0.25">
      <c r="A45" s="13" t="s">
        <v>125</v>
      </c>
      <c r="B45" s="14" t="s">
        <v>126</v>
      </c>
      <c r="C45" s="15">
        <v>0</v>
      </c>
      <c r="D45" s="15">
        <v>0</v>
      </c>
      <c r="E45" s="15">
        <v>0</v>
      </c>
      <c r="F45" s="15">
        <v>0</v>
      </c>
      <c r="G45" s="15">
        <v>0</v>
      </c>
      <c r="H45" s="15">
        <v>0</v>
      </c>
      <c r="I45" s="15">
        <v>0</v>
      </c>
      <c r="J45" s="15">
        <v>0</v>
      </c>
      <c r="K45" s="15">
        <v>0</v>
      </c>
      <c r="L45" s="15">
        <v>0</v>
      </c>
      <c r="M45" s="15">
        <v>0</v>
      </c>
      <c r="N45" s="15">
        <v>0</v>
      </c>
      <c r="O45" s="15">
        <v>0</v>
      </c>
      <c r="P45" s="15">
        <v>0</v>
      </c>
      <c r="Q45" s="15">
        <v>0</v>
      </c>
      <c r="R45" s="15">
        <v>0</v>
      </c>
      <c r="S45" s="15">
        <v>0</v>
      </c>
      <c r="T45" s="15">
        <v>0</v>
      </c>
      <c r="U45" s="15">
        <v>0</v>
      </c>
      <c r="V45" s="15">
        <v>0</v>
      </c>
      <c r="W45" s="15">
        <v>0</v>
      </c>
      <c r="X45" s="15">
        <v>0</v>
      </c>
      <c r="Y45" s="15">
        <v>0</v>
      </c>
      <c r="Z45" s="15">
        <v>0</v>
      </c>
      <c r="AA45" s="15">
        <v>0</v>
      </c>
      <c r="AB45" s="15">
        <v>0</v>
      </c>
      <c r="AC45" s="15">
        <v>0</v>
      </c>
      <c r="AD45" s="15">
        <v>0</v>
      </c>
      <c r="AE45" s="15">
        <v>0</v>
      </c>
      <c r="AF45" s="15">
        <v>0</v>
      </c>
      <c r="AG45" s="15">
        <v>0</v>
      </c>
      <c r="AH45" s="15">
        <v>0</v>
      </c>
      <c r="AI45" s="15">
        <v>0</v>
      </c>
      <c r="AJ45" s="15">
        <v>0</v>
      </c>
      <c r="AK45" s="15">
        <v>0</v>
      </c>
      <c r="AL45" s="15">
        <v>0</v>
      </c>
      <c r="AM45" s="15">
        <v>0</v>
      </c>
      <c r="AN45" s="15">
        <v>0</v>
      </c>
      <c r="AO45" s="15">
        <v>0</v>
      </c>
      <c r="AP45" s="15">
        <v>0</v>
      </c>
      <c r="AQ45" s="15">
        <v>0</v>
      </c>
      <c r="AR45" s="16">
        <f t="shared" si="0"/>
        <v>0</v>
      </c>
    </row>
    <row r="46" spans="1:44" ht="13.25" x14ac:dyDescent="0.25">
      <c r="A46" s="13" t="s">
        <v>127</v>
      </c>
      <c r="B46" s="14" t="s">
        <v>128</v>
      </c>
      <c r="C46" s="15"/>
      <c r="D46" s="15"/>
      <c r="E46" s="15"/>
      <c r="F46" s="15"/>
      <c r="G46" s="15"/>
      <c r="H46" s="15"/>
      <c r="I46" s="15"/>
      <c r="J46" s="15"/>
      <c r="K46" s="15"/>
      <c r="L46" s="15"/>
      <c r="M46" s="15"/>
      <c r="N46" s="15"/>
      <c r="O46" s="15"/>
      <c r="P46" s="15"/>
      <c r="Q46" s="15"/>
      <c r="R46" s="15"/>
      <c r="S46" s="15"/>
      <c r="T46" s="15"/>
      <c r="U46" s="15"/>
      <c r="V46" s="15"/>
      <c r="W46" s="15"/>
      <c r="X46" s="15"/>
      <c r="Y46" s="15"/>
      <c r="Z46" s="15"/>
      <c r="AA46" s="15"/>
      <c r="AB46" s="15"/>
      <c r="AC46" s="15"/>
      <c r="AD46" s="15"/>
      <c r="AE46" s="15"/>
      <c r="AF46" s="15"/>
      <c r="AG46" s="15"/>
      <c r="AH46" s="15"/>
      <c r="AI46" s="15"/>
      <c r="AJ46" s="15"/>
      <c r="AK46" s="15"/>
      <c r="AL46" s="15"/>
      <c r="AM46" s="15"/>
      <c r="AN46" s="15"/>
      <c r="AO46" s="15"/>
      <c r="AP46" s="15"/>
      <c r="AQ46" s="15"/>
      <c r="AR46" s="16">
        <f t="shared" si="0"/>
        <v>0</v>
      </c>
    </row>
    <row r="47" spans="1:44" ht="13.25" x14ac:dyDescent="0.25">
      <c r="A47" s="13" t="s">
        <v>129</v>
      </c>
      <c r="B47" s="14" t="s">
        <v>130</v>
      </c>
      <c r="C47" s="15"/>
      <c r="D47" s="15"/>
      <c r="E47" s="15"/>
      <c r="F47" s="15"/>
      <c r="G47" s="15"/>
      <c r="H47" s="15"/>
      <c r="I47" s="15"/>
      <c r="J47" s="15"/>
      <c r="K47" s="15"/>
      <c r="L47" s="15"/>
      <c r="M47" s="15"/>
      <c r="N47" s="15"/>
      <c r="O47" s="15"/>
      <c r="P47" s="15"/>
      <c r="Q47" s="15"/>
      <c r="R47" s="15"/>
      <c r="S47" s="15"/>
      <c r="T47" s="15"/>
      <c r="U47" s="15"/>
      <c r="V47" s="15"/>
      <c r="W47" s="15"/>
      <c r="X47" s="15"/>
      <c r="Y47" s="15"/>
      <c r="Z47" s="15"/>
      <c r="AA47" s="15"/>
      <c r="AB47" s="15"/>
      <c r="AC47" s="15"/>
      <c r="AD47" s="15"/>
      <c r="AE47" s="15"/>
      <c r="AF47" s="15"/>
      <c r="AG47" s="15"/>
      <c r="AH47" s="15"/>
      <c r="AI47" s="15"/>
      <c r="AJ47" s="15"/>
      <c r="AK47" s="15"/>
      <c r="AL47" s="15"/>
      <c r="AM47" s="15"/>
      <c r="AN47" s="15"/>
      <c r="AO47" s="15"/>
      <c r="AP47" s="15"/>
      <c r="AQ47" s="15"/>
      <c r="AR47" s="16">
        <f t="shared" si="0"/>
        <v>0</v>
      </c>
    </row>
    <row r="48" spans="1:44" ht="13.25" x14ac:dyDescent="0.25">
      <c r="A48" s="17" t="s">
        <v>131</v>
      </c>
      <c r="B48" s="18" t="s">
        <v>132</v>
      </c>
      <c r="C48" s="19">
        <f t="shared" ref="C48:AR48" si="1">SUM(C5:C47)</f>
        <v>9598.92</v>
      </c>
      <c r="D48" s="19">
        <f t="shared" si="1"/>
        <v>1403.6299999999999</v>
      </c>
      <c r="E48" s="19">
        <f t="shared" si="1"/>
        <v>3689.6699999999996</v>
      </c>
      <c r="F48" s="19">
        <f t="shared" si="1"/>
        <v>240.57999999999998</v>
      </c>
      <c r="G48" s="19">
        <f t="shared" si="1"/>
        <v>1218.3799999999999</v>
      </c>
      <c r="H48" s="19">
        <f t="shared" si="1"/>
        <v>1115.0899999999999</v>
      </c>
      <c r="I48" s="19">
        <f t="shared" si="1"/>
        <v>890.18</v>
      </c>
      <c r="J48" s="19">
        <f t="shared" si="1"/>
        <v>3411.76</v>
      </c>
      <c r="K48" s="19">
        <f t="shared" si="1"/>
        <v>1436.17</v>
      </c>
      <c r="L48" s="19">
        <f t="shared" si="1"/>
        <v>1803.6699999999998</v>
      </c>
      <c r="M48" s="19">
        <f t="shared" si="1"/>
        <v>3242.0700000000006</v>
      </c>
      <c r="N48" s="19">
        <f t="shared" si="1"/>
        <v>1783.6399999999999</v>
      </c>
      <c r="O48" s="19">
        <f t="shared" si="1"/>
        <v>328.59999999999997</v>
      </c>
      <c r="P48" s="19">
        <f t="shared" si="1"/>
        <v>1522.94</v>
      </c>
      <c r="Q48" s="19">
        <f t="shared" si="1"/>
        <v>3033.2400000000002</v>
      </c>
      <c r="R48" s="19">
        <f t="shared" si="1"/>
        <v>3363.86</v>
      </c>
      <c r="S48" s="19">
        <f t="shared" si="1"/>
        <v>1508.3500000000001</v>
      </c>
      <c r="T48" s="19">
        <f t="shared" si="1"/>
        <v>832.38000000000011</v>
      </c>
      <c r="U48" s="19">
        <f t="shared" si="1"/>
        <v>6839.4299999999994</v>
      </c>
      <c r="V48" s="19">
        <f t="shared" si="1"/>
        <v>2720.33</v>
      </c>
      <c r="W48" s="19">
        <f t="shared" si="1"/>
        <v>1826.5899999999997</v>
      </c>
      <c r="X48" s="19">
        <f t="shared" si="1"/>
        <v>1508.07</v>
      </c>
      <c r="Y48" s="19">
        <f t="shared" si="1"/>
        <v>6201.97</v>
      </c>
      <c r="Z48" s="19">
        <f t="shared" si="1"/>
        <v>6442.54</v>
      </c>
      <c r="AA48" s="19">
        <f t="shared" si="1"/>
        <v>15009.18</v>
      </c>
      <c r="AB48" s="19">
        <f t="shared" si="1"/>
        <v>7952</v>
      </c>
      <c r="AC48" s="19">
        <f t="shared" si="1"/>
        <v>2816.75</v>
      </c>
      <c r="AD48" s="19">
        <f t="shared" si="1"/>
        <v>6674.33</v>
      </c>
      <c r="AE48" s="19">
        <f t="shared" si="1"/>
        <v>90890.01</v>
      </c>
      <c r="AF48" s="19">
        <f t="shared" si="1"/>
        <v>6495.26</v>
      </c>
      <c r="AG48" s="19">
        <f t="shared" si="1"/>
        <v>14993.5</v>
      </c>
      <c r="AH48" s="19">
        <f t="shared" si="1"/>
        <v>18405.040000000005</v>
      </c>
      <c r="AI48" s="19">
        <f t="shared" si="1"/>
        <v>4165.5999999999995</v>
      </c>
      <c r="AJ48" s="19">
        <f t="shared" si="1"/>
        <v>4444.88</v>
      </c>
      <c r="AK48" s="19">
        <f t="shared" si="1"/>
        <v>9718.48</v>
      </c>
      <c r="AL48" s="19">
        <f t="shared" si="1"/>
        <v>486.51000000000005</v>
      </c>
      <c r="AM48" s="19">
        <f t="shared" si="1"/>
        <v>8100.46</v>
      </c>
      <c r="AN48" s="19">
        <f t="shared" si="1"/>
        <v>6816.86</v>
      </c>
      <c r="AO48" s="19">
        <f t="shared" si="1"/>
        <v>2664.9</v>
      </c>
      <c r="AP48" s="19">
        <f t="shared" si="1"/>
        <v>24525</v>
      </c>
      <c r="AQ48" s="19">
        <f t="shared" si="1"/>
        <v>431.15999999999997</v>
      </c>
      <c r="AR48" s="20">
        <f t="shared" si="1"/>
        <v>290551.98</v>
      </c>
    </row>
  </sheetData>
  <mergeCells count="2">
    <mergeCell ref="A3:B3"/>
    <mergeCell ref="A4:B4"/>
  </mergeCells>
  <phoneticPr fontId="0" type="noConversion"/>
  <pageMargins left="0" right="0" top="0" bottom="0" header="0.51181102362204722" footer="0.51181102362204722"/>
  <pageSetup paperSize="9" scale="50" orientation="landscape"/>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7"/>
  <dimension ref="A3:AG88"/>
  <sheetViews>
    <sheetView workbookViewId="0">
      <pane xSplit="1" ySplit="4" topLeftCell="S29" activePane="bottomRight" state="frozen"/>
      <selection activeCell="D5" sqref="D5:AS48"/>
      <selection pane="topRight" activeCell="D5" sqref="D5:AS48"/>
      <selection pane="bottomLeft" activeCell="D5" sqref="D5:AS48"/>
      <selection pane="bottomRight" activeCell="U47" sqref="U47"/>
    </sheetView>
  </sheetViews>
  <sheetFormatPr baseColWidth="10" defaultColWidth="8.90625" defaultRowHeight="12.5" outlineLevelRow="1" x14ac:dyDescent="0.25"/>
  <cols>
    <col min="1" max="1" width="10.54296875" style="22" customWidth="1"/>
    <col min="2" max="2" width="9" style="22" customWidth="1"/>
    <col min="3" max="3" width="8.453125" style="22" customWidth="1"/>
    <col min="4" max="4" width="11.54296875" style="22" customWidth="1"/>
    <col min="5" max="10" width="12" style="22" customWidth="1"/>
    <col min="11" max="25" width="12.54296875" style="22" customWidth="1"/>
    <col min="26" max="26" width="10" style="22" customWidth="1"/>
    <col min="27" max="27" width="9.453125" style="22" customWidth="1"/>
    <col min="28" max="28" width="10.453125" style="22" bestFit="1" customWidth="1"/>
    <col min="29" max="29" width="8.90625" style="22"/>
    <col min="30" max="30" width="14.90625" style="22" bestFit="1" customWidth="1"/>
    <col min="31" max="31" width="22.90625" style="22" bestFit="1" customWidth="1"/>
    <col min="32" max="16384" width="8.90625" style="22"/>
  </cols>
  <sheetData>
    <row r="3" spans="1:33" x14ac:dyDescent="0.25">
      <c r="A3" s="80"/>
      <c r="B3" s="81" t="s">
        <v>133</v>
      </c>
      <c r="C3" s="82"/>
      <c r="D3" s="82"/>
      <c r="E3" s="82"/>
      <c r="F3" s="82"/>
      <c r="G3" s="82"/>
      <c r="H3" s="82"/>
      <c r="I3" s="82"/>
      <c r="J3" s="82"/>
      <c r="K3" s="82"/>
      <c r="L3" s="82"/>
      <c r="M3" s="82"/>
      <c r="N3" s="82"/>
      <c r="O3" s="82"/>
      <c r="P3" s="82"/>
      <c r="Q3" s="82"/>
      <c r="R3" s="82"/>
      <c r="S3" s="82"/>
      <c r="T3" s="82"/>
      <c r="U3" s="82"/>
      <c r="V3" s="82"/>
      <c r="W3" s="82"/>
      <c r="X3" s="82"/>
      <c r="Y3" s="82"/>
      <c r="Z3" s="83"/>
      <c r="AA3"/>
      <c r="AD3" s="22" t="s">
        <v>188</v>
      </c>
      <c r="AE3" s="22" t="s">
        <v>194</v>
      </c>
    </row>
    <row r="4" spans="1:33" x14ac:dyDescent="0.25">
      <c r="A4" s="81" t="s">
        <v>134</v>
      </c>
      <c r="B4" s="80" t="s">
        <v>135</v>
      </c>
      <c r="C4" s="84" t="s">
        <v>136</v>
      </c>
      <c r="D4" s="84" t="s">
        <v>137</v>
      </c>
      <c r="E4" s="84" t="s">
        <v>138</v>
      </c>
      <c r="F4" s="84" t="s">
        <v>139</v>
      </c>
      <c r="G4" s="84" t="s">
        <v>140</v>
      </c>
      <c r="H4" s="84" t="s">
        <v>141</v>
      </c>
      <c r="I4" s="84" t="s">
        <v>142</v>
      </c>
      <c r="J4" s="84" t="s">
        <v>143</v>
      </c>
      <c r="K4" s="84" t="s">
        <v>144</v>
      </c>
      <c r="L4" s="84" t="s">
        <v>145</v>
      </c>
      <c r="M4" s="84" t="s">
        <v>146</v>
      </c>
      <c r="N4" s="84" t="s">
        <v>147</v>
      </c>
      <c r="O4" s="84" t="s">
        <v>148</v>
      </c>
      <c r="P4" s="84" t="s">
        <v>149</v>
      </c>
      <c r="Q4" s="84" t="s">
        <v>150</v>
      </c>
      <c r="R4" s="84" t="s">
        <v>151</v>
      </c>
      <c r="S4" s="84" t="s">
        <v>152</v>
      </c>
      <c r="T4" s="84" t="s">
        <v>153</v>
      </c>
      <c r="U4" s="84" t="s">
        <v>154</v>
      </c>
      <c r="V4" s="84" t="s">
        <v>155</v>
      </c>
      <c r="W4" s="84" t="s">
        <v>156</v>
      </c>
      <c r="X4" s="84" t="s">
        <v>157</v>
      </c>
      <c r="Y4" s="84" t="s">
        <v>158</v>
      </c>
      <c r="Z4" s="85" t="s">
        <v>167</v>
      </c>
      <c r="AA4" s="100" t="s">
        <v>168</v>
      </c>
      <c r="AB4" s="100" t="s">
        <v>168</v>
      </c>
      <c r="AD4" s="22" t="s">
        <v>185</v>
      </c>
      <c r="AE4" s="22" t="s">
        <v>186</v>
      </c>
      <c r="AG4" s="22" t="s">
        <v>189</v>
      </c>
    </row>
    <row r="5" spans="1:33" outlineLevel="1" x14ac:dyDescent="0.25">
      <c r="A5" s="80">
        <v>1</v>
      </c>
      <c r="B5" s="86">
        <v>998</v>
      </c>
      <c r="C5" s="87">
        <v>0</v>
      </c>
      <c r="D5" s="87">
        <v>0</v>
      </c>
      <c r="E5" s="87">
        <v>0</v>
      </c>
      <c r="F5" s="87">
        <v>0</v>
      </c>
      <c r="G5" s="87">
        <v>0</v>
      </c>
      <c r="H5" s="87">
        <v>0</v>
      </c>
      <c r="I5" s="87">
        <v>0</v>
      </c>
      <c r="J5" s="87">
        <v>0</v>
      </c>
      <c r="K5" s="87">
        <v>0</v>
      </c>
      <c r="L5" s="87">
        <v>0</v>
      </c>
      <c r="M5" s="87">
        <v>0</v>
      </c>
      <c r="N5" s="87">
        <v>0</v>
      </c>
      <c r="O5" s="87">
        <v>0</v>
      </c>
      <c r="P5" s="87">
        <v>0</v>
      </c>
      <c r="Q5" s="87">
        <v>0</v>
      </c>
      <c r="R5" s="87">
        <v>0</v>
      </c>
      <c r="S5" s="87">
        <v>0</v>
      </c>
      <c r="T5" s="87">
        <v>3.1683448800840233</v>
      </c>
      <c r="U5" s="87">
        <v>53.831655119915979</v>
      </c>
      <c r="V5" s="87">
        <v>0</v>
      </c>
      <c r="W5" s="87">
        <v>0</v>
      </c>
      <c r="X5" s="87">
        <v>0</v>
      </c>
      <c r="Y5" s="87">
        <v>0</v>
      </c>
      <c r="Z5" s="88">
        <v>1055</v>
      </c>
      <c r="AA5"/>
      <c r="AB5" s="97"/>
    </row>
    <row r="6" spans="1:33" outlineLevel="1" x14ac:dyDescent="0.25">
      <c r="A6" s="89">
        <v>2</v>
      </c>
      <c r="B6" s="90">
        <v>0</v>
      </c>
      <c r="C6" s="91">
        <v>0</v>
      </c>
      <c r="D6" s="91">
        <v>0</v>
      </c>
      <c r="E6" s="91">
        <v>0</v>
      </c>
      <c r="F6" s="91">
        <v>0</v>
      </c>
      <c r="G6" s="91">
        <v>0</v>
      </c>
      <c r="H6" s="91">
        <v>0</v>
      </c>
      <c r="I6" s="91">
        <v>0</v>
      </c>
      <c r="J6" s="91">
        <v>0</v>
      </c>
      <c r="K6" s="91">
        <v>0</v>
      </c>
      <c r="L6" s="91">
        <v>0</v>
      </c>
      <c r="M6" s="91">
        <v>0</v>
      </c>
      <c r="N6" s="91">
        <v>0</v>
      </c>
      <c r="O6" s="91">
        <v>0</v>
      </c>
      <c r="P6" s="91">
        <v>0</v>
      </c>
      <c r="Q6" s="91">
        <v>0</v>
      </c>
      <c r="R6" s="91">
        <v>0</v>
      </c>
      <c r="S6" s="91">
        <v>0</v>
      </c>
      <c r="T6" s="91">
        <v>0</v>
      </c>
      <c r="U6" s="91">
        <v>0</v>
      </c>
      <c r="V6" s="91">
        <v>0</v>
      </c>
      <c r="W6" s="91">
        <v>0</v>
      </c>
      <c r="X6" s="91">
        <v>0</v>
      </c>
      <c r="Y6" s="91">
        <v>0</v>
      </c>
      <c r="Z6" s="92">
        <v>0</v>
      </c>
      <c r="AA6"/>
      <c r="AB6" s="97"/>
    </row>
    <row r="7" spans="1:33" outlineLevel="1" x14ac:dyDescent="0.25">
      <c r="A7" s="89">
        <v>3</v>
      </c>
      <c r="B7" s="90">
        <v>296.72000000000003</v>
      </c>
      <c r="C7" s="91">
        <v>373.91999999999996</v>
      </c>
      <c r="D7" s="91">
        <v>450.49</v>
      </c>
      <c r="E7" s="91">
        <v>36.110411319100983</v>
      </c>
      <c r="F7" s="91">
        <v>105.15005321479997</v>
      </c>
      <c r="G7" s="91">
        <v>87.264684225431893</v>
      </c>
      <c r="H7" s="91">
        <v>4.8101179184160054</v>
      </c>
      <c r="I7" s="91">
        <v>19.073526149380601</v>
      </c>
      <c r="J7" s="91">
        <v>20.201211061006582</v>
      </c>
      <c r="K7" s="91">
        <v>98.644928083750571</v>
      </c>
      <c r="L7" s="91">
        <v>45.588532430587165</v>
      </c>
      <c r="M7" s="91">
        <v>857.245419216036</v>
      </c>
      <c r="N7" s="91">
        <v>1072.8200000000002</v>
      </c>
      <c r="O7" s="91">
        <v>284.47002867087804</v>
      </c>
      <c r="P7" s="91">
        <v>447.63427521120741</v>
      </c>
      <c r="Q7" s="91">
        <v>1265.241241274809</v>
      </c>
      <c r="R7" s="91">
        <v>287.85740652690288</v>
      </c>
      <c r="S7" s="91">
        <v>522.77439893378403</v>
      </c>
      <c r="T7" s="91">
        <v>11956.375793995856</v>
      </c>
      <c r="U7" s="91">
        <v>1874.0868553865644</v>
      </c>
      <c r="V7" s="91">
        <v>9.3443138401915801E-2</v>
      </c>
      <c r="W7" s="91">
        <v>35.90906029768432</v>
      </c>
      <c r="X7" s="91">
        <v>157.05764593094867</v>
      </c>
      <c r="Y7" s="91">
        <v>81.470967014455297</v>
      </c>
      <c r="Z7" s="92">
        <v>20381.009999999998</v>
      </c>
      <c r="AA7"/>
      <c r="AB7" s="97"/>
    </row>
    <row r="8" spans="1:33" outlineLevel="1" x14ac:dyDescent="0.25">
      <c r="A8" s="89">
        <v>4</v>
      </c>
      <c r="B8" s="90"/>
      <c r="C8" s="91"/>
      <c r="D8" s="91"/>
      <c r="E8" s="91"/>
      <c r="F8" s="91"/>
      <c r="G8" s="91"/>
      <c r="H8" s="91"/>
      <c r="I8" s="91"/>
      <c r="J8" s="91"/>
      <c r="K8" s="91"/>
      <c r="L8" s="91"/>
      <c r="M8" s="91"/>
      <c r="N8" s="91"/>
      <c r="O8" s="91"/>
      <c r="P8" s="91"/>
      <c r="Q8" s="91"/>
      <c r="R8" s="91"/>
      <c r="S8" s="91"/>
      <c r="T8" s="91"/>
      <c r="U8" s="91"/>
      <c r="V8" s="91"/>
      <c r="W8" s="91"/>
      <c r="X8" s="91"/>
      <c r="Y8" s="91"/>
      <c r="Z8" s="92">
        <v>0</v>
      </c>
      <c r="AA8"/>
      <c r="AB8" s="97"/>
    </row>
    <row r="9" spans="1:33" outlineLevel="1" x14ac:dyDescent="0.25">
      <c r="A9" s="89">
        <v>5</v>
      </c>
      <c r="B9" s="90"/>
      <c r="C9" s="91"/>
      <c r="D9" s="91"/>
      <c r="E9" s="91"/>
      <c r="F9" s="91"/>
      <c r="G9" s="91"/>
      <c r="H9" s="91"/>
      <c r="I9" s="91"/>
      <c r="J9" s="91"/>
      <c r="K9" s="91"/>
      <c r="L9" s="91"/>
      <c r="M9" s="91"/>
      <c r="N9" s="91"/>
      <c r="O9" s="91"/>
      <c r="P9" s="91"/>
      <c r="Q9" s="91"/>
      <c r="R9" s="91"/>
      <c r="S9" s="91"/>
      <c r="T9" s="91"/>
      <c r="U9" s="91"/>
      <c r="V9" s="91"/>
      <c r="W9" s="91"/>
      <c r="X9" s="91"/>
      <c r="Y9" s="91"/>
      <c r="Z9" s="92">
        <v>0</v>
      </c>
      <c r="AA9"/>
      <c r="AB9" s="97"/>
    </row>
    <row r="10" spans="1:33" outlineLevel="1" x14ac:dyDescent="0.25">
      <c r="A10" s="89">
        <v>6</v>
      </c>
      <c r="B10" s="90"/>
      <c r="C10" s="91"/>
      <c r="D10" s="91"/>
      <c r="E10" s="91"/>
      <c r="F10" s="91"/>
      <c r="G10" s="91"/>
      <c r="H10" s="91"/>
      <c r="I10" s="91"/>
      <c r="J10" s="91"/>
      <c r="K10" s="91"/>
      <c r="L10" s="91"/>
      <c r="M10" s="91"/>
      <c r="N10" s="91"/>
      <c r="O10" s="91"/>
      <c r="P10" s="91"/>
      <c r="Q10" s="91"/>
      <c r="R10" s="91"/>
      <c r="S10" s="91"/>
      <c r="T10" s="91"/>
      <c r="U10" s="91"/>
      <c r="V10" s="91"/>
      <c r="W10" s="91"/>
      <c r="X10" s="91"/>
      <c r="Y10" s="91"/>
      <c r="Z10" s="92">
        <v>0</v>
      </c>
      <c r="AA10"/>
      <c r="AB10" s="97"/>
    </row>
    <row r="11" spans="1:33" outlineLevel="1" x14ac:dyDescent="0.25">
      <c r="A11" s="89">
        <v>7</v>
      </c>
      <c r="B11" s="90"/>
      <c r="C11" s="91"/>
      <c r="D11" s="91"/>
      <c r="E11" s="91"/>
      <c r="F11" s="91"/>
      <c r="G11" s="91"/>
      <c r="H11" s="91"/>
      <c r="I11" s="91"/>
      <c r="J11" s="91"/>
      <c r="K11" s="91"/>
      <c r="L11" s="91"/>
      <c r="M11" s="91"/>
      <c r="N11" s="91"/>
      <c r="O11" s="91"/>
      <c r="P11" s="91"/>
      <c r="Q11" s="91"/>
      <c r="R11" s="91"/>
      <c r="S11" s="91"/>
      <c r="T11" s="91"/>
      <c r="U11" s="91"/>
      <c r="V11" s="91"/>
      <c r="W11" s="91"/>
      <c r="X11" s="91"/>
      <c r="Y11" s="91"/>
      <c r="Z11" s="92">
        <v>0</v>
      </c>
      <c r="AA11"/>
      <c r="AB11" s="97"/>
    </row>
    <row r="12" spans="1:33" outlineLevel="1" x14ac:dyDescent="0.25">
      <c r="A12" s="89">
        <v>8</v>
      </c>
      <c r="B12" s="90"/>
      <c r="C12" s="91"/>
      <c r="D12" s="91"/>
      <c r="E12" s="91"/>
      <c r="F12" s="91"/>
      <c r="G12" s="91"/>
      <c r="H12" s="91"/>
      <c r="I12" s="91"/>
      <c r="J12" s="91"/>
      <c r="K12" s="91"/>
      <c r="L12" s="91"/>
      <c r="M12" s="91"/>
      <c r="N12" s="91"/>
      <c r="O12" s="91"/>
      <c r="P12" s="91"/>
      <c r="Q12" s="91"/>
      <c r="R12" s="91"/>
      <c r="S12" s="91"/>
      <c r="T12" s="91"/>
      <c r="U12" s="91"/>
      <c r="V12" s="91"/>
      <c r="W12" s="91"/>
      <c r="X12" s="91"/>
      <c r="Y12" s="91"/>
      <c r="Z12" s="92">
        <v>0</v>
      </c>
      <c r="AA12"/>
      <c r="AB12" s="97"/>
    </row>
    <row r="13" spans="1:33" outlineLevel="1" x14ac:dyDescent="0.25">
      <c r="A13" s="89">
        <v>9</v>
      </c>
      <c r="B13" s="90"/>
      <c r="C13" s="91"/>
      <c r="D13" s="91"/>
      <c r="E13" s="91"/>
      <c r="F13" s="91"/>
      <c r="G13" s="91"/>
      <c r="H13" s="91"/>
      <c r="I13" s="91"/>
      <c r="J13" s="91"/>
      <c r="K13" s="91"/>
      <c r="L13" s="91"/>
      <c r="M13" s="91"/>
      <c r="N13" s="91"/>
      <c r="O13" s="91"/>
      <c r="P13" s="91"/>
      <c r="Q13" s="91"/>
      <c r="R13" s="91"/>
      <c r="S13" s="91"/>
      <c r="T13" s="91"/>
      <c r="U13" s="91"/>
      <c r="V13" s="91"/>
      <c r="W13" s="91"/>
      <c r="X13" s="91"/>
      <c r="Y13" s="91"/>
      <c r="Z13" s="92">
        <v>0</v>
      </c>
      <c r="AA13"/>
      <c r="AB13" s="97"/>
    </row>
    <row r="14" spans="1:33" outlineLevel="1" x14ac:dyDescent="0.25">
      <c r="A14" s="89">
        <v>10</v>
      </c>
      <c r="B14" s="90"/>
      <c r="C14" s="91"/>
      <c r="D14" s="91"/>
      <c r="E14" s="91"/>
      <c r="F14" s="91"/>
      <c r="G14" s="91"/>
      <c r="H14" s="91"/>
      <c r="I14" s="91"/>
      <c r="J14" s="91"/>
      <c r="K14" s="91"/>
      <c r="L14" s="91"/>
      <c r="M14" s="91"/>
      <c r="N14" s="91"/>
      <c r="O14" s="91"/>
      <c r="P14" s="91"/>
      <c r="Q14" s="91"/>
      <c r="R14" s="91"/>
      <c r="S14" s="91"/>
      <c r="T14" s="91"/>
      <c r="U14" s="91"/>
      <c r="V14" s="91"/>
      <c r="W14" s="91"/>
      <c r="X14" s="91"/>
      <c r="Y14" s="91"/>
      <c r="Z14" s="92">
        <v>0</v>
      </c>
      <c r="AA14"/>
      <c r="AB14" s="97"/>
    </row>
    <row r="15" spans="1:33" outlineLevel="1" x14ac:dyDescent="0.25">
      <c r="A15" s="89">
        <v>11</v>
      </c>
      <c r="B15" s="90"/>
      <c r="C15" s="91"/>
      <c r="D15" s="91"/>
      <c r="E15" s="91"/>
      <c r="F15" s="91"/>
      <c r="G15" s="91"/>
      <c r="H15" s="91"/>
      <c r="I15" s="91"/>
      <c r="J15" s="91"/>
      <c r="K15" s="91"/>
      <c r="L15" s="91"/>
      <c r="M15" s="91"/>
      <c r="N15" s="91"/>
      <c r="O15" s="91"/>
      <c r="P15" s="91"/>
      <c r="Q15" s="91"/>
      <c r="R15" s="91"/>
      <c r="S15" s="91"/>
      <c r="T15" s="91"/>
      <c r="U15" s="91"/>
      <c r="V15" s="91"/>
      <c r="W15" s="91"/>
      <c r="X15" s="91"/>
      <c r="Y15" s="91"/>
      <c r="Z15" s="92">
        <v>0</v>
      </c>
      <c r="AA15"/>
      <c r="AB15" s="97"/>
    </row>
    <row r="16" spans="1:33" outlineLevel="1" x14ac:dyDescent="0.25">
      <c r="A16" s="89">
        <v>12</v>
      </c>
      <c r="B16" s="90">
        <v>5285.9400000000005</v>
      </c>
      <c r="C16" s="91">
        <v>2807.5499999999997</v>
      </c>
      <c r="D16" s="91">
        <v>3034.7100000000005</v>
      </c>
      <c r="E16" s="91">
        <v>236.90586301884426</v>
      </c>
      <c r="F16" s="91">
        <v>689.84714361735405</v>
      </c>
      <c r="G16" s="91">
        <v>639.18092325120347</v>
      </c>
      <c r="H16" s="91">
        <v>129.49499079977195</v>
      </c>
      <c r="I16" s="91">
        <v>513.48556004768557</v>
      </c>
      <c r="J16" s="91">
        <v>543.84438902710838</v>
      </c>
      <c r="K16" s="91">
        <v>623.97289212562589</v>
      </c>
      <c r="L16" s="91">
        <v>288.36767364588076</v>
      </c>
      <c r="M16" s="91">
        <v>7476.5118696458094</v>
      </c>
      <c r="N16" s="91">
        <v>2166.75</v>
      </c>
      <c r="O16" s="91">
        <v>393.01209236440661</v>
      </c>
      <c r="P16" s="91">
        <v>618.43310501550638</v>
      </c>
      <c r="Q16" s="91">
        <v>1748.0052640429781</v>
      </c>
      <c r="R16" s="91">
        <v>397.69195429940652</v>
      </c>
      <c r="S16" s="91">
        <v>722.24360970279122</v>
      </c>
      <c r="T16" s="91">
        <v>29087.117837631442</v>
      </c>
      <c r="U16" s="91">
        <v>6519.2061369434668</v>
      </c>
      <c r="V16" s="91">
        <v>2.0371657861543238</v>
      </c>
      <c r="W16" s="91">
        <v>782.85800651035618</v>
      </c>
      <c r="X16" s="91">
        <v>1605.5398634972635</v>
      </c>
      <c r="Y16" s="91">
        <v>834.34365902694037</v>
      </c>
      <c r="Z16" s="92">
        <v>67147.050000000017</v>
      </c>
      <c r="AA16"/>
      <c r="AB16" s="97"/>
    </row>
    <row r="17" spans="1:28" outlineLevel="1" x14ac:dyDescent="0.25">
      <c r="A17" s="89">
        <v>13</v>
      </c>
      <c r="B17" s="90">
        <v>2725.9500000000003</v>
      </c>
      <c r="C17" s="91">
        <v>848.05</v>
      </c>
      <c r="D17" s="91">
        <v>342.34000000000003</v>
      </c>
      <c r="E17" s="91">
        <v>40.617870155888063</v>
      </c>
      <c r="F17" s="91">
        <v>118.27534088774806</v>
      </c>
      <c r="G17" s="91">
        <v>159.94557915604645</v>
      </c>
      <c r="H17" s="91">
        <v>34.78598999637174</v>
      </c>
      <c r="I17" s="91">
        <v>137.93663712227232</v>
      </c>
      <c r="J17" s="91">
        <v>146.09187088581351</v>
      </c>
      <c r="K17" s="91">
        <v>112.698315430132</v>
      </c>
      <c r="L17" s="91">
        <v>52.083273896222124</v>
      </c>
      <c r="M17" s="91">
        <v>2047.3390632544724</v>
      </c>
      <c r="N17" s="91">
        <v>778.16</v>
      </c>
      <c r="O17" s="91">
        <v>246.98812068149687</v>
      </c>
      <c r="P17" s="91">
        <v>388.65376751149608</v>
      </c>
      <c r="Q17" s="91">
        <v>1098.5324459355979</v>
      </c>
      <c r="R17" s="91">
        <v>249.92917599972043</v>
      </c>
      <c r="S17" s="91">
        <v>453.89339234201259</v>
      </c>
      <c r="T17" s="91">
        <v>105497.07941970095</v>
      </c>
      <c r="U17" s="91">
        <v>25479.303677828721</v>
      </c>
      <c r="V17" s="91">
        <v>0.77860501252216507</v>
      </c>
      <c r="W17" s="91">
        <v>299.20842579667101</v>
      </c>
      <c r="X17" s="91">
        <v>1589.8849568905312</v>
      </c>
      <c r="Y17" s="91">
        <v>824.49407151530909</v>
      </c>
      <c r="Z17" s="92">
        <v>143673.01999999999</v>
      </c>
      <c r="AA17"/>
      <c r="AB17" s="97"/>
    </row>
    <row r="18" spans="1:28" outlineLevel="1" x14ac:dyDescent="0.25">
      <c r="A18" s="89">
        <v>14</v>
      </c>
      <c r="B18" s="90"/>
      <c r="C18" s="91"/>
      <c r="D18" s="91"/>
      <c r="E18" s="91"/>
      <c r="F18" s="91"/>
      <c r="G18" s="91"/>
      <c r="H18" s="91"/>
      <c r="I18" s="91"/>
      <c r="J18" s="91"/>
      <c r="K18" s="91"/>
      <c r="L18" s="91"/>
      <c r="M18" s="91"/>
      <c r="N18" s="91"/>
      <c r="O18" s="91"/>
      <c r="P18" s="91"/>
      <c r="Q18" s="91"/>
      <c r="R18" s="91"/>
      <c r="S18" s="91"/>
      <c r="T18" s="91"/>
      <c r="U18" s="91"/>
      <c r="V18" s="91"/>
      <c r="W18" s="91"/>
      <c r="X18" s="91"/>
      <c r="Y18" s="91"/>
      <c r="Z18" s="92">
        <v>0</v>
      </c>
      <c r="AA18"/>
      <c r="AB18" s="97"/>
    </row>
    <row r="19" spans="1:28" outlineLevel="1" x14ac:dyDescent="0.25">
      <c r="A19" s="89">
        <v>15</v>
      </c>
      <c r="B19" s="90"/>
      <c r="C19" s="91"/>
      <c r="D19" s="91"/>
      <c r="E19" s="91"/>
      <c r="F19" s="91"/>
      <c r="G19" s="91"/>
      <c r="H19" s="91"/>
      <c r="I19" s="91"/>
      <c r="J19" s="91"/>
      <c r="K19" s="91"/>
      <c r="L19" s="91"/>
      <c r="M19" s="91"/>
      <c r="N19" s="91"/>
      <c r="O19" s="91"/>
      <c r="P19" s="91"/>
      <c r="Q19" s="91"/>
      <c r="R19" s="91"/>
      <c r="S19" s="91"/>
      <c r="T19" s="91"/>
      <c r="U19" s="91"/>
      <c r="V19" s="91"/>
      <c r="W19" s="91"/>
      <c r="X19" s="91"/>
      <c r="Y19" s="91"/>
      <c r="Z19" s="92">
        <v>0</v>
      </c>
      <c r="AA19"/>
      <c r="AB19" s="97"/>
    </row>
    <row r="20" spans="1:28" outlineLevel="1" x14ac:dyDescent="0.25">
      <c r="A20" s="89">
        <v>16</v>
      </c>
      <c r="B20" s="90"/>
      <c r="C20" s="91"/>
      <c r="D20" s="91"/>
      <c r="E20" s="91"/>
      <c r="F20" s="91"/>
      <c r="G20" s="91"/>
      <c r="H20" s="91"/>
      <c r="I20" s="91"/>
      <c r="J20" s="91"/>
      <c r="K20" s="91"/>
      <c r="L20" s="91"/>
      <c r="M20" s="91"/>
      <c r="N20" s="91"/>
      <c r="O20" s="91"/>
      <c r="P20" s="91"/>
      <c r="Q20" s="91"/>
      <c r="R20" s="91"/>
      <c r="S20" s="91"/>
      <c r="T20" s="91"/>
      <c r="U20" s="91"/>
      <c r="V20" s="91"/>
      <c r="W20" s="91"/>
      <c r="X20" s="91"/>
      <c r="Y20" s="91"/>
      <c r="Z20" s="92">
        <v>0</v>
      </c>
      <c r="AA20"/>
      <c r="AB20" s="97"/>
    </row>
    <row r="21" spans="1:28" outlineLevel="1" x14ac:dyDescent="0.25">
      <c r="A21" s="89">
        <v>17</v>
      </c>
      <c r="B21" s="90"/>
      <c r="C21" s="91"/>
      <c r="D21" s="91"/>
      <c r="E21" s="91"/>
      <c r="F21" s="91"/>
      <c r="G21" s="91"/>
      <c r="H21" s="91"/>
      <c r="I21" s="91"/>
      <c r="J21" s="91"/>
      <c r="K21" s="91"/>
      <c r="L21" s="91"/>
      <c r="M21" s="91"/>
      <c r="N21" s="91"/>
      <c r="O21" s="91"/>
      <c r="P21" s="91"/>
      <c r="Q21" s="91"/>
      <c r="R21" s="91"/>
      <c r="S21" s="91"/>
      <c r="T21" s="91"/>
      <c r="U21" s="91"/>
      <c r="V21" s="91"/>
      <c r="W21" s="91"/>
      <c r="X21" s="91"/>
      <c r="Y21" s="91"/>
      <c r="Z21" s="92">
        <v>0</v>
      </c>
      <c r="AA21"/>
      <c r="AB21" s="97"/>
    </row>
    <row r="22" spans="1:28" outlineLevel="1" x14ac:dyDescent="0.25">
      <c r="A22" s="89">
        <v>18</v>
      </c>
      <c r="B22" s="90"/>
      <c r="C22" s="91"/>
      <c r="D22" s="91"/>
      <c r="E22" s="91"/>
      <c r="F22" s="91"/>
      <c r="G22" s="91"/>
      <c r="H22" s="91"/>
      <c r="I22" s="91"/>
      <c r="J22" s="91"/>
      <c r="K22" s="91"/>
      <c r="L22" s="91"/>
      <c r="M22" s="91"/>
      <c r="N22" s="91"/>
      <c r="O22" s="91"/>
      <c r="P22" s="91"/>
      <c r="Q22" s="91"/>
      <c r="R22" s="91"/>
      <c r="S22" s="91"/>
      <c r="T22" s="91"/>
      <c r="U22" s="91"/>
      <c r="V22" s="91"/>
      <c r="W22" s="91"/>
      <c r="X22" s="91"/>
      <c r="Y22" s="91"/>
      <c r="Z22" s="92">
        <v>0</v>
      </c>
      <c r="AA22"/>
      <c r="AB22" s="97"/>
    </row>
    <row r="23" spans="1:28" outlineLevel="1" x14ac:dyDescent="0.25">
      <c r="A23" s="89">
        <v>19</v>
      </c>
      <c r="B23" s="90">
        <v>318.41000000000003</v>
      </c>
      <c r="C23" s="91">
        <v>687.53999999999985</v>
      </c>
      <c r="D23" s="91">
        <v>446.34000000000003</v>
      </c>
      <c r="E23" s="91">
        <v>34.926463406999311</v>
      </c>
      <c r="F23" s="91">
        <v>101.70251048644587</v>
      </c>
      <c r="G23" s="91">
        <v>125.15873123760973</v>
      </c>
      <c r="H23" s="91">
        <v>34.938199087752039</v>
      </c>
      <c r="I23" s="91">
        <v>138.54019074275644</v>
      </c>
      <c r="J23" s="91">
        <v>146.73110843311045</v>
      </c>
      <c r="K23" s="91">
        <v>108.46172416932183</v>
      </c>
      <c r="L23" s="91">
        <v>50.125342740100137</v>
      </c>
      <c r="M23" s="91">
        <v>5102.1106127213061</v>
      </c>
      <c r="N23" s="91">
        <v>670.46</v>
      </c>
      <c r="O23" s="91">
        <v>177.97757465910786</v>
      </c>
      <c r="P23" s="91">
        <v>280.06065527751048</v>
      </c>
      <c r="Q23" s="91">
        <v>791.59329554995156</v>
      </c>
      <c r="R23" s="91">
        <v>180.09687453082395</v>
      </c>
      <c r="S23" s="91">
        <v>327.07178345228863</v>
      </c>
      <c r="T23" s="91">
        <v>52378.408700562672</v>
      </c>
      <c r="U23" s="91">
        <v>5305.4811159676537</v>
      </c>
      <c r="V23" s="91">
        <v>0.18853865418715607</v>
      </c>
      <c r="W23" s="91">
        <v>72.45310910396428</v>
      </c>
      <c r="X23" s="91">
        <v>472.34208690462589</v>
      </c>
      <c r="Y23" s="91">
        <v>244.89138231182085</v>
      </c>
      <c r="Z23" s="92">
        <v>68196.009999999995</v>
      </c>
      <c r="AA23"/>
      <c r="AB23" s="97"/>
    </row>
    <row r="24" spans="1:28" outlineLevel="1" x14ac:dyDescent="0.25">
      <c r="A24" s="89">
        <v>20</v>
      </c>
      <c r="B24" s="90">
        <v>0</v>
      </c>
      <c r="C24" s="91">
        <v>0</v>
      </c>
      <c r="D24" s="91">
        <v>0</v>
      </c>
      <c r="E24" s="91">
        <v>0</v>
      </c>
      <c r="F24" s="91">
        <v>0</v>
      </c>
      <c r="G24" s="91">
        <v>0</v>
      </c>
      <c r="H24" s="91">
        <v>0</v>
      </c>
      <c r="I24" s="91">
        <v>0</v>
      </c>
      <c r="J24" s="91">
        <v>0</v>
      </c>
      <c r="K24" s="91">
        <v>0</v>
      </c>
      <c r="L24" s="91">
        <v>0</v>
      </c>
      <c r="M24" s="91">
        <v>0</v>
      </c>
      <c r="N24" s="91">
        <v>0</v>
      </c>
      <c r="O24" s="91">
        <v>0</v>
      </c>
      <c r="P24" s="91">
        <v>0</v>
      </c>
      <c r="Q24" s="91">
        <v>0</v>
      </c>
      <c r="R24" s="91">
        <v>0</v>
      </c>
      <c r="S24" s="91">
        <v>0</v>
      </c>
      <c r="T24" s="91">
        <v>0</v>
      </c>
      <c r="U24" s="91">
        <v>0</v>
      </c>
      <c r="V24" s="91">
        <v>0</v>
      </c>
      <c r="W24" s="91">
        <v>0</v>
      </c>
      <c r="X24" s="91">
        <v>0</v>
      </c>
      <c r="Y24" s="91">
        <v>0</v>
      </c>
      <c r="Z24" s="92">
        <v>0</v>
      </c>
      <c r="AA24"/>
      <c r="AB24" s="97"/>
    </row>
    <row r="25" spans="1:28" outlineLevel="1" x14ac:dyDescent="0.25">
      <c r="A25" s="89">
        <v>21</v>
      </c>
      <c r="B25" s="90"/>
      <c r="C25" s="91"/>
      <c r="D25" s="91"/>
      <c r="E25" s="91"/>
      <c r="F25" s="91"/>
      <c r="G25" s="91"/>
      <c r="H25" s="91"/>
      <c r="I25" s="91"/>
      <c r="J25" s="91"/>
      <c r="K25" s="91"/>
      <c r="L25" s="91"/>
      <c r="M25" s="91"/>
      <c r="N25" s="91"/>
      <c r="O25" s="91"/>
      <c r="P25" s="91"/>
      <c r="Q25" s="91"/>
      <c r="R25" s="91"/>
      <c r="S25" s="91"/>
      <c r="T25" s="91"/>
      <c r="U25" s="91"/>
      <c r="V25" s="91"/>
      <c r="W25" s="91"/>
      <c r="X25" s="91"/>
      <c r="Y25" s="91"/>
      <c r="Z25" s="92">
        <v>0</v>
      </c>
      <c r="AA25"/>
      <c r="AB25" s="97"/>
    </row>
    <row r="26" spans="1:28" outlineLevel="1" x14ac:dyDescent="0.25">
      <c r="A26" s="89">
        <v>22</v>
      </c>
      <c r="B26" s="90"/>
      <c r="C26" s="91"/>
      <c r="D26" s="91"/>
      <c r="E26" s="91"/>
      <c r="F26" s="91"/>
      <c r="G26" s="91"/>
      <c r="H26" s="91"/>
      <c r="I26" s="91"/>
      <c r="J26" s="91"/>
      <c r="K26" s="91"/>
      <c r="L26" s="91"/>
      <c r="M26" s="91"/>
      <c r="N26" s="91"/>
      <c r="O26" s="91"/>
      <c r="P26" s="91"/>
      <c r="Q26" s="91"/>
      <c r="R26" s="91"/>
      <c r="S26" s="91"/>
      <c r="T26" s="91"/>
      <c r="U26" s="91"/>
      <c r="V26" s="91"/>
      <c r="W26" s="91"/>
      <c r="X26" s="91"/>
      <c r="Y26" s="91"/>
      <c r="Z26" s="92">
        <v>0</v>
      </c>
      <c r="AA26"/>
      <c r="AB26" s="97"/>
    </row>
    <row r="27" spans="1:28" outlineLevel="1" x14ac:dyDescent="0.25">
      <c r="A27" s="89">
        <v>23</v>
      </c>
      <c r="B27" s="90"/>
      <c r="C27" s="91"/>
      <c r="D27" s="91"/>
      <c r="E27" s="91"/>
      <c r="F27" s="91"/>
      <c r="G27" s="91"/>
      <c r="H27" s="91"/>
      <c r="I27" s="91"/>
      <c r="J27" s="91"/>
      <c r="K27" s="91"/>
      <c r="L27" s="91"/>
      <c r="M27" s="91"/>
      <c r="N27" s="91"/>
      <c r="O27" s="91"/>
      <c r="P27" s="91"/>
      <c r="Q27" s="91"/>
      <c r="R27" s="91"/>
      <c r="S27" s="91"/>
      <c r="T27" s="91"/>
      <c r="U27" s="91"/>
      <c r="V27" s="91"/>
      <c r="W27" s="91"/>
      <c r="X27" s="91"/>
      <c r="Y27" s="91"/>
      <c r="Z27" s="92">
        <v>0</v>
      </c>
      <c r="AA27"/>
      <c r="AB27" s="97"/>
    </row>
    <row r="28" spans="1:28" outlineLevel="1" x14ac:dyDescent="0.25">
      <c r="A28" s="89">
        <v>24</v>
      </c>
      <c r="B28" s="90"/>
      <c r="C28" s="91"/>
      <c r="D28" s="91"/>
      <c r="E28" s="91"/>
      <c r="F28" s="91"/>
      <c r="G28" s="91"/>
      <c r="H28" s="91"/>
      <c r="I28" s="91"/>
      <c r="J28" s="91"/>
      <c r="K28" s="91"/>
      <c r="L28" s="91"/>
      <c r="M28" s="91"/>
      <c r="N28" s="91"/>
      <c r="O28" s="91"/>
      <c r="P28" s="91"/>
      <c r="Q28" s="91"/>
      <c r="R28" s="91"/>
      <c r="S28" s="91"/>
      <c r="T28" s="91"/>
      <c r="U28" s="91"/>
      <c r="V28" s="91"/>
      <c r="W28" s="91"/>
      <c r="X28" s="91"/>
      <c r="Y28" s="91"/>
      <c r="Z28" s="92">
        <v>0</v>
      </c>
      <c r="AA28"/>
    </row>
    <row r="29" spans="1:28" outlineLevel="1" x14ac:dyDescent="0.25">
      <c r="A29" s="89">
        <v>25</v>
      </c>
      <c r="B29" s="90">
        <v>9625.02</v>
      </c>
      <c r="C29" s="91">
        <v>4717.0599999999995</v>
      </c>
      <c r="D29" s="91">
        <v>4273.88</v>
      </c>
      <c r="E29" s="91">
        <v>348.56060790083262</v>
      </c>
      <c r="F29" s="91">
        <v>1014.975048206348</v>
      </c>
      <c r="G29" s="91">
        <v>1011.5499178702917</v>
      </c>
      <c r="H29" s="91">
        <v>204.0292978023117</v>
      </c>
      <c r="I29" s="91">
        <v>809.035914062095</v>
      </c>
      <c r="J29" s="91">
        <v>856.86857940703885</v>
      </c>
      <c r="K29" s="91">
        <v>943.77785980883027</v>
      </c>
      <c r="L29" s="91">
        <v>436.16482271279023</v>
      </c>
      <c r="M29" s="91">
        <v>15483.206964837624</v>
      </c>
      <c r="N29" s="91">
        <v>4688.1900000000005</v>
      </c>
      <c r="O29" s="91">
        <v>1102.4478163758895</v>
      </c>
      <c r="P29" s="91">
        <v>1734.7818030157205</v>
      </c>
      <c r="Q29" s="91">
        <v>4903.3722468033366</v>
      </c>
      <c r="R29" s="91">
        <v>1115.5754113568537</v>
      </c>
      <c r="S29" s="91">
        <v>2025.9831844308762</v>
      </c>
      <c r="T29" s="91">
        <v>198922.15009677102</v>
      </c>
      <c r="U29" s="91">
        <v>39231.909441246324</v>
      </c>
      <c r="V29" s="91">
        <v>3.0977525912655612</v>
      </c>
      <c r="W29" s="91">
        <v>1190.4286017086758</v>
      </c>
      <c r="X29" s="91">
        <v>3824.8245532233691</v>
      </c>
      <c r="Y29" s="91">
        <v>1985.2000798685258</v>
      </c>
      <c r="Z29" s="92">
        <v>300452.08999999997</v>
      </c>
      <c r="AA29"/>
    </row>
    <row r="30" spans="1:28" outlineLevel="1" x14ac:dyDescent="0.25">
      <c r="A30" s="93" t="s">
        <v>173</v>
      </c>
      <c r="B30" s="94">
        <v>19250.04</v>
      </c>
      <c r="C30" s="95">
        <v>9434.119999999999</v>
      </c>
      <c r="D30" s="95">
        <v>8547.760000000002</v>
      </c>
      <c r="E30" s="95">
        <v>697.12121580166513</v>
      </c>
      <c r="F30" s="95">
        <v>2029.950096412696</v>
      </c>
      <c r="G30" s="95">
        <v>2023.0998357405833</v>
      </c>
      <c r="H30" s="95">
        <v>408.05859560462346</v>
      </c>
      <c r="I30" s="95">
        <v>1618.07182812419</v>
      </c>
      <c r="J30" s="95">
        <v>1713.7371588140777</v>
      </c>
      <c r="K30" s="95">
        <v>1887.5557196176605</v>
      </c>
      <c r="L30" s="95">
        <v>872.32964542558034</v>
      </c>
      <c r="M30" s="95">
        <v>30966.413929675247</v>
      </c>
      <c r="N30" s="95">
        <v>9376.380000000001</v>
      </c>
      <c r="O30" s="95">
        <v>2204.895632751779</v>
      </c>
      <c r="P30" s="95">
        <v>3469.5636060314409</v>
      </c>
      <c r="Q30" s="95">
        <v>9806.744493606675</v>
      </c>
      <c r="R30" s="95">
        <v>2231.1508227137074</v>
      </c>
      <c r="S30" s="95">
        <v>4051.9663688617529</v>
      </c>
      <c r="T30" s="95">
        <v>397844.30019354203</v>
      </c>
      <c r="U30" s="95">
        <v>78463.818882492647</v>
      </c>
      <c r="V30" s="95">
        <v>6.1955051825311216</v>
      </c>
      <c r="W30" s="95">
        <v>2380.8572034173517</v>
      </c>
      <c r="X30" s="95">
        <v>7649.6491064467382</v>
      </c>
      <c r="Y30" s="95">
        <v>3970.4001597370516</v>
      </c>
      <c r="Z30" s="96">
        <v>600904.17999999993</v>
      </c>
    </row>
    <row r="31" spans="1:28" outlineLevel="1" x14ac:dyDescent="0.25">
      <c r="A31"/>
      <c r="B31"/>
      <c r="C31"/>
      <c r="D31"/>
      <c r="E31"/>
      <c r="F31"/>
      <c r="G31"/>
      <c r="H31"/>
      <c r="I31"/>
      <c r="J31"/>
      <c r="K31"/>
      <c r="L31"/>
      <c r="M31"/>
      <c r="N31"/>
      <c r="O31"/>
      <c r="P31"/>
      <c r="Q31"/>
      <c r="R31"/>
      <c r="S31"/>
      <c r="T31"/>
      <c r="U31"/>
      <c r="V31"/>
      <c r="W31"/>
      <c r="X31"/>
      <c r="Y31"/>
      <c r="Z31"/>
    </row>
    <row r="32" spans="1:28" outlineLevel="1" x14ac:dyDescent="0.25"/>
    <row r="33" spans="1:33" outlineLevel="1" x14ac:dyDescent="0.25"/>
    <row r="34" spans="1:33" ht="13" x14ac:dyDescent="0.3">
      <c r="A34" s="98" t="s">
        <v>159</v>
      </c>
    </row>
    <row r="35" spans="1:33" ht="13" x14ac:dyDescent="0.3">
      <c r="A35" s="22">
        <f t="shared" ref="A35:A59" si="0">A5</f>
        <v>1</v>
      </c>
      <c r="B35" s="22">
        <f t="shared" ref="B35:Q50" si="1">GETPIVOTDATA(CONCATENATE(B$4),$A$3,"L",$A35)</f>
        <v>998</v>
      </c>
      <c r="C35" s="22">
        <f t="shared" si="1"/>
        <v>0</v>
      </c>
      <c r="D35" s="22">
        <f t="shared" si="1"/>
        <v>0</v>
      </c>
      <c r="E35" s="22">
        <f t="shared" si="1"/>
        <v>0</v>
      </c>
      <c r="F35" s="22">
        <f t="shared" si="1"/>
        <v>0</v>
      </c>
      <c r="G35" s="22">
        <f t="shared" si="1"/>
        <v>0</v>
      </c>
      <c r="H35" s="22">
        <f t="shared" si="1"/>
        <v>0</v>
      </c>
      <c r="I35" s="22">
        <f t="shared" si="1"/>
        <v>0</v>
      </c>
      <c r="J35" s="22">
        <f t="shared" si="1"/>
        <v>0</v>
      </c>
      <c r="K35" s="22">
        <f t="shared" si="1"/>
        <v>0</v>
      </c>
      <c r="L35" s="22">
        <f t="shared" si="1"/>
        <v>0</v>
      </c>
      <c r="M35" s="22">
        <f t="shared" si="1"/>
        <v>0</v>
      </c>
      <c r="N35" s="22">
        <f t="shared" si="1"/>
        <v>0</v>
      </c>
      <c r="O35" s="22">
        <f t="shared" si="1"/>
        <v>0</v>
      </c>
      <c r="P35" s="22">
        <f t="shared" si="1"/>
        <v>0</v>
      </c>
      <c r="Q35" s="22">
        <f t="shared" si="1"/>
        <v>0</v>
      </c>
      <c r="R35" s="22">
        <f t="shared" ref="R35:Z50" si="2">GETPIVOTDATA(CONCATENATE(R$4),$A$3,"L",$A35)</f>
        <v>0</v>
      </c>
      <c r="S35" s="22">
        <f t="shared" si="2"/>
        <v>0</v>
      </c>
      <c r="T35" s="22">
        <f t="shared" si="2"/>
        <v>3.1683448800840233</v>
      </c>
      <c r="U35" s="22">
        <f t="shared" si="2"/>
        <v>53.831655119915979</v>
      </c>
      <c r="V35" s="22">
        <f t="shared" si="2"/>
        <v>0</v>
      </c>
      <c r="W35" s="22">
        <f t="shared" si="2"/>
        <v>0</v>
      </c>
      <c r="X35" s="22">
        <f t="shared" si="2"/>
        <v>0</v>
      </c>
      <c r="Y35" s="22">
        <f t="shared" si="2"/>
        <v>0</v>
      </c>
      <c r="Z35" s="22">
        <f t="shared" si="2"/>
        <v>1055</v>
      </c>
      <c r="AA35" s="97">
        <f>SUM(B35:Y35)</f>
        <v>1055</v>
      </c>
      <c r="AB35" s="97">
        <f>AA35-Z35</f>
        <v>0</v>
      </c>
      <c r="AD35" s="142" t="s">
        <v>190</v>
      </c>
      <c r="AE35" s="47"/>
      <c r="AF35" s="47"/>
    </row>
    <row r="36" spans="1:33" x14ac:dyDescent="0.25">
      <c r="A36" s="22">
        <f t="shared" si="0"/>
        <v>2</v>
      </c>
      <c r="B36" s="22">
        <f t="shared" si="1"/>
        <v>0</v>
      </c>
      <c r="C36" s="22">
        <f t="shared" si="1"/>
        <v>0</v>
      </c>
      <c r="D36" s="22">
        <f t="shared" si="1"/>
        <v>0</v>
      </c>
      <c r="E36" s="22">
        <f t="shared" si="1"/>
        <v>0</v>
      </c>
      <c r="F36" s="22">
        <f t="shared" si="1"/>
        <v>0</v>
      </c>
      <c r="G36" s="22">
        <f t="shared" si="1"/>
        <v>0</v>
      </c>
      <c r="H36" s="22">
        <f t="shared" si="1"/>
        <v>0</v>
      </c>
      <c r="I36" s="22">
        <f t="shared" si="1"/>
        <v>0</v>
      </c>
      <c r="J36" s="22">
        <f t="shared" si="1"/>
        <v>0</v>
      </c>
      <c r="K36" s="22">
        <f t="shared" si="1"/>
        <v>0</v>
      </c>
      <c r="L36" s="22">
        <f t="shared" si="1"/>
        <v>0</v>
      </c>
      <c r="M36" s="22">
        <f t="shared" si="1"/>
        <v>0</v>
      </c>
      <c r="N36" s="22">
        <f t="shared" si="1"/>
        <v>0</v>
      </c>
      <c r="O36" s="22">
        <f t="shared" si="1"/>
        <v>0</v>
      </c>
      <c r="P36" s="22">
        <f t="shared" si="1"/>
        <v>0</v>
      </c>
      <c r="Q36" s="22">
        <f t="shared" si="1"/>
        <v>0</v>
      </c>
      <c r="R36" s="22">
        <f t="shared" si="2"/>
        <v>0</v>
      </c>
      <c r="S36" s="22">
        <f t="shared" si="2"/>
        <v>0</v>
      </c>
      <c r="T36" s="140">
        <f t="shared" ref="T36:T58" si="3">Z36-SUM(U36:Y36,B36:S36)</f>
        <v>0</v>
      </c>
      <c r="U36" s="140">
        <f t="shared" ref="U36:U58" si="4">Z36*AE36</f>
        <v>0</v>
      </c>
      <c r="V36" s="22">
        <f t="shared" si="2"/>
        <v>0</v>
      </c>
      <c r="W36" s="22">
        <f t="shared" si="2"/>
        <v>0</v>
      </c>
      <c r="X36" s="22">
        <f t="shared" si="2"/>
        <v>0</v>
      </c>
      <c r="Y36" s="22">
        <f t="shared" si="2"/>
        <v>0</v>
      </c>
      <c r="Z36" s="22">
        <f t="shared" si="2"/>
        <v>0</v>
      </c>
      <c r="AA36" s="97">
        <f t="shared" ref="AA36:AA58" si="5">SUM(B36:Y36)</f>
        <v>0</v>
      </c>
      <c r="AB36" s="97">
        <f t="shared" ref="AB36:AB58" si="6">AA36-Z36</f>
        <v>0</v>
      </c>
      <c r="AD36" s="22">
        <f>[2]TRP_Simple!$AN69</f>
        <v>0</v>
      </c>
      <c r="AE36" s="22">
        <f t="shared" ref="AE36:AE58" si="7">AF36*AD36</f>
        <v>0</v>
      </c>
      <c r="AF36" s="22">
        <f t="shared" ref="AF36:AF57" si="8">AF$59</f>
        <v>1.096101518841438</v>
      </c>
      <c r="AG36" s="22">
        <f t="shared" ref="AG36:AG59" si="9">AE36-AD36</f>
        <v>0</v>
      </c>
    </row>
    <row r="37" spans="1:33" x14ac:dyDescent="0.25">
      <c r="A37" s="22">
        <f t="shared" si="0"/>
        <v>3</v>
      </c>
      <c r="B37" s="22">
        <f t="shared" si="1"/>
        <v>296.72000000000003</v>
      </c>
      <c r="C37" s="22">
        <f t="shared" si="1"/>
        <v>373.91999999999996</v>
      </c>
      <c r="D37" s="22">
        <f t="shared" si="1"/>
        <v>450.49</v>
      </c>
      <c r="E37" s="22">
        <f t="shared" si="1"/>
        <v>36.110411319100983</v>
      </c>
      <c r="F37" s="22">
        <f t="shared" si="1"/>
        <v>105.15005321479997</v>
      </c>
      <c r="G37" s="22">
        <f t="shared" si="1"/>
        <v>87.264684225431893</v>
      </c>
      <c r="H37" s="22">
        <f t="shared" si="1"/>
        <v>4.8101179184160054</v>
      </c>
      <c r="I37" s="22">
        <f t="shared" si="1"/>
        <v>19.073526149380601</v>
      </c>
      <c r="J37" s="22">
        <f t="shared" si="1"/>
        <v>20.201211061006582</v>
      </c>
      <c r="K37" s="22">
        <f t="shared" si="1"/>
        <v>98.644928083750571</v>
      </c>
      <c r="L37" s="22">
        <f t="shared" si="1"/>
        <v>45.588532430587165</v>
      </c>
      <c r="M37" s="22">
        <f t="shared" si="1"/>
        <v>857.245419216036</v>
      </c>
      <c r="N37" s="22">
        <f t="shared" si="1"/>
        <v>1072.8200000000002</v>
      </c>
      <c r="O37" s="22">
        <f t="shared" si="1"/>
        <v>284.47002867087804</v>
      </c>
      <c r="P37" s="22">
        <f t="shared" si="1"/>
        <v>447.63427521120741</v>
      </c>
      <c r="Q37" s="22">
        <f t="shared" si="1"/>
        <v>1265.241241274809</v>
      </c>
      <c r="R37" s="22">
        <f t="shared" si="2"/>
        <v>287.85740652690288</v>
      </c>
      <c r="S37" s="22">
        <f t="shared" si="2"/>
        <v>522.77439893378403</v>
      </c>
      <c r="T37" s="140">
        <f t="shared" si="3"/>
        <v>11541.418102979997</v>
      </c>
      <c r="U37" s="140">
        <f t="shared" si="4"/>
        <v>2289.0445464024224</v>
      </c>
      <c r="V37" s="22">
        <f t="shared" si="2"/>
        <v>9.3443138401915801E-2</v>
      </c>
      <c r="W37" s="22">
        <f t="shared" si="2"/>
        <v>35.90906029768432</v>
      </c>
      <c r="X37" s="22">
        <f t="shared" si="2"/>
        <v>157.05764593094867</v>
      </c>
      <c r="Y37" s="22">
        <f t="shared" si="2"/>
        <v>81.470967014455297</v>
      </c>
      <c r="Z37" s="22">
        <f t="shared" si="2"/>
        <v>20381.009999999998</v>
      </c>
      <c r="AA37" s="97">
        <f t="shared" si="5"/>
        <v>20381.009999999998</v>
      </c>
      <c r="AB37" s="97">
        <f t="shared" si="6"/>
        <v>0</v>
      </c>
      <c r="AD37" s="22">
        <f>[2]TRP_Simple!$AN70</f>
        <v>0.10246552340418458</v>
      </c>
      <c r="AE37" s="22">
        <f t="shared" si="7"/>
        <v>0.11231261583220963</v>
      </c>
      <c r="AF37" s="22">
        <f t="shared" si="8"/>
        <v>1.096101518841438</v>
      </c>
      <c r="AG37" s="22">
        <f t="shared" si="9"/>
        <v>9.8470924280250477E-3</v>
      </c>
    </row>
    <row r="38" spans="1:33" x14ac:dyDescent="0.25">
      <c r="A38" s="22">
        <f t="shared" si="0"/>
        <v>4</v>
      </c>
      <c r="B38" s="22">
        <f t="shared" si="1"/>
        <v>0</v>
      </c>
      <c r="C38" s="22">
        <f t="shared" si="1"/>
        <v>0</v>
      </c>
      <c r="D38" s="22">
        <f t="shared" si="1"/>
        <v>0</v>
      </c>
      <c r="E38" s="22">
        <f t="shared" si="1"/>
        <v>0</v>
      </c>
      <c r="F38" s="22">
        <f t="shared" si="1"/>
        <v>0</v>
      </c>
      <c r="G38" s="22">
        <f t="shared" si="1"/>
        <v>0</v>
      </c>
      <c r="H38" s="22">
        <f t="shared" si="1"/>
        <v>0</v>
      </c>
      <c r="I38" s="22">
        <f t="shared" si="1"/>
        <v>0</v>
      </c>
      <c r="J38" s="22">
        <f t="shared" si="1"/>
        <v>0</v>
      </c>
      <c r="K38" s="22">
        <f t="shared" si="1"/>
        <v>0</v>
      </c>
      <c r="L38" s="22">
        <f t="shared" si="1"/>
        <v>0</v>
      </c>
      <c r="M38" s="22">
        <f t="shared" si="1"/>
        <v>0</v>
      </c>
      <c r="N38" s="22">
        <f t="shared" si="1"/>
        <v>0</v>
      </c>
      <c r="O38" s="22">
        <f t="shared" si="1"/>
        <v>0</v>
      </c>
      <c r="P38" s="22">
        <f t="shared" si="1"/>
        <v>0</v>
      </c>
      <c r="Q38" s="22">
        <f t="shared" si="1"/>
        <v>0</v>
      </c>
      <c r="R38" s="22">
        <f t="shared" si="2"/>
        <v>0</v>
      </c>
      <c r="S38" s="22">
        <f t="shared" si="2"/>
        <v>0</v>
      </c>
      <c r="T38" s="140">
        <f t="shared" si="3"/>
        <v>0</v>
      </c>
      <c r="U38" s="140">
        <f t="shared" si="4"/>
        <v>0</v>
      </c>
      <c r="V38" s="22">
        <f t="shared" si="2"/>
        <v>0</v>
      </c>
      <c r="W38" s="22">
        <f t="shared" si="2"/>
        <v>0</v>
      </c>
      <c r="X38" s="22">
        <f t="shared" si="2"/>
        <v>0</v>
      </c>
      <c r="Y38" s="22">
        <f t="shared" si="2"/>
        <v>0</v>
      </c>
      <c r="Z38" s="22">
        <f t="shared" si="2"/>
        <v>0</v>
      </c>
      <c r="AA38" s="97">
        <f t="shared" si="5"/>
        <v>0</v>
      </c>
      <c r="AB38" s="97">
        <f t="shared" si="6"/>
        <v>0</v>
      </c>
      <c r="AD38" s="22">
        <f>[2]TRP_Simple!$AN71</f>
        <v>0</v>
      </c>
      <c r="AE38" s="22">
        <f t="shared" si="7"/>
        <v>0</v>
      </c>
      <c r="AF38" s="22">
        <f t="shared" si="8"/>
        <v>1.096101518841438</v>
      </c>
      <c r="AG38" s="22">
        <f t="shared" si="9"/>
        <v>0</v>
      </c>
    </row>
    <row r="39" spans="1:33" x14ac:dyDescent="0.25">
      <c r="A39" s="22">
        <f t="shared" si="0"/>
        <v>5</v>
      </c>
      <c r="B39" s="22">
        <f t="shared" si="1"/>
        <v>0</v>
      </c>
      <c r="C39" s="22">
        <f t="shared" si="1"/>
        <v>0</v>
      </c>
      <c r="D39" s="22">
        <f t="shared" si="1"/>
        <v>0</v>
      </c>
      <c r="E39" s="22">
        <f t="shared" si="1"/>
        <v>0</v>
      </c>
      <c r="F39" s="22">
        <f t="shared" si="1"/>
        <v>0</v>
      </c>
      <c r="G39" s="22">
        <f t="shared" si="1"/>
        <v>0</v>
      </c>
      <c r="H39" s="22">
        <f t="shared" si="1"/>
        <v>0</v>
      </c>
      <c r="I39" s="22">
        <f t="shared" si="1"/>
        <v>0</v>
      </c>
      <c r="J39" s="22">
        <f t="shared" si="1"/>
        <v>0</v>
      </c>
      <c r="K39" s="22">
        <f t="shared" si="1"/>
        <v>0</v>
      </c>
      <c r="L39" s="22">
        <f t="shared" si="1"/>
        <v>0</v>
      </c>
      <c r="M39" s="22">
        <f t="shared" si="1"/>
        <v>0</v>
      </c>
      <c r="N39" s="22">
        <f t="shared" si="1"/>
        <v>0</v>
      </c>
      <c r="O39" s="22">
        <f t="shared" si="1"/>
        <v>0</v>
      </c>
      <c r="P39" s="22">
        <f t="shared" si="1"/>
        <v>0</v>
      </c>
      <c r="Q39" s="22">
        <f t="shared" si="1"/>
        <v>0</v>
      </c>
      <c r="R39" s="22">
        <f t="shared" si="2"/>
        <v>0</v>
      </c>
      <c r="S39" s="22">
        <f t="shared" si="2"/>
        <v>0</v>
      </c>
      <c r="T39" s="140">
        <f t="shared" si="3"/>
        <v>0</v>
      </c>
      <c r="U39" s="140">
        <f t="shared" si="4"/>
        <v>0</v>
      </c>
      <c r="V39" s="22">
        <f t="shared" si="2"/>
        <v>0</v>
      </c>
      <c r="W39" s="22">
        <f t="shared" si="2"/>
        <v>0</v>
      </c>
      <c r="X39" s="22">
        <f t="shared" si="2"/>
        <v>0</v>
      </c>
      <c r="Y39" s="22">
        <f t="shared" si="2"/>
        <v>0</v>
      </c>
      <c r="Z39" s="22">
        <f t="shared" si="2"/>
        <v>0</v>
      </c>
      <c r="AA39" s="97">
        <f t="shared" si="5"/>
        <v>0</v>
      </c>
      <c r="AB39" s="97">
        <f t="shared" si="6"/>
        <v>0</v>
      </c>
      <c r="AD39" s="22">
        <f>[2]TRP_Simple!$AN72</f>
        <v>0</v>
      </c>
      <c r="AE39" s="22">
        <f t="shared" si="7"/>
        <v>0</v>
      </c>
      <c r="AF39" s="22">
        <f t="shared" si="8"/>
        <v>1.096101518841438</v>
      </c>
      <c r="AG39" s="22">
        <f t="shared" si="9"/>
        <v>0</v>
      </c>
    </row>
    <row r="40" spans="1:33" x14ac:dyDescent="0.25">
      <c r="A40" s="22">
        <f t="shared" si="0"/>
        <v>6</v>
      </c>
      <c r="B40" s="22">
        <f t="shared" si="1"/>
        <v>0</v>
      </c>
      <c r="C40" s="22">
        <f t="shared" si="1"/>
        <v>0</v>
      </c>
      <c r="D40" s="22">
        <f t="shared" si="1"/>
        <v>0</v>
      </c>
      <c r="E40" s="22">
        <f t="shared" si="1"/>
        <v>0</v>
      </c>
      <c r="F40" s="22">
        <f t="shared" si="1"/>
        <v>0</v>
      </c>
      <c r="G40" s="22">
        <f t="shared" si="1"/>
        <v>0</v>
      </c>
      <c r="H40" s="22">
        <f t="shared" si="1"/>
        <v>0</v>
      </c>
      <c r="I40" s="22">
        <f t="shared" si="1"/>
        <v>0</v>
      </c>
      <c r="J40" s="22">
        <f t="shared" si="1"/>
        <v>0</v>
      </c>
      <c r="K40" s="22">
        <f t="shared" si="1"/>
        <v>0</v>
      </c>
      <c r="L40" s="22">
        <f t="shared" si="1"/>
        <v>0</v>
      </c>
      <c r="M40" s="22">
        <f t="shared" si="1"/>
        <v>0</v>
      </c>
      <c r="N40" s="22">
        <f t="shared" si="1"/>
        <v>0</v>
      </c>
      <c r="O40" s="22">
        <f t="shared" si="1"/>
        <v>0</v>
      </c>
      <c r="P40" s="22">
        <f t="shared" si="1"/>
        <v>0</v>
      </c>
      <c r="Q40" s="22">
        <f t="shared" si="1"/>
        <v>0</v>
      </c>
      <c r="R40" s="22">
        <f t="shared" si="2"/>
        <v>0</v>
      </c>
      <c r="S40" s="22">
        <f t="shared" si="2"/>
        <v>0</v>
      </c>
      <c r="T40" s="140">
        <f t="shared" si="3"/>
        <v>0</v>
      </c>
      <c r="U40" s="140">
        <f t="shared" si="4"/>
        <v>0</v>
      </c>
      <c r="V40" s="22">
        <f t="shared" si="2"/>
        <v>0</v>
      </c>
      <c r="W40" s="22">
        <f t="shared" si="2"/>
        <v>0</v>
      </c>
      <c r="X40" s="22">
        <f t="shared" si="2"/>
        <v>0</v>
      </c>
      <c r="Y40" s="22">
        <f t="shared" si="2"/>
        <v>0</v>
      </c>
      <c r="Z40" s="22">
        <f t="shared" si="2"/>
        <v>0</v>
      </c>
      <c r="AA40" s="97">
        <f t="shared" si="5"/>
        <v>0</v>
      </c>
      <c r="AB40" s="97">
        <f t="shared" si="6"/>
        <v>0</v>
      </c>
      <c r="AD40" s="22">
        <f>[2]TRP_Simple!$AN73</f>
        <v>0</v>
      </c>
      <c r="AE40" s="22">
        <f t="shared" si="7"/>
        <v>0</v>
      </c>
      <c r="AF40" s="22">
        <f t="shared" si="8"/>
        <v>1.096101518841438</v>
      </c>
      <c r="AG40" s="22">
        <f t="shared" si="9"/>
        <v>0</v>
      </c>
    </row>
    <row r="41" spans="1:33" x14ac:dyDescent="0.25">
      <c r="A41" s="22">
        <f t="shared" si="0"/>
        <v>7</v>
      </c>
      <c r="B41" s="22">
        <f t="shared" si="1"/>
        <v>0</v>
      </c>
      <c r="C41" s="22">
        <f t="shared" si="1"/>
        <v>0</v>
      </c>
      <c r="D41" s="22">
        <f t="shared" si="1"/>
        <v>0</v>
      </c>
      <c r="E41" s="22">
        <f t="shared" si="1"/>
        <v>0</v>
      </c>
      <c r="F41" s="22">
        <f t="shared" si="1"/>
        <v>0</v>
      </c>
      <c r="G41" s="22">
        <f t="shared" si="1"/>
        <v>0</v>
      </c>
      <c r="H41" s="22">
        <f t="shared" si="1"/>
        <v>0</v>
      </c>
      <c r="I41" s="22">
        <f t="shared" si="1"/>
        <v>0</v>
      </c>
      <c r="J41" s="22">
        <f t="shared" si="1"/>
        <v>0</v>
      </c>
      <c r="K41" s="22">
        <f t="shared" si="1"/>
        <v>0</v>
      </c>
      <c r="L41" s="22">
        <f t="shared" si="1"/>
        <v>0</v>
      </c>
      <c r="M41" s="22">
        <f t="shared" si="1"/>
        <v>0</v>
      </c>
      <c r="N41" s="22">
        <f t="shared" si="1"/>
        <v>0</v>
      </c>
      <c r="O41" s="22">
        <f t="shared" si="1"/>
        <v>0</v>
      </c>
      <c r="P41" s="22">
        <f t="shared" si="1"/>
        <v>0</v>
      </c>
      <c r="Q41" s="22">
        <f t="shared" si="1"/>
        <v>0</v>
      </c>
      <c r="R41" s="22">
        <f t="shared" si="2"/>
        <v>0</v>
      </c>
      <c r="S41" s="22">
        <f t="shared" si="2"/>
        <v>0</v>
      </c>
      <c r="T41" s="140">
        <f t="shared" si="3"/>
        <v>0</v>
      </c>
      <c r="U41" s="140">
        <f t="shared" si="4"/>
        <v>0</v>
      </c>
      <c r="V41" s="22">
        <f t="shared" si="2"/>
        <v>0</v>
      </c>
      <c r="W41" s="22">
        <f t="shared" si="2"/>
        <v>0</v>
      </c>
      <c r="X41" s="22">
        <f t="shared" si="2"/>
        <v>0</v>
      </c>
      <c r="Y41" s="22">
        <f t="shared" si="2"/>
        <v>0</v>
      </c>
      <c r="Z41" s="22">
        <f t="shared" si="2"/>
        <v>0</v>
      </c>
      <c r="AA41" s="97">
        <f t="shared" si="5"/>
        <v>0</v>
      </c>
      <c r="AB41" s="97">
        <f t="shared" si="6"/>
        <v>0</v>
      </c>
      <c r="AD41" s="22">
        <f>[2]TRP_Simple!$AN74</f>
        <v>0</v>
      </c>
      <c r="AE41" s="22">
        <f t="shared" si="7"/>
        <v>0</v>
      </c>
      <c r="AF41" s="22">
        <f t="shared" si="8"/>
        <v>1.096101518841438</v>
      </c>
      <c r="AG41" s="22">
        <f t="shared" si="9"/>
        <v>0</v>
      </c>
    </row>
    <row r="42" spans="1:33" x14ac:dyDescent="0.25">
      <c r="A42" s="22">
        <f t="shared" si="0"/>
        <v>8</v>
      </c>
      <c r="B42" s="22">
        <f t="shared" si="1"/>
        <v>0</v>
      </c>
      <c r="C42" s="22">
        <f t="shared" si="1"/>
        <v>0</v>
      </c>
      <c r="D42" s="22">
        <f t="shared" si="1"/>
        <v>0</v>
      </c>
      <c r="E42" s="22">
        <f t="shared" si="1"/>
        <v>0</v>
      </c>
      <c r="F42" s="22">
        <f t="shared" si="1"/>
        <v>0</v>
      </c>
      <c r="G42" s="22">
        <f t="shared" si="1"/>
        <v>0</v>
      </c>
      <c r="H42" s="22">
        <f t="shared" si="1"/>
        <v>0</v>
      </c>
      <c r="I42" s="22">
        <f t="shared" si="1"/>
        <v>0</v>
      </c>
      <c r="J42" s="22">
        <f t="shared" si="1"/>
        <v>0</v>
      </c>
      <c r="K42" s="22">
        <f t="shared" si="1"/>
        <v>0</v>
      </c>
      <c r="L42" s="22">
        <f t="shared" si="1"/>
        <v>0</v>
      </c>
      <c r="M42" s="22">
        <f t="shared" si="1"/>
        <v>0</v>
      </c>
      <c r="N42" s="22">
        <f t="shared" si="1"/>
        <v>0</v>
      </c>
      <c r="O42" s="22">
        <f t="shared" si="1"/>
        <v>0</v>
      </c>
      <c r="P42" s="22">
        <f t="shared" si="1"/>
        <v>0</v>
      </c>
      <c r="Q42" s="22">
        <f t="shared" si="1"/>
        <v>0</v>
      </c>
      <c r="R42" s="22">
        <f t="shared" si="2"/>
        <v>0</v>
      </c>
      <c r="S42" s="22">
        <f t="shared" si="2"/>
        <v>0</v>
      </c>
      <c r="T42" s="140">
        <f t="shared" si="3"/>
        <v>0</v>
      </c>
      <c r="U42" s="140">
        <f t="shared" si="4"/>
        <v>0</v>
      </c>
      <c r="V42" s="22">
        <f t="shared" si="2"/>
        <v>0</v>
      </c>
      <c r="W42" s="22">
        <f t="shared" si="2"/>
        <v>0</v>
      </c>
      <c r="X42" s="22">
        <f t="shared" si="2"/>
        <v>0</v>
      </c>
      <c r="Y42" s="22">
        <f t="shared" si="2"/>
        <v>0</v>
      </c>
      <c r="Z42" s="22">
        <f t="shared" si="2"/>
        <v>0</v>
      </c>
      <c r="AA42" s="97">
        <f t="shared" si="5"/>
        <v>0</v>
      </c>
      <c r="AB42" s="97">
        <f t="shared" si="6"/>
        <v>0</v>
      </c>
      <c r="AD42" s="22">
        <f>[2]TRP_Simple!$AN75</f>
        <v>0</v>
      </c>
      <c r="AE42" s="22">
        <f t="shared" si="7"/>
        <v>0</v>
      </c>
      <c r="AF42" s="22">
        <f t="shared" si="8"/>
        <v>1.096101518841438</v>
      </c>
      <c r="AG42" s="22">
        <f t="shared" si="9"/>
        <v>0</v>
      </c>
    </row>
    <row r="43" spans="1:33" x14ac:dyDescent="0.25">
      <c r="A43" s="22">
        <f t="shared" si="0"/>
        <v>9</v>
      </c>
      <c r="B43" s="22">
        <f t="shared" si="1"/>
        <v>0</v>
      </c>
      <c r="C43" s="22">
        <f t="shared" si="1"/>
        <v>0</v>
      </c>
      <c r="D43" s="22">
        <f t="shared" si="1"/>
        <v>0</v>
      </c>
      <c r="E43" s="22">
        <f t="shared" si="1"/>
        <v>0</v>
      </c>
      <c r="F43" s="22">
        <f t="shared" si="1"/>
        <v>0</v>
      </c>
      <c r="G43" s="22">
        <f t="shared" si="1"/>
        <v>0</v>
      </c>
      <c r="H43" s="22">
        <f t="shared" si="1"/>
        <v>0</v>
      </c>
      <c r="I43" s="22">
        <f t="shared" si="1"/>
        <v>0</v>
      </c>
      <c r="J43" s="22">
        <f t="shared" si="1"/>
        <v>0</v>
      </c>
      <c r="K43" s="22">
        <f t="shared" si="1"/>
        <v>0</v>
      </c>
      <c r="L43" s="22">
        <f t="shared" si="1"/>
        <v>0</v>
      </c>
      <c r="M43" s="22">
        <f t="shared" si="1"/>
        <v>0</v>
      </c>
      <c r="N43" s="22">
        <f t="shared" si="1"/>
        <v>0</v>
      </c>
      <c r="O43" s="22">
        <f t="shared" si="1"/>
        <v>0</v>
      </c>
      <c r="P43" s="22">
        <f t="shared" si="1"/>
        <v>0</v>
      </c>
      <c r="Q43" s="22">
        <f t="shared" si="1"/>
        <v>0</v>
      </c>
      <c r="R43" s="22">
        <f t="shared" si="2"/>
        <v>0</v>
      </c>
      <c r="S43" s="22">
        <f t="shared" si="2"/>
        <v>0</v>
      </c>
      <c r="T43" s="140">
        <f t="shared" si="3"/>
        <v>0</v>
      </c>
      <c r="U43" s="140">
        <f t="shared" si="4"/>
        <v>0</v>
      </c>
      <c r="V43" s="22">
        <f t="shared" si="2"/>
        <v>0</v>
      </c>
      <c r="W43" s="22">
        <f t="shared" si="2"/>
        <v>0</v>
      </c>
      <c r="X43" s="22">
        <f t="shared" si="2"/>
        <v>0</v>
      </c>
      <c r="Y43" s="22">
        <f t="shared" si="2"/>
        <v>0</v>
      </c>
      <c r="Z43" s="22">
        <f t="shared" si="2"/>
        <v>0</v>
      </c>
      <c r="AA43" s="97">
        <f t="shared" si="5"/>
        <v>0</v>
      </c>
      <c r="AB43" s="97">
        <f t="shared" si="6"/>
        <v>0</v>
      </c>
      <c r="AD43" s="22">
        <f>[2]TRP_Simple!$AN76</f>
        <v>0</v>
      </c>
      <c r="AE43" s="22">
        <f t="shared" si="7"/>
        <v>0</v>
      </c>
      <c r="AF43" s="22">
        <f t="shared" si="8"/>
        <v>1.096101518841438</v>
      </c>
      <c r="AG43" s="22">
        <f t="shared" si="9"/>
        <v>0</v>
      </c>
    </row>
    <row r="44" spans="1:33" x14ac:dyDescent="0.25">
      <c r="A44" s="22">
        <f t="shared" si="0"/>
        <v>10</v>
      </c>
      <c r="B44" s="22">
        <f t="shared" si="1"/>
        <v>0</v>
      </c>
      <c r="C44" s="22">
        <f t="shared" si="1"/>
        <v>0</v>
      </c>
      <c r="D44" s="22">
        <f t="shared" si="1"/>
        <v>0</v>
      </c>
      <c r="E44" s="22">
        <f t="shared" si="1"/>
        <v>0</v>
      </c>
      <c r="F44" s="22">
        <f t="shared" si="1"/>
        <v>0</v>
      </c>
      <c r="G44" s="22">
        <f t="shared" si="1"/>
        <v>0</v>
      </c>
      <c r="H44" s="22">
        <f t="shared" si="1"/>
        <v>0</v>
      </c>
      <c r="I44" s="22">
        <f t="shared" si="1"/>
        <v>0</v>
      </c>
      <c r="J44" s="22">
        <f t="shared" si="1"/>
        <v>0</v>
      </c>
      <c r="K44" s="22">
        <f t="shared" si="1"/>
        <v>0</v>
      </c>
      <c r="L44" s="22">
        <f t="shared" si="1"/>
        <v>0</v>
      </c>
      <c r="M44" s="22">
        <f t="shared" si="1"/>
        <v>0</v>
      </c>
      <c r="N44" s="22">
        <f t="shared" si="1"/>
        <v>0</v>
      </c>
      <c r="O44" s="22">
        <f t="shared" si="1"/>
        <v>0</v>
      </c>
      <c r="P44" s="22">
        <f t="shared" si="1"/>
        <v>0</v>
      </c>
      <c r="Q44" s="22">
        <f t="shared" si="1"/>
        <v>0</v>
      </c>
      <c r="R44" s="22">
        <f t="shared" si="2"/>
        <v>0</v>
      </c>
      <c r="S44" s="22">
        <f t="shared" si="2"/>
        <v>0</v>
      </c>
      <c r="T44" s="140">
        <f t="shared" si="3"/>
        <v>0</v>
      </c>
      <c r="U44" s="140">
        <f t="shared" si="4"/>
        <v>0</v>
      </c>
      <c r="V44" s="22">
        <f t="shared" si="2"/>
        <v>0</v>
      </c>
      <c r="W44" s="22">
        <f t="shared" si="2"/>
        <v>0</v>
      </c>
      <c r="X44" s="22">
        <f t="shared" si="2"/>
        <v>0</v>
      </c>
      <c r="Y44" s="22">
        <f t="shared" si="2"/>
        <v>0</v>
      </c>
      <c r="Z44" s="22">
        <f t="shared" si="2"/>
        <v>0</v>
      </c>
      <c r="AA44" s="97">
        <f t="shared" si="5"/>
        <v>0</v>
      </c>
      <c r="AB44" s="97">
        <f t="shared" si="6"/>
        <v>0</v>
      </c>
      <c r="AD44" s="22">
        <f>[2]TRP_Simple!$AN77</f>
        <v>0</v>
      </c>
      <c r="AE44" s="22">
        <f t="shared" si="7"/>
        <v>0</v>
      </c>
      <c r="AF44" s="22">
        <f t="shared" si="8"/>
        <v>1.096101518841438</v>
      </c>
      <c r="AG44" s="22">
        <f t="shared" si="9"/>
        <v>0</v>
      </c>
    </row>
    <row r="45" spans="1:33" x14ac:dyDescent="0.25">
      <c r="A45" s="22">
        <f t="shared" si="0"/>
        <v>11</v>
      </c>
      <c r="B45" s="22">
        <f t="shared" si="1"/>
        <v>0</v>
      </c>
      <c r="C45" s="22">
        <f t="shared" si="1"/>
        <v>0</v>
      </c>
      <c r="D45" s="22">
        <f t="shared" si="1"/>
        <v>0</v>
      </c>
      <c r="E45" s="22">
        <f t="shared" si="1"/>
        <v>0</v>
      </c>
      <c r="F45" s="22">
        <f t="shared" si="1"/>
        <v>0</v>
      </c>
      <c r="G45" s="22">
        <f t="shared" si="1"/>
        <v>0</v>
      </c>
      <c r="H45" s="22">
        <f t="shared" si="1"/>
        <v>0</v>
      </c>
      <c r="I45" s="22">
        <f t="shared" si="1"/>
        <v>0</v>
      </c>
      <c r="J45" s="22">
        <f t="shared" si="1"/>
        <v>0</v>
      </c>
      <c r="K45" s="22">
        <f t="shared" si="1"/>
        <v>0</v>
      </c>
      <c r="L45" s="22">
        <f t="shared" si="1"/>
        <v>0</v>
      </c>
      <c r="M45" s="22">
        <f t="shared" si="1"/>
        <v>0</v>
      </c>
      <c r="N45" s="22">
        <f t="shared" si="1"/>
        <v>0</v>
      </c>
      <c r="O45" s="22">
        <f t="shared" si="1"/>
        <v>0</v>
      </c>
      <c r="P45" s="22">
        <f t="shared" si="1"/>
        <v>0</v>
      </c>
      <c r="Q45" s="22">
        <f t="shared" si="1"/>
        <v>0</v>
      </c>
      <c r="R45" s="22">
        <f t="shared" si="2"/>
        <v>0</v>
      </c>
      <c r="S45" s="22">
        <f t="shared" si="2"/>
        <v>0</v>
      </c>
      <c r="T45" s="140">
        <f t="shared" si="3"/>
        <v>0</v>
      </c>
      <c r="U45" s="140">
        <f t="shared" si="4"/>
        <v>0</v>
      </c>
      <c r="V45" s="22">
        <f t="shared" si="2"/>
        <v>0</v>
      </c>
      <c r="W45" s="22">
        <f t="shared" si="2"/>
        <v>0</v>
      </c>
      <c r="X45" s="22">
        <f t="shared" si="2"/>
        <v>0</v>
      </c>
      <c r="Y45" s="22">
        <f t="shared" si="2"/>
        <v>0</v>
      </c>
      <c r="Z45" s="22">
        <f t="shared" si="2"/>
        <v>0</v>
      </c>
      <c r="AA45" s="97">
        <f t="shared" si="5"/>
        <v>0</v>
      </c>
      <c r="AB45" s="97">
        <f t="shared" si="6"/>
        <v>0</v>
      </c>
      <c r="AD45" s="22">
        <f>[2]TRP_Simple!$AN78</f>
        <v>0</v>
      </c>
      <c r="AE45" s="22">
        <f t="shared" si="7"/>
        <v>0</v>
      </c>
      <c r="AF45" s="22">
        <f t="shared" si="8"/>
        <v>1.096101518841438</v>
      </c>
      <c r="AG45" s="22">
        <f t="shared" si="9"/>
        <v>0</v>
      </c>
    </row>
    <row r="46" spans="1:33" x14ac:dyDescent="0.25">
      <c r="A46" s="22">
        <f t="shared" si="0"/>
        <v>12</v>
      </c>
      <c r="B46" s="22">
        <f t="shared" si="1"/>
        <v>5285.9400000000005</v>
      </c>
      <c r="C46" s="22">
        <f t="shared" si="1"/>
        <v>2807.5499999999997</v>
      </c>
      <c r="D46" s="22">
        <f t="shared" si="1"/>
        <v>3034.7100000000005</v>
      </c>
      <c r="E46" s="22">
        <f t="shared" si="1"/>
        <v>236.90586301884426</v>
      </c>
      <c r="F46" s="22">
        <f t="shared" si="1"/>
        <v>689.84714361735405</v>
      </c>
      <c r="G46" s="22">
        <f t="shared" si="1"/>
        <v>639.18092325120347</v>
      </c>
      <c r="H46" s="22">
        <f t="shared" si="1"/>
        <v>129.49499079977195</v>
      </c>
      <c r="I46" s="22">
        <f t="shared" si="1"/>
        <v>513.48556004768557</v>
      </c>
      <c r="J46" s="22">
        <f t="shared" si="1"/>
        <v>543.84438902710838</v>
      </c>
      <c r="K46" s="22">
        <f t="shared" si="1"/>
        <v>623.97289212562589</v>
      </c>
      <c r="L46" s="22">
        <f t="shared" si="1"/>
        <v>288.36767364588076</v>
      </c>
      <c r="M46" s="22">
        <f t="shared" si="1"/>
        <v>7476.5118696458094</v>
      </c>
      <c r="N46" s="22">
        <f t="shared" si="1"/>
        <v>2166.75</v>
      </c>
      <c r="O46" s="22">
        <f t="shared" si="1"/>
        <v>393.01209236440661</v>
      </c>
      <c r="P46" s="22">
        <f t="shared" si="1"/>
        <v>618.43310501550638</v>
      </c>
      <c r="Q46" s="22">
        <f t="shared" si="1"/>
        <v>1748.0052640429781</v>
      </c>
      <c r="R46" s="22">
        <f t="shared" si="2"/>
        <v>397.69195429940652</v>
      </c>
      <c r="S46" s="22">
        <f t="shared" si="2"/>
        <v>722.24360970279122</v>
      </c>
      <c r="T46" s="140">
        <f t="shared" si="3"/>
        <v>29257.926743341435</v>
      </c>
      <c r="U46" s="140">
        <f t="shared" si="4"/>
        <v>6348.3972312334972</v>
      </c>
      <c r="V46" s="22">
        <f t="shared" si="2"/>
        <v>2.0371657861543238</v>
      </c>
      <c r="W46" s="22">
        <f t="shared" si="2"/>
        <v>782.85800651035618</v>
      </c>
      <c r="X46" s="22">
        <f t="shared" si="2"/>
        <v>1605.5398634972635</v>
      </c>
      <c r="Y46" s="22">
        <f t="shared" si="2"/>
        <v>834.34365902694037</v>
      </c>
      <c r="Z46" s="22">
        <f t="shared" si="2"/>
        <v>67147.050000000017</v>
      </c>
      <c r="AA46" s="97">
        <f t="shared" si="5"/>
        <v>67147.050000000017</v>
      </c>
      <c r="AB46" s="97">
        <f t="shared" si="6"/>
        <v>0</v>
      </c>
      <c r="AD46" s="22">
        <f>[2]TRP_Simple!$AN79</f>
        <v>8.6255416511523741E-2</v>
      </c>
      <c r="AE46" s="22">
        <f t="shared" si="7"/>
        <v>9.4544693046582029E-2</v>
      </c>
      <c r="AF46" s="22">
        <f t="shared" si="8"/>
        <v>1.096101518841438</v>
      </c>
      <c r="AG46" s="22">
        <f t="shared" si="9"/>
        <v>8.2892765350582875E-3</v>
      </c>
    </row>
    <row r="47" spans="1:33" x14ac:dyDescent="0.25">
      <c r="A47" s="22">
        <f t="shared" si="0"/>
        <v>13</v>
      </c>
      <c r="B47" s="22">
        <f t="shared" si="1"/>
        <v>2725.9500000000003</v>
      </c>
      <c r="C47" s="22">
        <f t="shared" si="1"/>
        <v>848.05</v>
      </c>
      <c r="D47" s="22">
        <f t="shared" si="1"/>
        <v>342.34000000000003</v>
      </c>
      <c r="E47" s="22">
        <f t="shared" si="1"/>
        <v>40.617870155888063</v>
      </c>
      <c r="F47" s="22">
        <f t="shared" si="1"/>
        <v>118.27534088774806</v>
      </c>
      <c r="G47" s="22">
        <f t="shared" si="1"/>
        <v>159.94557915604645</v>
      </c>
      <c r="H47" s="22">
        <f t="shared" si="1"/>
        <v>34.78598999637174</v>
      </c>
      <c r="I47" s="22">
        <f t="shared" si="1"/>
        <v>137.93663712227232</v>
      </c>
      <c r="J47" s="22">
        <f t="shared" si="1"/>
        <v>146.09187088581351</v>
      </c>
      <c r="K47" s="22">
        <f t="shared" si="1"/>
        <v>112.698315430132</v>
      </c>
      <c r="L47" s="22">
        <f t="shared" si="1"/>
        <v>52.083273896222124</v>
      </c>
      <c r="M47" s="22">
        <f t="shared" si="1"/>
        <v>2047.3390632544724</v>
      </c>
      <c r="N47" s="22">
        <f t="shared" si="1"/>
        <v>778.16</v>
      </c>
      <c r="O47" s="22">
        <f t="shared" si="1"/>
        <v>246.98812068149687</v>
      </c>
      <c r="P47" s="22">
        <f t="shared" si="1"/>
        <v>388.65376751149608</v>
      </c>
      <c r="Q47" s="22">
        <f t="shared" si="1"/>
        <v>1098.5324459355979</v>
      </c>
      <c r="R47" s="22">
        <f t="shared" si="2"/>
        <v>249.92917599972043</v>
      </c>
      <c r="S47" s="22">
        <f t="shared" si="2"/>
        <v>453.89339234201259</v>
      </c>
      <c r="T47" s="140">
        <f t="shared" si="3"/>
        <v>92001.309766869264</v>
      </c>
      <c r="U47" s="140">
        <f t="shared" si="4"/>
        <v>38975.073330660409</v>
      </c>
      <c r="V47" s="22">
        <f t="shared" si="2"/>
        <v>0.77860501252216507</v>
      </c>
      <c r="W47" s="22">
        <f t="shared" si="2"/>
        <v>299.20842579667101</v>
      </c>
      <c r="X47" s="22">
        <f t="shared" si="2"/>
        <v>1589.8849568905312</v>
      </c>
      <c r="Y47" s="22">
        <f t="shared" si="2"/>
        <v>824.49407151530909</v>
      </c>
      <c r="Z47" s="22">
        <f t="shared" si="2"/>
        <v>143673.01999999999</v>
      </c>
      <c r="AA47" s="97">
        <f t="shared" si="5"/>
        <v>143673.02000000002</v>
      </c>
      <c r="AB47" s="97">
        <f t="shared" si="6"/>
        <v>0</v>
      </c>
      <c r="AD47" s="22">
        <f>[2]TRP_Simple!$AN80</f>
        <v>0.24749187205596745</v>
      </c>
      <c r="AE47" s="22">
        <f t="shared" si="7"/>
        <v>0.27127621686145675</v>
      </c>
      <c r="AF47" s="22">
        <f t="shared" si="8"/>
        <v>1.096101518841438</v>
      </c>
      <c r="AG47" s="22">
        <f t="shared" si="9"/>
        <v>2.3784344805489299E-2</v>
      </c>
    </row>
    <row r="48" spans="1:33" x14ac:dyDescent="0.25">
      <c r="A48" s="22">
        <f t="shared" si="0"/>
        <v>14</v>
      </c>
      <c r="B48" s="22">
        <f t="shared" si="1"/>
        <v>0</v>
      </c>
      <c r="C48" s="22">
        <f t="shared" si="1"/>
        <v>0</v>
      </c>
      <c r="D48" s="22">
        <f t="shared" si="1"/>
        <v>0</v>
      </c>
      <c r="E48" s="22">
        <f t="shared" si="1"/>
        <v>0</v>
      </c>
      <c r="F48" s="22">
        <f t="shared" si="1"/>
        <v>0</v>
      </c>
      <c r="G48" s="22">
        <f t="shared" si="1"/>
        <v>0</v>
      </c>
      <c r="H48" s="22">
        <f t="shared" si="1"/>
        <v>0</v>
      </c>
      <c r="I48" s="22">
        <f t="shared" si="1"/>
        <v>0</v>
      </c>
      <c r="J48" s="22">
        <f t="shared" si="1"/>
        <v>0</v>
      </c>
      <c r="K48" s="22">
        <f t="shared" si="1"/>
        <v>0</v>
      </c>
      <c r="L48" s="22">
        <f t="shared" si="1"/>
        <v>0</v>
      </c>
      <c r="M48" s="22">
        <f t="shared" si="1"/>
        <v>0</v>
      </c>
      <c r="N48" s="22">
        <f t="shared" si="1"/>
        <v>0</v>
      </c>
      <c r="O48" s="22">
        <f t="shared" si="1"/>
        <v>0</v>
      </c>
      <c r="P48" s="22">
        <f t="shared" si="1"/>
        <v>0</v>
      </c>
      <c r="Q48" s="22">
        <f t="shared" si="1"/>
        <v>0</v>
      </c>
      <c r="R48" s="22">
        <f t="shared" si="2"/>
        <v>0</v>
      </c>
      <c r="S48" s="22">
        <f t="shared" si="2"/>
        <v>0</v>
      </c>
      <c r="T48" s="140">
        <f t="shared" si="3"/>
        <v>0</v>
      </c>
      <c r="U48" s="140">
        <f t="shared" si="4"/>
        <v>0</v>
      </c>
      <c r="V48" s="22">
        <f t="shared" si="2"/>
        <v>0</v>
      </c>
      <c r="W48" s="22">
        <f t="shared" si="2"/>
        <v>0</v>
      </c>
      <c r="X48" s="22">
        <f t="shared" si="2"/>
        <v>0</v>
      </c>
      <c r="Y48" s="22">
        <f t="shared" si="2"/>
        <v>0</v>
      </c>
      <c r="Z48" s="22">
        <f t="shared" si="2"/>
        <v>0</v>
      </c>
      <c r="AA48" s="97">
        <f t="shared" si="5"/>
        <v>0</v>
      </c>
      <c r="AB48" s="97">
        <f t="shared" si="6"/>
        <v>0</v>
      </c>
      <c r="AD48" s="22">
        <f>[2]TRP_Simple!$AN81</f>
        <v>0</v>
      </c>
      <c r="AE48" s="22">
        <f t="shared" si="7"/>
        <v>0</v>
      </c>
      <c r="AF48" s="22">
        <f t="shared" si="8"/>
        <v>1.096101518841438</v>
      </c>
      <c r="AG48" s="22">
        <f t="shared" si="9"/>
        <v>0</v>
      </c>
    </row>
    <row r="49" spans="1:33" x14ac:dyDescent="0.25">
      <c r="A49" s="22">
        <f t="shared" si="0"/>
        <v>15</v>
      </c>
      <c r="B49" s="22">
        <f t="shared" si="1"/>
        <v>0</v>
      </c>
      <c r="C49" s="22">
        <f t="shared" si="1"/>
        <v>0</v>
      </c>
      <c r="D49" s="22">
        <f t="shared" si="1"/>
        <v>0</v>
      </c>
      <c r="E49" s="22">
        <f t="shared" si="1"/>
        <v>0</v>
      </c>
      <c r="F49" s="22">
        <f t="shared" si="1"/>
        <v>0</v>
      </c>
      <c r="G49" s="22">
        <f t="shared" si="1"/>
        <v>0</v>
      </c>
      <c r="H49" s="22">
        <f t="shared" si="1"/>
        <v>0</v>
      </c>
      <c r="I49" s="22">
        <f t="shared" si="1"/>
        <v>0</v>
      </c>
      <c r="J49" s="22">
        <f t="shared" si="1"/>
        <v>0</v>
      </c>
      <c r="K49" s="22">
        <f t="shared" si="1"/>
        <v>0</v>
      </c>
      <c r="L49" s="22">
        <f t="shared" si="1"/>
        <v>0</v>
      </c>
      <c r="M49" s="22">
        <f t="shared" si="1"/>
        <v>0</v>
      </c>
      <c r="N49" s="22">
        <f t="shared" si="1"/>
        <v>0</v>
      </c>
      <c r="O49" s="22">
        <f t="shared" si="1"/>
        <v>0</v>
      </c>
      <c r="P49" s="22">
        <f t="shared" si="1"/>
        <v>0</v>
      </c>
      <c r="Q49" s="22">
        <f t="shared" si="1"/>
        <v>0</v>
      </c>
      <c r="R49" s="22">
        <f t="shared" si="2"/>
        <v>0</v>
      </c>
      <c r="S49" s="22">
        <f t="shared" si="2"/>
        <v>0</v>
      </c>
      <c r="T49" s="140">
        <f t="shared" si="3"/>
        <v>0</v>
      </c>
      <c r="U49" s="140">
        <f t="shared" si="4"/>
        <v>0</v>
      </c>
      <c r="V49" s="22">
        <f t="shared" si="2"/>
        <v>0</v>
      </c>
      <c r="W49" s="22">
        <f t="shared" si="2"/>
        <v>0</v>
      </c>
      <c r="X49" s="22">
        <f t="shared" si="2"/>
        <v>0</v>
      </c>
      <c r="Y49" s="22">
        <f t="shared" si="2"/>
        <v>0</v>
      </c>
      <c r="Z49" s="22">
        <f t="shared" si="2"/>
        <v>0</v>
      </c>
      <c r="AA49" s="97">
        <f t="shared" si="5"/>
        <v>0</v>
      </c>
      <c r="AB49" s="97">
        <f t="shared" si="6"/>
        <v>0</v>
      </c>
      <c r="AD49" s="22">
        <f>[2]TRP_Simple!$AN82</f>
        <v>0</v>
      </c>
      <c r="AE49" s="22">
        <f t="shared" si="7"/>
        <v>0</v>
      </c>
      <c r="AF49" s="22">
        <f t="shared" si="8"/>
        <v>1.096101518841438</v>
      </c>
      <c r="AG49" s="22">
        <f t="shared" si="9"/>
        <v>0</v>
      </c>
    </row>
    <row r="50" spans="1:33" x14ac:dyDescent="0.25">
      <c r="A50" s="22">
        <f t="shared" si="0"/>
        <v>16</v>
      </c>
      <c r="B50" s="22">
        <f t="shared" si="1"/>
        <v>0</v>
      </c>
      <c r="C50" s="22">
        <f t="shared" si="1"/>
        <v>0</v>
      </c>
      <c r="D50" s="22">
        <f t="shared" si="1"/>
        <v>0</v>
      </c>
      <c r="E50" s="22">
        <f t="shared" si="1"/>
        <v>0</v>
      </c>
      <c r="F50" s="22">
        <f t="shared" si="1"/>
        <v>0</v>
      </c>
      <c r="G50" s="22">
        <f t="shared" si="1"/>
        <v>0</v>
      </c>
      <c r="H50" s="22">
        <f t="shared" si="1"/>
        <v>0</v>
      </c>
      <c r="I50" s="22">
        <f t="shared" si="1"/>
        <v>0</v>
      </c>
      <c r="J50" s="22">
        <f t="shared" si="1"/>
        <v>0</v>
      </c>
      <c r="K50" s="22">
        <f t="shared" si="1"/>
        <v>0</v>
      </c>
      <c r="L50" s="22">
        <f t="shared" si="1"/>
        <v>0</v>
      </c>
      <c r="M50" s="22">
        <f t="shared" si="1"/>
        <v>0</v>
      </c>
      <c r="N50" s="22">
        <f t="shared" si="1"/>
        <v>0</v>
      </c>
      <c r="O50" s="22">
        <f t="shared" si="1"/>
        <v>0</v>
      </c>
      <c r="P50" s="22">
        <f t="shared" si="1"/>
        <v>0</v>
      </c>
      <c r="Q50" s="22">
        <f t="shared" ref="Q50:Z59" si="10">GETPIVOTDATA(CONCATENATE(Q$4),$A$3,"L",$A50)</f>
        <v>0</v>
      </c>
      <c r="R50" s="22">
        <f t="shared" si="2"/>
        <v>0</v>
      </c>
      <c r="S50" s="22">
        <f t="shared" si="2"/>
        <v>0</v>
      </c>
      <c r="T50" s="140">
        <f t="shared" si="3"/>
        <v>0</v>
      </c>
      <c r="U50" s="140">
        <f t="shared" si="4"/>
        <v>0</v>
      </c>
      <c r="V50" s="22">
        <f t="shared" si="2"/>
        <v>0</v>
      </c>
      <c r="W50" s="22">
        <f t="shared" si="2"/>
        <v>0</v>
      </c>
      <c r="X50" s="22">
        <f t="shared" si="2"/>
        <v>0</v>
      </c>
      <c r="Y50" s="22">
        <f t="shared" si="2"/>
        <v>0</v>
      </c>
      <c r="Z50" s="22">
        <f t="shared" si="2"/>
        <v>0</v>
      </c>
      <c r="AA50" s="97">
        <f t="shared" si="5"/>
        <v>0</v>
      </c>
      <c r="AB50" s="97">
        <f t="shared" si="6"/>
        <v>0</v>
      </c>
      <c r="AD50" s="22">
        <f>[2]TRP_Simple!$AN83</f>
        <v>0</v>
      </c>
      <c r="AE50" s="22">
        <f t="shared" si="7"/>
        <v>0</v>
      </c>
      <c r="AF50" s="22">
        <f t="shared" si="8"/>
        <v>1.096101518841438</v>
      </c>
      <c r="AG50" s="22">
        <f t="shared" si="9"/>
        <v>0</v>
      </c>
    </row>
    <row r="51" spans="1:33" x14ac:dyDescent="0.25">
      <c r="A51" s="22">
        <f t="shared" si="0"/>
        <v>17</v>
      </c>
      <c r="B51" s="22">
        <f t="shared" ref="B51:P59" si="11">GETPIVOTDATA(CONCATENATE(B$4),$A$3,"L",$A51)</f>
        <v>0</v>
      </c>
      <c r="C51" s="22">
        <f t="shared" si="11"/>
        <v>0</v>
      </c>
      <c r="D51" s="22">
        <f t="shared" si="11"/>
        <v>0</v>
      </c>
      <c r="E51" s="22">
        <f t="shared" si="11"/>
        <v>0</v>
      </c>
      <c r="F51" s="22">
        <f t="shared" si="11"/>
        <v>0</v>
      </c>
      <c r="G51" s="22">
        <f t="shared" si="11"/>
        <v>0</v>
      </c>
      <c r="H51" s="22">
        <f t="shared" si="11"/>
        <v>0</v>
      </c>
      <c r="I51" s="22">
        <f t="shared" si="11"/>
        <v>0</v>
      </c>
      <c r="J51" s="22">
        <f t="shared" si="11"/>
        <v>0</v>
      </c>
      <c r="K51" s="22">
        <f t="shared" si="11"/>
        <v>0</v>
      </c>
      <c r="L51" s="22">
        <f t="shared" si="11"/>
        <v>0</v>
      </c>
      <c r="M51" s="22">
        <f t="shared" si="11"/>
        <v>0</v>
      </c>
      <c r="N51" s="22">
        <f t="shared" si="11"/>
        <v>0</v>
      </c>
      <c r="O51" s="22">
        <f t="shared" si="11"/>
        <v>0</v>
      </c>
      <c r="P51" s="22">
        <f t="shared" si="11"/>
        <v>0</v>
      </c>
      <c r="Q51" s="22">
        <f t="shared" si="10"/>
        <v>0</v>
      </c>
      <c r="R51" s="22">
        <f t="shared" si="10"/>
        <v>0</v>
      </c>
      <c r="S51" s="22">
        <f t="shared" si="10"/>
        <v>0</v>
      </c>
      <c r="T51" s="140">
        <f t="shared" si="3"/>
        <v>0</v>
      </c>
      <c r="U51" s="140">
        <f t="shared" si="4"/>
        <v>0</v>
      </c>
      <c r="V51" s="22">
        <f t="shared" si="10"/>
        <v>0</v>
      </c>
      <c r="W51" s="22">
        <f t="shared" si="10"/>
        <v>0</v>
      </c>
      <c r="X51" s="22">
        <f t="shared" si="10"/>
        <v>0</v>
      </c>
      <c r="Y51" s="22">
        <f t="shared" si="10"/>
        <v>0</v>
      </c>
      <c r="Z51" s="22">
        <f t="shared" si="10"/>
        <v>0</v>
      </c>
      <c r="AA51" s="97">
        <f t="shared" si="5"/>
        <v>0</v>
      </c>
      <c r="AB51" s="97">
        <f t="shared" si="6"/>
        <v>0</v>
      </c>
      <c r="AD51" s="22">
        <f>[2]TRP_Simple!$AN84</f>
        <v>0</v>
      </c>
      <c r="AE51" s="22">
        <f t="shared" si="7"/>
        <v>0</v>
      </c>
      <c r="AF51" s="22">
        <f t="shared" si="8"/>
        <v>1.096101518841438</v>
      </c>
      <c r="AG51" s="22">
        <f t="shared" si="9"/>
        <v>0</v>
      </c>
    </row>
    <row r="52" spans="1:33" x14ac:dyDescent="0.25">
      <c r="A52" s="22">
        <f t="shared" si="0"/>
        <v>18</v>
      </c>
      <c r="B52" s="22">
        <f t="shared" si="11"/>
        <v>0</v>
      </c>
      <c r="C52" s="22">
        <f t="shared" si="11"/>
        <v>0</v>
      </c>
      <c r="D52" s="22">
        <f t="shared" si="11"/>
        <v>0</v>
      </c>
      <c r="E52" s="22">
        <f t="shared" si="11"/>
        <v>0</v>
      </c>
      <c r="F52" s="22">
        <f t="shared" si="11"/>
        <v>0</v>
      </c>
      <c r="G52" s="22">
        <f t="shared" si="11"/>
        <v>0</v>
      </c>
      <c r="H52" s="22">
        <f t="shared" si="11"/>
        <v>0</v>
      </c>
      <c r="I52" s="22">
        <f t="shared" si="11"/>
        <v>0</v>
      </c>
      <c r="J52" s="22">
        <f t="shared" si="11"/>
        <v>0</v>
      </c>
      <c r="K52" s="22">
        <f t="shared" si="11"/>
        <v>0</v>
      </c>
      <c r="L52" s="22">
        <f t="shared" si="11"/>
        <v>0</v>
      </c>
      <c r="M52" s="22">
        <f t="shared" si="11"/>
        <v>0</v>
      </c>
      <c r="N52" s="22">
        <f t="shared" si="11"/>
        <v>0</v>
      </c>
      <c r="O52" s="22">
        <f t="shared" si="11"/>
        <v>0</v>
      </c>
      <c r="P52" s="22">
        <f t="shared" si="11"/>
        <v>0</v>
      </c>
      <c r="Q52" s="22">
        <f t="shared" si="10"/>
        <v>0</v>
      </c>
      <c r="R52" s="22">
        <f t="shared" si="10"/>
        <v>0</v>
      </c>
      <c r="S52" s="22">
        <f t="shared" si="10"/>
        <v>0</v>
      </c>
      <c r="T52" s="140">
        <f t="shared" si="3"/>
        <v>0</v>
      </c>
      <c r="U52" s="140">
        <f t="shared" si="4"/>
        <v>0</v>
      </c>
      <c r="V52" s="22">
        <f t="shared" si="10"/>
        <v>0</v>
      </c>
      <c r="W52" s="22">
        <f t="shared" si="10"/>
        <v>0</v>
      </c>
      <c r="X52" s="22">
        <f t="shared" si="10"/>
        <v>0</v>
      </c>
      <c r="Y52" s="22">
        <f t="shared" si="10"/>
        <v>0</v>
      </c>
      <c r="Z52" s="22">
        <f t="shared" si="10"/>
        <v>0</v>
      </c>
      <c r="AA52" s="97">
        <f t="shared" si="5"/>
        <v>0</v>
      </c>
      <c r="AB52" s="97">
        <f t="shared" si="6"/>
        <v>0</v>
      </c>
      <c r="AD52" s="22">
        <f>[2]TRP_Simple!$AN85</f>
        <v>0</v>
      </c>
      <c r="AE52" s="22">
        <f t="shared" si="7"/>
        <v>0</v>
      </c>
      <c r="AF52" s="22">
        <f t="shared" si="8"/>
        <v>1.096101518841438</v>
      </c>
      <c r="AG52" s="22">
        <f t="shared" si="9"/>
        <v>0</v>
      </c>
    </row>
    <row r="53" spans="1:33" x14ac:dyDescent="0.25">
      <c r="A53" s="22">
        <f t="shared" si="0"/>
        <v>19</v>
      </c>
      <c r="B53" s="22">
        <f t="shared" si="11"/>
        <v>318.41000000000003</v>
      </c>
      <c r="C53" s="22">
        <f t="shared" si="11"/>
        <v>687.53999999999985</v>
      </c>
      <c r="D53" s="22">
        <f t="shared" si="11"/>
        <v>446.34000000000003</v>
      </c>
      <c r="E53" s="22">
        <f t="shared" si="11"/>
        <v>34.926463406999311</v>
      </c>
      <c r="F53" s="22">
        <f t="shared" si="11"/>
        <v>101.70251048644587</v>
      </c>
      <c r="G53" s="22">
        <f t="shared" si="11"/>
        <v>125.15873123760973</v>
      </c>
      <c r="H53" s="22">
        <f t="shared" si="11"/>
        <v>34.938199087752039</v>
      </c>
      <c r="I53" s="22">
        <f t="shared" si="11"/>
        <v>138.54019074275644</v>
      </c>
      <c r="J53" s="22">
        <f t="shared" si="11"/>
        <v>146.73110843311045</v>
      </c>
      <c r="K53" s="22">
        <f t="shared" si="11"/>
        <v>108.46172416932183</v>
      </c>
      <c r="L53" s="22">
        <f t="shared" si="11"/>
        <v>50.125342740100137</v>
      </c>
      <c r="M53" s="22">
        <f t="shared" si="11"/>
        <v>5102.1106127213061</v>
      </c>
      <c r="N53" s="22">
        <f t="shared" si="11"/>
        <v>670.46</v>
      </c>
      <c r="O53" s="22">
        <f t="shared" si="11"/>
        <v>177.97757465910786</v>
      </c>
      <c r="P53" s="22">
        <f t="shared" si="11"/>
        <v>280.06065527751048</v>
      </c>
      <c r="Q53" s="22">
        <f t="shared" si="10"/>
        <v>791.59329554995156</v>
      </c>
      <c r="R53" s="22">
        <f t="shared" si="10"/>
        <v>180.09687453082395</v>
      </c>
      <c r="S53" s="22">
        <f t="shared" si="10"/>
        <v>327.07178345228863</v>
      </c>
      <c r="T53" s="140">
        <f t="shared" si="3"/>
        <v>53129.078773835587</v>
      </c>
      <c r="U53" s="140">
        <f t="shared" si="4"/>
        <v>4554.811042694726</v>
      </c>
      <c r="V53" s="22">
        <f t="shared" si="10"/>
        <v>0.18853865418715607</v>
      </c>
      <c r="W53" s="22">
        <f t="shared" si="10"/>
        <v>72.45310910396428</v>
      </c>
      <c r="X53" s="22">
        <f t="shared" si="10"/>
        <v>472.34208690462589</v>
      </c>
      <c r="Y53" s="22">
        <f t="shared" si="10"/>
        <v>244.89138231182085</v>
      </c>
      <c r="Z53" s="22">
        <f t="shared" si="10"/>
        <v>68196.009999999995</v>
      </c>
      <c r="AA53" s="97">
        <f t="shared" si="5"/>
        <v>68196.009999999995</v>
      </c>
      <c r="AB53" s="97">
        <f t="shared" si="6"/>
        <v>0</v>
      </c>
      <c r="AD53" s="22">
        <f>[2]TRP_Simple!$AN86</f>
        <v>6.0934130671587046E-2</v>
      </c>
      <c r="AE53" s="22">
        <f t="shared" si="7"/>
        <v>6.678999317840921E-2</v>
      </c>
      <c r="AF53" s="22">
        <f t="shared" si="8"/>
        <v>1.096101518841438</v>
      </c>
      <c r="AG53" s="22">
        <f t="shared" si="9"/>
        <v>5.855862506822164E-3</v>
      </c>
    </row>
    <row r="54" spans="1:33" x14ac:dyDescent="0.25">
      <c r="A54" s="22">
        <f t="shared" si="0"/>
        <v>20</v>
      </c>
      <c r="B54" s="22">
        <f t="shared" si="11"/>
        <v>0</v>
      </c>
      <c r="C54" s="22">
        <f t="shared" si="11"/>
        <v>0</v>
      </c>
      <c r="D54" s="22">
        <f t="shared" si="11"/>
        <v>0</v>
      </c>
      <c r="E54" s="22">
        <f t="shared" si="11"/>
        <v>0</v>
      </c>
      <c r="F54" s="22">
        <f t="shared" si="11"/>
        <v>0</v>
      </c>
      <c r="G54" s="22">
        <f t="shared" si="11"/>
        <v>0</v>
      </c>
      <c r="H54" s="22">
        <f t="shared" si="11"/>
        <v>0</v>
      </c>
      <c r="I54" s="22">
        <f t="shared" si="11"/>
        <v>0</v>
      </c>
      <c r="J54" s="22">
        <f t="shared" si="11"/>
        <v>0</v>
      </c>
      <c r="K54" s="22">
        <f t="shared" si="11"/>
        <v>0</v>
      </c>
      <c r="L54" s="22">
        <f t="shared" si="11"/>
        <v>0</v>
      </c>
      <c r="M54" s="22">
        <f t="shared" si="11"/>
        <v>0</v>
      </c>
      <c r="N54" s="22">
        <f t="shared" si="11"/>
        <v>0</v>
      </c>
      <c r="O54" s="22">
        <f t="shared" si="11"/>
        <v>0</v>
      </c>
      <c r="P54" s="22">
        <f t="shared" si="11"/>
        <v>0</v>
      </c>
      <c r="Q54" s="22">
        <f t="shared" si="10"/>
        <v>0</v>
      </c>
      <c r="R54" s="22">
        <f t="shared" si="10"/>
        <v>0</v>
      </c>
      <c r="S54" s="22">
        <f t="shared" si="10"/>
        <v>0</v>
      </c>
      <c r="T54" s="140">
        <f t="shared" si="3"/>
        <v>0</v>
      </c>
      <c r="U54" s="140">
        <f t="shared" si="4"/>
        <v>0</v>
      </c>
      <c r="V54" s="22">
        <f t="shared" si="10"/>
        <v>0</v>
      </c>
      <c r="W54" s="22">
        <f t="shared" si="10"/>
        <v>0</v>
      </c>
      <c r="X54" s="22">
        <f t="shared" si="10"/>
        <v>0</v>
      </c>
      <c r="Y54" s="22">
        <f t="shared" si="10"/>
        <v>0</v>
      </c>
      <c r="Z54" s="22">
        <f t="shared" si="10"/>
        <v>0</v>
      </c>
      <c r="AA54" s="97">
        <f t="shared" si="5"/>
        <v>0</v>
      </c>
      <c r="AB54" s="97">
        <f t="shared" si="6"/>
        <v>0</v>
      </c>
      <c r="AD54" s="22">
        <f>[2]TRP_Simple!$AN87</f>
        <v>0</v>
      </c>
      <c r="AE54" s="22">
        <f t="shared" si="7"/>
        <v>0</v>
      </c>
      <c r="AF54" s="22">
        <f t="shared" si="8"/>
        <v>1.096101518841438</v>
      </c>
      <c r="AG54" s="22">
        <f t="shared" si="9"/>
        <v>0</v>
      </c>
    </row>
    <row r="55" spans="1:33" x14ac:dyDescent="0.25">
      <c r="A55" s="22">
        <f t="shared" si="0"/>
        <v>21</v>
      </c>
      <c r="B55" s="22">
        <f t="shared" si="11"/>
        <v>0</v>
      </c>
      <c r="C55" s="22">
        <f t="shared" si="11"/>
        <v>0</v>
      </c>
      <c r="D55" s="22">
        <f t="shared" si="11"/>
        <v>0</v>
      </c>
      <c r="E55" s="22">
        <f t="shared" si="11"/>
        <v>0</v>
      </c>
      <c r="F55" s="22">
        <f t="shared" si="11"/>
        <v>0</v>
      </c>
      <c r="G55" s="22">
        <f t="shared" si="11"/>
        <v>0</v>
      </c>
      <c r="H55" s="22">
        <f t="shared" si="11"/>
        <v>0</v>
      </c>
      <c r="I55" s="22">
        <f t="shared" si="11"/>
        <v>0</v>
      </c>
      <c r="J55" s="22">
        <f t="shared" si="11"/>
        <v>0</v>
      </c>
      <c r="K55" s="22">
        <f t="shared" si="11"/>
        <v>0</v>
      </c>
      <c r="L55" s="22">
        <f t="shared" si="11"/>
        <v>0</v>
      </c>
      <c r="M55" s="22">
        <f t="shared" si="11"/>
        <v>0</v>
      </c>
      <c r="N55" s="22">
        <f t="shared" si="11"/>
        <v>0</v>
      </c>
      <c r="O55" s="22">
        <f t="shared" si="11"/>
        <v>0</v>
      </c>
      <c r="P55" s="22">
        <f t="shared" si="11"/>
        <v>0</v>
      </c>
      <c r="Q55" s="22">
        <f t="shared" si="10"/>
        <v>0</v>
      </c>
      <c r="R55" s="22">
        <f t="shared" si="10"/>
        <v>0</v>
      </c>
      <c r="S55" s="22">
        <f t="shared" si="10"/>
        <v>0</v>
      </c>
      <c r="T55" s="140">
        <f t="shared" si="3"/>
        <v>0</v>
      </c>
      <c r="U55" s="140">
        <f t="shared" si="4"/>
        <v>0</v>
      </c>
      <c r="V55" s="22">
        <f t="shared" si="10"/>
        <v>0</v>
      </c>
      <c r="W55" s="22">
        <f t="shared" si="10"/>
        <v>0</v>
      </c>
      <c r="X55" s="22">
        <f t="shared" si="10"/>
        <v>0</v>
      </c>
      <c r="Y55" s="22">
        <f t="shared" si="10"/>
        <v>0</v>
      </c>
      <c r="Z55" s="22">
        <f t="shared" si="10"/>
        <v>0</v>
      </c>
      <c r="AA55" s="97">
        <f t="shared" si="5"/>
        <v>0</v>
      </c>
      <c r="AB55" s="97">
        <f t="shared" si="6"/>
        <v>0</v>
      </c>
      <c r="AD55" s="22">
        <f>[2]TRP_Simple!$AN88</f>
        <v>0</v>
      </c>
      <c r="AE55" s="22">
        <f t="shared" si="7"/>
        <v>0</v>
      </c>
      <c r="AF55" s="22">
        <f t="shared" si="8"/>
        <v>1.096101518841438</v>
      </c>
      <c r="AG55" s="22">
        <f t="shared" si="9"/>
        <v>0</v>
      </c>
    </row>
    <row r="56" spans="1:33" x14ac:dyDescent="0.25">
      <c r="A56" s="22">
        <f t="shared" si="0"/>
        <v>22</v>
      </c>
      <c r="B56" s="22">
        <f t="shared" si="11"/>
        <v>0</v>
      </c>
      <c r="C56" s="22">
        <f t="shared" si="11"/>
        <v>0</v>
      </c>
      <c r="D56" s="22">
        <f t="shared" si="11"/>
        <v>0</v>
      </c>
      <c r="E56" s="22">
        <f t="shared" si="11"/>
        <v>0</v>
      </c>
      <c r="F56" s="22">
        <f t="shared" si="11"/>
        <v>0</v>
      </c>
      <c r="G56" s="22">
        <f t="shared" si="11"/>
        <v>0</v>
      </c>
      <c r="H56" s="22">
        <f t="shared" si="11"/>
        <v>0</v>
      </c>
      <c r="I56" s="22">
        <f t="shared" si="11"/>
        <v>0</v>
      </c>
      <c r="J56" s="22">
        <f t="shared" si="11"/>
        <v>0</v>
      </c>
      <c r="K56" s="22">
        <f t="shared" si="11"/>
        <v>0</v>
      </c>
      <c r="L56" s="22">
        <f t="shared" si="11"/>
        <v>0</v>
      </c>
      <c r="M56" s="22">
        <f t="shared" si="11"/>
        <v>0</v>
      </c>
      <c r="N56" s="22">
        <f t="shared" si="11"/>
        <v>0</v>
      </c>
      <c r="O56" s="22">
        <f t="shared" si="11"/>
        <v>0</v>
      </c>
      <c r="P56" s="22">
        <f t="shared" si="11"/>
        <v>0</v>
      </c>
      <c r="Q56" s="22">
        <f t="shared" si="10"/>
        <v>0</v>
      </c>
      <c r="R56" s="22">
        <f t="shared" si="10"/>
        <v>0</v>
      </c>
      <c r="S56" s="22">
        <f t="shared" si="10"/>
        <v>0</v>
      </c>
      <c r="T56" s="140">
        <f t="shared" si="3"/>
        <v>0</v>
      </c>
      <c r="U56" s="140">
        <f t="shared" si="4"/>
        <v>0</v>
      </c>
      <c r="V56" s="22">
        <f t="shared" si="10"/>
        <v>0</v>
      </c>
      <c r="W56" s="22">
        <f t="shared" si="10"/>
        <v>0</v>
      </c>
      <c r="X56" s="22">
        <f t="shared" si="10"/>
        <v>0</v>
      </c>
      <c r="Y56" s="22">
        <f t="shared" si="10"/>
        <v>0</v>
      </c>
      <c r="Z56" s="22">
        <f t="shared" si="10"/>
        <v>0</v>
      </c>
      <c r="AA56" s="97">
        <f t="shared" si="5"/>
        <v>0</v>
      </c>
      <c r="AB56" s="97">
        <f t="shared" si="6"/>
        <v>0</v>
      </c>
      <c r="AD56" s="22">
        <f>[2]TRP_Simple!$AN89</f>
        <v>0</v>
      </c>
      <c r="AE56" s="22">
        <f t="shared" si="7"/>
        <v>0</v>
      </c>
      <c r="AF56" s="22">
        <f t="shared" si="8"/>
        <v>1.096101518841438</v>
      </c>
      <c r="AG56" s="22">
        <f t="shared" si="9"/>
        <v>0</v>
      </c>
    </row>
    <row r="57" spans="1:33" x14ac:dyDescent="0.25">
      <c r="A57" s="22">
        <f t="shared" si="0"/>
        <v>23</v>
      </c>
      <c r="B57" s="22">
        <f t="shared" si="11"/>
        <v>0</v>
      </c>
      <c r="C57" s="22">
        <f t="shared" si="11"/>
        <v>0</v>
      </c>
      <c r="D57" s="22">
        <f t="shared" si="11"/>
        <v>0</v>
      </c>
      <c r="E57" s="22">
        <f t="shared" si="11"/>
        <v>0</v>
      </c>
      <c r="F57" s="22">
        <f t="shared" si="11"/>
        <v>0</v>
      </c>
      <c r="G57" s="22">
        <f t="shared" si="11"/>
        <v>0</v>
      </c>
      <c r="H57" s="22">
        <f t="shared" si="11"/>
        <v>0</v>
      </c>
      <c r="I57" s="22">
        <f t="shared" si="11"/>
        <v>0</v>
      </c>
      <c r="J57" s="22">
        <f t="shared" si="11"/>
        <v>0</v>
      </c>
      <c r="K57" s="22">
        <f t="shared" si="11"/>
        <v>0</v>
      </c>
      <c r="L57" s="22">
        <f t="shared" si="11"/>
        <v>0</v>
      </c>
      <c r="M57" s="22">
        <f t="shared" si="11"/>
        <v>0</v>
      </c>
      <c r="N57" s="22">
        <f t="shared" si="11"/>
        <v>0</v>
      </c>
      <c r="O57" s="22">
        <f t="shared" si="11"/>
        <v>0</v>
      </c>
      <c r="P57" s="22">
        <f t="shared" si="11"/>
        <v>0</v>
      </c>
      <c r="Q57" s="22">
        <f t="shared" si="10"/>
        <v>0</v>
      </c>
      <c r="R57" s="22">
        <f t="shared" si="10"/>
        <v>0</v>
      </c>
      <c r="S57" s="22">
        <f t="shared" si="10"/>
        <v>0</v>
      </c>
      <c r="T57" s="140">
        <f t="shared" si="3"/>
        <v>0</v>
      </c>
      <c r="U57" s="140">
        <f t="shared" si="4"/>
        <v>0</v>
      </c>
      <c r="V57" s="22">
        <f t="shared" si="10"/>
        <v>0</v>
      </c>
      <c r="W57" s="22">
        <f t="shared" si="10"/>
        <v>0</v>
      </c>
      <c r="X57" s="22">
        <f t="shared" si="10"/>
        <v>0</v>
      </c>
      <c r="Y57" s="22">
        <f t="shared" si="10"/>
        <v>0</v>
      </c>
      <c r="Z57" s="22">
        <f t="shared" si="10"/>
        <v>0</v>
      </c>
      <c r="AA57" s="97">
        <f t="shared" si="5"/>
        <v>0</v>
      </c>
      <c r="AB57" s="97">
        <f t="shared" si="6"/>
        <v>0</v>
      </c>
      <c r="AD57" s="22">
        <f>[2]TRP_Simple!$AN90</f>
        <v>0</v>
      </c>
      <c r="AE57" s="22">
        <f t="shared" si="7"/>
        <v>0</v>
      </c>
      <c r="AF57" s="22">
        <f t="shared" si="8"/>
        <v>1.096101518841438</v>
      </c>
      <c r="AG57" s="22">
        <f t="shared" si="9"/>
        <v>0</v>
      </c>
    </row>
    <row r="58" spans="1:33" x14ac:dyDescent="0.25">
      <c r="A58" s="22">
        <f t="shared" si="0"/>
        <v>24</v>
      </c>
      <c r="B58" s="22">
        <f t="shared" si="11"/>
        <v>0</v>
      </c>
      <c r="C58" s="22">
        <f t="shared" si="11"/>
        <v>0</v>
      </c>
      <c r="D58" s="22">
        <f t="shared" si="11"/>
        <v>0</v>
      </c>
      <c r="E58" s="22">
        <f t="shared" si="11"/>
        <v>0</v>
      </c>
      <c r="F58" s="22">
        <f t="shared" si="11"/>
        <v>0</v>
      </c>
      <c r="G58" s="22">
        <f t="shared" si="11"/>
        <v>0</v>
      </c>
      <c r="H58" s="22">
        <f t="shared" si="11"/>
        <v>0</v>
      </c>
      <c r="I58" s="22">
        <f t="shared" si="11"/>
        <v>0</v>
      </c>
      <c r="J58" s="22">
        <f t="shared" si="11"/>
        <v>0</v>
      </c>
      <c r="K58" s="22">
        <f t="shared" si="11"/>
        <v>0</v>
      </c>
      <c r="L58" s="22">
        <f t="shared" si="11"/>
        <v>0</v>
      </c>
      <c r="M58" s="22">
        <f t="shared" si="11"/>
        <v>0</v>
      </c>
      <c r="N58" s="22">
        <f t="shared" si="11"/>
        <v>0</v>
      </c>
      <c r="O58" s="22">
        <f t="shared" si="11"/>
        <v>0</v>
      </c>
      <c r="P58" s="22">
        <f t="shared" si="11"/>
        <v>0</v>
      </c>
      <c r="Q58" s="22">
        <f t="shared" si="10"/>
        <v>0</v>
      </c>
      <c r="R58" s="22">
        <f t="shared" si="10"/>
        <v>0</v>
      </c>
      <c r="S58" s="22">
        <f t="shared" si="10"/>
        <v>0</v>
      </c>
      <c r="T58" s="140">
        <f t="shared" si="3"/>
        <v>0</v>
      </c>
      <c r="U58" s="140">
        <f t="shared" si="4"/>
        <v>0</v>
      </c>
      <c r="V58" s="22">
        <f t="shared" si="10"/>
        <v>0</v>
      </c>
      <c r="W58" s="22">
        <f t="shared" si="10"/>
        <v>0</v>
      </c>
      <c r="X58" s="22">
        <f t="shared" si="10"/>
        <v>0</v>
      </c>
      <c r="Y58" s="22">
        <f t="shared" si="10"/>
        <v>0</v>
      </c>
      <c r="Z58" s="22">
        <f t="shared" si="10"/>
        <v>0</v>
      </c>
      <c r="AA58" s="97">
        <f t="shared" si="5"/>
        <v>0</v>
      </c>
      <c r="AB58" s="97">
        <f t="shared" si="6"/>
        <v>0</v>
      </c>
      <c r="AD58" s="22">
        <f>[2]TRP_Simple!$AN91</f>
        <v>0</v>
      </c>
      <c r="AE58" s="22">
        <f t="shared" si="7"/>
        <v>0</v>
      </c>
      <c r="AF58" s="22">
        <f>AF$59</f>
        <v>1.096101518841438</v>
      </c>
      <c r="AG58" s="22">
        <f t="shared" si="9"/>
        <v>0</v>
      </c>
    </row>
    <row r="59" spans="1:33" x14ac:dyDescent="0.25">
      <c r="A59" s="22">
        <f t="shared" si="0"/>
        <v>25</v>
      </c>
      <c r="B59" s="22">
        <f t="shared" si="11"/>
        <v>9625.02</v>
      </c>
      <c r="C59" s="22">
        <f t="shared" si="11"/>
        <v>4717.0599999999995</v>
      </c>
      <c r="D59" s="22">
        <f t="shared" si="11"/>
        <v>4273.88</v>
      </c>
      <c r="E59" s="22">
        <f t="shared" si="11"/>
        <v>348.56060790083262</v>
      </c>
      <c r="F59" s="22">
        <f t="shared" si="11"/>
        <v>1014.975048206348</v>
      </c>
      <c r="G59" s="22">
        <f t="shared" si="11"/>
        <v>1011.5499178702917</v>
      </c>
      <c r="H59" s="22">
        <f t="shared" si="11"/>
        <v>204.0292978023117</v>
      </c>
      <c r="I59" s="22">
        <f t="shared" si="11"/>
        <v>809.035914062095</v>
      </c>
      <c r="J59" s="22">
        <f t="shared" si="11"/>
        <v>856.86857940703885</v>
      </c>
      <c r="K59" s="22">
        <f t="shared" si="11"/>
        <v>943.77785980883027</v>
      </c>
      <c r="L59" s="22">
        <f t="shared" si="11"/>
        <v>436.16482271279023</v>
      </c>
      <c r="M59" s="22">
        <f t="shared" si="11"/>
        <v>15483.206964837624</v>
      </c>
      <c r="N59" s="22">
        <f t="shared" si="11"/>
        <v>4688.1900000000005</v>
      </c>
      <c r="O59" s="22">
        <f t="shared" si="11"/>
        <v>1102.4478163758895</v>
      </c>
      <c r="P59" s="22">
        <f t="shared" si="11"/>
        <v>1734.7818030157205</v>
      </c>
      <c r="Q59" s="22">
        <f t="shared" si="10"/>
        <v>4903.3722468033366</v>
      </c>
      <c r="R59" s="22">
        <f t="shared" si="10"/>
        <v>1115.5754113568537</v>
      </c>
      <c r="S59" s="22">
        <f t="shared" si="10"/>
        <v>2025.9831844308762</v>
      </c>
      <c r="T59" s="140">
        <f>SUM(T35:T58)</f>
        <v>185932.90173190637</v>
      </c>
      <c r="U59" s="140">
        <f>SUM(U35:U58)</f>
        <v>52221.157806110969</v>
      </c>
      <c r="V59" s="22">
        <f t="shared" si="10"/>
        <v>3.0977525912655612</v>
      </c>
      <c r="W59" s="22">
        <f t="shared" si="10"/>
        <v>1190.4286017086758</v>
      </c>
      <c r="X59" s="22">
        <f t="shared" si="10"/>
        <v>3824.8245532233691</v>
      </c>
      <c r="Y59" s="22">
        <f t="shared" si="10"/>
        <v>1985.2000798685258</v>
      </c>
      <c r="Z59" s="22">
        <f t="shared" si="10"/>
        <v>300452.08999999997</v>
      </c>
      <c r="AA59" s="97">
        <f>SUM(B59:Y59)</f>
        <v>300452.09000000003</v>
      </c>
      <c r="AB59" s="97">
        <f>AA59-Z59</f>
        <v>0</v>
      </c>
      <c r="AD59" s="141">
        <f>U59/Z59</f>
        <v>0.17380860225039862</v>
      </c>
      <c r="AE59" s="143">
        <f>SUM([5]TEF!$L$44:$M$44)/[5]TEF!$N$44</f>
        <v>0.17380860225042274</v>
      </c>
      <c r="AF59" s="141">
        <v>1.096101518841438</v>
      </c>
      <c r="AG59" s="141">
        <f t="shared" si="9"/>
        <v>2.4119595209981526E-14</v>
      </c>
    </row>
    <row r="60" spans="1:33" x14ac:dyDescent="0.25">
      <c r="A60" s="97" t="s">
        <v>169</v>
      </c>
      <c r="B60" s="97">
        <f t="shared" ref="B60:Z60" si="12">SUM(B35:B58)</f>
        <v>9625.02</v>
      </c>
      <c r="C60" s="97">
        <f t="shared" si="12"/>
        <v>4717.0599999999995</v>
      </c>
      <c r="D60" s="97">
        <f t="shared" si="12"/>
        <v>4273.880000000001</v>
      </c>
      <c r="E60" s="97">
        <f t="shared" si="12"/>
        <v>348.56060790083257</v>
      </c>
      <c r="F60" s="97">
        <f t="shared" si="12"/>
        <v>1014.975048206348</v>
      </c>
      <c r="G60" s="97">
        <f t="shared" si="12"/>
        <v>1011.5499178702916</v>
      </c>
      <c r="H60" s="97">
        <f t="shared" si="12"/>
        <v>204.02929780231176</v>
      </c>
      <c r="I60" s="97">
        <f t="shared" si="12"/>
        <v>809.035914062095</v>
      </c>
      <c r="J60" s="97">
        <f t="shared" si="12"/>
        <v>856.86857940703885</v>
      </c>
      <c r="K60" s="97">
        <f t="shared" si="12"/>
        <v>943.77785980883027</v>
      </c>
      <c r="L60" s="97">
        <f t="shared" si="12"/>
        <v>436.16482271279017</v>
      </c>
      <c r="M60" s="97">
        <f t="shared" si="12"/>
        <v>15483.206964837624</v>
      </c>
      <c r="N60" s="97">
        <f t="shared" si="12"/>
        <v>4688.1900000000005</v>
      </c>
      <c r="O60" s="97">
        <f t="shared" si="12"/>
        <v>1102.4478163758895</v>
      </c>
      <c r="P60" s="97">
        <f t="shared" si="12"/>
        <v>1734.7818030157202</v>
      </c>
      <c r="Q60" s="97">
        <f t="shared" si="12"/>
        <v>4903.3722468033375</v>
      </c>
      <c r="R60" s="97">
        <f t="shared" si="12"/>
        <v>1115.5754113568537</v>
      </c>
      <c r="S60" s="97">
        <f t="shared" si="12"/>
        <v>2025.9831844308767</v>
      </c>
      <c r="T60" s="97">
        <f t="shared" si="12"/>
        <v>185932.90173190637</v>
      </c>
      <c r="U60" s="97">
        <f t="shared" si="12"/>
        <v>52221.157806110969</v>
      </c>
      <c r="V60" s="97">
        <f t="shared" si="12"/>
        <v>3.0977525912655604</v>
      </c>
      <c r="W60" s="97">
        <f t="shared" si="12"/>
        <v>1190.4286017086758</v>
      </c>
      <c r="X60" s="97">
        <f t="shared" si="12"/>
        <v>3824.8245532233691</v>
      </c>
      <c r="Y60" s="97">
        <f t="shared" si="12"/>
        <v>1985.2000798685258</v>
      </c>
      <c r="Z60" s="97">
        <f t="shared" si="12"/>
        <v>300452.09000000003</v>
      </c>
    </row>
    <row r="61" spans="1:33" x14ac:dyDescent="0.25">
      <c r="A61" s="97" t="s">
        <v>169</v>
      </c>
      <c r="B61" s="97">
        <f>B60-B59</f>
        <v>0</v>
      </c>
      <c r="C61" s="97">
        <f t="shared" ref="C61:Z61" si="13">C60-C59</f>
        <v>0</v>
      </c>
      <c r="D61" s="97">
        <f t="shared" si="13"/>
        <v>0</v>
      </c>
      <c r="E61" s="97">
        <f t="shared" si="13"/>
        <v>0</v>
      </c>
      <c r="F61" s="97">
        <f t="shared" si="13"/>
        <v>0</v>
      </c>
      <c r="G61" s="97">
        <f t="shared" si="13"/>
        <v>0</v>
      </c>
      <c r="H61" s="97">
        <f t="shared" si="13"/>
        <v>0</v>
      </c>
      <c r="I61" s="97">
        <f t="shared" si="13"/>
        <v>0</v>
      </c>
      <c r="J61" s="97">
        <f t="shared" si="13"/>
        <v>0</v>
      </c>
      <c r="K61" s="97">
        <f t="shared" si="13"/>
        <v>0</v>
      </c>
      <c r="L61" s="97">
        <f t="shared" si="13"/>
        <v>0</v>
      </c>
      <c r="M61" s="97">
        <f t="shared" si="13"/>
        <v>0</v>
      </c>
      <c r="N61" s="97">
        <f t="shared" si="13"/>
        <v>0</v>
      </c>
      <c r="O61" s="97">
        <f t="shared" si="13"/>
        <v>0</v>
      </c>
      <c r="P61" s="97">
        <f t="shared" si="13"/>
        <v>0</v>
      </c>
      <c r="Q61" s="97">
        <f t="shared" si="13"/>
        <v>0</v>
      </c>
      <c r="R61" s="97">
        <f t="shared" si="13"/>
        <v>0</v>
      </c>
      <c r="S61" s="97">
        <f t="shared" si="13"/>
        <v>0</v>
      </c>
      <c r="T61" s="97">
        <f t="shared" si="13"/>
        <v>0</v>
      </c>
      <c r="U61" s="97">
        <f t="shared" si="13"/>
        <v>0</v>
      </c>
      <c r="V61" s="97">
        <f t="shared" si="13"/>
        <v>0</v>
      </c>
      <c r="W61" s="97">
        <f t="shared" si="13"/>
        <v>0</v>
      </c>
      <c r="X61" s="97">
        <f t="shared" si="13"/>
        <v>0</v>
      </c>
      <c r="Y61" s="97">
        <f t="shared" si="13"/>
        <v>0</v>
      </c>
      <c r="Z61" s="97">
        <f t="shared" si="13"/>
        <v>0</v>
      </c>
    </row>
    <row r="62" spans="1:33" ht="13" thickBot="1" x14ac:dyDescent="0.3"/>
    <row r="63" spans="1:33" s="103" customFormat="1" ht="13" x14ac:dyDescent="0.3">
      <c r="A63" s="102" t="s">
        <v>170</v>
      </c>
    </row>
    <row r="64" spans="1:33" s="105" customFormat="1" x14ac:dyDescent="0.25">
      <c r="A64" s="104">
        <f t="shared" ref="A64:A88" si="14">A35</f>
        <v>1</v>
      </c>
      <c r="B64" s="105">
        <f t="shared" ref="B64:Z74" si="15">IF($Z35=0,0,B35/$Z35)</f>
        <v>0.94597156398104265</v>
      </c>
      <c r="C64" s="105">
        <f t="shared" si="15"/>
        <v>0</v>
      </c>
      <c r="D64" s="105">
        <f t="shared" si="15"/>
        <v>0</v>
      </c>
      <c r="E64" s="105">
        <f t="shared" si="15"/>
        <v>0</v>
      </c>
      <c r="F64" s="105">
        <f t="shared" si="15"/>
        <v>0</v>
      </c>
      <c r="G64" s="105">
        <f t="shared" si="15"/>
        <v>0</v>
      </c>
      <c r="H64" s="105">
        <f t="shared" si="15"/>
        <v>0</v>
      </c>
      <c r="I64" s="105">
        <f t="shared" si="15"/>
        <v>0</v>
      </c>
      <c r="J64" s="105">
        <f t="shared" si="15"/>
        <v>0</v>
      </c>
      <c r="K64" s="105">
        <f t="shared" si="15"/>
        <v>0</v>
      </c>
      <c r="L64" s="105">
        <f t="shared" si="15"/>
        <v>0</v>
      </c>
      <c r="M64" s="105">
        <f t="shared" si="15"/>
        <v>0</v>
      </c>
      <c r="N64" s="105">
        <f t="shared" si="15"/>
        <v>0</v>
      </c>
      <c r="O64" s="105">
        <f t="shared" si="15"/>
        <v>0</v>
      </c>
      <c r="P64" s="105">
        <f t="shared" si="15"/>
        <v>0</v>
      </c>
      <c r="Q64" s="105">
        <f t="shared" si="15"/>
        <v>0</v>
      </c>
      <c r="R64" s="105">
        <f t="shared" si="15"/>
        <v>0</v>
      </c>
      <c r="S64" s="105">
        <f t="shared" si="15"/>
        <v>0</v>
      </c>
      <c r="T64" s="105">
        <f t="shared" si="15"/>
        <v>3.0031705024493112E-3</v>
      </c>
      <c r="U64" s="105">
        <f t="shared" si="15"/>
        <v>5.1025265516508038E-2</v>
      </c>
      <c r="V64" s="105">
        <f t="shared" si="15"/>
        <v>0</v>
      </c>
      <c r="W64" s="105">
        <f t="shared" si="15"/>
        <v>0</v>
      </c>
      <c r="X64" s="105">
        <f t="shared" si="15"/>
        <v>0</v>
      </c>
      <c r="Y64" s="105">
        <f t="shared" si="15"/>
        <v>0</v>
      </c>
      <c r="Z64" s="105">
        <f t="shared" si="15"/>
        <v>1</v>
      </c>
      <c r="AA64" s="106">
        <f>SUM(B64:Y64)</f>
        <v>1</v>
      </c>
      <c r="AB64" s="106">
        <f>Z64-AA64</f>
        <v>0</v>
      </c>
    </row>
    <row r="65" spans="1:28" s="105" customFormat="1" x14ac:dyDescent="0.25">
      <c r="A65" s="104">
        <f t="shared" si="14"/>
        <v>2</v>
      </c>
      <c r="B65" s="105">
        <f t="shared" si="15"/>
        <v>0</v>
      </c>
      <c r="C65" s="105">
        <f t="shared" si="15"/>
        <v>0</v>
      </c>
      <c r="D65" s="105">
        <f t="shared" si="15"/>
        <v>0</v>
      </c>
      <c r="E65" s="105">
        <f t="shared" si="15"/>
        <v>0</v>
      </c>
      <c r="F65" s="105">
        <f t="shared" si="15"/>
        <v>0</v>
      </c>
      <c r="G65" s="105">
        <f t="shared" si="15"/>
        <v>0</v>
      </c>
      <c r="H65" s="105">
        <f t="shared" si="15"/>
        <v>0</v>
      </c>
      <c r="I65" s="105">
        <f t="shared" si="15"/>
        <v>0</v>
      </c>
      <c r="J65" s="105">
        <f t="shared" si="15"/>
        <v>0</v>
      </c>
      <c r="K65" s="105">
        <f t="shared" si="15"/>
        <v>0</v>
      </c>
      <c r="L65" s="105">
        <f t="shared" si="15"/>
        <v>0</v>
      </c>
      <c r="M65" s="105">
        <f t="shared" si="15"/>
        <v>0</v>
      </c>
      <c r="N65" s="105">
        <f t="shared" si="15"/>
        <v>0</v>
      </c>
      <c r="O65" s="105">
        <f t="shared" si="15"/>
        <v>0</v>
      </c>
      <c r="P65" s="105">
        <f t="shared" si="15"/>
        <v>0</v>
      </c>
      <c r="Q65" s="105">
        <f t="shared" si="15"/>
        <v>0</v>
      </c>
      <c r="R65" s="105">
        <f t="shared" si="15"/>
        <v>0</v>
      </c>
      <c r="S65" s="105">
        <f t="shared" si="15"/>
        <v>0</v>
      </c>
      <c r="T65" s="105">
        <f t="shared" si="15"/>
        <v>0</v>
      </c>
      <c r="U65" s="105">
        <f t="shared" si="15"/>
        <v>0</v>
      </c>
      <c r="V65" s="105">
        <f t="shared" si="15"/>
        <v>0</v>
      </c>
      <c r="W65" s="105">
        <f t="shared" si="15"/>
        <v>0</v>
      </c>
      <c r="X65" s="105">
        <f t="shared" si="15"/>
        <v>0</v>
      </c>
      <c r="Y65" s="105">
        <f t="shared" si="15"/>
        <v>0</v>
      </c>
      <c r="Z65" s="105">
        <f t="shared" si="15"/>
        <v>0</v>
      </c>
      <c r="AA65" s="106">
        <f t="shared" ref="AA65:AA87" si="16">SUM(B65:Y65)</f>
        <v>0</v>
      </c>
      <c r="AB65" s="106">
        <f t="shared" ref="AB65:AB87" si="17">Z65-AA65</f>
        <v>0</v>
      </c>
    </row>
    <row r="66" spans="1:28" s="105" customFormat="1" x14ac:dyDescent="0.25">
      <c r="A66" s="104">
        <f t="shared" si="14"/>
        <v>3</v>
      </c>
      <c r="B66" s="105">
        <f t="shared" si="15"/>
        <v>1.45586504299836E-2</v>
      </c>
      <c r="C66" s="105">
        <f t="shared" si="15"/>
        <v>1.8346490188660913E-2</v>
      </c>
      <c r="D66" s="105">
        <f t="shared" si="15"/>
        <v>2.2103418819773901E-2</v>
      </c>
      <c r="E66" s="105">
        <f t="shared" si="15"/>
        <v>1.7717675090243804E-3</v>
      </c>
      <c r="F66" s="105">
        <f t="shared" si="15"/>
        <v>5.1592169973323195E-3</v>
      </c>
      <c r="G66" s="105">
        <f t="shared" si="15"/>
        <v>4.2816663269107814E-3</v>
      </c>
      <c r="H66" s="105">
        <f t="shared" si="15"/>
        <v>2.3600979138992649E-4</v>
      </c>
      <c r="I66" s="105">
        <f t="shared" si="15"/>
        <v>9.3584793635745247E-4</v>
      </c>
      <c r="J66" s="105">
        <f t="shared" si="15"/>
        <v>9.9117811438228934E-4</v>
      </c>
      <c r="K66" s="105">
        <f t="shared" si="15"/>
        <v>4.840041199319885E-3</v>
      </c>
      <c r="L66" s="105">
        <f t="shared" si="15"/>
        <v>2.2368141927503675E-3</v>
      </c>
      <c r="M66" s="105">
        <f t="shared" si="15"/>
        <v>4.2060988106871838E-2</v>
      </c>
      <c r="N66" s="105">
        <f t="shared" si="15"/>
        <v>5.2638215672334211E-2</v>
      </c>
      <c r="O66" s="105">
        <f t="shared" si="15"/>
        <v>1.3957602134088452E-2</v>
      </c>
      <c r="P66" s="105">
        <f t="shared" si="15"/>
        <v>2.1963301878131038E-2</v>
      </c>
      <c r="Q66" s="105">
        <f t="shared" si="15"/>
        <v>6.2079418109053923E-2</v>
      </c>
      <c r="R66" s="105">
        <f t="shared" si="15"/>
        <v>1.4123804783320497E-2</v>
      </c>
      <c r="S66" s="105">
        <f t="shared" si="15"/>
        <v>2.5650073226684254E-2</v>
      </c>
      <c r="T66" s="105">
        <f t="shared" si="15"/>
        <v>0.56628293215007486</v>
      </c>
      <c r="U66" s="105">
        <f t="shared" si="15"/>
        <v>0.11231261583220963</v>
      </c>
      <c r="V66" s="105">
        <f t="shared" si="15"/>
        <v>4.5848139224658546E-6</v>
      </c>
      <c r="W66" s="105">
        <f t="shared" si="15"/>
        <v>1.7618881644081586E-3</v>
      </c>
      <c r="X66" s="105">
        <f t="shared" si="15"/>
        <v>7.7060776640092265E-3</v>
      </c>
      <c r="Y66" s="105">
        <f t="shared" si="15"/>
        <v>3.9973959590057263E-3</v>
      </c>
      <c r="Z66" s="105">
        <f t="shared" si="15"/>
        <v>1</v>
      </c>
      <c r="AA66" s="106">
        <f t="shared" si="16"/>
        <v>1.0000000000000002</v>
      </c>
      <c r="AB66" s="106">
        <f t="shared" si="17"/>
        <v>0</v>
      </c>
    </row>
    <row r="67" spans="1:28" s="105" customFormat="1" x14ac:dyDescent="0.25">
      <c r="A67" s="104">
        <f t="shared" si="14"/>
        <v>4</v>
      </c>
      <c r="B67" s="105">
        <f t="shared" si="15"/>
        <v>0</v>
      </c>
      <c r="C67" s="105">
        <f t="shared" si="15"/>
        <v>0</v>
      </c>
      <c r="D67" s="105">
        <f t="shared" si="15"/>
        <v>0</v>
      </c>
      <c r="E67" s="105">
        <f t="shared" si="15"/>
        <v>0</v>
      </c>
      <c r="F67" s="105">
        <f t="shared" si="15"/>
        <v>0</v>
      </c>
      <c r="G67" s="105">
        <f t="shared" si="15"/>
        <v>0</v>
      </c>
      <c r="H67" s="105">
        <f t="shared" si="15"/>
        <v>0</v>
      </c>
      <c r="I67" s="105">
        <f t="shared" si="15"/>
        <v>0</v>
      </c>
      <c r="J67" s="105">
        <f t="shared" si="15"/>
        <v>0</v>
      </c>
      <c r="K67" s="105">
        <f t="shared" si="15"/>
        <v>0</v>
      </c>
      <c r="L67" s="105">
        <f t="shared" si="15"/>
        <v>0</v>
      </c>
      <c r="M67" s="105">
        <f t="shared" si="15"/>
        <v>0</v>
      </c>
      <c r="N67" s="105">
        <f t="shared" si="15"/>
        <v>0</v>
      </c>
      <c r="O67" s="105">
        <f t="shared" si="15"/>
        <v>0</v>
      </c>
      <c r="P67" s="105">
        <f t="shared" si="15"/>
        <v>0</v>
      </c>
      <c r="Q67" s="105">
        <f t="shared" si="15"/>
        <v>0</v>
      </c>
      <c r="R67" s="105">
        <f t="shared" si="15"/>
        <v>0</v>
      </c>
      <c r="S67" s="105">
        <f t="shared" si="15"/>
        <v>0</v>
      </c>
      <c r="T67" s="105">
        <f t="shared" si="15"/>
        <v>0</v>
      </c>
      <c r="U67" s="105">
        <f t="shared" si="15"/>
        <v>0</v>
      </c>
      <c r="V67" s="105">
        <f t="shared" si="15"/>
        <v>0</v>
      </c>
      <c r="W67" s="105">
        <f t="shared" si="15"/>
        <v>0</v>
      </c>
      <c r="X67" s="105">
        <f t="shared" si="15"/>
        <v>0</v>
      </c>
      <c r="Y67" s="105">
        <f t="shared" si="15"/>
        <v>0</v>
      </c>
      <c r="Z67" s="105">
        <f t="shared" si="15"/>
        <v>0</v>
      </c>
      <c r="AA67" s="106">
        <f t="shared" si="16"/>
        <v>0</v>
      </c>
      <c r="AB67" s="106">
        <f t="shared" si="17"/>
        <v>0</v>
      </c>
    </row>
    <row r="68" spans="1:28" s="105" customFormat="1" x14ac:dyDescent="0.25">
      <c r="A68" s="104">
        <f t="shared" si="14"/>
        <v>5</v>
      </c>
      <c r="B68" s="105">
        <f t="shared" si="15"/>
        <v>0</v>
      </c>
      <c r="C68" s="105">
        <f t="shared" si="15"/>
        <v>0</v>
      </c>
      <c r="D68" s="105">
        <f t="shared" si="15"/>
        <v>0</v>
      </c>
      <c r="E68" s="105">
        <f t="shared" si="15"/>
        <v>0</v>
      </c>
      <c r="F68" s="105">
        <f t="shared" si="15"/>
        <v>0</v>
      </c>
      <c r="G68" s="105">
        <f t="shared" si="15"/>
        <v>0</v>
      </c>
      <c r="H68" s="105">
        <f t="shared" si="15"/>
        <v>0</v>
      </c>
      <c r="I68" s="105">
        <f t="shared" si="15"/>
        <v>0</v>
      </c>
      <c r="J68" s="105">
        <f t="shared" si="15"/>
        <v>0</v>
      </c>
      <c r="K68" s="105">
        <f t="shared" si="15"/>
        <v>0</v>
      </c>
      <c r="L68" s="105">
        <f t="shared" si="15"/>
        <v>0</v>
      </c>
      <c r="M68" s="105">
        <f t="shared" si="15"/>
        <v>0</v>
      </c>
      <c r="N68" s="105">
        <f t="shared" si="15"/>
        <v>0</v>
      </c>
      <c r="O68" s="105">
        <f t="shared" si="15"/>
        <v>0</v>
      </c>
      <c r="P68" s="105">
        <f t="shared" si="15"/>
        <v>0</v>
      </c>
      <c r="Q68" s="105">
        <f t="shared" si="15"/>
        <v>0</v>
      </c>
      <c r="R68" s="105">
        <f t="shared" si="15"/>
        <v>0</v>
      </c>
      <c r="S68" s="105">
        <f t="shared" si="15"/>
        <v>0</v>
      </c>
      <c r="T68" s="105">
        <f t="shared" si="15"/>
        <v>0</v>
      </c>
      <c r="U68" s="105">
        <f t="shared" si="15"/>
        <v>0</v>
      </c>
      <c r="V68" s="105">
        <f t="shared" si="15"/>
        <v>0</v>
      </c>
      <c r="W68" s="105">
        <f t="shared" si="15"/>
        <v>0</v>
      </c>
      <c r="X68" s="105">
        <f t="shared" si="15"/>
        <v>0</v>
      </c>
      <c r="Y68" s="105">
        <f t="shared" si="15"/>
        <v>0</v>
      </c>
      <c r="Z68" s="105">
        <f t="shared" si="15"/>
        <v>0</v>
      </c>
      <c r="AA68" s="106">
        <f t="shared" si="16"/>
        <v>0</v>
      </c>
      <c r="AB68" s="106">
        <f t="shared" si="17"/>
        <v>0</v>
      </c>
    </row>
    <row r="69" spans="1:28" s="105" customFormat="1" x14ac:dyDescent="0.25">
      <c r="A69" s="104">
        <f t="shared" si="14"/>
        <v>6</v>
      </c>
      <c r="B69" s="105">
        <f t="shared" si="15"/>
        <v>0</v>
      </c>
      <c r="C69" s="105">
        <f t="shared" si="15"/>
        <v>0</v>
      </c>
      <c r="D69" s="105">
        <f t="shared" si="15"/>
        <v>0</v>
      </c>
      <c r="E69" s="105">
        <f t="shared" si="15"/>
        <v>0</v>
      </c>
      <c r="F69" s="105">
        <f t="shared" si="15"/>
        <v>0</v>
      </c>
      <c r="G69" s="105">
        <f t="shared" si="15"/>
        <v>0</v>
      </c>
      <c r="H69" s="105">
        <f t="shared" si="15"/>
        <v>0</v>
      </c>
      <c r="I69" s="105">
        <f t="shared" si="15"/>
        <v>0</v>
      </c>
      <c r="J69" s="105">
        <f t="shared" si="15"/>
        <v>0</v>
      </c>
      <c r="K69" s="105">
        <f t="shared" si="15"/>
        <v>0</v>
      </c>
      <c r="L69" s="105">
        <f t="shared" si="15"/>
        <v>0</v>
      </c>
      <c r="M69" s="105">
        <f t="shared" si="15"/>
        <v>0</v>
      </c>
      <c r="N69" s="105">
        <f t="shared" si="15"/>
        <v>0</v>
      </c>
      <c r="O69" s="105">
        <f t="shared" si="15"/>
        <v>0</v>
      </c>
      <c r="P69" s="105">
        <f t="shared" si="15"/>
        <v>0</v>
      </c>
      <c r="Q69" s="105">
        <f t="shared" si="15"/>
        <v>0</v>
      </c>
      <c r="R69" s="105">
        <f t="shared" si="15"/>
        <v>0</v>
      </c>
      <c r="S69" s="105">
        <f t="shared" si="15"/>
        <v>0</v>
      </c>
      <c r="T69" s="105">
        <f t="shared" si="15"/>
        <v>0</v>
      </c>
      <c r="U69" s="105">
        <f t="shared" si="15"/>
        <v>0</v>
      </c>
      <c r="V69" s="105">
        <f t="shared" si="15"/>
        <v>0</v>
      </c>
      <c r="W69" s="105">
        <f t="shared" si="15"/>
        <v>0</v>
      </c>
      <c r="X69" s="105">
        <f t="shared" si="15"/>
        <v>0</v>
      </c>
      <c r="Y69" s="105">
        <f t="shared" si="15"/>
        <v>0</v>
      </c>
      <c r="Z69" s="105">
        <f t="shared" si="15"/>
        <v>0</v>
      </c>
      <c r="AA69" s="106">
        <f t="shared" si="16"/>
        <v>0</v>
      </c>
      <c r="AB69" s="106">
        <f t="shared" si="17"/>
        <v>0</v>
      </c>
    </row>
    <row r="70" spans="1:28" s="105" customFormat="1" x14ac:dyDescent="0.25">
      <c r="A70" s="104">
        <f t="shared" si="14"/>
        <v>7</v>
      </c>
      <c r="B70" s="105">
        <f t="shared" si="15"/>
        <v>0</v>
      </c>
      <c r="C70" s="105">
        <f t="shared" si="15"/>
        <v>0</v>
      </c>
      <c r="D70" s="105">
        <f t="shared" si="15"/>
        <v>0</v>
      </c>
      <c r="E70" s="105">
        <f t="shared" si="15"/>
        <v>0</v>
      </c>
      <c r="F70" s="105">
        <f t="shared" si="15"/>
        <v>0</v>
      </c>
      <c r="G70" s="105">
        <f t="shared" si="15"/>
        <v>0</v>
      </c>
      <c r="H70" s="105">
        <f t="shared" si="15"/>
        <v>0</v>
      </c>
      <c r="I70" s="105">
        <f t="shared" si="15"/>
        <v>0</v>
      </c>
      <c r="J70" s="105">
        <f t="shared" si="15"/>
        <v>0</v>
      </c>
      <c r="K70" s="105">
        <f t="shared" si="15"/>
        <v>0</v>
      </c>
      <c r="L70" s="105">
        <f t="shared" si="15"/>
        <v>0</v>
      </c>
      <c r="M70" s="105">
        <f t="shared" si="15"/>
        <v>0</v>
      </c>
      <c r="N70" s="105">
        <f t="shared" si="15"/>
        <v>0</v>
      </c>
      <c r="O70" s="105">
        <f t="shared" si="15"/>
        <v>0</v>
      </c>
      <c r="P70" s="105">
        <f t="shared" si="15"/>
        <v>0</v>
      </c>
      <c r="Q70" s="105">
        <f t="shared" si="15"/>
        <v>0</v>
      </c>
      <c r="R70" s="105">
        <f t="shared" si="15"/>
        <v>0</v>
      </c>
      <c r="S70" s="105">
        <f t="shared" si="15"/>
        <v>0</v>
      </c>
      <c r="T70" s="105">
        <f t="shared" si="15"/>
        <v>0</v>
      </c>
      <c r="U70" s="105">
        <f t="shared" si="15"/>
        <v>0</v>
      </c>
      <c r="V70" s="105">
        <f t="shared" si="15"/>
        <v>0</v>
      </c>
      <c r="W70" s="105">
        <f t="shared" si="15"/>
        <v>0</v>
      </c>
      <c r="X70" s="105">
        <f t="shared" si="15"/>
        <v>0</v>
      </c>
      <c r="Y70" s="105">
        <f t="shared" si="15"/>
        <v>0</v>
      </c>
      <c r="Z70" s="105">
        <f t="shared" si="15"/>
        <v>0</v>
      </c>
      <c r="AA70" s="106">
        <f t="shared" si="16"/>
        <v>0</v>
      </c>
      <c r="AB70" s="106">
        <f t="shared" si="17"/>
        <v>0</v>
      </c>
    </row>
    <row r="71" spans="1:28" s="105" customFormat="1" x14ac:dyDescent="0.25">
      <c r="A71" s="104">
        <f t="shared" si="14"/>
        <v>8</v>
      </c>
      <c r="B71" s="105">
        <f t="shared" si="15"/>
        <v>0</v>
      </c>
      <c r="C71" s="105">
        <f t="shared" si="15"/>
        <v>0</v>
      </c>
      <c r="D71" s="105">
        <f t="shared" si="15"/>
        <v>0</v>
      </c>
      <c r="E71" s="105">
        <f t="shared" si="15"/>
        <v>0</v>
      </c>
      <c r="F71" s="105">
        <f t="shared" si="15"/>
        <v>0</v>
      </c>
      <c r="G71" s="105">
        <f t="shared" si="15"/>
        <v>0</v>
      </c>
      <c r="H71" s="105">
        <f t="shared" si="15"/>
        <v>0</v>
      </c>
      <c r="I71" s="105">
        <f t="shared" si="15"/>
        <v>0</v>
      </c>
      <c r="J71" s="105">
        <f t="shared" si="15"/>
        <v>0</v>
      </c>
      <c r="K71" s="105">
        <f t="shared" si="15"/>
        <v>0</v>
      </c>
      <c r="L71" s="105">
        <f t="shared" si="15"/>
        <v>0</v>
      </c>
      <c r="M71" s="105">
        <f t="shared" si="15"/>
        <v>0</v>
      </c>
      <c r="N71" s="105">
        <f t="shared" si="15"/>
        <v>0</v>
      </c>
      <c r="O71" s="105">
        <f t="shared" si="15"/>
        <v>0</v>
      </c>
      <c r="P71" s="105">
        <f t="shared" si="15"/>
        <v>0</v>
      </c>
      <c r="Q71" s="105">
        <f t="shared" si="15"/>
        <v>0</v>
      </c>
      <c r="R71" s="105">
        <f t="shared" si="15"/>
        <v>0</v>
      </c>
      <c r="S71" s="105">
        <f t="shared" si="15"/>
        <v>0</v>
      </c>
      <c r="T71" s="105">
        <f t="shared" si="15"/>
        <v>0</v>
      </c>
      <c r="U71" s="105">
        <f t="shared" si="15"/>
        <v>0</v>
      </c>
      <c r="V71" s="105">
        <f t="shared" si="15"/>
        <v>0</v>
      </c>
      <c r="W71" s="105">
        <f t="shared" si="15"/>
        <v>0</v>
      </c>
      <c r="X71" s="105">
        <f t="shared" si="15"/>
        <v>0</v>
      </c>
      <c r="Y71" s="105">
        <f t="shared" si="15"/>
        <v>0</v>
      </c>
      <c r="Z71" s="105">
        <f t="shared" si="15"/>
        <v>0</v>
      </c>
      <c r="AA71" s="106">
        <f t="shared" si="16"/>
        <v>0</v>
      </c>
      <c r="AB71" s="106">
        <f t="shared" si="17"/>
        <v>0</v>
      </c>
    </row>
    <row r="72" spans="1:28" s="105" customFormat="1" x14ac:dyDescent="0.25">
      <c r="A72" s="104">
        <f t="shared" si="14"/>
        <v>9</v>
      </c>
      <c r="B72" s="105">
        <f t="shared" si="15"/>
        <v>0</v>
      </c>
      <c r="C72" s="105">
        <f t="shared" si="15"/>
        <v>0</v>
      </c>
      <c r="D72" s="105">
        <f t="shared" si="15"/>
        <v>0</v>
      </c>
      <c r="E72" s="105">
        <f t="shared" si="15"/>
        <v>0</v>
      </c>
      <c r="F72" s="105">
        <f t="shared" si="15"/>
        <v>0</v>
      </c>
      <c r="G72" s="105">
        <f t="shared" si="15"/>
        <v>0</v>
      </c>
      <c r="H72" s="105">
        <f t="shared" si="15"/>
        <v>0</v>
      </c>
      <c r="I72" s="105">
        <f t="shared" si="15"/>
        <v>0</v>
      </c>
      <c r="J72" s="105">
        <f t="shared" si="15"/>
        <v>0</v>
      </c>
      <c r="K72" s="105">
        <f t="shared" si="15"/>
        <v>0</v>
      </c>
      <c r="L72" s="105">
        <f t="shared" si="15"/>
        <v>0</v>
      </c>
      <c r="M72" s="105">
        <f t="shared" si="15"/>
        <v>0</v>
      </c>
      <c r="N72" s="105">
        <f t="shared" si="15"/>
        <v>0</v>
      </c>
      <c r="O72" s="105">
        <f t="shared" si="15"/>
        <v>0</v>
      </c>
      <c r="P72" s="105">
        <f t="shared" si="15"/>
        <v>0</v>
      </c>
      <c r="Q72" s="105">
        <f t="shared" si="15"/>
        <v>0</v>
      </c>
      <c r="R72" s="105">
        <f t="shared" si="15"/>
        <v>0</v>
      </c>
      <c r="S72" s="105">
        <f t="shared" si="15"/>
        <v>0</v>
      </c>
      <c r="T72" s="105">
        <f t="shared" si="15"/>
        <v>0</v>
      </c>
      <c r="U72" s="105">
        <f t="shared" si="15"/>
        <v>0</v>
      </c>
      <c r="V72" s="105">
        <f t="shared" si="15"/>
        <v>0</v>
      </c>
      <c r="W72" s="105">
        <f t="shared" si="15"/>
        <v>0</v>
      </c>
      <c r="X72" s="105">
        <f t="shared" si="15"/>
        <v>0</v>
      </c>
      <c r="Y72" s="105">
        <f t="shared" si="15"/>
        <v>0</v>
      </c>
      <c r="Z72" s="105">
        <f t="shared" si="15"/>
        <v>0</v>
      </c>
      <c r="AA72" s="106">
        <f t="shared" si="16"/>
        <v>0</v>
      </c>
      <c r="AB72" s="106">
        <f t="shared" si="17"/>
        <v>0</v>
      </c>
    </row>
    <row r="73" spans="1:28" s="105" customFormat="1" x14ac:dyDescent="0.25">
      <c r="A73" s="104">
        <f t="shared" si="14"/>
        <v>10</v>
      </c>
      <c r="B73" s="105">
        <f t="shared" si="15"/>
        <v>0</v>
      </c>
      <c r="C73" s="105">
        <f t="shared" si="15"/>
        <v>0</v>
      </c>
      <c r="D73" s="105">
        <f t="shared" si="15"/>
        <v>0</v>
      </c>
      <c r="E73" s="105">
        <f t="shared" si="15"/>
        <v>0</v>
      </c>
      <c r="F73" s="105">
        <f t="shared" si="15"/>
        <v>0</v>
      </c>
      <c r="G73" s="105">
        <f t="shared" si="15"/>
        <v>0</v>
      </c>
      <c r="H73" s="105">
        <f t="shared" si="15"/>
        <v>0</v>
      </c>
      <c r="I73" s="105">
        <f t="shared" si="15"/>
        <v>0</v>
      </c>
      <c r="J73" s="105">
        <f t="shared" si="15"/>
        <v>0</v>
      </c>
      <c r="K73" s="105">
        <f t="shared" si="15"/>
        <v>0</v>
      </c>
      <c r="L73" s="105">
        <f t="shared" si="15"/>
        <v>0</v>
      </c>
      <c r="M73" s="105">
        <f t="shared" si="15"/>
        <v>0</v>
      </c>
      <c r="N73" s="105">
        <f t="shared" si="15"/>
        <v>0</v>
      </c>
      <c r="O73" s="105">
        <f t="shared" si="15"/>
        <v>0</v>
      </c>
      <c r="P73" s="105">
        <f t="shared" si="15"/>
        <v>0</v>
      </c>
      <c r="Q73" s="105">
        <f t="shared" si="15"/>
        <v>0</v>
      </c>
      <c r="R73" s="105">
        <f t="shared" si="15"/>
        <v>0</v>
      </c>
      <c r="S73" s="105">
        <f t="shared" si="15"/>
        <v>0</v>
      </c>
      <c r="T73" s="105">
        <f t="shared" si="15"/>
        <v>0</v>
      </c>
      <c r="U73" s="105">
        <f t="shared" si="15"/>
        <v>0</v>
      </c>
      <c r="V73" s="105">
        <f t="shared" si="15"/>
        <v>0</v>
      </c>
      <c r="W73" s="105">
        <f t="shared" si="15"/>
        <v>0</v>
      </c>
      <c r="X73" s="105">
        <f t="shared" si="15"/>
        <v>0</v>
      </c>
      <c r="Y73" s="105">
        <f t="shared" si="15"/>
        <v>0</v>
      </c>
      <c r="Z73" s="105">
        <f t="shared" si="15"/>
        <v>0</v>
      </c>
      <c r="AA73" s="106">
        <f t="shared" si="16"/>
        <v>0</v>
      </c>
      <c r="AB73" s="106">
        <f t="shared" si="17"/>
        <v>0</v>
      </c>
    </row>
    <row r="74" spans="1:28" s="105" customFormat="1" x14ac:dyDescent="0.25">
      <c r="A74" s="104">
        <f t="shared" si="14"/>
        <v>11</v>
      </c>
      <c r="B74" s="105">
        <f t="shared" si="15"/>
        <v>0</v>
      </c>
      <c r="C74" s="105">
        <f t="shared" si="15"/>
        <v>0</v>
      </c>
      <c r="D74" s="105">
        <f t="shared" si="15"/>
        <v>0</v>
      </c>
      <c r="E74" s="105">
        <f t="shared" si="15"/>
        <v>0</v>
      </c>
      <c r="F74" s="105">
        <f t="shared" si="15"/>
        <v>0</v>
      </c>
      <c r="G74" s="105">
        <f t="shared" ref="C74:Z84" si="18">IF($Z45=0,0,G45/$Z45)</f>
        <v>0</v>
      </c>
      <c r="H74" s="105">
        <f t="shared" si="18"/>
        <v>0</v>
      </c>
      <c r="I74" s="105">
        <f t="shared" si="18"/>
        <v>0</v>
      </c>
      <c r="J74" s="105">
        <f t="shared" si="18"/>
        <v>0</v>
      </c>
      <c r="K74" s="105">
        <f t="shared" si="18"/>
        <v>0</v>
      </c>
      <c r="L74" s="105">
        <f t="shared" si="18"/>
        <v>0</v>
      </c>
      <c r="M74" s="105">
        <f t="shared" si="18"/>
        <v>0</v>
      </c>
      <c r="N74" s="105">
        <f t="shared" si="18"/>
        <v>0</v>
      </c>
      <c r="O74" s="105">
        <f t="shared" si="18"/>
        <v>0</v>
      </c>
      <c r="P74" s="105">
        <f t="shared" si="18"/>
        <v>0</v>
      </c>
      <c r="Q74" s="105">
        <f t="shared" si="18"/>
        <v>0</v>
      </c>
      <c r="R74" s="105">
        <f t="shared" si="18"/>
        <v>0</v>
      </c>
      <c r="S74" s="105">
        <f t="shared" si="18"/>
        <v>0</v>
      </c>
      <c r="T74" s="105">
        <f t="shared" si="18"/>
        <v>0</v>
      </c>
      <c r="U74" s="105">
        <f t="shared" si="18"/>
        <v>0</v>
      </c>
      <c r="V74" s="105">
        <f t="shared" si="18"/>
        <v>0</v>
      </c>
      <c r="W74" s="105">
        <f t="shared" si="18"/>
        <v>0</v>
      </c>
      <c r="X74" s="105">
        <f t="shared" si="18"/>
        <v>0</v>
      </c>
      <c r="Y74" s="105">
        <f t="shared" si="18"/>
        <v>0</v>
      </c>
      <c r="Z74" s="105">
        <f t="shared" si="18"/>
        <v>0</v>
      </c>
      <c r="AA74" s="106">
        <f t="shared" si="16"/>
        <v>0</v>
      </c>
      <c r="AB74" s="106">
        <f t="shared" si="17"/>
        <v>0</v>
      </c>
    </row>
    <row r="75" spans="1:28" s="105" customFormat="1" x14ac:dyDescent="0.25">
      <c r="A75" s="104">
        <f t="shared" si="14"/>
        <v>12</v>
      </c>
      <c r="B75" s="105">
        <f t="shared" ref="B75:B88" si="19">IF($Z46=0,0,B46/$Z46)</f>
        <v>7.8721850029152426E-2</v>
      </c>
      <c r="C75" s="105">
        <f t="shared" si="18"/>
        <v>4.1811963444410426E-2</v>
      </c>
      <c r="D75" s="105">
        <f t="shared" si="18"/>
        <v>4.519498622798767E-2</v>
      </c>
      <c r="E75" s="105">
        <f t="shared" si="18"/>
        <v>3.5281648712615697E-3</v>
      </c>
      <c r="F75" s="105">
        <f t="shared" si="18"/>
        <v>1.0273677601880558E-2</v>
      </c>
      <c r="G75" s="105">
        <f t="shared" si="18"/>
        <v>9.5191214394556925E-3</v>
      </c>
      <c r="H75" s="105">
        <f t="shared" si="18"/>
        <v>1.9285283687037916E-3</v>
      </c>
      <c r="I75" s="105">
        <f t="shared" si="18"/>
        <v>7.6471797353373739E-3</v>
      </c>
      <c r="J75" s="105">
        <f t="shared" si="18"/>
        <v>8.0993042736368648E-3</v>
      </c>
      <c r="K75" s="105">
        <f t="shared" si="18"/>
        <v>9.2926329917044116E-3</v>
      </c>
      <c r="L75" s="105">
        <f t="shared" si="18"/>
        <v>4.2945695104383693E-3</v>
      </c>
      <c r="M75" s="105">
        <f t="shared" si="18"/>
        <v>0.11134535127970339</v>
      </c>
      <c r="N75" s="105">
        <f t="shared" si="18"/>
        <v>3.2268729601672735E-2</v>
      </c>
      <c r="O75" s="105">
        <f t="shared" si="18"/>
        <v>5.853006086855737E-3</v>
      </c>
      <c r="P75" s="105">
        <f t="shared" si="18"/>
        <v>9.2101306761131901E-3</v>
      </c>
      <c r="Q75" s="105">
        <f t="shared" si="18"/>
        <v>2.6032495307582056E-2</v>
      </c>
      <c r="R75" s="105">
        <f t="shared" si="18"/>
        <v>5.9227018059528512E-3</v>
      </c>
      <c r="S75" s="105">
        <f t="shared" si="18"/>
        <v>1.0756148031861281E-2</v>
      </c>
      <c r="T75" s="105">
        <f t="shared" si="18"/>
        <v>0.43572914585735972</v>
      </c>
      <c r="U75" s="105">
        <f t="shared" si="18"/>
        <v>9.4544693046582029E-2</v>
      </c>
      <c r="V75" s="105">
        <f t="shared" si="18"/>
        <v>3.0338872462071277E-5</v>
      </c>
      <c r="W75" s="105">
        <f t="shared" si="18"/>
        <v>1.1658859272452863E-2</v>
      </c>
      <c r="X75" s="105">
        <f t="shared" si="18"/>
        <v>2.3910802686004269E-2</v>
      </c>
      <c r="Y75" s="105">
        <f t="shared" si="18"/>
        <v>1.2425618981428672E-2</v>
      </c>
      <c r="Z75" s="105">
        <f t="shared" si="18"/>
        <v>1</v>
      </c>
      <c r="AA75" s="106">
        <f t="shared" si="16"/>
        <v>1</v>
      </c>
      <c r="AB75" s="106">
        <f t="shared" si="17"/>
        <v>0</v>
      </c>
    </row>
    <row r="76" spans="1:28" s="105" customFormat="1" x14ac:dyDescent="0.25">
      <c r="A76" s="104">
        <f t="shared" si="14"/>
        <v>13</v>
      </c>
      <c r="B76" s="105">
        <f t="shared" si="19"/>
        <v>1.8973290879526306E-2</v>
      </c>
      <c r="C76" s="105">
        <f t="shared" si="18"/>
        <v>5.9026392011527285E-3</v>
      </c>
      <c r="D76" s="105">
        <f t="shared" si="18"/>
        <v>2.3827716574761223E-3</v>
      </c>
      <c r="E76" s="105">
        <f t="shared" si="18"/>
        <v>2.8271049189254924E-4</v>
      </c>
      <c r="F76" s="105">
        <f t="shared" si="18"/>
        <v>8.2322582825744225E-4</v>
      </c>
      <c r="G76" s="105">
        <f t="shared" si="18"/>
        <v>1.1132610642975728E-3</v>
      </c>
      <c r="H76" s="105">
        <f t="shared" si="18"/>
        <v>2.4211915359175816E-4</v>
      </c>
      <c r="I76" s="105">
        <f t="shared" si="18"/>
        <v>9.6007334656341412E-4</v>
      </c>
      <c r="J76" s="105">
        <f t="shared" si="18"/>
        <v>1.0168358045638179E-3</v>
      </c>
      <c r="K76" s="105">
        <f t="shared" si="18"/>
        <v>7.8440834215172763E-4</v>
      </c>
      <c r="L76" s="105">
        <f t="shared" si="18"/>
        <v>3.6251255730701651E-4</v>
      </c>
      <c r="M76" s="105">
        <f t="shared" si="18"/>
        <v>1.42499897562846E-2</v>
      </c>
      <c r="N76" s="105">
        <f t="shared" si="18"/>
        <v>5.4161873955179615E-3</v>
      </c>
      <c r="O76" s="105">
        <f t="shared" si="18"/>
        <v>1.7190988306746589E-3</v>
      </c>
      <c r="P76" s="105">
        <f t="shared" si="18"/>
        <v>2.7051270134886571E-3</v>
      </c>
      <c r="Q76" s="105">
        <f t="shared" si="18"/>
        <v>7.6460594058341503E-3</v>
      </c>
      <c r="R76" s="105">
        <f t="shared" si="18"/>
        <v>1.7395693081395549E-3</v>
      </c>
      <c r="S76" s="105">
        <f t="shared" si="18"/>
        <v>3.1592110497991386E-3</v>
      </c>
      <c r="T76" s="105">
        <f t="shared" si="18"/>
        <v>0.64035202828526383</v>
      </c>
      <c r="U76" s="105">
        <f t="shared" si="18"/>
        <v>0.27127621686145675</v>
      </c>
      <c r="V76" s="105">
        <f t="shared" si="18"/>
        <v>5.419284793499609E-6</v>
      </c>
      <c r="W76" s="105">
        <f t="shared" si="18"/>
        <v>2.0825651593922856E-3</v>
      </c>
      <c r="X76" s="105">
        <f t="shared" si="18"/>
        <v>1.1065995250120943E-2</v>
      </c>
      <c r="Y76" s="105">
        <f t="shared" si="18"/>
        <v>5.7386840724536117E-3</v>
      </c>
      <c r="Z76" s="105">
        <f t="shared" si="18"/>
        <v>1</v>
      </c>
      <c r="AA76" s="106">
        <f t="shared" si="16"/>
        <v>1.0000000000000002</v>
      </c>
      <c r="AB76" s="106">
        <f t="shared" si="17"/>
        <v>0</v>
      </c>
    </row>
    <row r="77" spans="1:28" s="105" customFormat="1" x14ac:dyDescent="0.25">
      <c r="A77" s="104">
        <f t="shared" si="14"/>
        <v>14</v>
      </c>
      <c r="B77" s="105">
        <f t="shared" si="19"/>
        <v>0</v>
      </c>
      <c r="C77" s="105">
        <f t="shared" si="18"/>
        <v>0</v>
      </c>
      <c r="D77" s="105">
        <f t="shared" si="18"/>
        <v>0</v>
      </c>
      <c r="E77" s="105">
        <f t="shared" si="18"/>
        <v>0</v>
      </c>
      <c r="F77" s="105">
        <f t="shared" si="18"/>
        <v>0</v>
      </c>
      <c r="G77" s="105">
        <f t="shared" si="18"/>
        <v>0</v>
      </c>
      <c r="H77" s="105">
        <f t="shared" si="18"/>
        <v>0</v>
      </c>
      <c r="I77" s="105">
        <f t="shared" si="18"/>
        <v>0</v>
      </c>
      <c r="J77" s="105">
        <f t="shared" si="18"/>
        <v>0</v>
      </c>
      <c r="K77" s="105">
        <f t="shared" si="18"/>
        <v>0</v>
      </c>
      <c r="L77" s="105">
        <f t="shared" si="18"/>
        <v>0</v>
      </c>
      <c r="M77" s="105">
        <f t="shared" si="18"/>
        <v>0</v>
      </c>
      <c r="N77" s="105">
        <f t="shared" si="18"/>
        <v>0</v>
      </c>
      <c r="O77" s="105">
        <f t="shared" si="18"/>
        <v>0</v>
      </c>
      <c r="P77" s="105">
        <f t="shared" si="18"/>
        <v>0</v>
      </c>
      <c r="Q77" s="105">
        <f t="shared" si="18"/>
        <v>0</v>
      </c>
      <c r="R77" s="105">
        <f t="shared" si="18"/>
        <v>0</v>
      </c>
      <c r="S77" s="105">
        <f t="shared" si="18"/>
        <v>0</v>
      </c>
      <c r="T77" s="105">
        <f t="shared" si="18"/>
        <v>0</v>
      </c>
      <c r="U77" s="105">
        <f t="shared" si="18"/>
        <v>0</v>
      </c>
      <c r="V77" s="105">
        <f t="shared" si="18"/>
        <v>0</v>
      </c>
      <c r="W77" s="105">
        <f t="shared" si="18"/>
        <v>0</v>
      </c>
      <c r="X77" s="105">
        <f t="shared" si="18"/>
        <v>0</v>
      </c>
      <c r="Y77" s="105">
        <f t="shared" si="18"/>
        <v>0</v>
      </c>
      <c r="Z77" s="105">
        <f t="shared" si="18"/>
        <v>0</v>
      </c>
      <c r="AA77" s="106">
        <f t="shared" si="16"/>
        <v>0</v>
      </c>
      <c r="AB77" s="106">
        <f t="shared" si="17"/>
        <v>0</v>
      </c>
    </row>
    <row r="78" spans="1:28" s="105" customFormat="1" x14ac:dyDescent="0.25">
      <c r="A78" s="104">
        <f t="shared" si="14"/>
        <v>15</v>
      </c>
      <c r="B78" s="105">
        <f t="shared" si="19"/>
        <v>0</v>
      </c>
      <c r="C78" s="105">
        <f t="shared" si="18"/>
        <v>0</v>
      </c>
      <c r="D78" s="105">
        <f t="shared" si="18"/>
        <v>0</v>
      </c>
      <c r="E78" s="105">
        <f t="shared" si="18"/>
        <v>0</v>
      </c>
      <c r="F78" s="105">
        <f t="shared" si="18"/>
        <v>0</v>
      </c>
      <c r="G78" s="105">
        <f t="shared" si="18"/>
        <v>0</v>
      </c>
      <c r="H78" s="105">
        <f t="shared" si="18"/>
        <v>0</v>
      </c>
      <c r="I78" s="105">
        <f t="shared" si="18"/>
        <v>0</v>
      </c>
      <c r="J78" s="105">
        <f t="shared" si="18"/>
        <v>0</v>
      </c>
      <c r="K78" s="105">
        <f t="shared" si="18"/>
        <v>0</v>
      </c>
      <c r="L78" s="105">
        <f t="shared" si="18"/>
        <v>0</v>
      </c>
      <c r="M78" s="105">
        <f t="shared" si="18"/>
        <v>0</v>
      </c>
      <c r="N78" s="105">
        <f t="shared" si="18"/>
        <v>0</v>
      </c>
      <c r="O78" s="105">
        <f t="shared" si="18"/>
        <v>0</v>
      </c>
      <c r="P78" s="105">
        <f t="shared" si="18"/>
        <v>0</v>
      </c>
      <c r="Q78" s="105">
        <f t="shared" si="18"/>
        <v>0</v>
      </c>
      <c r="R78" s="105">
        <f t="shared" si="18"/>
        <v>0</v>
      </c>
      <c r="S78" s="105">
        <f t="shared" si="18"/>
        <v>0</v>
      </c>
      <c r="T78" s="105">
        <f t="shared" si="18"/>
        <v>0</v>
      </c>
      <c r="U78" s="105">
        <f t="shared" si="18"/>
        <v>0</v>
      </c>
      <c r="V78" s="105">
        <f t="shared" si="18"/>
        <v>0</v>
      </c>
      <c r="W78" s="105">
        <f t="shared" si="18"/>
        <v>0</v>
      </c>
      <c r="X78" s="105">
        <f t="shared" si="18"/>
        <v>0</v>
      </c>
      <c r="Y78" s="105">
        <f t="shared" si="18"/>
        <v>0</v>
      </c>
      <c r="Z78" s="105">
        <f t="shared" si="18"/>
        <v>0</v>
      </c>
      <c r="AA78" s="106">
        <f t="shared" si="16"/>
        <v>0</v>
      </c>
      <c r="AB78" s="106">
        <f t="shared" si="17"/>
        <v>0</v>
      </c>
    </row>
    <row r="79" spans="1:28" s="105" customFormat="1" x14ac:dyDescent="0.25">
      <c r="A79" s="104">
        <f t="shared" si="14"/>
        <v>16</v>
      </c>
      <c r="B79" s="105">
        <f t="shared" si="19"/>
        <v>0</v>
      </c>
      <c r="C79" s="105">
        <f t="shared" si="18"/>
        <v>0</v>
      </c>
      <c r="D79" s="105">
        <f t="shared" si="18"/>
        <v>0</v>
      </c>
      <c r="E79" s="105">
        <f t="shared" si="18"/>
        <v>0</v>
      </c>
      <c r="F79" s="105">
        <f t="shared" si="18"/>
        <v>0</v>
      </c>
      <c r="G79" s="105">
        <f t="shared" si="18"/>
        <v>0</v>
      </c>
      <c r="H79" s="105">
        <f t="shared" si="18"/>
        <v>0</v>
      </c>
      <c r="I79" s="105">
        <f t="shared" si="18"/>
        <v>0</v>
      </c>
      <c r="J79" s="105">
        <f t="shared" si="18"/>
        <v>0</v>
      </c>
      <c r="K79" s="105">
        <f t="shared" si="18"/>
        <v>0</v>
      </c>
      <c r="L79" s="105">
        <f t="shared" si="18"/>
        <v>0</v>
      </c>
      <c r="M79" s="105">
        <f t="shared" si="18"/>
        <v>0</v>
      </c>
      <c r="N79" s="105">
        <f t="shared" si="18"/>
        <v>0</v>
      </c>
      <c r="O79" s="105">
        <f t="shared" si="18"/>
        <v>0</v>
      </c>
      <c r="P79" s="105">
        <f t="shared" si="18"/>
        <v>0</v>
      </c>
      <c r="Q79" s="105">
        <f t="shared" si="18"/>
        <v>0</v>
      </c>
      <c r="R79" s="105">
        <f t="shared" si="18"/>
        <v>0</v>
      </c>
      <c r="S79" s="105">
        <f t="shared" si="18"/>
        <v>0</v>
      </c>
      <c r="T79" s="105">
        <f t="shared" si="18"/>
        <v>0</v>
      </c>
      <c r="U79" s="105">
        <f t="shared" si="18"/>
        <v>0</v>
      </c>
      <c r="V79" s="105">
        <f t="shared" si="18"/>
        <v>0</v>
      </c>
      <c r="W79" s="105">
        <f t="shared" si="18"/>
        <v>0</v>
      </c>
      <c r="X79" s="105">
        <f t="shared" si="18"/>
        <v>0</v>
      </c>
      <c r="Y79" s="105">
        <f t="shared" si="18"/>
        <v>0</v>
      </c>
      <c r="Z79" s="105">
        <f t="shared" si="18"/>
        <v>0</v>
      </c>
      <c r="AA79" s="106">
        <f t="shared" si="16"/>
        <v>0</v>
      </c>
      <c r="AB79" s="106">
        <f t="shared" si="17"/>
        <v>0</v>
      </c>
    </row>
    <row r="80" spans="1:28" s="105" customFormat="1" x14ac:dyDescent="0.25">
      <c r="A80" s="104">
        <f t="shared" si="14"/>
        <v>17</v>
      </c>
      <c r="B80" s="105">
        <f t="shared" si="19"/>
        <v>0</v>
      </c>
      <c r="C80" s="105">
        <f t="shared" si="18"/>
        <v>0</v>
      </c>
      <c r="D80" s="105">
        <f t="shared" si="18"/>
        <v>0</v>
      </c>
      <c r="E80" s="105">
        <f t="shared" si="18"/>
        <v>0</v>
      </c>
      <c r="F80" s="105">
        <f t="shared" si="18"/>
        <v>0</v>
      </c>
      <c r="G80" s="105">
        <f t="shared" si="18"/>
        <v>0</v>
      </c>
      <c r="H80" s="105">
        <f t="shared" si="18"/>
        <v>0</v>
      </c>
      <c r="I80" s="105">
        <f t="shared" si="18"/>
        <v>0</v>
      </c>
      <c r="J80" s="105">
        <f t="shared" si="18"/>
        <v>0</v>
      </c>
      <c r="K80" s="105">
        <f t="shared" si="18"/>
        <v>0</v>
      </c>
      <c r="L80" s="105">
        <f t="shared" si="18"/>
        <v>0</v>
      </c>
      <c r="M80" s="105">
        <f t="shared" si="18"/>
        <v>0</v>
      </c>
      <c r="N80" s="105">
        <f t="shared" si="18"/>
        <v>0</v>
      </c>
      <c r="O80" s="105">
        <f t="shared" si="18"/>
        <v>0</v>
      </c>
      <c r="P80" s="105">
        <f t="shared" si="18"/>
        <v>0</v>
      </c>
      <c r="Q80" s="105">
        <f t="shared" si="18"/>
        <v>0</v>
      </c>
      <c r="R80" s="105">
        <f t="shared" si="18"/>
        <v>0</v>
      </c>
      <c r="S80" s="105">
        <f t="shared" si="18"/>
        <v>0</v>
      </c>
      <c r="T80" s="105">
        <f t="shared" si="18"/>
        <v>0</v>
      </c>
      <c r="U80" s="105">
        <f t="shared" si="18"/>
        <v>0</v>
      </c>
      <c r="V80" s="105">
        <f t="shared" si="18"/>
        <v>0</v>
      </c>
      <c r="W80" s="105">
        <f t="shared" si="18"/>
        <v>0</v>
      </c>
      <c r="X80" s="105">
        <f t="shared" si="18"/>
        <v>0</v>
      </c>
      <c r="Y80" s="105">
        <f t="shared" si="18"/>
        <v>0</v>
      </c>
      <c r="Z80" s="105">
        <f t="shared" si="18"/>
        <v>0</v>
      </c>
      <c r="AA80" s="106">
        <f t="shared" si="16"/>
        <v>0</v>
      </c>
      <c r="AB80" s="106">
        <f t="shared" si="17"/>
        <v>0</v>
      </c>
    </row>
    <row r="81" spans="1:28" s="105" customFormat="1" x14ac:dyDescent="0.25">
      <c r="A81" s="104">
        <f t="shared" si="14"/>
        <v>18</v>
      </c>
      <c r="B81" s="105">
        <f t="shared" si="19"/>
        <v>0</v>
      </c>
      <c r="C81" s="105">
        <f t="shared" si="18"/>
        <v>0</v>
      </c>
      <c r="D81" s="105">
        <f t="shared" si="18"/>
        <v>0</v>
      </c>
      <c r="E81" s="105">
        <f t="shared" si="18"/>
        <v>0</v>
      </c>
      <c r="F81" s="105">
        <f t="shared" si="18"/>
        <v>0</v>
      </c>
      <c r="G81" s="105">
        <f t="shared" si="18"/>
        <v>0</v>
      </c>
      <c r="H81" s="105">
        <f t="shared" si="18"/>
        <v>0</v>
      </c>
      <c r="I81" s="105">
        <f t="shared" si="18"/>
        <v>0</v>
      </c>
      <c r="J81" s="105">
        <f t="shared" si="18"/>
        <v>0</v>
      </c>
      <c r="K81" s="105">
        <f t="shared" si="18"/>
        <v>0</v>
      </c>
      <c r="L81" s="105">
        <f t="shared" si="18"/>
        <v>0</v>
      </c>
      <c r="M81" s="105">
        <f t="shared" si="18"/>
        <v>0</v>
      </c>
      <c r="N81" s="105">
        <f t="shared" si="18"/>
        <v>0</v>
      </c>
      <c r="O81" s="105">
        <f t="shared" si="18"/>
        <v>0</v>
      </c>
      <c r="P81" s="105">
        <f t="shared" si="18"/>
        <v>0</v>
      </c>
      <c r="Q81" s="105">
        <f t="shared" si="18"/>
        <v>0</v>
      </c>
      <c r="R81" s="105">
        <f t="shared" si="18"/>
        <v>0</v>
      </c>
      <c r="S81" s="105">
        <f t="shared" si="18"/>
        <v>0</v>
      </c>
      <c r="T81" s="105">
        <f t="shared" si="18"/>
        <v>0</v>
      </c>
      <c r="U81" s="105">
        <f t="shared" si="18"/>
        <v>0</v>
      </c>
      <c r="V81" s="105">
        <f t="shared" si="18"/>
        <v>0</v>
      </c>
      <c r="W81" s="105">
        <f t="shared" si="18"/>
        <v>0</v>
      </c>
      <c r="X81" s="105">
        <f t="shared" si="18"/>
        <v>0</v>
      </c>
      <c r="Y81" s="105">
        <f t="shared" si="18"/>
        <v>0</v>
      </c>
      <c r="Z81" s="105">
        <f t="shared" si="18"/>
        <v>0</v>
      </c>
      <c r="AA81" s="106">
        <f t="shared" si="16"/>
        <v>0</v>
      </c>
      <c r="AB81" s="106">
        <f t="shared" si="17"/>
        <v>0</v>
      </c>
    </row>
    <row r="82" spans="1:28" s="105" customFormat="1" x14ac:dyDescent="0.25">
      <c r="A82" s="104">
        <f t="shared" si="14"/>
        <v>19</v>
      </c>
      <c r="B82" s="105">
        <f t="shared" si="19"/>
        <v>4.6690414879110966E-3</v>
      </c>
      <c r="C82" s="105">
        <f t="shared" si="18"/>
        <v>1.0081821502460333E-2</v>
      </c>
      <c r="D82" s="105">
        <f t="shared" si="18"/>
        <v>6.5449576888735872E-3</v>
      </c>
      <c r="E82" s="105">
        <f t="shared" si="18"/>
        <v>5.1214819469642449E-4</v>
      </c>
      <c r="F82" s="105">
        <f t="shared" si="18"/>
        <v>1.4913264058475837E-3</v>
      </c>
      <c r="G82" s="105">
        <f t="shared" si="18"/>
        <v>1.8352793841987199E-3</v>
      </c>
      <c r="H82" s="105">
        <f t="shared" si="18"/>
        <v>5.1232028219469201E-4</v>
      </c>
      <c r="I82" s="105">
        <f t="shared" si="18"/>
        <v>2.0314999476179975E-3</v>
      </c>
      <c r="J82" s="105">
        <f t="shared" si="18"/>
        <v>2.151608406901085E-3</v>
      </c>
      <c r="K82" s="105">
        <f t="shared" si="18"/>
        <v>1.5904409095095422E-3</v>
      </c>
      <c r="L82" s="105">
        <f t="shared" si="18"/>
        <v>7.3501870182874544E-4</v>
      </c>
      <c r="M82" s="105">
        <f t="shared" si="18"/>
        <v>7.48153830806422E-2</v>
      </c>
      <c r="N82" s="105">
        <f t="shared" si="18"/>
        <v>9.8313669670703624E-3</v>
      </c>
      <c r="O82" s="105">
        <f t="shared" si="18"/>
        <v>2.6097945416323899E-3</v>
      </c>
      <c r="P82" s="105">
        <f t="shared" si="18"/>
        <v>4.106701481179185E-3</v>
      </c>
      <c r="Q82" s="105">
        <f t="shared" si="18"/>
        <v>1.1607618914214361E-2</v>
      </c>
      <c r="R82" s="105">
        <f t="shared" si="18"/>
        <v>2.6408711379276289E-3</v>
      </c>
      <c r="S82" s="105">
        <f t="shared" si="18"/>
        <v>4.7960545412009973E-3</v>
      </c>
      <c r="T82" s="105">
        <f t="shared" si="18"/>
        <v>0.77906432903971345</v>
      </c>
      <c r="U82" s="105">
        <f t="shared" si="18"/>
        <v>6.678999317840921E-2</v>
      </c>
      <c r="V82" s="105">
        <f t="shared" si="18"/>
        <v>2.7646581403685654E-6</v>
      </c>
      <c r="W82" s="105">
        <f t="shared" si="18"/>
        <v>1.0624244600815251E-3</v>
      </c>
      <c r="X82" s="105">
        <f t="shared" si="18"/>
        <v>6.9262422670274392E-3</v>
      </c>
      <c r="Y82" s="105">
        <f t="shared" si="18"/>
        <v>3.5909928207210492E-3</v>
      </c>
      <c r="Z82" s="105">
        <f t="shared" si="18"/>
        <v>1</v>
      </c>
      <c r="AA82" s="106">
        <f t="shared" si="16"/>
        <v>1</v>
      </c>
      <c r="AB82" s="106">
        <f t="shared" si="17"/>
        <v>0</v>
      </c>
    </row>
    <row r="83" spans="1:28" s="105" customFormat="1" x14ac:dyDescent="0.25">
      <c r="A83" s="104">
        <f t="shared" si="14"/>
        <v>20</v>
      </c>
      <c r="B83" s="105">
        <f t="shared" si="19"/>
        <v>0</v>
      </c>
      <c r="C83" s="105">
        <f t="shared" si="18"/>
        <v>0</v>
      </c>
      <c r="D83" s="105">
        <f t="shared" si="18"/>
        <v>0</v>
      </c>
      <c r="E83" s="105">
        <f t="shared" si="18"/>
        <v>0</v>
      </c>
      <c r="F83" s="105">
        <f t="shared" si="18"/>
        <v>0</v>
      </c>
      <c r="G83" s="105">
        <f t="shared" si="18"/>
        <v>0</v>
      </c>
      <c r="H83" s="105">
        <f t="shared" si="18"/>
        <v>0</v>
      </c>
      <c r="I83" s="105">
        <f t="shared" si="18"/>
        <v>0</v>
      </c>
      <c r="J83" s="105">
        <f t="shared" si="18"/>
        <v>0</v>
      </c>
      <c r="K83" s="105">
        <f t="shared" si="18"/>
        <v>0</v>
      </c>
      <c r="L83" s="105">
        <f t="shared" si="18"/>
        <v>0</v>
      </c>
      <c r="M83" s="105">
        <f t="shared" si="18"/>
        <v>0</v>
      </c>
      <c r="N83" s="105">
        <f t="shared" si="18"/>
        <v>0</v>
      </c>
      <c r="O83" s="105">
        <f t="shared" si="18"/>
        <v>0</v>
      </c>
      <c r="P83" s="105">
        <f t="shared" si="18"/>
        <v>0</v>
      </c>
      <c r="Q83" s="105">
        <f t="shared" si="18"/>
        <v>0</v>
      </c>
      <c r="R83" s="105">
        <f t="shared" si="18"/>
        <v>0</v>
      </c>
      <c r="S83" s="105">
        <f t="shared" si="18"/>
        <v>0</v>
      </c>
      <c r="T83" s="105">
        <f t="shared" si="18"/>
        <v>0</v>
      </c>
      <c r="U83" s="105">
        <f t="shared" si="18"/>
        <v>0</v>
      </c>
      <c r="V83" s="105">
        <f t="shared" si="18"/>
        <v>0</v>
      </c>
      <c r="W83" s="105">
        <f t="shared" si="18"/>
        <v>0</v>
      </c>
      <c r="X83" s="105">
        <f t="shared" si="18"/>
        <v>0</v>
      </c>
      <c r="Y83" s="105">
        <f t="shared" si="18"/>
        <v>0</v>
      </c>
      <c r="Z83" s="105">
        <f t="shared" si="18"/>
        <v>0</v>
      </c>
      <c r="AA83" s="106">
        <f t="shared" si="16"/>
        <v>0</v>
      </c>
      <c r="AB83" s="106">
        <f t="shared" si="17"/>
        <v>0</v>
      </c>
    </row>
    <row r="84" spans="1:28" s="105" customFormat="1" x14ac:dyDescent="0.25">
      <c r="A84" s="104">
        <f t="shared" si="14"/>
        <v>21</v>
      </c>
      <c r="B84" s="105">
        <f t="shared" si="19"/>
        <v>0</v>
      </c>
      <c r="C84" s="105">
        <f t="shared" si="18"/>
        <v>0</v>
      </c>
      <c r="D84" s="105">
        <f t="shared" si="18"/>
        <v>0</v>
      </c>
      <c r="E84" s="105">
        <f t="shared" si="18"/>
        <v>0</v>
      </c>
      <c r="F84" s="105">
        <f t="shared" si="18"/>
        <v>0</v>
      </c>
      <c r="G84" s="105">
        <f t="shared" si="18"/>
        <v>0</v>
      </c>
      <c r="H84" s="105">
        <f t="shared" si="18"/>
        <v>0</v>
      </c>
      <c r="I84" s="105">
        <f t="shared" si="18"/>
        <v>0</v>
      </c>
      <c r="J84" s="105">
        <f t="shared" si="18"/>
        <v>0</v>
      </c>
      <c r="K84" s="105">
        <f t="shared" si="18"/>
        <v>0</v>
      </c>
      <c r="L84" s="105">
        <f t="shared" si="18"/>
        <v>0</v>
      </c>
      <c r="M84" s="105">
        <f t="shared" si="18"/>
        <v>0</v>
      </c>
      <c r="N84" s="105">
        <f t="shared" si="18"/>
        <v>0</v>
      </c>
      <c r="O84" s="105">
        <f t="shared" si="18"/>
        <v>0</v>
      </c>
      <c r="P84" s="105">
        <f t="shared" si="18"/>
        <v>0</v>
      </c>
      <c r="Q84" s="105">
        <f t="shared" si="18"/>
        <v>0</v>
      </c>
      <c r="R84" s="105">
        <f t="shared" si="18"/>
        <v>0</v>
      </c>
      <c r="S84" s="105">
        <f t="shared" si="18"/>
        <v>0</v>
      </c>
      <c r="T84" s="105">
        <f t="shared" si="18"/>
        <v>0</v>
      </c>
      <c r="U84" s="105">
        <f t="shared" si="18"/>
        <v>0</v>
      </c>
      <c r="V84" s="105">
        <f t="shared" ref="V84:Z88" si="20">IF($Z55=0,0,V55/$Z55)</f>
        <v>0</v>
      </c>
      <c r="W84" s="105">
        <f t="shared" si="20"/>
        <v>0</v>
      </c>
      <c r="X84" s="105">
        <f t="shared" si="20"/>
        <v>0</v>
      </c>
      <c r="Y84" s="105">
        <f t="shared" si="20"/>
        <v>0</v>
      </c>
      <c r="Z84" s="105">
        <f t="shared" si="20"/>
        <v>0</v>
      </c>
      <c r="AA84" s="106">
        <f t="shared" si="16"/>
        <v>0</v>
      </c>
      <c r="AB84" s="106">
        <f t="shared" si="17"/>
        <v>0</v>
      </c>
    </row>
    <row r="85" spans="1:28" s="105" customFormat="1" x14ac:dyDescent="0.25">
      <c r="A85" s="104">
        <f t="shared" si="14"/>
        <v>22</v>
      </c>
      <c r="B85" s="105">
        <f t="shared" si="19"/>
        <v>0</v>
      </c>
      <c r="C85" s="105">
        <f t="shared" ref="C85:U85" si="21">IF($Z56=0,0,C56/$Z56)</f>
        <v>0</v>
      </c>
      <c r="D85" s="105">
        <f t="shared" si="21"/>
        <v>0</v>
      </c>
      <c r="E85" s="105">
        <f t="shared" si="21"/>
        <v>0</v>
      </c>
      <c r="F85" s="105">
        <f t="shared" si="21"/>
        <v>0</v>
      </c>
      <c r="G85" s="105">
        <f t="shared" si="21"/>
        <v>0</v>
      </c>
      <c r="H85" s="105">
        <f t="shared" si="21"/>
        <v>0</v>
      </c>
      <c r="I85" s="105">
        <f t="shared" si="21"/>
        <v>0</v>
      </c>
      <c r="J85" s="105">
        <f t="shared" si="21"/>
        <v>0</v>
      </c>
      <c r="K85" s="105">
        <f t="shared" si="21"/>
        <v>0</v>
      </c>
      <c r="L85" s="105">
        <f t="shared" si="21"/>
        <v>0</v>
      </c>
      <c r="M85" s="105">
        <f t="shared" si="21"/>
        <v>0</v>
      </c>
      <c r="N85" s="105">
        <f t="shared" si="21"/>
        <v>0</v>
      </c>
      <c r="O85" s="105">
        <f t="shared" si="21"/>
        <v>0</v>
      </c>
      <c r="P85" s="105">
        <f t="shared" si="21"/>
        <v>0</v>
      </c>
      <c r="Q85" s="105">
        <f t="shared" si="21"/>
        <v>0</v>
      </c>
      <c r="R85" s="105">
        <f t="shared" si="21"/>
        <v>0</v>
      </c>
      <c r="S85" s="105">
        <f t="shared" si="21"/>
        <v>0</v>
      </c>
      <c r="T85" s="105">
        <f t="shared" si="21"/>
        <v>0</v>
      </c>
      <c r="U85" s="105">
        <f t="shared" si="21"/>
        <v>0</v>
      </c>
      <c r="V85" s="105">
        <f t="shared" si="20"/>
        <v>0</v>
      </c>
      <c r="W85" s="105">
        <f t="shared" si="20"/>
        <v>0</v>
      </c>
      <c r="X85" s="105">
        <f t="shared" si="20"/>
        <v>0</v>
      </c>
      <c r="Y85" s="105">
        <f t="shared" si="20"/>
        <v>0</v>
      </c>
      <c r="Z85" s="105">
        <f t="shared" si="20"/>
        <v>0</v>
      </c>
      <c r="AA85" s="106">
        <f t="shared" si="16"/>
        <v>0</v>
      </c>
      <c r="AB85" s="106">
        <f t="shared" si="17"/>
        <v>0</v>
      </c>
    </row>
    <row r="86" spans="1:28" s="105" customFormat="1" x14ac:dyDescent="0.25">
      <c r="A86" s="104">
        <f t="shared" si="14"/>
        <v>23</v>
      </c>
      <c r="B86" s="105">
        <f t="shared" si="19"/>
        <v>0</v>
      </c>
      <c r="C86" s="105">
        <f t="shared" ref="C86:U86" si="22">IF($Z57=0,0,C57/$Z57)</f>
        <v>0</v>
      </c>
      <c r="D86" s="105">
        <f t="shared" si="22"/>
        <v>0</v>
      </c>
      <c r="E86" s="105">
        <f t="shared" si="22"/>
        <v>0</v>
      </c>
      <c r="F86" s="105">
        <f t="shared" si="22"/>
        <v>0</v>
      </c>
      <c r="G86" s="105">
        <f t="shared" si="22"/>
        <v>0</v>
      </c>
      <c r="H86" s="105">
        <f t="shared" si="22"/>
        <v>0</v>
      </c>
      <c r="I86" s="105">
        <f t="shared" si="22"/>
        <v>0</v>
      </c>
      <c r="J86" s="105">
        <f t="shared" si="22"/>
        <v>0</v>
      </c>
      <c r="K86" s="105">
        <f t="shared" si="22"/>
        <v>0</v>
      </c>
      <c r="L86" s="105">
        <f t="shared" si="22"/>
        <v>0</v>
      </c>
      <c r="M86" s="105">
        <f t="shared" si="22"/>
        <v>0</v>
      </c>
      <c r="N86" s="105">
        <f t="shared" si="22"/>
        <v>0</v>
      </c>
      <c r="O86" s="105">
        <f t="shared" si="22"/>
        <v>0</v>
      </c>
      <c r="P86" s="105">
        <f t="shared" si="22"/>
        <v>0</v>
      </c>
      <c r="Q86" s="105">
        <f t="shared" si="22"/>
        <v>0</v>
      </c>
      <c r="R86" s="105">
        <f t="shared" si="22"/>
        <v>0</v>
      </c>
      <c r="S86" s="105">
        <f t="shared" si="22"/>
        <v>0</v>
      </c>
      <c r="T86" s="105">
        <f t="shared" si="22"/>
        <v>0</v>
      </c>
      <c r="U86" s="105">
        <f t="shared" si="22"/>
        <v>0</v>
      </c>
      <c r="V86" s="105">
        <f t="shared" si="20"/>
        <v>0</v>
      </c>
      <c r="W86" s="105">
        <f t="shared" si="20"/>
        <v>0</v>
      </c>
      <c r="X86" s="105">
        <f t="shared" si="20"/>
        <v>0</v>
      </c>
      <c r="Y86" s="105">
        <f t="shared" si="20"/>
        <v>0</v>
      </c>
      <c r="Z86" s="105">
        <f t="shared" si="20"/>
        <v>0</v>
      </c>
      <c r="AA86" s="106">
        <f t="shared" si="16"/>
        <v>0</v>
      </c>
      <c r="AB86" s="106">
        <f t="shared" si="17"/>
        <v>0</v>
      </c>
    </row>
    <row r="87" spans="1:28" s="105" customFormat="1" x14ac:dyDescent="0.25">
      <c r="A87" s="104">
        <f t="shared" si="14"/>
        <v>24</v>
      </c>
      <c r="B87" s="105">
        <f t="shared" si="19"/>
        <v>0</v>
      </c>
      <c r="C87" s="105">
        <f t="shared" ref="C87:U87" si="23">IF($Z58=0,0,C58/$Z58)</f>
        <v>0</v>
      </c>
      <c r="D87" s="105">
        <f t="shared" si="23"/>
        <v>0</v>
      </c>
      <c r="E87" s="105">
        <f t="shared" si="23"/>
        <v>0</v>
      </c>
      <c r="F87" s="105">
        <f t="shared" si="23"/>
        <v>0</v>
      </c>
      <c r="G87" s="105">
        <f t="shared" si="23"/>
        <v>0</v>
      </c>
      <c r="H87" s="105">
        <f t="shared" si="23"/>
        <v>0</v>
      </c>
      <c r="I87" s="105">
        <f t="shared" si="23"/>
        <v>0</v>
      </c>
      <c r="J87" s="105">
        <f t="shared" si="23"/>
        <v>0</v>
      </c>
      <c r="K87" s="105">
        <f t="shared" si="23"/>
        <v>0</v>
      </c>
      <c r="L87" s="105">
        <f t="shared" si="23"/>
        <v>0</v>
      </c>
      <c r="M87" s="105">
        <f t="shared" si="23"/>
        <v>0</v>
      </c>
      <c r="N87" s="105">
        <f t="shared" si="23"/>
        <v>0</v>
      </c>
      <c r="O87" s="105">
        <f t="shared" si="23"/>
        <v>0</v>
      </c>
      <c r="P87" s="105">
        <f t="shared" si="23"/>
        <v>0</v>
      </c>
      <c r="Q87" s="105">
        <f t="shared" si="23"/>
        <v>0</v>
      </c>
      <c r="R87" s="105">
        <f t="shared" si="23"/>
        <v>0</v>
      </c>
      <c r="S87" s="105">
        <f t="shared" si="23"/>
        <v>0</v>
      </c>
      <c r="T87" s="105">
        <f t="shared" si="23"/>
        <v>0</v>
      </c>
      <c r="U87" s="105">
        <f t="shared" si="23"/>
        <v>0</v>
      </c>
      <c r="V87" s="105">
        <f t="shared" si="20"/>
        <v>0</v>
      </c>
      <c r="W87" s="105">
        <f t="shared" si="20"/>
        <v>0</v>
      </c>
      <c r="X87" s="105">
        <f t="shared" si="20"/>
        <v>0</v>
      </c>
      <c r="Y87" s="105">
        <f t="shared" si="20"/>
        <v>0</v>
      </c>
      <c r="Z87" s="105">
        <f t="shared" si="20"/>
        <v>0</v>
      </c>
      <c r="AA87" s="106">
        <f t="shared" si="16"/>
        <v>0</v>
      </c>
      <c r="AB87" s="106">
        <f t="shared" si="17"/>
        <v>0</v>
      </c>
    </row>
    <row r="88" spans="1:28" s="108" customFormat="1" ht="13" thickBot="1" x14ac:dyDescent="0.3">
      <c r="A88" s="107">
        <f t="shared" si="14"/>
        <v>25</v>
      </c>
      <c r="B88" s="108">
        <f t="shared" si="19"/>
        <v>3.2035124135764877E-2</v>
      </c>
      <c r="C88" s="108">
        <f t="shared" ref="C88:U88" si="24">IF($Z59=0,0,C59/$Z59)</f>
        <v>1.5699874146323962E-2</v>
      </c>
      <c r="D88" s="108">
        <f t="shared" si="24"/>
        <v>1.4224830321533129E-2</v>
      </c>
      <c r="E88" s="108">
        <f t="shared" si="24"/>
        <v>1.1601204301851676E-3</v>
      </c>
      <c r="F88" s="108">
        <f t="shared" si="24"/>
        <v>3.3781593870967851E-3</v>
      </c>
      <c r="G88" s="108">
        <f t="shared" si="24"/>
        <v>3.3667594652787795E-3</v>
      </c>
      <c r="H88" s="108">
        <f t="shared" si="24"/>
        <v>6.7907431698115909E-4</v>
      </c>
      <c r="I88" s="108">
        <f t="shared" si="24"/>
        <v>2.6927285280727957E-3</v>
      </c>
      <c r="J88" s="108">
        <f t="shared" si="24"/>
        <v>2.8519308333220081E-3</v>
      </c>
      <c r="K88" s="108">
        <f t="shared" si="24"/>
        <v>3.1411925269311004E-3</v>
      </c>
      <c r="L88" s="108">
        <f t="shared" si="24"/>
        <v>1.4516950862707937E-3</v>
      </c>
      <c r="M88" s="108">
        <f t="shared" si="24"/>
        <v>5.1533031322357002E-2</v>
      </c>
      <c r="N88" s="108">
        <f t="shared" si="24"/>
        <v>1.5603785615204079E-2</v>
      </c>
      <c r="O88" s="108">
        <f t="shared" si="24"/>
        <v>3.669296546999855E-3</v>
      </c>
      <c r="P88" s="108">
        <f t="shared" si="24"/>
        <v>5.7739049277897208E-3</v>
      </c>
      <c r="Q88" s="108">
        <f t="shared" si="24"/>
        <v>1.6319980489412928E-2</v>
      </c>
      <c r="R88" s="108">
        <f t="shared" si="24"/>
        <v>3.7129893533336838E-3</v>
      </c>
      <c r="S88" s="108">
        <f t="shared" si="24"/>
        <v>6.743115630950933E-3</v>
      </c>
      <c r="T88" s="108">
        <f t="shared" si="24"/>
        <v>0.61884376218486747</v>
      </c>
      <c r="U88" s="108">
        <f t="shared" si="24"/>
        <v>0.17380860225039862</v>
      </c>
      <c r="V88" s="108">
        <f t="shared" si="20"/>
        <v>1.0310304685401129E-5</v>
      </c>
      <c r="W88" s="108">
        <f t="shared" si="20"/>
        <v>3.9621245494037864E-3</v>
      </c>
      <c r="X88" s="108">
        <f t="shared" si="20"/>
        <v>1.2730231143419138E-2</v>
      </c>
      <c r="Y88" s="108">
        <f t="shared" si="20"/>
        <v>6.6073765034169877E-3</v>
      </c>
      <c r="Z88" s="108">
        <f t="shared" si="20"/>
        <v>1</v>
      </c>
      <c r="AA88" s="109">
        <f>SUM(B88:Y88)</f>
        <v>1.0000000000000002</v>
      </c>
      <c r="AB88" s="109">
        <f>Z88-AA88</f>
        <v>0</v>
      </c>
    </row>
  </sheetData>
  <pageMargins left="0.7" right="0.7" top="0.75" bottom="0.75" header="0.3" footer="0.3"/>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8"/>
  <dimension ref="A1:EF185"/>
  <sheetViews>
    <sheetView showZeros="0" workbookViewId="0">
      <pane xSplit="3" ySplit="4" topLeftCell="D52" activePane="bottomRight" state="frozen"/>
      <selection activeCell="B9" sqref="B9"/>
      <selection pane="topRight" activeCell="B9" sqref="B9"/>
      <selection pane="bottomLeft" activeCell="B9" sqref="B9"/>
      <selection pane="bottomRight" activeCell="C65" sqref="C64:C65"/>
    </sheetView>
  </sheetViews>
  <sheetFormatPr baseColWidth="10" defaultColWidth="11.453125" defaultRowHeight="12.5" outlineLevelRow="1" x14ac:dyDescent="0.25"/>
  <cols>
    <col min="1" max="1" width="37.08984375" style="22" bestFit="1" customWidth="1"/>
    <col min="2" max="2" width="6.6328125" style="22" customWidth="1"/>
    <col min="3" max="3" width="11.08984375" style="22" customWidth="1"/>
    <col min="4" max="4" width="8.6328125" style="22" bestFit="1" customWidth="1"/>
    <col min="5" max="5" width="5.6328125" style="22" customWidth="1"/>
    <col min="6" max="6" width="5.90625" style="22" customWidth="1"/>
    <col min="7" max="8" width="5.453125" style="22" customWidth="1"/>
    <col min="9" max="9" width="5.6328125" style="22" customWidth="1"/>
    <col min="10" max="10" width="5.453125" style="22" customWidth="1"/>
    <col min="11" max="11" width="5.6328125" style="22" customWidth="1"/>
    <col min="12" max="12" width="5.453125" style="22" customWidth="1"/>
    <col min="13" max="13" width="5.6328125" style="22" customWidth="1"/>
    <col min="14" max="15" width="7.90625" style="22" bestFit="1" customWidth="1"/>
    <col min="16" max="16" width="5.453125" style="22" customWidth="1"/>
    <col min="17" max="17" width="5.90625" style="22" customWidth="1"/>
    <col min="18" max="20" width="5.6328125" style="22" customWidth="1"/>
    <col min="21" max="21" width="5.453125" style="22" customWidth="1"/>
    <col min="22" max="23" width="5.6328125" style="22" customWidth="1"/>
    <col min="24" max="24" width="7.90625" style="22" bestFit="1" customWidth="1"/>
    <col min="25" max="25" width="5.453125" style="22" customWidth="1"/>
    <col min="26" max="26" width="5.6328125" style="22" customWidth="1"/>
    <col min="27" max="27" width="7.90625" style="22" bestFit="1" customWidth="1"/>
    <col min="28" max="28" width="7.36328125" style="22" customWidth="1"/>
    <col min="29" max="30" width="7.90625" style="22" bestFit="1" customWidth="1"/>
    <col min="31" max="31" width="5.453125" style="22" customWidth="1"/>
    <col min="32" max="32" width="7.08984375" style="22" customWidth="1"/>
    <col min="33" max="33" width="5.6328125" style="22" customWidth="1"/>
    <col min="34" max="34" width="8.6328125" style="22" bestFit="1" customWidth="1"/>
    <col min="35" max="35" width="5.6328125" style="22" customWidth="1"/>
    <col min="36" max="37" width="7.90625" style="22" bestFit="1" customWidth="1"/>
    <col min="38" max="38" width="5.90625" style="22" customWidth="1"/>
    <col min="39" max="40" width="5.453125" style="22" customWidth="1"/>
    <col min="41" max="41" width="7.90625" style="22" bestFit="1" customWidth="1"/>
    <col min="42" max="42" width="5.453125" style="22" customWidth="1"/>
    <col min="43" max="43" width="8.6328125" style="22" bestFit="1" customWidth="1"/>
    <col min="44" max="44" width="5.453125" style="22" customWidth="1"/>
    <col min="45" max="45" width="7.453125" style="22" customWidth="1"/>
    <col min="46" max="16384" width="11.453125" style="22"/>
  </cols>
  <sheetData>
    <row r="1" spans="2:85" ht="13" x14ac:dyDescent="0.3">
      <c r="B1" s="23" t="s">
        <v>0</v>
      </c>
      <c r="C1" s="24"/>
      <c r="D1" s="24"/>
      <c r="E1" s="24"/>
      <c r="F1" s="24"/>
      <c r="G1" s="24"/>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5"/>
    </row>
    <row r="2" spans="2:85" ht="13.25" x14ac:dyDescent="0.25">
      <c r="B2" s="26">
        <v>2005</v>
      </c>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8"/>
    </row>
    <row r="3" spans="2:85" ht="13.25" x14ac:dyDescent="0.25">
      <c r="B3" s="146" t="s">
        <v>1</v>
      </c>
      <c r="C3" s="147"/>
      <c r="D3" s="29" t="s">
        <v>2</v>
      </c>
      <c r="E3" s="30" t="s">
        <v>3</v>
      </c>
      <c r="F3" s="30" t="s">
        <v>4</v>
      </c>
      <c r="G3" s="30" t="s">
        <v>5</v>
      </c>
      <c r="H3" s="30" t="s">
        <v>6</v>
      </c>
      <c r="I3" s="30" t="s">
        <v>7</v>
      </c>
      <c r="J3" s="30" t="s">
        <v>8</v>
      </c>
      <c r="K3" s="30" t="s">
        <v>9</v>
      </c>
      <c r="L3" s="30" t="s">
        <v>10</v>
      </c>
      <c r="M3" s="30" t="s">
        <v>11</v>
      </c>
      <c r="N3" s="30" t="s">
        <v>12</v>
      </c>
      <c r="O3" s="31" t="s">
        <v>13</v>
      </c>
      <c r="P3" s="30" t="s">
        <v>14</v>
      </c>
      <c r="Q3" s="32" t="s">
        <v>15</v>
      </c>
      <c r="R3" s="31" t="s">
        <v>16</v>
      </c>
      <c r="S3" s="32" t="s">
        <v>17</v>
      </c>
      <c r="T3" s="30" t="s">
        <v>18</v>
      </c>
      <c r="U3" s="31" t="s">
        <v>19</v>
      </c>
      <c r="V3" s="32" t="s">
        <v>20</v>
      </c>
      <c r="W3" s="30" t="s">
        <v>21</v>
      </c>
      <c r="X3" s="30" t="s">
        <v>22</v>
      </c>
      <c r="Y3" s="30" t="s">
        <v>23</v>
      </c>
      <c r="Z3" s="30" t="s">
        <v>24</v>
      </c>
      <c r="AA3" s="30" t="s">
        <v>25</v>
      </c>
      <c r="AB3" s="31" t="s">
        <v>26</v>
      </c>
      <c r="AC3" s="30" t="s">
        <v>27</v>
      </c>
      <c r="AD3" s="30" t="s">
        <v>28</v>
      </c>
      <c r="AE3" s="30" t="s">
        <v>29</v>
      </c>
      <c r="AF3" s="30" t="s">
        <v>30</v>
      </c>
      <c r="AG3" s="30" t="s">
        <v>31</v>
      </c>
      <c r="AH3" s="30" t="s">
        <v>32</v>
      </c>
      <c r="AI3" s="30" t="s">
        <v>33</v>
      </c>
      <c r="AJ3" s="32" t="s">
        <v>34</v>
      </c>
      <c r="AK3" s="30" t="s">
        <v>35</v>
      </c>
      <c r="AL3" s="30" t="s">
        <v>36</v>
      </c>
      <c r="AM3" s="33" t="s">
        <v>37</v>
      </c>
      <c r="AN3" s="31" t="s">
        <v>38</v>
      </c>
      <c r="AO3" s="32" t="s">
        <v>39</v>
      </c>
      <c r="AP3" s="31" t="s">
        <v>40</v>
      </c>
      <c r="AQ3" s="30" t="s">
        <v>41</v>
      </c>
      <c r="AR3" s="30" t="s">
        <v>42</v>
      </c>
      <c r="AS3" s="34" t="s">
        <v>43</v>
      </c>
      <c r="AT3" s="35" t="s">
        <v>13</v>
      </c>
      <c r="AU3" s="35" t="s">
        <v>13</v>
      </c>
      <c r="AV3" s="35" t="s">
        <v>13</v>
      </c>
      <c r="AW3" s="36" t="s">
        <v>15</v>
      </c>
      <c r="AX3" s="36" t="s">
        <v>15</v>
      </c>
      <c r="AY3" s="35" t="s">
        <v>16</v>
      </c>
      <c r="AZ3" s="35" t="s">
        <v>16</v>
      </c>
      <c r="BA3" s="35" t="s">
        <v>16</v>
      </c>
      <c r="BB3" s="35" t="s">
        <v>16</v>
      </c>
      <c r="BC3" s="36" t="s">
        <v>17</v>
      </c>
      <c r="BD3" s="36" t="s">
        <v>17</v>
      </c>
      <c r="BE3" s="36" t="s">
        <v>17</v>
      </c>
      <c r="BF3" s="35" t="s">
        <v>19</v>
      </c>
      <c r="BG3" s="37" t="s">
        <v>19</v>
      </c>
      <c r="BH3" s="37" t="s">
        <v>19</v>
      </c>
      <c r="BI3" s="35" t="s">
        <v>19</v>
      </c>
      <c r="BJ3" s="35" t="s">
        <v>19</v>
      </c>
      <c r="BK3" s="36" t="s">
        <v>20</v>
      </c>
      <c r="BL3" s="36" t="s">
        <v>20</v>
      </c>
      <c r="BM3" s="36" t="s">
        <v>20</v>
      </c>
      <c r="BN3" s="35" t="s">
        <v>26</v>
      </c>
      <c r="BO3" s="35" t="s">
        <v>26</v>
      </c>
      <c r="BP3" s="35" t="s">
        <v>26</v>
      </c>
      <c r="BQ3" s="35" t="s">
        <v>26</v>
      </c>
      <c r="BR3" s="35" t="s">
        <v>26</v>
      </c>
      <c r="BS3" s="35" t="s">
        <v>26</v>
      </c>
      <c r="BT3" s="37" t="s">
        <v>26</v>
      </c>
      <c r="BU3" s="37" t="s">
        <v>26</v>
      </c>
      <c r="BV3" s="37" t="s">
        <v>26</v>
      </c>
      <c r="BW3" s="37" t="s">
        <v>26</v>
      </c>
      <c r="BX3" s="36" t="s">
        <v>34</v>
      </c>
      <c r="BY3" s="36" t="s">
        <v>34</v>
      </c>
      <c r="BZ3" s="35" t="s">
        <v>38</v>
      </c>
      <c r="CA3" s="35" t="s">
        <v>38</v>
      </c>
      <c r="CB3" s="36" t="s">
        <v>39</v>
      </c>
      <c r="CC3" s="36" t="s">
        <v>39</v>
      </c>
      <c r="CD3" s="35" t="s">
        <v>40</v>
      </c>
      <c r="CE3" s="35" t="s">
        <v>40</v>
      </c>
      <c r="CF3" s="38"/>
      <c r="CG3" s="38"/>
    </row>
    <row r="4" spans="2:85" ht="13.25" x14ac:dyDescent="0.25">
      <c r="B4" s="148" t="s">
        <v>44</v>
      </c>
      <c r="C4" s="149"/>
      <c r="D4" s="39"/>
      <c r="E4" s="40"/>
      <c r="F4" s="40"/>
      <c r="G4" s="40"/>
      <c r="H4" s="40"/>
      <c r="I4" s="40"/>
      <c r="J4" s="40"/>
      <c r="K4" s="40"/>
      <c r="L4" s="40"/>
      <c r="M4" s="40"/>
      <c r="N4" s="40"/>
      <c r="O4" s="41"/>
      <c r="P4" s="40"/>
      <c r="Q4" s="42"/>
      <c r="R4" s="41"/>
      <c r="S4" s="42"/>
      <c r="T4" s="40"/>
      <c r="U4" s="41"/>
      <c r="V4" s="42"/>
      <c r="W4" s="40"/>
      <c r="X4" s="40"/>
      <c r="Y4" s="40"/>
      <c r="Z4" s="40"/>
      <c r="AA4" s="40"/>
      <c r="AB4" s="41"/>
      <c r="AC4" s="40"/>
      <c r="AD4" s="40"/>
      <c r="AE4" s="40"/>
      <c r="AF4" s="40"/>
      <c r="AG4" s="40"/>
      <c r="AH4" s="40"/>
      <c r="AI4" s="40"/>
      <c r="AJ4" s="42"/>
      <c r="AK4" s="40"/>
      <c r="AL4" s="40"/>
      <c r="AM4" s="43"/>
      <c r="AN4" s="41"/>
      <c r="AO4" s="42"/>
      <c r="AP4" s="41"/>
      <c r="AQ4" s="40"/>
      <c r="AR4" s="40"/>
      <c r="AS4" s="44"/>
      <c r="AT4" s="45">
        <v>12</v>
      </c>
      <c r="AU4" s="45">
        <v>4</v>
      </c>
      <c r="AV4" s="45">
        <v>5</v>
      </c>
      <c r="AW4" s="46">
        <v>12</v>
      </c>
      <c r="AX4" s="46">
        <v>6</v>
      </c>
      <c r="AY4" s="45">
        <v>7</v>
      </c>
      <c r="AZ4" s="45">
        <v>8</v>
      </c>
      <c r="BA4" s="45">
        <v>12</v>
      </c>
      <c r="BB4" s="45">
        <v>9</v>
      </c>
      <c r="BC4" s="46">
        <v>10</v>
      </c>
      <c r="BD4" s="46">
        <v>11</v>
      </c>
      <c r="BE4" s="46">
        <v>12</v>
      </c>
      <c r="BF4" s="45">
        <v>21</v>
      </c>
      <c r="BG4" s="45">
        <v>122</v>
      </c>
      <c r="BH4" s="45">
        <v>24</v>
      </c>
      <c r="BI4" s="45">
        <v>12</v>
      </c>
      <c r="BJ4" s="45">
        <v>122</v>
      </c>
      <c r="BK4" s="46">
        <v>23</v>
      </c>
      <c r="BL4" s="46">
        <v>124</v>
      </c>
      <c r="BM4" s="46">
        <v>12</v>
      </c>
      <c r="BN4" s="45">
        <v>14</v>
      </c>
      <c r="BO4" s="45">
        <v>15</v>
      </c>
      <c r="BP4" s="45">
        <v>16</v>
      </c>
      <c r="BQ4" s="45">
        <v>17</v>
      </c>
      <c r="BR4" s="45">
        <v>18</v>
      </c>
      <c r="BS4" s="45">
        <v>19</v>
      </c>
      <c r="BT4" s="45">
        <v>114</v>
      </c>
      <c r="BU4" s="45">
        <v>16</v>
      </c>
      <c r="BV4" s="45">
        <v>17</v>
      </c>
      <c r="BW4" s="45">
        <v>18</v>
      </c>
      <c r="BX4" s="46">
        <v>19</v>
      </c>
      <c r="BY4" s="46">
        <v>20</v>
      </c>
      <c r="BZ4" s="45">
        <v>19</v>
      </c>
      <c r="CA4" s="45">
        <v>20</v>
      </c>
      <c r="CB4" s="46">
        <v>19</v>
      </c>
      <c r="CC4" s="46">
        <v>20</v>
      </c>
      <c r="CD4" s="45">
        <v>19</v>
      </c>
      <c r="CE4" s="45">
        <v>20</v>
      </c>
      <c r="CF4" s="47"/>
      <c r="CG4" s="47"/>
    </row>
    <row r="5" spans="2:85" ht="13.25" outlineLevel="1" x14ac:dyDescent="0.25">
      <c r="B5" s="48" t="s">
        <v>45</v>
      </c>
      <c r="C5" s="49" t="s">
        <v>46</v>
      </c>
      <c r="D5" s="50">
        <f>TEIK_2003!C5</f>
        <v>998</v>
      </c>
      <c r="E5" s="50">
        <f>TEIK_2003!D5</f>
        <v>0</v>
      </c>
      <c r="F5" s="50">
        <f>TEIK_2003!E5</f>
        <v>0</v>
      </c>
      <c r="G5" s="50">
        <f>TEIK_2003!F5</f>
        <v>0</v>
      </c>
      <c r="H5" s="50">
        <f>TEIK_2003!G5</f>
        <v>0</v>
      </c>
      <c r="I5" s="50">
        <f>TEIK_2003!H5</f>
        <v>0</v>
      </c>
      <c r="J5" s="50">
        <f>TEIK_2003!I5</f>
        <v>0</v>
      </c>
      <c r="K5" s="50">
        <f>TEIK_2003!J5</f>
        <v>0</v>
      </c>
      <c r="L5" s="50">
        <f>TEIK_2003!K5</f>
        <v>0</v>
      </c>
      <c r="M5" s="50">
        <f>TEIK_2003!L5</f>
        <v>0</v>
      </c>
      <c r="N5" s="50">
        <f>TEIK_2003!M5</f>
        <v>0</v>
      </c>
      <c r="O5" s="51">
        <f>TEIK_2003!N5</f>
        <v>0</v>
      </c>
      <c r="P5" s="50">
        <f>TEIK_2003!O5</f>
        <v>0</v>
      </c>
      <c r="Q5" s="52">
        <f>TEIK_2003!P5</f>
        <v>0</v>
      </c>
      <c r="R5" s="51">
        <f>TEIK_2003!Q5</f>
        <v>0</v>
      </c>
      <c r="S5" s="52">
        <f>TEIK_2003!R5</f>
        <v>0</v>
      </c>
      <c r="T5" s="50">
        <f>TEIK_2003!S5</f>
        <v>0</v>
      </c>
      <c r="U5" s="51">
        <f>TEIK_2003!T5</f>
        <v>0</v>
      </c>
      <c r="V5" s="52">
        <f>TEIK_2003!U5</f>
        <v>0</v>
      </c>
      <c r="W5" s="50">
        <f>TEIK_2003!V5</f>
        <v>0</v>
      </c>
      <c r="X5" s="50">
        <f>TEIK_2003!W5</f>
        <v>0</v>
      </c>
      <c r="Y5" s="50">
        <f>TEIK_2003!X5</f>
        <v>0</v>
      </c>
      <c r="Z5" s="50">
        <f>TEIK_2003!Y5</f>
        <v>0</v>
      </c>
      <c r="AA5" s="50">
        <f>TEIK_2003!Z5</f>
        <v>0</v>
      </c>
      <c r="AB5" s="51">
        <f>TEIK_2003!AA5</f>
        <v>0</v>
      </c>
      <c r="AC5" s="50">
        <f>TEIK_2003!AB5</f>
        <v>0</v>
      </c>
      <c r="AD5" s="50">
        <f>TEIK_2003!AC5</f>
        <v>0</v>
      </c>
      <c r="AE5" s="50">
        <f>TEIK_2003!AD5</f>
        <v>0</v>
      </c>
      <c r="AF5" s="50">
        <f>TEIK_2003!AE5</f>
        <v>0</v>
      </c>
      <c r="AG5" s="50">
        <f>TEIK_2003!AF5</f>
        <v>0</v>
      </c>
      <c r="AH5" s="50">
        <f>TEIK_2003!AG5</f>
        <v>0</v>
      </c>
      <c r="AI5" s="50">
        <f>TEIK_2003!AH5</f>
        <v>0</v>
      </c>
      <c r="AJ5" s="52">
        <f>TEIK_2003!AI5</f>
        <v>0</v>
      </c>
      <c r="AK5" s="50">
        <f>TEIK_2003!AJ5</f>
        <v>0</v>
      </c>
      <c r="AL5" s="50">
        <f>TEIK_2003!AK5</f>
        <v>3</v>
      </c>
      <c r="AM5" s="53">
        <f>TEIK_2003!AL5</f>
        <v>0</v>
      </c>
      <c r="AN5" s="51">
        <f>TEIK_2003!AM5</f>
        <v>1</v>
      </c>
      <c r="AO5" s="52">
        <f>TEIK_2003!AN5</f>
        <v>0</v>
      </c>
      <c r="AP5" s="51">
        <f>TEIK_2003!AO5</f>
        <v>0</v>
      </c>
      <c r="AQ5" s="50">
        <f>TEIK_2003!AP5</f>
        <v>53</v>
      </c>
      <c r="AR5" s="50">
        <f>TEIK_2003!AQ5</f>
        <v>0</v>
      </c>
      <c r="AS5" s="54">
        <f>TEIK_2003!AR5</f>
        <v>1055</v>
      </c>
      <c r="AT5" s="68"/>
      <c r="AU5" s="45"/>
      <c r="AV5" s="45"/>
      <c r="AW5" s="46"/>
      <c r="AX5" s="46"/>
      <c r="AY5" s="45"/>
      <c r="AZ5" s="45"/>
      <c r="BA5" s="45"/>
      <c r="BB5" s="45"/>
      <c r="BC5" s="46"/>
      <c r="BD5" s="46"/>
      <c r="BE5" s="46"/>
      <c r="BF5" s="45"/>
      <c r="BG5" s="45"/>
      <c r="BH5" s="45"/>
      <c r="BI5" s="45"/>
      <c r="BJ5" s="45"/>
      <c r="BK5" s="46"/>
      <c r="BL5" s="46"/>
      <c r="BM5" s="46"/>
      <c r="BN5" s="45"/>
      <c r="BO5" s="45"/>
      <c r="BP5" s="45"/>
      <c r="BQ5" s="45"/>
      <c r="BR5" s="45"/>
      <c r="BS5" s="45"/>
      <c r="BT5" s="45"/>
      <c r="BU5" s="45"/>
      <c r="BV5" s="45"/>
      <c r="BW5" s="45"/>
      <c r="BX5" s="46"/>
      <c r="BY5" s="46"/>
      <c r="BZ5" s="45"/>
      <c r="CA5" s="45"/>
      <c r="CB5" s="46"/>
      <c r="CC5" s="46"/>
      <c r="CD5" s="45"/>
      <c r="CE5" s="45"/>
      <c r="CF5" s="47"/>
      <c r="CG5" s="47"/>
    </row>
    <row r="6" spans="2:85" ht="13.25" outlineLevel="1" x14ac:dyDescent="0.25">
      <c r="B6" s="48" t="s">
        <v>47</v>
      </c>
      <c r="C6" s="49" t="s">
        <v>48</v>
      </c>
      <c r="D6" s="50">
        <f>TEIK_2003!C6</f>
        <v>0</v>
      </c>
      <c r="E6" s="50">
        <f>TEIK_2003!D6</f>
        <v>0</v>
      </c>
      <c r="F6" s="50">
        <f>TEIK_2003!E6</f>
        <v>0</v>
      </c>
      <c r="G6" s="50">
        <f>TEIK_2003!F6</f>
        <v>0</v>
      </c>
      <c r="H6" s="50">
        <f>TEIK_2003!G6</f>
        <v>0</v>
      </c>
      <c r="I6" s="50">
        <f>TEIK_2003!H6</f>
        <v>0</v>
      </c>
      <c r="J6" s="50">
        <f>TEIK_2003!I6</f>
        <v>0</v>
      </c>
      <c r="K6" s="50">
        <f>TEIK_2003!J6</f>
        <v>0</v>
      </c>
      <c r="L6" s="50">
        <f>TEIK_2003!K6</f>
        <v>0</v>
      </c>
      <c r="M6" s="50">
        <f>TEIK_2003!L6</f>
        <v>0</v>
      </c>
      <c r="N6" s="50">
        <f>TEIK_2003!M6</f>
        <v>0</v>
      </c>
      <c r="O6" s="51">
        <f>TEIK_2003!N6</f>
        <v>0</v>
      </c>
      <c r="P6" s="50">
        <f>TEIK_2003!O6</f>
        <v>0</v>
      </c>
      <c r="Q6" s="52">
        <f>TEIK_2003!P6</f>
        <v>0</v>
      </c>
      <c r="R6" s="51">
        <f>TEIK_2003!Q6</f>
        <v>0</v>
      </c>
      <c r="S6" s="52">
        <f>TEIK_2003!R6</f>
        <v>0</v>
      </c>
      <c r="T6" s="50">
        <f>TEIK_2003!S6</f>
        <v>0</v>
      </c>
      <c r="U6" s="51">
        <f>TEIK_2003!T6</f>
        <v>0</v>
      </c>
      <c r="V6" s="52">
        <f>TEIK_2003!U6</f>
        <v>0</v>
      </c>
      <c r="W6" s="50">
        <f>TEIK_2003!V6</f>
        <v>0</v>
      </c>
      <c r="X6" s="50">
        <f>TEIK_2003!W6</f>
        <v>0</v>
      </c>
      <c r="Y6" s="50">
        <f>TEIK_2003!X6</f>
        <v>0</v>
      </c>
      <c r="Z6" s="50">
        <f>TEIK_2003!Y6</f>
        <v>0</v>
      </c>
      <c r="AA6" s="50">
        <f>TEIK_2003!Z6</f>
        <v>0</v>
      </c>
      <c r="AB6" s="51">
        <f>TEIK_2003!AA6</f>
        <v>0</v>
      </c>
      <c r="AC6" s="50">
        <f>TEIK_2003!AB6</f>
        <v>0</v>
      </c>
      <c r="AD6" s="50">
        <f>TEIK_2003!AC6</f>
        <v>0</v>
      </c>
      <c r="AE6" s="50">
        <f>TEIK_2003!AD6</f>
        <v>0</v>
      </c>
      <c r="AF6" s="50">
        <f>TEIK_2003!AE6</f>
        <v>0</v>
      </c>
      <c r="AG6" s="50">
        <f>TEIK_2003!AF6</f>
        <v>0</v>
      </c>
      <c r="AH6" s="50">
        <f>TEIK_2003!AG6</f>
        <v>0</v>
      </c>
      <c r="AI6" s="50">
        <f>TEIK_2003!AH6</f>
        <v>0</v>
      </c>
      <c r="AJ6" s="52">
        <f>TEIK_2003!AI6</f>
        <v>0</v>
      </c>
      <c r="AK6" s="50">
        <f>TEIK_2003!AJ6</f>
        <v>0</v>
      </c>
      <c r="AL6" s="50">
        <f>TEIK_2003!AK6</f>
        <v>0</v>
      </c>
      <c r="AM6" s="53">
        <f>TEIK_2003!AL6</f>
        <v>0</v>
      </c>
      <c r="AN6" s="51">
        <f>TEIK_2003!AM6</f>
        <v>0</v>
      </c>
      <c r="AO6" s="52">
        <f>TEIK_2003!AN6</f>
        <v>0</v>
      </c>
      <c r="AP6" s="51">
        <f>TEIK_2003!AO6</f>
        <v>0</v>
      </c>
      <c r="AQ6" s="50">
        <f>TEIK_2003!AP6</f>
        <v>0</v>
      </c>
      <c r="AR6" s="50">
        <f>TEIK_2003!AQ6</f>
        <v>0</v>
      </c>
      <c r="AS6" s="54">
        <f>TEIK_2003!AR6</f>
        <v>0</v>
      </c>
      <c r="AT6" s="45"/>
      <c r="AU6" s="45"/>
      <c r="AV6" s="45"/>
      <c r="AW6" s="46"/>
      <c r="AX6" s="46"/>
      <c r="AY6" s="45"/>
      <c r="AZ6" s="45"/>
      <c r="BA6" s="45"/>
      <c r="BB6" s="45"/>
      <c r="BC6" s="46"/>
      <c r="BD6" s="46"/>
      <c r="BE6" s="46"/>
      <c r="BF6" s="45"/>
      <c r="BG6" s="45"/>
      <c r="BH6" s="45"/>
      <c r="BI6" s="45"/>
      <c r="BJ6" s="45"/>
      <c r="BK6" s="46"/>
      <c r="BL6" s="46"/>
      <c r="BM6" s="46"/>
      <c r="BN6" s="45"/>
      <c r="BO6" s="45"/>
      <c r="BP6" s="45"/>
      <c r="BQ6" s="45"/>
      <c r="BR6" s="45"/>
      <c r="BS6" s="45"/>
      <c r="BT6" s="45"/>
      <c r="BU6" s="45"/>
      <c r="BV6" s="45"/>
      <c r="BW6" s="45"/>
      <c r="BX6" s="46"/>
      <c r="BY6" s="46"/>
      <c r="BZ6" s="45"/>
      <c r="CA6" s="45"/>
      <c r="CB6" s="46"/>
      <c r="CC6" s="46"/>
      <c r="CD6" s="45"/>
      <c r="CE6" s="45"/>
      <c r="CF6" s="47"/>
      <c r="CG6" s="47"/>
    </row>
    <row r="7" spans="2:85" ht="13.25" outlineLevel="1" x14ac:dyDescent="0.25">
      <c r="B7" s="48" t="s">
        <v>49</v>
      </c>
      <c r="C7" s="49" t="s">
        <v>50</v>
      </c>
      <c r="D7" s="50">
        <f>TEIK_2003!C7</f>
        <v>0</v>
      </c>
      <c r="E7" s="50">
        <f>TEIK_2003!D7</f>
        <v>0</v>
      </c>
      <c r="F7" s="50">
        <f>TEIK_2003!E7</f>
        <v>0</v>
      </c>
      <c r="G7" s="50">
        <f>TEIK_2003!F7</f>
        <v>0</v>
      </c>
      <c r="H7" s="50">
        <f>TEIK_2003!G7</f>
        <v>0</v>
      </c>
      <c r="I7" s="50">
        <f>TEIK_2003!H7</f>
        <v>0</v>
      </c>
      <c r="J7" s="50">
        <f>TEIK_2003!I7</f>
        <v>0</v>
      </c>
      <c r="K7" s="50">
        <f>TEIK_2003!J7</f>
        <v>0</v>
      </c>
      <c r="L7" s="50">
        <f>TEIK_2003!K7</f>
        <v>0</v>
      </c>
      <c r="M7" s="50">
        <f>TEIK_2003!L7</f>
        <v>0</v>
      </c>
      <c r="N7" s="50">
        <f>TEIK_2003!M7</f>
        <v>0</v>
      </c>
      <c r="O7" s="51">
        <f>TEIK_2003!N7</f>
        <v>0</v>
      </c>
      <c r="P7" s="50">
        <f>TEIK_2003!O7</f>
        <v>0</v>
      </c>
      <c r="Q7" s="52">
        <f>TEIK_2003!P7</f>
        <v>0</v>
      </c>
      <c r="R7" s="51">
        <f>TEIK_2003!Q7</f>
        <v>0</v>
      </c>
      <c r="S7" s="52">
        <f>TEIK_2003!R7</f>
        <v>0</v>
      </c>
      <c r="T7" s="50">
        <f>TEIK_2003!S7</f>
        <v>0</v>
      </c>
      <c r="U7" s="51">
        <f>TEIK_2003!T7</f>
        <v>0</v>
      </c>
      <c r="V7" s="52">
        <f>TEIK_2003!U7</f>
        <v>0</v>
      </c>
      <c r="W7" s="50">
        <f>TEIK_2003!V7</f>
        <v>0</v>
      </c>
      <c r="X7" s="50">
        <f>TEIK_2003!W7</f>
        <v>0</v>
      </c>
      <c r="Y7" s="50">
        <f>TEIK_2003!X7</f>
        <v>0</v>
      </c>
      <c r="Z7" s="50">
        <f>TEIK_2003!Y7</f>
        <v>0</v>
      </c>
      <c r="AA7" s="50">
        <f>TEIK_2003!Z7</f>
        <v>0</v>
      </c>
      <c r="AB7" s="51">
        <f>TEIK_2003!AA7</f>
        <v>0</v>
      </c>
      <c r="AC7" s="50">
        <f>TEIK_2003!AB7</f>
        <v>0</v>
      </c>
      <c r="AD7" s="50">
        <f>TEIK_2003!AC7</f>
        <v>0</v>
      </c>
      <c r="AE7" s="50">
        <f>TEIK_2003!AD7</f>
        <v>0</v>
      </c>
      <c r="AF7" s="50">
        <f>TEIK_2003!AE7</f>
        <v>0</v>
      </c>
      <c r="AG7" s="50">
        <f>TEIK_2003!AF7</f>
        <v>0</v>
      </c>
      <c r="AH7" s="50">
        <f>TEIK_2003!AG7</f>
        <v>0</v>
      </c>
      <c r="AI7" s="50">
        <f>TEIK_2003!AH7</f>
        <v>0</v>
      </c>
      <c r="AJ7" s="52">
        <f>TEIK_2003!AI7</f>
        <v>0</v>
      </c>
      <c r="AK7" s="50">
        <f>TEIK_2003!AJ7</f>
        <v>0</v>
      </c>
      <c r="AL7" s="50">
        <f>TEIK_2003!AK7</f>
        <v>0</v>
      </c>
      <c r="AM7" s="53">
        <f>TEIK_2003!AL7</f>
        <v>0</v>
      </c>
      <c r="AN7" s="51">
        <f>TEIK_2003!AM7</f>
        <v>0</v>
      </c>
      <c r="AO7" s="52">
        <f>TEIK_2003!AN7</f>
        <v>0</v>
      </c>
      <c r="AP7" s="51">
        <f>TEIK_2003!AO7</f>
        <v>0</v>
      </c>
      <c r="AQ7" s="50">
        <f>TEIK_2003!AP7</f>
        <v>0</v>
      </c>
      <c r="AR7" s="50">
        <f>TEIK_2003!AQ7</f>
        <v>0</v>
      </c>
      <c r="AS7" s="54">
        <f>TEIK_2003!AR7</f>
        <v>0</v>
      </c>
      <c r="AT7" s="45"/>
      <c r="AU7" s="45"/>
      <c r="AV7" s="45"/>
      <c r="AW7" s="46"/>
      <c r="AX7" s="46"/>
      <c r="AY7" s="45"/>
      <c r="AZ7" s="45"/>
      <c r="BA7" s="45"/>
      <c r="BB7" s="45"/>
      <c r="BC7" s="46"/>
      <c r="BD7" s="46"/>
      <c r="BE7" s="46"/>
      <c r="BF7" s="45"/>
      <c r="BG7" s="45"/>
      <c r="BH7" s="45"/>
      <c r="BI7" s="45"/>
      <c r="BJ7" s="45"/>
      <c r="BK7" s="46"/>
      <c r="BL7" s="46"/>
      <c r="BM7" s="46"/>
      <c r="BN7" s="45"/>
      <c r="BO7" s="45"/>
      <c r="BP7" s="45"/>
      <c r="BQ7" s="45"/>
      <c r="BR7" s="45"/>
      <c r="BS7" s="45"/>
      <c r="BT7" s="45"/>
      <c r="BU7" s="45"/>
      <c r="BV7" s="45"/>
      <c r="BW7" s="45"/>
      <c r="BX7" s="46"/>
      <c r="BY7" s="46"/>
      <c r="BZ7" s="45"/>
      <c r="CA7" s="45"/>
      <c r="CB7" s="46"/>
      <c r="CC7" s="46"/>
      <c r="CD7" s="45"/>
      <c r="CE7" s="45"/>
      <c r="CF7" s="47"/>
      <c r="CG7" s="47"/>
    </row>
    <row r="8" spans="2:85" ht="13.25" outlineLevel="1" x14ac:dyDescent="0.25">
      <c r="B8" s="48" t="s">
        <v>51</v>
      </c>
      <c r="C8" s="49" t="s">
        <v>52</v>
      </c>
      <c r="D8" s="50">
        <f>TEIK_2003!C8</f>
        <v>0</v>
      </c>
      <c r="E8" s="50">
        <f>TEIK_2003!D8</f>
        <v>0</v>
      </c>
      <c r="F8" s="50">
        <f>TEIK_2003!E8</f>
        <v>0</v>
      </c>
      <c r="G8" s="50">
        <f>TEIK_2003!F8</f>
        <v>0</v>
      </c>
      <c r="H8" s="50">
        <f>TEIK_2003!G8</f>
        <v>0</v>
      </c>
      <c r="I8" s="50">
        <f>TEIK_2003!H8</f>
        <v>0</v>
      </c>
      <c r="J8" s="50">
        <f>TEIK_2003!I8</f>
        <v>0</v>
      </c>
      <c r="K8" s="50">
        <f>TEIK_2003!J8</f>
        <v>0</v>
      </c>
      <c r="L8" s="50">
        <f>TEIK_2003!K8</f>
        <v>0</v>
      </c>
      <c r="M8" s="50">
        <f>TEIK_2003!L8</f>
        <v>0</v>
      </c>
      <c r="N8" s="50">
        <f>TEIK_2003!M8</f>
        <v>0</v>
      </c>
      <c r="O8" s="51">
        <f>TEIK_2003!N8</f>
        <v>0</v>
      </c>
      <c r="P8" s="50">
        <f>TEIK_2003!O8</f>
        <v>0</v>
      </c>
      <c r="Q8" s="52">
        <f>TEIK_2003!P8</f>
        <v>0</v>
      </c>
      <c r="R8" s="51">
        <f>TEIK_2003!Q8</f>
        <v>0</v>
      </c>
      <c r="S8" s="52">
        <f>TEIK_2003!R8</f>
        <v>0</v>
      </c>
      <c r="T8" s="50">
        <f>TEIK_2003!S8</f>
        <v>0</v>
      </c>
      <c r="U8" s="51">
        <f>TEIK_2003!T8</f>
        <v>0</v>
      </c>
      <c r="V8" s="52">
        <f>TEIK_2003!U8</f>
        <v>0</v>
      </c>
      <c r="W8" s="50">
        <f>TEIK_2003!V8</f>
        <v>0</v>
      </c>
      <c r="X8" s="50">
        <f>TEIK_2003!W8</f>
        <v>0</v>
      </c>
      <c r="Y8" s="50">
        <f>TEIK_2003!X8</f>
        <v>0</v>
      </c>
      <c r="Z8" s="50">
        <f>TEIK_2003!Y8</f>
        <v>0</v>
      </c>
      <c r="AA8" s="50">
        <f>TEIK_2003!Z8</f>
        <v>0</v>
      </c>
      <c r="AB8" s="51">
        <f>TEIK_2003!AA8</f>
        <v>0</v>
      </c>
      <c r="AC8" s="50">
        <f>TEIK_2003!AB8</f>
        <v>0</v>
      </c>
      <c r="AD8" s="50">
        <f>TEIK_2003!AC8</f>
        <v>0</v>
      </c>
      <c r="AE8" s="50">
        <f>TEIK_2003!AD8</f>
        <v>0</v>
      </c>
      <c r="AF8" s="50">
        <f>TEIK_2003!AE8</f>
        <v>0</v>
      </c>
      <c r="AG8" s="50">
        <f>TEIK_2003!AF8</f>
        <v>0</v>
      </c>
      <c r="AH8" s="50">
        <f>TEIK_2003!AG8</f>
        <v>0</v>
      </c>
      <c r="AI8" s="50">
        <f>TEIK_2003!AH8</f>
        <v>0</v>
      </c>
      <c r="AJ8" s="52">
        <f>TEIK_2003!AI8</f>
        <v>0</v>
      </c>
      <c r="AK8" s="50">
        <f>TEIK_2003!AJ8</f>
        <v>0</v>
      </c>
      <c r="AL8" s="50">
        <f>TEIK_2003!AK8</f>
        <v>0</v>
      </c>
      <c r="AM8" s="53">
        <f>TEIK_2003!AL8</f>
        <v>0</v>
      </c>
      <c r="AN8" s="51">
        <f>TEIK_2003!AM8</f>
        <v>0</v>
      </c>
      <c r="AO8" s="52">
        <f>TEIK_2003!AN8</f>
        <v>0</v>
      </c>
      <c r="AP8" s="51">
        <f>TEIK_2003!AO8</f>
        <v>0</v>
      </c>
      <c r="AQ8" s="50">
        <f>TEIK_2003!AP8</f>
        <v>0</v>
      </c>
      <c r="AR8" s="50">
        <f>TEIK_2003!AQ8</f>
        <v>0</v>
      </c>
      <c r="AS8" s="54">
        <f>TEIK_2003!AR8</f>
        <v>0</v>
      </c>
      <c r="AT8" s="45"/>
      <c r="AU8" s="45"/>
      <c r="AV8" s="45"/>
      <c r="AW8" s="46"/>
      <c r="AX8" s="46"/>
      <c r="AY8" s="45"/>
      <c r="AZ8" s="45"/>
      <c r="BA8" s="45"/>
      <c r="BB8" s="45"/>
      <c r="BC8" s="46"/>
      <c r="BD8" s="46"/>
      <c r="BE8" s="46"/>
      <c r="BF8" s="45"/>
      <c r="BG8" s="45"/>
      <c r="BH8" s="45"/>
      <c r="BI8" s="45"/>
      <c r="BJ8" s="45"/>
      <c r="BK8" s="46"/>
      <c r="BL8" s="46"/>
      <c r="BM8" s="46"/>
      <c r="BN8" s="45"/>
      <c r="BO8" s="45"/>
      <c r="BP8" s="45"/>
      <c r="BQ8" s="45"/>
      <c r="BR8" s="45"/>
      <c r="BS8" s="45"/>
      <c r="BT8" s="45"/>
      <c r="BU8" s="45"/>
      <c r="BV8" s="45"/>
      <c r="BW8" s="45"/>
      <c r="BX8" s="46"/>
      <c r="BY8" s="46"/>
      <c r="BZ8" s="45"/>
      <c r="CA8" s="45"/>
      <c r="CB8" s="46"/>
      <c r="CC8" s="46"/>
      <c r="CD8" s="45"/>
      <c r="CE8" s="45"/>
      <c r="CF8" s="47"/>
      <c r="CG8" s="47"/>
    </row>
    <row r="9" spans="2:85" ht="13.25" outlineLevel="1" x14ac:dyDescent="0.25">
      <c r="B9" s="48" t="s">
        <v>53</v>
      </c>
      <c r="C9" s="49" t="s">
        <v>54</v>
      </c>
      <c r="D9" s="50">
        <f>TEIK_2003!C9</f>
        <v>0</v>
      </c>
      <c r="E9" s="50">
        <f>TEIK_2003!D9</f>
        <v>0</v>
      </c>
      <c r="F9" s="50">
        <f>TEIK_2003!E9</f>
        <v>0</v>
      </c>
      <c r="G9" s="50">
        <f>TEIK_2003!F9</f>
        <v>0</v>
      </c>
      <c r="H9" s="50">
        <f>TEIK_2003!G9</f>
        <v>0</v>
      </c>
      <c r="I9" s="50">
        <f>TEIK_2003!H9</f>
        <v>0</v>
      </c>
      <c r="J9" s="50">
        <f>TEIK_2003!I9</f>
        <v>0</v>
      </c>
      <c r="K9" s="50">
        <f>TEIK_2003!J9</f>
        <v>0</v>
      </c>
      <c r="L9" s="50">
        <f>TEIK_2003!K9</f>
        <v>0</v>
      </c>
      <c r="M9" s="50">
        <f>TEIK_2003!L9</f>
        <v>0</v>
      </c>
      <c r="N9" s="50">
        <f>TEIK_2003!M9</f>
        <v>0</v>
      </c>
      <c r="O9" s="51">
        <f>TEIK_2003!N9</f>
        <v>0</v>
      </c>
      <c r="P9" s="50">
        <f>TEIK_2003!O9</f>
        <v>0</v>
      </c>
      <c r="Q9" s="52">
        <f>TEIK_2003!P9</f>
        <v>0</v>
      </c>
      <c r="R9" s="51">
        <f>TEIK_2003!Q9</f>
        <v>0</v>
      </c>
      <c r="S9" s="52">
        <f>TEIK_2003!R9</f>
        <v>0</v>
      </c>
      <c r="T9" s="50">
        <f>TEIK_2003!S9</f>
        <v>0</v>
      </c>
      <c r="U9" s="51">
        <f>TEIK_2003!T9</f>
        <v>0</v>
      </c>
      <c r="V9" s="52">
        <f>TEIK_2003!U9</f>
        <v>0</v>
      </c>
      <c r="W9" s="50">
        <f>TEIK_2003!V9</f>
        <v>0</v>
      </c>
      <c r="X9" s="50">
        <f>TEIK_2003!W9</f>
        <v>0</v>
      </c>
      <c r="Y9" s="50">
        <f>TEIK_2003!X9</f>
        <v>0</v>
      </c>
      <c r="Z9" s="50">
        <f>TEIK_2003!Y9</f>
        <v>0</v>
      </c>
      <c r="AA9" s="50">
        <f>TEIK_2003!Z9</f>
        <v>0</v>
      </c>
      <c r="AB9" s="51">
        <f>TEIK_2003!AA9</f>
        <v>0</v>
      </c>
      <c r="AC9" s="50">
        <f>TEIK_2003!AB9</f>
        <v>0</v>
      </c>
      <c r="AD9" s="50">
        <f>TEIK_2003!AC9</f>
        <v>0</v>
      </c>
      <c r="AE9" s="50">
        <f>TEIK_2003!AD9</f>
        <v>0</v>
      </c>
      <c r="AF9" s="50">
        <f>TEIK_2003!AE9</f>
        <v>0</v>
      </c>
      <c r="AG9" s="50">
        <f>TEIK_2003!AF9</f>
        <v>0</v>
      </c>
      <c r="AH9" s="50">
        <f>TEIK_2003!AG9</f>
        <v>0</v>
      </c>
      <c r="AI9" s="50">
        <f>TEIK_2003!AH9</f>
        <v>0</v>
      </c>
      <c r="AJ9" s="52">
        <f>TEIK_2003!AI9</f>
        <v>0</v>
      </c>
      <c r="AK9" s="50">
        <f>TEIK_2003!AJ9</f>
        <v>0</v>
      </c>
      <c r="AL9" s="50">
        <f>TEIK_2003!AK9</f>
        <v>0</v>
      </c>
      <c r="AM9" s="53">
        <f>TEIK_2003!AL9</f>
        <v>0</v>
      </c>
      <c r="AN9" s="51">
        <f>TEIK_2003!AM9</f>
        <v>0</v>
      </c>
      <c r="AO9" s="52">
        <f>TEIK_2003!AN9</f>
        <v>0</v>
      </c>
      <c r="AP9" s="51">
        <f>TEIK_2003!AO9</f>
        <v>0</v>
      </c>
      <c r="AQ9" s="50">
        <f>TEIK_2003!AP9</f>
        <v>0</v>
      </c>
      <c r="AR9" s="50">
        <f>TEIK_2003!AQ9</f>
        <v>0</v>
      </c>
      <c r="AS9" s="54">
        <f>TEIK_2003!AR9</f>
        <v>0</v>
      </c>
      <c r="AT9" s="45"/>
      <c r="AU9" s="45"/>
      <c r="AV9" s="45"/>
      <c r="AW9" s="46"/>
      <c r="AX9" s="46"/>
      <c r="AY9" s="45"/>
      <c r="AZ9" s="45"/>
      <c r="BA9" s="45"/>
      <c r="BB9" s="45"/>
      <c r="BC9" s="46"/>
      <c r="BD9" s="46"/>
      <c r="BE9" s="46"/>
      <c r="BF9" s="45"/>
      <c r="BG9" s="45"/>
      <c r="BH9" s="45"/>
      <c r="BI9" s="45"/>
      <c r="BJ9" s="45"/>
      <c r="BK9" s="46"/>
      <c r="BL9" s="46"/>
      <c r="BM9" s="46"/>
      <c r="BN9" s="45"/>
      <c r="BO9" s="45"/>
      <c r="BP9" s="45"/>
      <c r="BQ9" s="45"/>
      <c r="BR9" s="45"/>
      <c r="BS9" s="45"/>
      <c r="BT9" s="45"/>
      <c r="BU9" s="45"/>
      <c r="BV9" s="45"/>
      <c r="BW9" s="45"/>
      <c r="BX9" s="46"/>
      <c r="BY9" s="46"/>
      <c r="BZ9" s="45"/>
      <c r="CA9" s="45"/>
      <c r="CB9" s="46"/>
      <c r="CC9" s="46"/>
      <c r="CD9" s="45"/>
      <c r="CE9" s="45"/>
      <c r="CF9" s="47"/>
      <c r="CG9" s="47"/>
    </row>
    <row r="10" spans="2:85" ht="13.25" outlineLevel="1" x14ac:dyDescent="0.25">
      <c r="B10" s="48" t="s">
        <v>55</v>
      </c>
      <c r="C10" s="49" t="s">
        <v>56</v>
      </c>
      <c r="D10" s="50">
        <f>TEIK_2003!C10</f>
        <v>0</v>
      </c>
      <c r="E10" s="50">
        <f>TEIK_2003!D10</f>
        <v>0</v>
      </c>
      <c r="F10" s="50">
        <f>TEIK_2003!E10</f>
        <v>0</v>
      </c>
      <c r="G10" s="50">
        <f>TEIK_2003!F10</f>
        <v>0</v>
      </c>
      <c r="H10" s="50">
        <f>TEIK_2003!G10</f>
        <v>0</v>
      </c>
      <c r="I10" s="50">
        <f>TEIK_2003!H10</f>
        <v>0</v>
      </c>
      <c r="J10" s="50">
        <f>TEIK_2003!I10</f>
        <v>0</v>
      </c>
      <c r="K10" s="50">
        <f>TEIK_2003!J10</f>
        <v>0</v>
      </c>
      <c r="L10" s="50">
        <f>TEIK_2003!K10</f>
        <v>0</v>
      </c>
      <c r="M10" s="50">
        <f>TEIK_2003!L10</f>
        <v>0</v>
      </c>
      <c r="N10" s="50">
        <f>TEIK_2003!M10</f>
        <v>0</v>
      </c>
      <c r="O10" s="51">
        <f>TEIK_2003!N10</f>
        <v>0</v>
      </c>
      <c r="P10" s="50">
        <f>TEIK_2003!O10</f>
        <v>0</v>
      </c>
      <c r="Q10" s="52">
        <f>TEIK_2003!P10</f>
        <v>0</v>
      </c>
      <c r="R10" s="51">
        <f>TEIK_2003!Q10</f>
        <v>0</v>
      </c>
      <c r="S10" s="52">
        <f>TEIK_2003!R10</f>
        <v>0</v>
      </c>
      <c r="T10" s="50">
        <f>TEIK_2003!S10</f>
        <v>0</v>
      </c>
      <c r="U10" s="51">
        <f>TEIK_2003!T10</f>
        <v>0</v>
      </c>
      <c r="V10" s="52">
        <f>TEIK_2003!U10</f>
        <v>0</v>
      </c>
      <c r="W10" s="50">
        <f>TEIK_2003!V10</f>
        <v>0</v>
      </c>
      <c r="X10" s="50">
        <f>TEIK_2003!W10</f>
        <v>0</v>
      </c>
      <c r="Y10" s="50">
        <f>TEIK_2003!X10</f>
        <v>0</v>
      </c>
      <c r="Z10" s="50">
        <f>TEIK_2003!Y10</f>
        <v>0</v>
      </c>
      <c r="AA10" s="50">
        <f>TEIK_2003!Z10</f>
        <v>0</v>
      </c>
      <c r="AB10" s="51">
        <f>TEIK_2003!AA10</f>
        <v>0</v>
      </c>
      <c r="AC10" s="50">
        <f>TEIK_2003!AB10</f>
        <v>0</v>
      </c>
      <c r="AD10" s="50">
        <f>TEIK_2003!AC10</f>
        <v>0</v>
      </c>
      <c r="AE10" s="50">
        <f>TEIK_2003!AD10</f>
        <v>0</v>
      </c>
      <c r="AF10" s="50">
        <f>TEIK_2003!AE10</f>
        <v>0</v>
      </c>
      <c r="AG10" s="50">
        <f>TEIK_2003!AF10</f>
        <v>0</v>
      </c>
      <c r="AH10" s="50">
        <f>TEIK_2003!AG10</f>
        <v>0</v>
      </c>
      <c r="AI10" s="50">
        <f>TEIK_2003!AH10</f>
        <v>0</v>
      </c>
      <c r="AJ10" s="52">
        <f>TEIK_2003!AI10</f>
        <v>0</v>
      </c>
      <c r="AK10" s="50">
        <f>TEIK_2003!AJ10</f>
        <v>0</v>
      </c>
      <c r="AL10" s="50">
        <f>TEIK_2003!AK10</f>
        <v>0</v>
      </c>
      <c r="AM10" s="53">
        <f>TEIK_2003!AL10</f>
        <v>0</v>
      </c>
      <c r="AN10" s="51">
        <f>TEIK_2003!AM10</f>
        <v>0</v>
      </c>
      <c r="AO10" s="52">
        <f>TEIK_2003!AN10</f>
        <v>0</v>
      </c>
      <c r="AP10" s="51">
        <f>TEIK_2003!AO10</f>
        <v>0</v>
      </c>
      <c r="AQ10" s="50">
        <f>TEIK_2003!AP10</f>
        <v>0</v>
      </c>
      <c r="AR10" s="50">
        <f>TEIK_2003!AQ10</f>
        <v>0</v>
      </c>
      <c r="AS10" s="54">
        <f>TEIK_2003!AR10</f>
        <v>0</v>
      </c>
      <c r="AT10" s="45"/>
      <c r="AU10" s="45"/>
      <c r="AV10" s="45"/>
      <c r="AW10" s="46"/>
      <c r="AX10" s="46"/>
      <c r="AY10" s="45"/>
      <c r="AZ10" s="45"/>
      <c r="BA10" s="45"/>
      <c r="BB10" s="45"/>
      <c r="BC10" s="46"/>
      <c r="BD10" s="46"/>
      <c r="BE10" s="46"/>
      <c r="BF10" s="45"/>
      <c r="BG10" s="45"/>
      <c r="BH10" s="45"/>
      <c r="BI10" s="45"/>
      <c r="BJ10" s="45"/>
      <c r="BK10" s="46"/>
      <c r="BL10" s="46"/>
      <c r="BM10" s="46"/>
      <c r="BN10" s="45"/>
      <c r="BO10" s="45"/>
      <c r="BP10" s="45"/>
      <c r="BQ10" s="45"/>
      <c r="BR10" s="45"/>
      <c r="BS10" s="45"/>
      <c r="BT10" s="45"/>
      <c r="BU10" s="45"/>
      <c r="BV10" s="45"/>
      <c r="BW10" s="45"/>
      <c r="BX10" s="46"/>
      <c r="BY10" s="46"/>
      <c r="BZ10" s="45"/>
      <c r="CA10" s="45"/>
      <c r="CB10" s="46"/>
      <c r="CC10" s="46"/>
      <c r="CD10" s="45"/>
      <c r="CE10" s="45"/>
      <c r="CF10" s="47"/>
      <c r="CG10" s="47"/>
    </row>
    <row r="11" spans="2:85" ht="13.25" outlineLevel="1" x14ac:dyDescent="0.25">
      <c r="B11" s="48" t="s">
        <v>57</v>
      </c>
      <c r="C11" s="49" t="s">
        <v>58</v>
      </c>
      <c r="D11" s="50">
        <f>TEIK_2003!C11</f>
        <v>5.21</v>
      </c>
      <c r="E11" s="50">
        <f>TEIK_2003!D11</f>
        <v>35.14</v>
      </c>
      <c r="F11" s="50">
        <f>TEIK_2003!E11</f>
        <v>98.87</v>
      </c>
      <c r="G11" s="50">
        <f>TEIK_2003!F11</f>
        <v>9.4499999999999993</v>
      </c>
      <c r="H11" s="50">
        <f>TEIK_2003!G11</f>
        <v>59.8</v>
      </c>
      <c r="I11" s="50">
        <f>TEIK_2003!H11</f>
        <v>34.4</v>
      </c>
      <c r="J11" s="50">
        <f>TEIK_2003!I11</f>
        <v>28.34</v>
      </c>
      <c r="K11" s="50">
        <f>TEIK_2003!J11</f>
        <v>150.07</v>
      </c>
      <c r="L11" s="50">
        <f>TEIK_2003!K11</f>
        <v>50.95</v>
      </c>
      <c r="M11" s="50">
        <f>TEIK_2003!L11</f>
        <v>67.78</v>
      </c>
      <c r="N11" s="50">
        <f>TEIK_2003!M11</f>
        <v>74.86</v>
      </c>
      <c r="O11" s="51">
        <f>TEIK_2003!N11</f>
        <v>48.93</v>
      </c>
      <c r="P11" s="50">
        <f>TEIK_2003!O11</f>
        <v>11.36</v>
      </c>
      <c r="Q11" s="52">
        <f>TEIK_2003!P11</f>
        <v>46.23</v>
      </c>
      <c r="R11" s="51">
        <f>TEIK_2003!Q11</f>
        <v>66.400000000000006</v>
      </c>
      <c r="S11" s="52">
        <f>TEIK_2003!R11</f>
        <v>90.7</v>
      </c>
      <c r="T11" s="50">
        <f>TEIK_2003!S11</f>
        <v>41.25</v>
      </c>
      <c r="U11" s="51">
        <f>TEIK_2003!T11</f>
        <v>44.77</v>
      </c>
      <c r="V11" s="52">
        <f>TEIK_2003!U11</f>
        <v>139.38999999999999</v>
      </c>
      <c r="W11" s="50">
        <f>TEIK_2003!V11</f>
        <v>99.58</v>
      </c>
      <c r="X11" s="50">
        <f>TEIK_2003!W11</f>
        <v>69.03</v>
      </c>
      <c r="Y11" s="50">
        <f>TEIK_2003!X11</f>
        <v>32.04</v>
      </c>
      <c r="Z11" s="50">
        <f>TEIK_2003!Y11</f>
        <v>284.79000000000002</v>
      </c>
      <c r="AA11" s="50">
        <f>TEIK_2003!Z11</f>
        <v>171.87</v>
      </c>
      <c r="AB11" s="51">
        <f>TEIK_2003!AA11</f>
        <v>216.94</v>
      </c>
      <c r="AC11" s="50">
        <f>TEIK_2003!AB11</f>
        <v>298</v>
      </c>
      <c r="AD11" s="50">
        <f>TEIK_2003!AC11</f>
        <v>89.86</v>
      </c>
      <c r="AE11" s="50">
        <f>TEIK_2003!AD11</f>
        <v>23.42</v>
      </c>
      <c r="AF11" s="50">
        <f>TEIK_2003!AE11</f>
        <v>41.99</v>
      </c>
      <c r="AG11" s="50">
        <f>TEIK_2003!AF11</f>
        <v>179.01</v>
      </c>
      <c r="AH11" s="50">
        <f>TEIK_2003!AG11</f>
        <v>509.72</v>
      </c>
      <c r="AI11" s="50">
        <f>TEIK_2003!AH11</f>
        <v>480.1</v>
      </c>
      <c r="AJ11" s="52">
        <f>TEIK_2003!AI11</f>
        <v>146.47</v>
      </c>
      <c r="AK11" s="50">
        <f>TEIK_2003!AJ11</f>
        <v>155.44999999999999</v>
      </c>
      <c r="AL11" s="50">
        <f>TEIK_2003!AK11</f>
        <v>300.75</v>
      </c>
      <c r="AM11" s="53">
        <f>TEIK_2003!AL11</f>
        <v>37.54</v>
      </c>
      <c r="AN11" s="51">
        <f>TEIK_2003!AM11</f>
        <v>227.83</v>
      </c>
      <c r="AO11" s="52">
        <f>TEIK_2003!AN11</f>
        <v>307.42</v>
      </c>
      <c r="AP11" s="51">
        <f>TEIK_2003!AO11</f>
        <v>217.1</v>
      </c>
      <c r="AQ11" s="50">
        <f>TEIK_2003!AP11</f>
        <v>711</v>
      </c>
      <c r="AR11" s="50">
        <f>TEIK_2003!AQ11</f>
        <v>21.19</v>
      </c>
      <c r="AS11" s="54">
        <f>TEIK_2003!AR11</f>
        <v>5725</v>
      </c>
      <c r="AT11" s="45"/>
      <c r="AU11" s="45"/>
      <c r="AV11" s="45"/>
      <c r="AW11" s="46"/>
      <c r="AX11" s="46"/>
      <c r="AY11" s="45"/>
      <c r="AZ11" s="45"/>
      <c r="BA11" s="45"/>
      <c r="BB11" s="45"/>
      <c r="BC11" s="46"/>
      <c r="BD11" s="46"/>
      <c r="BE11" s="46"/>
      <c r="BF11" s="45"/>
      <c r="BG11" s="45"/>
      <c r="BH11" s="45"/>
      <c r="BI11" s="45"/>
      <c r="BJ11" s="45"/>
      <c r="BK11" s="46"/>
      <c r="BL11" s="46"/>
      <c r="BM11" s="46"/>
      <c r="BN11" s="45"/>
      <c r="BO11" s="45"/>
      <c r="BP11" s="45"/>
      <c r="BQ11" s="45"/>
      <c r="BR11" s="45"/>
      <c r="BS11" s="45"/>
      <c r="BT11" s="45"/>
      <c r="BU11" s="45"/>
      <c r="BV11" s="45"/>
      <c r="BW11" s="45"/>
      <c r="BX11" s="46"/>
      <c r="BY11" s="46"/>
      <c r="BZ11" s="45"/>
      <c r="CA11" s="45"/>
      <c r="CB11" s="46"/>
      <c r="CC11" s="46"/>
      <c r="CD11" s="45"/>
      <c r="CE11" s="45"/>
      <c r="CF11" s="47"/>
      <c r="CG11" s="47"/>
    </row>
    <row r="12" spans="2:85" ht="13.25" outlineLevel="1" x14ac:dyDescent="0.25">
      <c r="B12" s="48" t="s">
        <v>59</v>
      </c>
      <c r="C12" s="49" t="s">
        <v>60</v>
      </c>
      <c r="D12" s="50">
        <f>TEIK_2003!C12</f>
        <v>296.72000000000003</v>
      </c>
      <c r="E12" s="50">
        <f>TEIK_2003!D12</f>
        <v>127.91</v>
      </c>
      <c r="F12" s="50">
        <f>TEIK_2003!E12</f>
        <v>246.01</v>
      </c>
      <c r="G12" s="50">
        <f>TEIK_2003!F12</f>
        <v>9.41</v>
      </c>
      <c r="H12" s="50">
        <f>TEIK_2003!G12</f>
        <v>108</v>
      </c>
      <c r="I12" s="50">
        <f>TEIK_2003!H12</f>
        <v>23.6</v>
      </c>
      <c r="J12" s="50">
        <f>TEIK_2003!I12</f>
        <v>68.25</v>
      </c>
      <c r="K12" s="50">
        <f>TEIK_2003!J12</f>
        <v>450.49</v>
      </c>
      <c r="L12" s="50">
        <f>TEIK_2003!K12</f>
        <v>107.33</v>
      </c>
      <c r="M12" s="50">
        <f>TEIK_2003!L12</f>
        <v>147.04</v>
      </c>
      <c r="N12" s="50">
        <f>TEIK_2003!M12</f>
        <v>-11.13</v>
      </c>
      <c r="O12" s="51">
        <f>TEIK_2003!N12</f>
        <v>170.8</v>
      </c>
      <c r="P12" s="50">
        <f>TEIK_2003!O12</f>
        <v>31.15</v>
      </c>
      <c r="Q12" s="52">
        <f>TEIK_2003!P12</f>
        <v>139.30000000000001</v>
      </c>
      <c r="R12" s="51">
        <f>TEIK_2003!Q12</f>
        <v>61.94</v>
      </c>
      <c r="S12" s="52">
        <f>TEIK_2003!R12</f>
        <v>316.43</v>
      </c>
      <c r="T12" s="50">
        <f>TEIK_2003!S12</f>
        <v>68.81</v>
      </c>
      <c r="U12" s="51">
        <f>TEIK_2003!T12</f>
        <v>39.020000000000003</v>
      </c>
      <c r="V12" s="52">
        <f>TEIK_2003!U12</f>
        <v>268.67</v>
      </c>
      <c r="W12" s="50">
        <f>TEIK_2003!V12</f>
        <v>586.1</v>
      </c>
      <c r="X12" s="50">
        <f>TEIK_2003!W12</f>
        <v>486.72</v>
      </c>
      <c r="Y12" s="50">
        <f>TEIK_2003!X12</f>
        <v>539.72</v>
      </c>
      <c r="Z12" s="50">
        <f>TEIK_2003!Y12</f>
        <v>520.19000000000005</v>
      </c>
      <c r="AA12" s="50">
        <f>TEIK_2003!Z12</f>
        <v>-7.02</v>
      </c>
      <c r="AB12" s="51">
        <f>TEIK_2003!AA12</f>
        <v>3782.09</v>
      </c>
      <c r="AC12" s="50">
        <f>TEIK_2003!AB12</f>
        <v>142</v>
      </c>
      <c r="AD12" s="50">
        <f>TEIK_2003!AC12</f>
        <v>87.73</v>
      </c>
      <c r="AE12" s="50">
        <f>TEIK_2003!AD12</f>
        <v>105.36</v>
      </c>
      <c r="AF12" s="50">
        <f>TEIK_2003!AE12</f>
        <v>194.85</v>
      </c>
      <c r="AG12" s="50">
        <f>TEIK_2003!AF12</f>
        <v>178.06</v>
      </c>
      <c r="AH12" s="50">
        <f>TEIK_2003!AG12</f>
        <v>908.4</v>
      </c>
      <c r="AI12" s="50">
        <f>TEIK_2003!AH12</f>
        <v>7124.2</v>
      </c>
      <c r="AJ12" s="52">
        <f>TEIK_2003!AI12</f>
        <v>238.34</v>
      </c>
      <c r="AK12" s="50">
        <f>TEIK_2003!AJ12</f>
        <v>164.62</v>
      </c>
      <c r="AL12" s="50">
        <f>TEIK_2003!AK12</f>
        <v>255.99</v>
      </c>
      <c r="AM12" s="53">
        <f>TEIK_2003!AL12</f>
        <v>295.22000000000003</v>
      </c>
      <c r="AN12" s="51">
        <f>TEIK_2003!AM12</f>
        <v>97.25</v>
      </c>
      <c r="AO12" s="52">
        <f>TEIK_2003!AN12</f>
        <v>339.38</v>
      </c>
      <c r="AP12" s="51">
        <f>TEIK_2003!AO12</f>
        <v>217.42</v>
      </c>
      <c r="AQ12" s="50">
        <f>TEIK_2003!AP12</f>
        <v>1451</v>
      </c>
      <c r="AR12" s="50">
        <f>TEIK_2003!AQ12</f>
        <v>3.64</v>
      </c>
      <c r="AS12" s="54">
        <f>TEIK_2003!AR12</f>
        <v>20381.009999999998</v>
      </c>
      <c r="AT12" s="45"/>
      <c r="AU12" s="45"/>
      <c r="AV12" s="45"/>
      <c r="AW12" s="46"/>
      <c r="AX12" s="46"/>
      <c r="AY12" s="45"/>
      <c r="AZ12" s="45"/>
      <c r="BA12" s="45"/>
      <c r="BB12" s="45"/>
      <c r="BC12" s="46"/>
      <c r="BD12" s="46"/>
      <c r="BE12" s="46"/>
      <c r="BF12" s="45"/>
      <c r="BG12" s="45"/>
      <c r="BH12" s="45"/>
      <c r="BI12" s="45"/>
      <c r="BJ12" s="45"/>
      <c r="BK12" s="46"/>
      <c r="BL12" s="46"/>
      <c r="BM12" s="46"/>
      <c r="BN12" s="45"/>
      <c r="BO12" s="45"/>
      <c r="BP12" s="45"/>
      <c r="BQ12" s="45"/>
      <c r="BR12" s="45"/>
      <c r="BS12" s="45"/>
      <c r="BT12" s="45"/>
      <c r="BU12" s="45"/>
      <c r="BV12" s="45"/>
      <c r="BW12" s="45"/>
      <c r="BX12" s="46"/>
      <c r="BY12" s="46"/>
      <c r="BZ12" s="45"/>
      <c r="CA12" s="45"/>
      <c r="CB12" s="46"/>
      <c r="CC12" s="46"/>
      <c r="CD12" s="45"/>
      <c r="CE12" s="45"/>
      <c r="CF12" s="47"/>
      <c r="CG12" s="47"/>
    </row>
    <row r="13" spans="2:85" ht="13.25" outlineLevel="1" x14ac:dyDescent="0.25">
      <c r="B13" s="48" t="s">
        <v>61</v>
      </c>
      <c r="C13" s="49" t="s">
        <v>62</v>
      </c>
      <c r="D13" s="50">
        <f>TEIK_2003!C13</f>
        <v>3.33</v>
      </c>
      <c r="E13" s="50">
        <f>TEIK_2003!D13</f>
        <v>19.989999999999998</v>
      </c>
      <c r="F13" s="50">
        <f>TEIK_2003!E13</f>
        <v>46.81</v>
      </c>
      <c r="G13" s="50">
        <f>TEIK_2003!F13</f>
        <v>1.1399999999999999</v>
      </c>
      <c r="H13" s="50">
        <f>TEIK_2003!G13</f>
        <v>17.64</v>
      </c>
      <c r="I13" s="50">
        <f>TEIK_2003!H13</f>
        <v>10.98</v>
      </c>
      <c r="J13" s="50">
        <f>TEIK_2003!I13</f>
        <v>12.07</v>
      </c>
      <c r="K13" s="50">
        <f>TEIK_2003!J13</f>
        <v>74.94</v>
      </c>
      <c r="L13" s="50">
        <f>TEIK_2003!K13</f>
        <v>66.52</v>
      </c>
      <c r="M13" s="50">
        <f>TEIK_2003!L13</f>
        <v>21.58</v>
      </c>
      <c r="N13" s="50">
        <f>TEIK_2003!M13</f>
        <v>1.1499999999999999</v>
      </c>
      <c r="O13" s="51">
        <f>TEIK_2003!N13</f>
        <v>28.3</v>
      </c>
      <c r="P13" s="50">
        <f>TEIK_2003!O13</f>
        <v>5.48</v>
      </c>
      <c r="Q13" s="52">
        <f>TEIK_2003!P13</f>
        <v>24.67</v>
      </c>
      <c r="R13" s="51">
        <f>TEIK_2003!Q13</f>
        <v>32</v>
      </c>
      <c r="S13" s="52">
        <f>TEIK_2003!R13</f>
        <v>50.8</v>
      </c>
      <c r="T13" s="50">
        <f>TEIK_2003!S13</f>
        <v>13.48</v>
      </c>
      <c r="U13" s="51">
        <f>TEIK_2003!T13</f>
        <v>14.88</v>
      </c>
      <c r="V13" s="52">
        <f>TEIK_2003!U13</f>
        <v>57.13</v>
      </c>
      <c r="W13" s="50">
        <f>TEIK_2003!V13</f>
        <v>46.84</v>
      </c>
      <c r="X13" s="50">
        <f>TEIK_2003!W13</f>
        <v>43.7</v>
      </c>
      <c r="Y13" s="50">
        <f>TEIK_2003!X13</f>
        <v>33.83</v>
      </c>
      <c r="Z13" s="50">
        <f>TEIK_2003!Y13</f>
        <v>53.02</v>
      </c>
      <c r="AA13" s="50">
        <f>TEIK_2003!Z13</f>
        <v>24.41</v>
      </c>
      <c r="AB13" s="51">
        <f>TEIK_2003!AA13</f>
        <v>2268.34</v>
      </c>
      <c r="AC13" s="50">
        <f>TEIK_2003!AB13</f>
        <v>0</v>
      </c>
      <c r="AD13" s="50">
        <f>TEIK_2003!AC13</f>
        <v>0.36</v>
      </c>
      <c r="AE13" s="50">
        <f>TEIK_2003!AD13</f>
        <v>6.51</v>
      </c>
      <c r="AF13" s="50">
        <f>TEIK_2003!AE13</f>
        <v>22.19</v>
      </c>
      <c r="AG13" s="50">
        <f>TEIK_2003!AF13</f>
        <v>56</v>
      </c>
      <c r="AH13" s="50">
        <f>TEIK_2003!AG13</f>
        <v>81.010000000000005</v>
      </c>
      <c r="AI13" s="50">
        <f>TEIK_2003!AH13</f>
        <v>447.11</v>
      </c>
      <c r="AJ13" s="52">
        <f>TEIK_2003!AI13</f>
        <v>316.8</v>
      </c>
      <c r="AK13" s="50">
        <f>TEIK_2003!AJ13</f>
        <v>26.67</v>
      </c>
      <c r="AL13" s="50">
        <f>TEIK_2003!AK13</f>
        <v>20.47</v>
      </c>
      <c r="AM13" s="53">
        <f>TEIK_2003!AL13</f>
        <v>22.57</v>
      </c>
      <c r="AN13" s="51">
        <f>TEIK_2003!AM13</f>
        <v>4.1500000000000004</v>
      </c>
      <c r="AO13" s="52">
        <f>TEIK_2003!AN13</f>
        <v>32.380000000000003</v>
      </c>
      <c r="AP13" s="51">
        <f>TEIK_2003!AO13</f>
        <v>3.62</v>
      </c>
      <c r="AQ13" s="50">
        <f>TEIK_2003!AP13</f>
        <v>216</v>
      </c>
      <c r="AR13" s="50">
        <f>TEIK_2003!AQ13</f>
        <v>0.17</v>
      </c>
      <c r="AS13" s="54">
        <f>TEIK_2003!AR13</f>
        <v>4229.0400000000009</v>
      </c>
      <c r="AT13" s="45"/>
      <c r="AU13" s="45"/>
      <c r="AV13" s="45"/>
      <c r="AW13" s="46"/>
      <c r="AX13" s="46"/>
      <c r="AY13" s="45"/>
      <c r="AZ13" s="45"/>
      <c r="BA13" s="45"/>
      <c r="BB13" s="45"/>
      <c r="BC13" s="46"/>
      <c r="BD13" s="46"/>
      <c r="BE13" s="46"/>
      <c r="BF13" s="45"/>
      <c r="BG13" s="45"/>
      <c r="BH13" s="45"/>
      <c r="BI13" s="45"/>
      <c r="BJ13" s="45"/>
      <c r="BK13" s="46"/>
      <c r="BL13" s="46"/>
      <c r="BM13" s="46"/>
      <c r="BN13" s="45"/>
      <c r="BO13" s="45"/>
      <c r="BP13" s="45"/>
      <c r="BQ13" s="45"/>
      <c r="BR13" s="45"/>
      <c r="BS13" s="45"/>
      <c r="BT13" s="45"/>
      <c r="BU13" s="45"/>
      <c r="BV13" s="45"/>
      <c r="BW13" s="45"/>
      <c r="BX13" s="46"/>
      <c r="BY13" s="46"/>
      <c r="BZ13" s="45"/>
      <c r="CA13" s="45"/>
      <c r="CB13" s="46"/>
      <c r="CC13" s="46"/>
      <c r="CD13" s="45"/>
      <c r="CE13" s="45"/>
      <c r="CF13" s="47"/>
      <c r="CG13" s="47"/>
    </row>
    <row r="14" spans="2:85" ht="13.25" outlineLevel="1" x14ac:dyDescent="0.25">
      <c r="B14" s="48" t="s">
        <v>63</v>
      </c>
      <c r="C14" s="49" t="s">
        <v>64</v>
      </c>
      <c r="D14" s="50">
        <f>TEIK_2003!C14</f>
        <v>5193.18</v>
      </c>
      <c r="E14" s="50">
        <f>TEIK_2003!D14</f>
        <v>437.42</v>
      </c>
      <c r="F14" s="50">
        <f>TEIK_2003!E14</f>
        <v>1131.8499999999999</v>
      </c>
      <c r="G14" s="50">
        <f>TEIK_2003!F14</f>
        <v>34.19</v>
      </c>
      <c r="H14" s="50">
        <f>TEIK_2003!G14</f>
        <v>413.59</v>
      </c>
      <c r="I14" s="50">
        <f>TEIK_2003!H14</f>
        <v>333.8</v>
      </c>
      <c r="J14" s="50">
        <f>TEIK_2003!I14</f>
        <v>279.23</v>
      </c>
      <c r="K14" s="50">
        <f>TEIK_2003!J14</f>
        <v>1675.69</v>
      </c>
      <c r="L14" s="50">
        <f>TEIK_2003!K14</f>
        <v>377.74</v>
      </c>
      <c r="M14" s="50">
        <f>TEIK_2003!L14</f>
        <v>460.58</v>
      </c>
      <c r="N14" s="50">
        <f>TEIK_2003!M14</f>
        <v>93.59</v>
      </c>
      <c r="O14" s="51">
        <f>TEIK_2003!N14</f>
        <v>634.04</v>
      </c>
      <c r="P14" s="50">
        <f>TEIK_2003!O14</f>
        <v>127.68</v>
      </c>
      <c r="Q14" s="52">
        <f>TEIK_2003!P14</f>
        <v>575.66</v>
      </c>
      <c r="R14" s="51">
        <f>TEIK_2003!Q14</f>
        <v>964.58</v>
      </c>
      <c r="S14" s="52">
        <f>TEIK_2003!R14</f>
        <v>1127.24</v>
      </c>
      <c r="T14" s="50">
        <f>TEIK_2003!S14</f>
        <v>330.21</v>
      </c>
      <c r="U14" s="51">
        <f>TEIK_2003!T14</f>
        <v>485.93</v>
      </c>
      <c r="V14" s="52">
        <f>TEIK_2003!U14</f>
        <v>1582.56</v>
      </c>
      <c r="W14" s="50">
        <f>TEIK_2003!V14</f>
        <v>506.21</v>
      </c>
      <c r="X14" s="50">
        <f>TEIK_2003!W14</f>
        <v>561.20000000000005</v>
      </c>
      <c r="Y14" s="50">
        <f>TEIK_2003!X14</f>
        <v>156.94999999999999</v>
      </c>
      <c r="Z14" s="50">
        <f>TEIK_2003!Y14</f>
        <v>977.13</v>
      </c>
      <c r="AA14" s="50">
        <f>TEIK_2003!Z14</f>
        <v>1290.56</v>
      </c>
      <c r="AB14" s="51">
        <f>TEIK_2003!AA14</f>
        <v>1431.58</v>
      </c>
      <c r="AC14" s="50">
        <f>TEIK_2003!AB14</f>
        <v>567</v>
      </c>
      <c r="AD14" s="50">
        <f>TEIK_2003!AC14</f>
        <v>101.72</v>
      </c>
      <c r="AE14" s="50">
        <f>TEIK_2003!AD14</f>
        <v>41.24</v>
      </c>
      <c r="AF14" s="50">
        <f>TEIK_2003!AE14</f>
        <v>439.48</v>
      </c>
      <c r="AG14" s="50">
        <f>TEIK_2003!AF14</f>
        <v>1578.96</v>
      </c>
      <c r="AH14" s="50">
        <f>TEIK_2003!AG14</f>
        <v>1260.02</v>
      </c>
      <c r="AI14" s="50">
        <f>TEIK_2003!AH14</f>
        <v>1791.99</v>
      </c>
      <c r="AJ14" s="52">
        <f>TEIK_2003!AI14</f>
        <v>1330.8</v>
      </c>
      <c r="AK14" s="50">
        <f>TEIK_2003!AJ14</f>
        <v>757.71</v>
      </c>
      <c r="AL14" s="50">
        <f>TEIK_2003!AK14</f>
        <v>532.05999999999995</v>
      </c>
      <c r="AM14" s="53">
        <f>TEIK_2003!AL14</f>
        <v>247.97</v>
      </c>
      <c r="AN14" s="51">
        <f>TEIK_2003!AM14</f>
        <v>103.58</v>
      </c>
      <c r="AO14" s="52">
        <f>TEIK_2003!AN14</f>
        <v>674.53</v>
      </c>
      <c r="AP14" s="51">
        <f>TEIK_2003!AO14</f>
        <v>333.63</v>
      </c>
      <c r="AQ14" s="50">
        <f>TEIK_2003!AP14</f>
        <v>347</v>
      </c>
      <c r="AR14" s="50">
        <f>TEIK_2003!AQ14</f>
        <v>0.93</v>
      </c>
      <c r="AS14" s="54">
        <f>TEIK_2003!AR14</f>
        <v>31291.010000000013</v>
      </c>
      <c r="AT14" s="45"/>
      <c r="AU14" s="45"/>
      <c r="AV14" s="45"/>
      <c r="AW14" s="46"/>
      <c r="AX14" s="46"/>
      <c r="AY14" s="45"/>
      <c r="AZ14" s="45"/>
      <c r="BA14" s="45"/>
      <c r="BB14" s="45"/>
      <c r="BC14" s="46"/>
      <c r="BD14" s="46"/>
      <c r="BE14" s="46"/>
      <c r="BF14" s="45"/>
      <c r="BG14" s="45"/>
      <c r="BH14" s="45"/>
      <c r="BI14" s="45"/>
      <c r="BJ14" s="45"/>
      <c r="BK14" s="46"/>
      <c r="BL14" s="46"/>
      <c r="BM14" s="46"/>
      <c r="BN14" s="45"/>
      <c r="BO14" s="45"/>
      <c r="BP14" s="45"/>
      <c r="BQ14" s="45"/>
      <c r="BR14" s="45"/>
      <c r="BS14" s="45"/>
      <c r="BT14" s="45"/>
      <c r="BU14" s="45"/>
      <c r="BV14" s="45"/>
      <c r="BW14" s="45"/>
      <c r="BX14" s="46"/>
      <c r="BY14" s="46"/>
      <c r="BZ14" s="45"/>
      <c r="CA14" s="45"/>
      <c r="CB14" s="46"/>
      <c r="CC14" s="46"/>
      <c r="CD14" s="45"/>
      <c r="CE14" s="45"/>
      <c r="CF14" s="47"/>
      <c r="CG14" s="47"/>
    </row>
    <row r="15" spans="2:85" ht="13.25" outlineLevel="1" x14ac:dyDescent="0.25">
      <c r="B15" s="48" t="s">
        <v>65</v>
      </c>
      <c r="C15" s="49" t="s">
        <v>66</v>
      </c>
      <c r="D15" s="50">
        <f>TEIK_2003!C15</f>
        <v>69.91</v>
      </c>
      <c r="E15" s="50">
        <f>TEIK_2003!D15</f>
        <v>195.27</v>
      </c>
      <c r="F15" s="50">
        <f>TEIK_2003!E15</f>
        <v>519.72</v>
      </c>
      <c r="G15" s="50">
        <f>TEIK_2003!F15</f>
        <v>27.11</v>
      </c>
      <c r="H15" s="50">
        <f>TEIK_2003!G15</f>
        <v>239.94</v>
      </c>
      <c r="I15" s="50">
        <f>TEIK_2003!H15</f>
        <v>164.66</v>
      </c>
      <c r="J15" s="50">
        <f>TEIK_2003!I15</f>
        <v>139.18</v>
      </c>
      <c r="K15" s="50">
        <f>TEIK_2003!J15</f>
        <v>784.94</v>
      </c>
      <c r="L15" s="50">
        <f>TEIK_2003!K15</f>
        <v>206.49</v>
      </c>
      <c r="M15" s="50">
        <f>TEIK_2003!L15</f>
        <v>273.82</v>
      </c>
      <c r="N15" s="50">
        <f>TEIK_2003!M15</f>
        <v>187.62</v>
      </c>
      <c r="O15" s="51">
        <f>TEIK_2003!N15</f>
        <v>278.32</v>
      </c>
      <c r="P15" s="50">
        <f>TEIK_2003!O15</f>
        <v>59.18</v>
      </c>
      <c r="Q15" s="52">
        <f>TEIK_2003!P15</f>
        <v>255.64</v>
      </c>
      <c r="R15" s="51">
        <f>TEIK_2003!Q15</f>
        <v>405.53</v>
      </c>
      <c r="S15" s="52">
        <f>TEIK_2003!R15</f>
        <v>501.28</v>
      </c>
      <c r="T15" s="50">
        <f>TEIK_2003!S15</f>
        <v>179.99</v>
      </c>
      <c r="U15" s="51">
        <f>TEIK_2003!T15</f>
        <v>215.35</v>
      </c>
      <c r="V15" s="52">
        <f>TEIK_2003!U15</f>
        <v>656.52</v>
      </c>
      <c r="W15" s="50">
        <f>TEIK_2003!V15</f>
        <v>352.15</v>
      </c>
      <c r="X15" s="50">
        <f>TEIK_2003!W15</f>
        <v>269.7</v>
      </c>
      <c r="Y15" s="50">
        <f>TEIK_2003!X15</f>
        <v>104.75</v>
      </c>
      <c r="Z15" s="50">
        <f>TEIK_2003!Y15</f>
        <v>865.04</v>
      </c>
      <c r="AA15" s="50">
        <f>TEIK_2003!Z15</f>
        <v>614.65</v>
      </c>
      <c r="AB15" s="51">
        <f>TEIK_2003!AA15</f>
        <v>1033.45</v>
      </c>
      <c r="AC15" s="50">
        <f>TEIK_2003!AB15</f>
        <v>1921</v>
      </c>
      <c r="AD15" s="50">
        <f>TEIK_2003!AC15</f>
        <v>255.76</v>
      </c>
      <c r="AE15" s="50">
        <f>TEIK_2003!AD15</f>
        <v>58.99</v>
      </c>
      <c r="AF15" s="50">
        <f>TEIK_2003!AE15</f>
        <v>196.17</v>
      </c>
      <c r="AG15" s="50">
        <f>TEIK_2003!AF15</f>
        <v>819.09</v>
      </c>
      <c r="AH15" s="50">
        <f>TEIK_2003!AG15</f>
        <v>1437.83</v>
      </c>
      <c r="AI15" s="50">
        <f>TEIK_2003!AH15</f>
        <v>1480.1</v>
      </c>
      <c r="AJ15" s="52">
        <f>TEIK_2003!AI15</f>
        <v>761.23</v>
      </c>
      <c r="AK15" s="50">
        <f>TEIK_2003!AJ15</f>
        <v>511.45</v>
      </c>
      <c r="AL15" s="50">
        <f>TEIK_2003!AK15</f>
        <v>498.4</v>
      </c>
      <c r="AM15" s="53">
        <f>TEIK_2003!AL15</f>
        <v>137.5</v>
      </c>
      <c r="AN15" s="51">
        <f>TEIK_2003!AM15</f>
        <v>699.76</v>
      </c>
      <c r="AO15" s="52">
        <f>TEIK_2003!AN15</f>
        <v>1304.68</v>
      </c>
      <c r="AP15" s="51">
        <f>TEIK_2003!AO15</f>
        <v>267.92</v>
      </c>
      <c r="AQ15" s="50">
        <f>TEIK_2003!AP15</f>
        <v>2018</v>
      </c>
      <c r="AR15" s="50">
        <f>TEIK_2003!AQ15</f>
        <v>35.89</v>
      </c>
      <c r="AS15" s="54">
        <f>TEIK_2003!AR15</f>
        <v>21003.979999999996</v>
      </c>
      <c r="AT15" s="45"/>
      <c r="AU15" s="45"/>
      <c r="AV15" s="45"/>
      <c r="AW15" s="46"/>
      <c r="AX15" s="46"/>
      <c r="AY15" s="45"/>
      <c r="AZ15" s="45"/>
      <c r="BA15" s="45"/>
      <c r="BB15" s="45"/>
      <c r="BC15" s="46"/>
      <c r="BD15" s="46"/>
      <c r="BE15" s="46"/>
      <c r="BF15" s="45"/>
      <c r="BG15" s="45"/>
      <c r="BH15" s="45"/>
      <c r="BI15" s="45"/>
      <c r="BJ15" s="45"/>
      <c r="BK15" s="46"/>
      <c r="BL15" s="46"/>
      <c r="BM15" s="46"/>
      <c r="BN15" s="45"/>
      <c r="BO15" s="45"/>
      <c r="BP15" s="45"/>
      <c r="BQ15" s="45"/>
      <c r="BR15" s="45"/>
      <c r="BS15" s="45"/>
      <c r="BT15" s="45"/>
      <c r="BU15" s="45"/>
      <c r="BV15" s="45"/>
      <c r="BW15" s="45"/>
      <c r="BX15" s="46"/>
      <c r="BY15" s="46"/>
      <c r="BZ15" s="45"/>
      <c r="CA15" s="45"/>
      <c r="CB15" s="46"/>
      <c r="CC15" s="46"/>
      <c r="CD15" s="45"/>
      <c r="CE15" s="45"/>
      <c r="CF15" s="47"/>
      <c r="CG15" s="47"/>
    </row>
    <row r="16" spans="2:85" ht="13.25" outlineLevel="1" x14ac:dyDescent="0.25">
      <c r="B16" s="48" t="s">
        <v>67</v>
      </c>
      <c r="C16" s="49" t="s">
        <v>68</v>
      </c>
      <c r="D16" s="50">
        <f>TEIK_2003!C16</f>
        <v>0</v>
      </c>
      <c r="E16" s="50">
        <f>TEIK_2003!D16</f>
        <v>0</v>
      </c>
      <c r="F16" s="50">
        <f>TEIK_2003!E16</f>
        <v>0</v>
      </c>
      <c r="G16" s="50">
        <f>TEIK_2003!F16</f>
        <v>0</v>
      </c>
      <c r="H16" s="50">
        <f>TEIK_2003!G16</f>
        <v>0</v>
      </c>
      <c r="I16" s="50">
        <f>TEIK_2003!H16</f>
        <v>0</v>
      </c>
      <c r="J16" s="50">
        <f>TEIK_2003!I16</f>
        <v>0</v>
      </c>
      <c r="K16" s="50">
        <f>TEIK_2003!J16</f>
        <v>0</v>
      </c>
      <c r="L16" s="50">
        <f>TEIK_2003!K16</f>
        <v>0</v>
      </c>
      <c r="M16" s="50">
        <f>TEIK_2003!L16</f>
        <v>0</v>
      </c>
      <c r="N16" s="50">
        <f>TEIK_2003!M16</f>
        <v>0</v>
      </c>
      <c r="O16" s="51">
        <f>TEIK_2003!N16</f>
        <v>0</v>
      </c>
      <c r="P16" s="50">
        <f>TEIK_2003!O16</f>
        <v>0</v>
      </c>
      <c r="Q16" s="52">
        <f>TEIK_2003!P16</f>
        <v>0</v>
      </c>
      <c r="R16" s="51">
        <f>TEIK_2003!Q16</f>
        <v>0</v>
      </c>
      <c r="S16" s="52">
        <f>TEIK_2003!R16</f>
        <v>0</v>
      </c>
      <c r="T16" s="50">
        <f>TEIK_2003!S16</f>
        <v>0</v>
      </c>
      <c r="U16" s="51">
        <f>TEIK_2003!T16</f>
        <v>0</v>
      </c>
      <c r="V16" s="52">
        <f>TEIK_2003!U16</f>
        <v>0</v>
      </c>
      <c r="W16" s="50">
        <f>TEIK_2003!V16</f>
        <v>0</v>
      </c>
      <c r="X16" s="50">
        <f>TEIK_2003!W16</f>
        <v>0</v>
      </c>
      <c r="Y16" s="50">
        <f>TEIK_2003!X16</f>
        <v>0</v>
      </c>
      <c r="Z16" s="50">
        <f>TEIK_2003!Y16</f>
        <v>0</v>
      </c>
      <c r="AA16" s="50">
        <f>TEIK_2003!Z16</f>
        <v>0</v>
      </c>
      <c r="AB16" s="51">
        <f>TEIK_2003!AA16</f>
        <v>0</v>
      </c>
      <c r="AC16" s="50">
        <f>TEIK_2003!AB16</f>
        <v>0</v>
      </c>
      <c r="AD16" s="50">
        <f>TEIK_2003!AC16</f>
        <v>0</v>
      </c>
      <c r="AE16" s="50">
        <f>TEIK_2003!AD16</f>
        <v>0</v>
      </c>
      <c r="AF16" s="50">
        <f>TEIK_2003!AE16</f>
        <v>0</v>
      </c>
      <c r="AG16" s="50">
        <f>TEIK_2003!AF16</f>
        <v>0</v>
      </c>
      <c r="AH16" s="50">
        <f>TEIK_2003!AG16</f>
        <v>0</v>
      </c>
      <c r="AI16" s="50">
        <f>TEIK_2003!AH16</f>
        <v>0</v>
      </c>
      <c r="AJ16" s="52">
        <f>TEIK_2003!AI16</f>
        <v>0</v>
      </c>
      <c r="AK16" s="50">
        <f>TEIK_2003!AJ16</f>
        <v>0</v>
      </c>
      <c r="AL16" s="50">
        <f>TEIK_2003!AK16</f>
        <v>0</v>
      </c>
      <c r="AM16" s="53">
        <f>TEIK_2003!AL16</f>
        <v>0</v>
      </c>
      <c r="AN16" s="51">
        <f>TEIK_2003!AM16</f>
        <v>0</v>
      </c>
      <c r="AO16" s="52">
        <f>TEIK_2003!AN16</f>
        <v>0</v>
      </c>
      <c r="AP16" s="51">
        <f>TEIK_2003!AO16</f>
        <v>0</v>
      </c>
      <c r="AQ16" s="50">
        <f>TEIK_2003!AP16</f>
        <v>0</v>
      </c>
      <c r="AR16" s="50">
        <f>TEIK_2003!AQ16</f>
        <v>0</v>
      </c>
      <c r="AS16" s="54">
        <f>TEIK_2003!AR16</f>
        <v>0</v>
      </c>
      <c r="AT16" s="45"/>
      <c r="AU16" s="45"/>
      <c r="AV16" s="45"/>
      <c r="AW16" s="46"/>
      <c r="AX16" s="46"/>
      <c r="AY16" s="45"/>
      <c r="AZ16" s="45"/>
      <c r="BA16" s="45"/>
      <c r="BB16" s="45"/>
      <c r="BC16" s="46"/>
      <c r="BD16" s="46"/>
      <c r="BE16" s="46"/>
      <c r="BF16" s="45"/>
      <c r="BG16" s="45"/>
      <c r="BH16" s="45"/>
      <c r="BI16" s="45"/>
      <c r="BJ16" s="45"/>
      <c r="BK16" s="46"/>
      <c r="BL16" s="46"/>
      <c r="BM16" s="46"/>
      <c r="BN16" s="45"/>
      <c r="BO16" s="45"/>
      <c r="BP16" s="45"/>
      <c r="BQ16" s="45"/>
      <c r="BR16" s="45"/>
      <c r="BS16" s="45"/>
      <c r="BT16" s="45"/>
      <c r="BU16" s="45"/>
      <c r="BV16" s="45"/>
      <c r="BW16" s="45"/>
      <c r="BX16" s="46"/>
      <c r="BY16" s="46"/>
      <c r="BZ16" s="45"/>
      <c r="CA16" s="45"/>
      <c r="CB16" s="46"/>
      <c r="CC16" s="46"/>
      <c r="CD16" s="45"/>
      <c r="CE16" s="45"/>
      <c r="CF16" s="47"/>
      <c r="CG16" s="47"/>
    </row>
    <row r="17" spans="2:85" ht="13.25" outlineLevel="1" x14ac:dyDescent="0.25">
      <c r="B17" s="48" t="s">
        <v>69</v>
      </c>
      <c r="C17" s="49" t="s">
        <v>70</v>
      </c>
      <c r="D17" s="50">
        <f>TEIK_2003!C17</f>
        <v>0</v>
      </c>
      <c r="E17" s="50">
        <f>TEIK_2003!D17</f>
        <v>0</v>
      </c>
      <c r="F17" s="50">
        <f>TEIK_2003!E17</f>
        <v>0</v>
      </c>
      <c r="G17" s="50">
        <f>TEIK_2003!F17</f>
        <v>0</v>
      </c>
      <c r="H17" s="50">
        <f>TEIK_2003!G17</f>
        <v>0</v>
      </c>
      <c r="I17" s="50">
        <f>TEIK_2003!H17</f>
        <v>0</v>
      </c>
      <c r="J17" s="50">
        <f>TEIK_2003!I17</f>
        <v>0</v>
      </c>
      <c r="K17" s="50">
        <f>TEIK_2003!J17</f>
        <v>0</v>
      </c>
      <c r="L17" s="50">
        <f>TEIK_2003!K17</f>
        <v>0</v>
      </c>
      <c r="M17" s="50">
        <f>TEIK_2003!L17</f>
        <v>0</v>
      </c>
      <c r="N17" s="50">
        <f>TEIK_2003!M17</f>
        <v>0</v>
      </c>
      <c r="O17" s="51">
        <f>TEIK_2003!N17</f>
        <v>0</v>
      </c>
      <c r="P17" s="50">
        <f>TEIK_2003!O17</f>
        <v>0</v>
      </c>
      <c r="Q17" s="52">
        <f>TEIK_2003!P17</f>
        <v>0</v>
      </c>
      <c r="R17" s="51">
        <f>TEIK_2003!Q17</f>
        <v>0</v>
      </c>
      <c r="S17" s="52">
        <f>TEIK_2003!R17</f>
        <v>0</v>
      </c>
      <c r="T17" s="50">
        <f>TEIK_2003!S17</f>
        <v>0</v>
      </c>
      <c r="U17" s="51">
        <f>TEIK_2003!T17</f>
        <v>0</v>
      </c>
      <c r="V17" s="52">
        <f>TEIK_2003!U17</f>
        <v>0</v>
      </c>
      <c r="W17" s="50">
        <f>TEIK_2003!V17</f>
        <v>0</v>
      </c>
      <c r="X17" s="50">
        <f>TEIK_2003!W17</f>
        <v>0</v>
      </c>
      <c r="Y17" s="50">
        <f>TEIK_2003!X17</f>
        <v>0</v>
      </c>
      <c r="Z17" s="50">
        <f>TEIK_2003!Y17</f>
        <v>0</v>
      </c>
      <c r="AA17" s="50">
        <f>TEIK_2003!Z17</f>
        <v>0</v>
      </c>
      <c r="AB17" s="51">
        <f>TEIK_2003!AA17</f>
        <v>0</v>
      </c>
      <c r="AC17" s="50">
        <f>TEIK_2003!AB17</f>
        <v>0</v>
      </c>
      <c r="AD17" s="50">
        <f>TEIK_2003!AC17</f>
        <v>0</v>
      </c>
      <c r="AE17" s="50">
        <f>TEIK_2003!AD17</f>
        <v>0</v>
      </c>
      <c r="AF17" s="50">
        <f>TEIK_2003!AE17</f>
        <v>0</v>
      </c>
      <c r="AG17" s="50">
        <f>TEIK_2003!AF17</f>
        <v>0</v>
      </c>
      <c r="AH17" s="50">
        <f>TEIK_2003!AG17</f>
        <v>0</v>
      </c>
      <c r="AI17" s="50">
        <f>TEIK_2003!AH17</f>
        <v>0</v>
      </c>
      <c r="AJ17" s="52">
        <f>TEIK_2003!AI17</f>
        <v>0</v>
      </c>
      <c r="AK17" s="50">
        <f>TEIK_2003!AJ17</f>
        <v>0</v>
      </c>
      <c r="AL17" s="50">
        <f>TEIK_2003!AK17</f>
        <v>0</v>
      </c>
      <c r="AM17" s="53">
        <f>TEIK_2003!AL17</f>
        <v>0</v>
      </c>
      <c r="AN17" s="51">
        <f>TEIK_2003!AM17</f>
        <v>0</v>
      </c>
      <c r="AO17" s="52">
        <f>TEIK_2003!AN17</f>
        <v>0</v>
      </c>
      <c r="AP17" s="51">
        <f>TEIK_2003!AO17</f>
        <v>0</v>
      </c>
      <c r="AQ17" s="50">
        <f>TEIK_2003!AP17</f>
        <v>0</v>
      </c>
      <c r="AR17" s="50">
        <f>TEIK_2003!AQ17</f>
        <v>0</v>
      </c>
      <c r="AS17" s="54">
        <f>TEIK_2003!AR17</f>
        <v>0</v>
      </c>
      <c r="AT17" s="45"/>
      <c r="AU17" s="45"/>
      <c r="AV17" s="45"/>
      <c r="AW17" s="46"/>
      <c r="AX17" s="46"/>
      <c r="AY17" s="45"/>
      <c r="AZ17" s="45"/>
      <c r="BA17" s="45"/>
      <c r="BB17" s="45"/>
      <c r="BC17" s="46"/>
      <c r="BD17" s="46"/>
      <c r="BE17" s="46"/>
      <c r="BF17" s="45"/>
      <c r="BG17" s="45"/>
      <c r="BH17" s="45"/>
      <c r="BI17" s="45"/>
      <c r="BJ17" s="45"/>
      <c r="BK17" s="46"/>
      <c r="BL17" s="46"/>
      <c r="BM17" s="46"/>
      <c r="BN17" s="45"/>
      <c r="BO17" s="45"/>
      <c r="BP17" s="45"/>
      <c r="BQ17" s="45"/>
      <c r="BR17" s="45"/>
      <c r="BS17" s="45"/>
      <c r="BT17" s="45"/>
      <c r="BU17" s="45"/>
      <c r="BV17" s="45"/>
      <c r="BW17" s="45"/>
      <c r="BX17" s="46"/>
      <c r="BY17" s="46"/>
      <c r="BZ17" s="45"/>
      <c r="CA17" s="45"/>
      <c r="CB17" s="46"/>
      <c r="CC17" s="46"/>
      <c r="CD17" s="45"/>
      <c r="CE17" s="45"/>
      <c r="CF17" s="47"/>
      <c r="CG17" s="47"/>
    </row>
    <row r="18" spans="2:85" ht="13.25" outlineLevel="1" x14ac:dyDescent="0.25">
      <c r="B18" s="48" t="s">
        <v>71</v>
      </c>
      <c r="C18" s="49" t="s">
        <v>72</v>
      </c>
      <c r="D18" s="50">
        <f>TEIK_2003!C18</f>
        <v>0</v>
      </c>
      <c r="E18" s="50">
        <f>TEIK_2003!D18</f>
        <v>0</v>
      </c>
      <c r="F18" s="50">
        <f>TEIK_2003!E18</f>
        <v>0</v>
      </c>
      <c r="G18" s="50">
        <f>TEIK_2003!F18</f>
        <v>0</v>
      </c>
      <c r="H18" s="50">
        <f>TEIK_2003!G18</f>
        <v>0</v>
      </c>
      <c r="I18" s="50">
        <f>TEIK_2003!H18</f>
        <v>0</v>
      </c>
      <c r="J18" s="50">
        <f>TEIK_2003!I18</f>
        <v>0</v>
      </c>
      <c r="K18" s="50">
        <f>TEIK_2003!J18</f>
        <v>0</v>
      </c>
      <c r="L18" s="50">
        <f>TEIK_2003!K18</f>
        <v>0</v>
      </c>
      <c r="M18" s="50">
        <f>TEIK_2003!L18</f>
        <v>0</v>
      </c>
      <c r="N18" s="50">
        <f>TEIK_2003!M18</f>
        <v>0</v>
      </c>
      <c r="O18" s="51">
        <f>TEIK_2003!N18</f>
        <v>0</v>
      </c>
      <c r="P18" s="50">
        <f>TEIK_2003!O18</f>
        <v>0</v>
      </c>
      <c r="Q18" s="52">
        <f>TEIK_2003!P18</f>
        <v>0</v>
      </c>
      <c r="R18" s="51">
        <f>TEIK_2003!Q18</f>
        <v>0</v>
      </c>
      <c r="S18" s="52">
        <f>TEIK_2003!R18</f>
        <v>0</v>
      </c>
      <c r="T18" s="50">
        <f>TEIK_2003!S18</f>
        <v>0</v>
      </c>
      <c r="U18" s="51">
        <f>TEIK_2003!T18</f>
        <v>0</v>
      </c>
      <c r="V18" s="52">
        <f>TEIK_2003!U18</f>
        <v>0</v>
      </c>
      <c r="W18" s="50">
        <f>TEIK_2003!V18</f>
        <v>0</v>
      </c>
      <c r="X18" s="50">
        <f>TEIK_2003!W18</f>
        <v>0</v>
      </c>
      <c r="Y18" s="50">
        <f>TEIK_2003!X18</f>
        <v>0</v>
      </c>
      <c r="Z18" s="50">
        <f>TEIK_2003!Y18</f>
        <v>0</v>
      </c>
      <c r="AA18" s="50">
        <f>TEIK_2003!Z18</f>
        <v>0</v>
      </c>
      <c r="AB18" s="51">
        <f>TEIK_2003!AA18</f>
        <v>0</v>
      </c>
      <c r="AC18" s="50">
        <f>TEIK_2003!AB18</f>
        <v>0</v>
      </c>
      <c r="AD18" s="50">
        <f>TEIK_2003!AC18</f>
        <v>0</v>
      </c>
      <c r="AE18" s="50">
        <f>TEIK_2003!AD18</f>
        <v>0</v>
      </c>
      <c r="AF18" s="50">
        <f>TEIK_2003!AE18</f>
        <v>0</v>
      </c>
      <c r="AG18" s="50">
        <f>TEIK_2003!AF18</f>
        <v>0</v>
      </c>
      <c r="AH18" s="50">
        <f>TEIK_2003!AG18</f>
        <v>0</v>
      </c>
      <c r="AI18" s="50">
        <f>TEIK_2003!AH18</f>
        <v>0</v>
      </c>
      <c r="AJ18" s="52">
        <f>TEIK_2003!AI18</f>
        <v>0</v>
      </c>
      <c r="AK18" s="50">
        <f>TEIK_2003!AJ18</f>
        <v>0</v>
      </c>
      <c r="AL18" s="50">
        <f>TEIK_2003!AK18</f>
        <v>0</v>
      </c>
      <c r="AM18" s="53">
        <f>TEIK_2003!AL18</f>
        <v>0</v>
      </c>
      <c r="AN18" s="51">
        <f>TEIK_2003!AM18</f>
        <v>0</v>
      </c>
      <c r="AO18" s="52">
        <f>TEIK_2003!AN18</f>
        <v>0</v>
      </c>
      <c r="AP18" s="51">
        <f>TEIK_2003!AO18</f>
        <v>0</v>
      </c>
      <c r="AQ18" s="50">
        <f>TEIK_2003!AP18</f>
        <v>0</v>
      </c>
      <c r="AR18" s="50">
        <f>TEIK_2003!AQ18</f>
        <v>0</v>
      </c>
      <c r="AS18" s="54">
        <f>TEIK_2003!AR18</f>
        <v>0</v>
      </c>
      <c r="AT18" s="45"/>
      <c r="AU18" s="45"/>
      <c r="AV18" s="45"/>
      <c r="AW18" s="46"/>
      <c r="AX18" s="46"/>
      <c r="AY18" s="45"/>
      <c r="AZ18" s="45"/>
      <c r="BA18" s="45"/>
      <c r="BB18" s="45"/>
      <c r="BC18" s="46"/>
      <c r="BD18" s="46"/>
      <c r="BE18" s="46"/>
      <c r="BF18" s="45"/>
      <c r="BG18" s="45"/>
      <c r="BH18" s="45"/>
      <c r="BI18" s="45"/>
      <c r="BJ18" s="45"/>
      <c r="BK18" s="46"/>
      <c r="BL18" s="46"/>
      <c r="BM18" s="46"/>
      <c r="BN18" s="45"/>
      <c r="BO18" s="45"/>
      <c r="BP18" s="45"/>
      <c r="BQ18" s="45"/>
      <c r="BR18" s="45"/>
      <c r="BS18" s="45"/>
      <c r="BT18" s="45"/>
      <c r="BU18" s="45"/>
      <c r="BV18" s="45"/>
      <c r="BW18" s="45"/>
      <c r="BX18" s="46"/>
      <c r="BY18" s="46"/>
      <c r="BZ18" s="45"/>
      <c r="CA18" s="45"/>
      <c r="CB18" s="46"/>
      <c r="CC18" s="46"/>
      <c r="CD18" s="45"/>
      <c r="CE18" s="45"/>
      <c r="CF18" s="47"/>
      <c r="CG18" s="47"/>
    </row>
    <row r="19" spans="2:85" ht="13.25" outlineLevel="1" x14ac:dyDescent="0.25">
      <c r="B19" s="48" t="s">
        <v>73</v>
      </c>
      <c r="C19" s="49" t="s">
        <v>74</v>
      </c>
      <c r="D19" s="50">
        <f>TEIK_2003!C19</f>
        <v>0</v>
      </c>
      <c r="E19" s="50">
        <f>TEIK_2003!D19</f>
        <v>0</v>
      </c>
      <c r="F19" s="50">
        <f>TEIK_2003!E19</f>
        <v>0</v>
      </c>
      <c r="G19" s="50">
        <f>TEIK_2003!F19</f>
        <v>0</v>
      </c>
      <c r="H19" s="50">
        <f>TEIK_2003!G19</f>
        <v>0</v>
      </c>
      <c r="I19" s="50">
        <f>TEIK_2003!H19</f>
        <v>0</v>
      </c>
      <c r="J19" s="50">
        <f>TEIK_2003!I19</f>
        <v>0</v>
      </c>
      <c r="K19" s="50">
        <f>TEIK_2003!J19</f>
        <v>0</v>
      </c>
      <c r="L19" s="50">
        <f>TEIK_2003!K19</f>
        <v>0</v>
      </c>
      <c r="M19" s="50">
        <f>TEIK_2003!L19</f>
        <v>0</v>
      </c>
      <c r="N19" s="50">
        <f>TEIK_2003!M19</f>
        <v>0</v>
      </c>
      <c r="O19" s="51">
        <f>TEIK_2003!N19</f>
        <v>0</v>
      </c>
      <c r="P19" s="50">
        <f>TEIK_2003!O19</f>
        <v>0</v>
      </c>
      <c r="Q19" s="52">
        <f>TEIK_2003!P19</f>
        <v>0</v>
      </c>
      <c r="R19" s="51">
        <f>TEIK_2003!Q19</f>
        <v>0</v>
      </c>
      <c r="S19" s="52">
        <f>TEIK_2003!R19</f>
        <v>0</v>
      </c>
      <c r="T19" s="50">
        <f>TEIK_2003!S19</f>
        <v>0</v>
      </c>
      <c r="U19" s="51">
        <f>TEIK_2003!T19</f>
        <v>0</v>
      </c>
      <c r="V19" s="52">
        <f>TEIK_2003!U19</f>
        <v>0</v>
      </c>
      <c r="W19" s="50">
        <f>TEIK_2003!V19</f>
        <v>0</v>
      </c>
      <c r="X19" s="50">
        <f>TEIK_2003!W19</f>
        <v>0</v>
      </c>
      <c r="Y19" s="50">
        <f>TEIK_2003!X19</f>
        <v>0</v>
      </c>
      <c r="Z19" s="50">
        <f>TEIK_2003!Y19</f>
        <v>0</v>
      </c>
      <c r="AA19" s="50">
        <f>TEIK_2003!Z19</f>
        <v>0</v>
      </c>
      <c r="AB19" s="51">
        <f>TEIK_2003!AA19</f>
        <v>0</v>
      </c>
      <c r="AC19" s="50">
        <f>TEIK_2003!AB19</f>
        <v>0</v>
      </c>
      <c r="AD19" s="50">
        <f>TEIK_2003!AC19</f>
        <v>0</v>
      </c>
      <c r="AE19" s="50">
        <f>TEIK_2003!AD19</f>
        <v>0</v>
      </c>
      <c r="AF19" s="50">
        <f>TEIK_2003!AE19</f>
        <v>0</v>
      </c>
      <c r="AG19" s="50">
        <f>TEIK_2003!AF19</f>
        <v>0</v>
      </c>
      <c r="AH19" s="50">
        <f>TEIK_2003!AG19</f>
        <v>0</v>
      </c>
      <c r="AI19" s="50">
        <f>TEIK_2003!AH19</f>
        <v>0</v>
      </c>
      <c r="AJ19" s="52">
        <f>TEIK_2003!AI19</f>
        <v>0</v>
      </c>
      <c r="AK19" s="50">
        <f>TEIK_2003!AJ19</f>
        <v>0</v>
      </c>
      <c r="AL19" s="50">
        <f>TEIK_2003!AK19</f>
        <v>0</v>
      </c>
      <c r="AM19" s="53">
        <f>TEIK_2003!AL19</f>
        <v>0</v>
      </c>
      <c r="AN19" s="51">
        <f>TEIK_2003!AM19</f>
        <v>0</v>
      </c>
      <c r="AO19" s="52">
        <f>TEIK_2003!AN19</f>
        <v>0</v>
      </c>
      <c r="AP19" s="51">
        <f>TEIK_2003!AO19</f>
        <v>0</v>
      </c>
      <c r="AQ19" s="50">
        <f>TEIK_2003!AP19</f>
        <v>0</v>
      </c>
      <c r="AR19" s="50">
        <f>TEIK_2003!AQ19</f>
        <v>0</v>
      </c>
      <c r="AS19" s="54">
        <f>TEIK_2003!AR19</f>
        <v>0</v>
      </c>
      <c r="AT19" s="45"/>
      <c r="AU19" s="45"/>
      <c r="AV19" s="45"/>
      <c r="AW19" s="46"/>
      <c r="AX19" s="46"/>
      <c r="AY19" s="45"/>
      <c r="AZ19" s="45"/>
      <c r="BA19" s="45"/>
      <c r="BB19" s="45"/>
      <c r="BC19" s="46"/>
      <c r="BD19" s="46"/>
      <c r="BE19" s="46"/>
      <c r="BF19" s="45"/>
      <c r="BG19" s="45"/>
      <c r="BH19" s="45"/>
      <c r="BI19" s="45"/>
      <c r="BJ19" s="45"/>
      <c r="BK19" s="46"/>
      <c r="BL19" s="46"/>
      <c r="BM19" s="46"/>
      <c r="BN19" s="45"/>
      <c r="BO19" s="45"/>
      <c r="BP19" s="45"/>
      <c r="BQ19" s="45"/>
      <c r="BR19" s="45"/>
      <c r="BS19" s="45"/>
      <c r="BT19" s="45"/>
      <c r="BU19" s="45"/>
      <c r="BV19" s="45"/>
      <c r="BW19" s="45"/>
      <c r="BX19" s="46"/>
      <c r="BY19" s="46"/>
      <c r="BZ19" s="45"/>
      <c r="CA19" s="45"/>
      <c r="CB19" s="46"/>
      <c r="CC19" s="46"/>
      <c r="CD19" s="45"/>
      <c r="CE19" s="45"/>
      <c r="CF19" s="47"/>
      <c r="CG19" s="47"/>
    </row>
    <row r="20" spans="2:85" ht="13.25" outlineLevel="1" x14ac:dyDescent="0.25">
      <c r="B20" s="48" t="s">
        <v>75</v>
      </c>
      <c r="C20" s="49" t="s">
        <v>76</v>
      </c>
      <c r="D20" s="50">
        <f>TEIK_2003!C20</f>
        <v>9.39</v>
      </c>
      <c r="E20" s="50">
        <f>TEIK_2003!D20</f>
        <v>58.93</v>
      </c>
      <c r="F20" s="50">
        <f>TEIK_2003!E20</f>
        <v>150.53</v>
      </c>
      <c r="G20" s="50">
        <f>TEIK_2003!F20</f>
        <v>2.78</v>
      </c>
      <c r="H20" s="50">
        <f>TEIK_2003!G20</f>
        <v>52.79</v>
      </c>
      <c r="I20" s="50">
        <f>TEIK_2003!H20</f>
        <v>44.06</v>
      </c>
      <c r="J20" s="50">
        <f>TEIK_2003!I20</f>
        <v>37.6</v>
      </c>
      <c r="K20" s="50">
        <f>TEIK_2003!J20</f>
        <v>226.46</v>
      </c>
      <c r="L20" s="50">
        <f>TEIK_2003!K20</f>
        <v>52.21</v>
      </c>
      <c r="M20" s="50">
        <f>TEIK_2003!L20</f>
        <v>60.78</v>
      </c>
      <c r="N20" s="50">
        <f>TEIK_2003!M20</f>
        <v>8.1</v>
      </c>
      <c r="O20" s="51">
        <f>TEIK_2003!N20</f>
        <v>85.36</v>
      </c>
      <c r="P20" s="50">
        <f>TEIK_2003!O20</f>
        <v>17.02</v>
      </c>
      <c r="Q20" s="52">
        <f>TEIK_2003!P20</f>
        <v>76.88</v>
      </c>
      <c r="R20" s="51">
        <f>TEIK_2003!Q20</f>
        <v>130.13999999999999</v>
      </c>
      <c r="S20" s="52">
        <f>TEIK_2003!R20</f>
        <v>150.69</v>
      </c>
      <c r="T20" s="50">
        <f>TEIK_2003!S20</f>
        <v>43.86</v>
      </c>
      <c r="U20" s="51">
        <f>TEIK_2003!T20</f>
        <v>57.89</v>
      </c>
      <c r="V20" s="52">
        <f>TEIK_2003!U20</f>
        <v>202.85</v>
      </c>
      <c r="W20" s="50">
        <f>TEIK_2003!V20</f>
        <v>63.53</v>
      </c>
      <c r="X20" s="50">
        <f>TEIK_2003!W20</f>
        <v>74.89</v>
      </c>
      <c r="Y20" s="50">
        <f>TEIK_2003!X20</f>
        <v>16.04</v>
      </c>
      <c r="Z20" s="50">
        <f>TEIK_2003!Y20</f>
        <v>108.61</v>
      </c>
      <c r="AA20" s="50">
        <f>TEIK_2003!Z20</f>
        <v>113.17</v>
      </c>
      <c r="AB20" s="51">
        <f>TEIK_2003!AA20</f>
        <v>172.98</v>
      </c>
      <c r="AC20" s="50">
        <f>TEIK_2003!AB20</f>
        <v>14</v>
      </c>
      <c r="AD20" s="50">
        <f>TEIK_2003!AC20</f>
        <v>0.67</v>
      </c>
      <c r="AE20" s="50">
        <f>TEIK_2003!AD20</f>
        <v>2.68</v>
      </c>
      <c r="AF20" s="50">
        <f>TEIK_2003!AE20</f>
        <v>51.3</v>
      </c>
      <c r="AG20" s="50">
        <f>TEIK_2003!AF20</f>
        <v>209.86</v>
      </c>
      <c r="AH20" s="50">
        <f>TEIK_2003!AG20</f>
        <v>137.1</v>
      </c>
      <c r="AI20" s="50">
        <f>TEIK_2003!AH20</f>
        <v>220.43</v>
      </c>
      <c r="AJ20" s="52">
        <f>TEIK_2003!AI20</f>
        <v>175.52</v>
      </c>
      <c r="AK20" s="50">
        <f>TEIK_2003!AJ20</f>
        <v>79.48</v>
      </c>
      <c r="AL20" s="50">
        <f>TEIK_2003!AK20</f>
        <v>61.64</v>
      </c>
      <c r="AM20" s="53">
        <f>TEIK_2003!AL20</f>
        <v>27.56</v>
      </c>
      <c r="AN20" s="51">
        <f>TEIK_2003!AM20</f>
        <v>8.36</v>
      </c>
      <c r="AO20" s="52">
        <f>TEIK_2003!AN20</f>
        <v>73.84</v>
      </c>
      <c r="AP20" s="51">
        <f>TEIK_2003!AO20</f>
        <v>8.9700000000000006</v>
      </c>
      <c r="AQ20" s="50">
        <f>TEIK_2003!AP20</f>
        <v>0</v>
      </c>
      <c r="AR20" s="50">
        <f>TEIK_2003!AQ20</f>
        <v>0.09</v>
      </c>
      <c r="AS20" s="54">
        <f>TEIK_2003!AR20</f>
        <v>3089.04</v>
      </c>
      <c r="AT20" s="45"/>
      <c r="AU20" s="45"/>
      <c r="AV20" s="45"/>
      <c r="AW20" s="46"/>
      <c r="AX20" s="46"/>
      <c r="AY20" s="45"/>
      <c r="AZ20" s="45"/>
      <c r="BA20" s="45"/>
      <c r="BB20" s="45"/>
      <c r="BC20" s="46"/>
      <c r="BD20" s="46"/>
      <c r="BE20" s="46"/>
      <c r="BF20" s="45"/>
      <c r="BG20" s="45"/>
      <c r="BH20" s="45"/>
      <c r="BI20" s="45"/>
      <c r="BJ20" s="45"/>
      <c r="BK20" s="46"/>
      <c r="BL20" s="46"/>
      <c r="BM20" s="46"/>
      <c r="BN20" s="45"/>
      <c r="BO20" s="45"/>
      <c r="BP20" s="45"/>
      <c r="BQ20" s="45"/>
      <c r="BR20" s="45"/>
      <c r="BS20" s="45"/>
      <c r="BT20" s="45"/>
      <c r="BU20" s="45"/>
      <c r="BV20" s="45"/>
      <c r="BW20" s="45"/>
      <c r="BX20" s="46"/>
      <c r="BY20" s="46"/>
      <c r="BZ20" s="45"/>
      <c r="CA20" s="45"/>
      <c r="CB20" s="46"/>
      <c r="CC20" s="46"/>
      <c r="CD20" s="45"/>
      <c r="CE20" s="45"/>
      <c r="CF20" s="47"/>
      <c r="CG20" s="47"/>
    </row>
    <row r="21" spans="2:85" ht="13.25" outlineLevel="1" x14ac:dyDescent="0.25">
      <c r="B21" s="48" t="s">
        <v>77</v>
      </c>
      <c r="C21" s="49" t="s">
        <v>78</v>
      </c>
      <c r="D21" s="50">
        <f>TEIK_2003!C21</f>
        <v>4.92</v>
      </c>
      <c r="E21" s="50">
        <f>TEIK_2003!D21</f>
        <v>31.59</v>
      </c>
      <c r="F21" s="50">
        <f>TEIK_2003!E21</f>
        <v>81.430000000000007</v>
      </c>
      <c r="G21" s="50">
        <f>TEIK_2003!F21</f>
        <v>2.12</v>
      </c>
      <c r="H21" s="50">
        <f>TEIK_2003!G21</f>
        <v>30.58</v>
      </c>
      <c r="I21" s="50">
        <f>TEIK_2003!H21</f>
        <v>24.27</v>
      </c>
      <c r="J21" s="50">
        <f>TEIK_2003!I21</f>
        <v>20.63</v>
      </c>
      <c r="K21" s="50">
        <f>TEIK_2003!J21</f>
        <v>122.61</v>
      </c>
      <c r="L21" s="50">
        <f>TEIK_2003!K21</f>
        <v>26.58</v>
      </c>
      <c r="M21" s="50">
        <f>TEIK_2003!L21</f>
        <v>35.119999999999997</v>
      </c>
      <c r="N21" s="50">
        <f>TEIK_2003!M21</f>
        <v>9.98</v>
      </c>
      <c r="O21" s="51">
        <f>TEIK_2003!N21</f>
        <v>45.6</v>
      </c>
      <c r="P21" s="50">
        <f>TEIK_2003!O21</f>
        <v>9.2200000000000006</v>
      </c>
      <c r="Q21" s="52">
        <f>TEIK_2003!P21</f>
        <v>41.24</v>
      </c>
      <c r="R21" s="51">
        <f>TEIK_2003!Q21</f>
        <v>68.86</v>
      </c>
      <c r="S21" s="52">
        <f>TEIK_2003!R21</f>
        <v>80.849999999999994</v>
      </c>
      <c r="T21" s="50">
        <f>TEIK_2003!S21</f>
        <v>24.73</v>
      </c>
      <c r="U21" s="51">
        <f>TEIK_2003!T21</f>
        <v>31.86</v>
      </c>
      <c r="V21" s="52">
        <f>TEIK_2003!U21</f>
        <v>108.06</v>
      </c>
      <c r="W21" s="50">
        <f>TEIK_2003!V21</f>
        <v>39.020000000000003</v>
      </c>
      <c r="X21" s="50">
        <f>TEIK_2003!W21</f>
        <v>40.9</v>
      </c>
      <c r="Y21" s="50">
        <f>TEIK_2003!X21</f>
        <v>10.41</v>
      </c>
      <c r="Z21" s="50">
        <f>TEIK_2003!Y21</f>
        <v>75.94</v>
      </c>
      <c r="AA21" s="50">
        <f>TEIK_2003!Z21</f>
        <v>69.069999999999993</v>
      </c>
      <c r="AB21" s="51">
        <f>TEIK_2003!AA21</f>
        <v>101.89</v>
      </c>
      <c r="AC21" s="50">
        <f>TEIK_2003!AB21</f>
        <v>0</v>
      </c>
      <c r="AD21" s="50">
        <f>TEIK_2003!AC21</f>
        <v>0.8</v>
      </c>
      <c r="AE21" s="50">
        <f>TEIK_2003!AD21</f>
        <v>3.19</v>
      </c>
      <c r="AF21" s="50">
        <f>TEIK_2003!AE21</f>
        <v>28.42</v>
      </c>
      <c r="AG21" s="50">
        <f>TEIK_2003!AF21</f>
        <v>116.84</v>
      </c>
      <c r="AH21" s="50">
        <f>TEIK_2003!AG21</f>
        <v>107.95</v>
      </c>
      <c r="AI21" s="50">
        <f>TEIK_2003!AH21</f>
        <v>144.38999999999999</v>
      </c>
      <c r="AJ21" s="52">
        <f>TEIK_2003!AI21</f>
        <v>96.81</v>
      </c>
      <c r="AK21" s="50">
        <f>TEIK_2003!AJ21</f>
        <v>51.31</v>
      </c>
      <c r="AL21" s="50">
        <f>TEIK_2003!AK21</f>
        <v>37.71</v>
      </c>
      <c r="AM21" s="53">
        <f>TEIK_2003!AL21</f>
        <v>16.39</v>
      </c>
      <c r="AN21" s="51">
        <f>TEIK_2003!AM21</f>
        <v>7.85</v>
      </c>
      <c r="AO21" s="52">
        <f>TEIK_2003!AN21</f>
        <v>47.26</v>
      </c>
      <c r="AP21" s="51">
        <f>TEIK_2003!AO21</f>
        <v>7.44</v>
      </c>
      <c r="AQ21" s="50">
        <f>TEIK_2003!AP21</f>
        <v>5</v>
      </c>
      <c r="AR21" s="50">
        <f>TEIK_2003!AQ21</f>
        <v>0.14000000000000001</v>
      </c>
      <c r="AS21" s="54">
        <f>TEIK_2003!AR21</f>
        <v>1808.9800000000002</v>
      </c>
      <c r="AT21" s="45"/>
      <c r="AU21" s="45"/>
      <c r="AV21" s="45"/>
      <c r="AW21" s="46"/>
      <c r="AX21" s="46"/>
      <c r="AY21" s="45"/>
      <c r="AZ21" s="45"/>
      <c r="BA21" s="45"/>
      <c r="BB21" s="45"/>
      <c r="BC21" s="46"/>
      <c r="BD21" s="46"/>
      <c r="BE21" s="46"/>
      <c r="BF21" s="45"/>
      <c r="BG21" s="45"/>
      <c r="BH21" s="45"/>
      <c r="BI21" s="45"/>
      <c r="BJ21" s="45"/>
      <c r="BK21" s="46"/>
      <c r="BL21" s="46"/>
      <c r="BM21" s="46"/>
      <c r="BN21" s="45"/>
      <c r="BO21" s="45"/>
      <c r="BP21" s="45"/>
      <c r="BQ21" s="45"/>
      <c r="BR21" s="45"/>
      <c r="BS21" s="45"/>
      <c r="BT21" s="45"/>
      <c r="BU21" s="45"/>
      <c r="BV21" s="45"/>
      <c r="BW21" s="45"/>
      <c r="BX21" s="46"/>
      <c r="BY21" s="46"/>
      <c r="BZ21" s="45"/>
      <c r="CA21" s="45"/>
      <c r="CB21" s="46"/>
      <c r="CC21" s="46"/>
      <c r="CD21" s="45"/>
      <c r="CE21" s="45"/>
      <c r="CF21" s="47"/>
      <c r="CG21" s="47"/>
    </row>
    <row r="22" spans="2:85" ht="13.25" outlineLevel="1" x14ac:dyDescent="0.25">
      <c r="B22" s="48" t="s">
        <v>79</v>
      </c>
      <c r="C22" s="49" t="s">
        <v>80</v>
      </c>
      <c r="D22" s="50">
        <f>TEIK_2003!C22</f>
        <v>0</v>
      </c>
      <c r="E22" s="50">
        <f>TEIK_2003!D22</f>
        <v>0</v>
      </c>
      <c r="F22" s="50">
        <f>TEIK_2003!E22</f>
        <v>0</v>
      </c>
      <c r="G22" s="50">
        <f>TEIK_2003!F22</f>
        <v>0</v>
      </c>
      <c r="H22" s="50">
        <f>TEIK_2003!G22</f>
        <v>0</v>
      </c>
      <c r="I22" s="50">
        <f>TEIK_2003!H22</f>
        <v>0</v>
      </c>
      <c r="J22" s="50">
        <f>TEIK_2003!I22</f>
        <v>0</v>
      </c>
      <c r="K22" s="50">
        <f>TEIK_2003!J22</f>
        <v>0</v>
      </c>
      <c r="L22" s="50">
        <f>TEIK_2003!K22</f>
        <v>0</v>
      </c>
      <c r="M22" s="50">
        <f>TEIK_2003!L22</f>
        <v>0</v>
      </c>
      <c r="N22" s="50">
        <f>TEIK_2003!M22</f>
        <v>0</v>
      </c>
      <c r="O22" s="51">
        <f>TEIK_2003!N22</f>
        <v>0</v>
      </c>
      <c r="P22" s="50">
        <f>TEIK_2003!O22</f>
        <v>0</v>
      </c>
      <c r="Q22" s="52">
        <f>TEIK_2003!P22</f>
        <v>0</v>
      </c>
      <c r="R22" s="51">
        <f>TEIK_2003!Q22</f>
        <v>0</v>
      </c>
      <c r="S22" s="52">
        <f>TEIK_2003!R22</f>
        <v>0</v>
      </c>
      <c r="T22" s="50">
        <f>TEIK_2003!S22</f>
        <v>0</v>
      </c>
      <c r="U22" s="51">
        <f>TEIK_2003!T22</f>
        <v>0</v>
      </c>
      <c r="V22" s="52">
        <f>TEIK_2003!U22</f>
        <v>0</v>
      </c>
      <c r="W22" s="50">
        <f>TEIK_2003!V22</f>
        <v>0</v>
      </c>
      <c r="X22" s="50">
        <f>TEIK_2003!W22</f>
        <v>0</v>
      </c>
      <c r="Y22" s="50">
        <f>TEIK_2003!X22</f>
        <v>0</v>
      </c>
      <c r="Z22" s="50">
        <f>TEIK_2003!Y22</f>
        <v>0</v>
      </c>
      <c r="AA22" s="50">
        <f>TEIK_2003!Z22</f>
        <v>0</v>
      </c>
      <c r="AB22" s="51">
        <f>TEIK_2003!AA22</f>
        <v>0</v>
      </c>
      <c r="AC22" s="50">
        <f>TEIK_2003!AB22</f>
        <v>0</v>
      </c>
      <c r="AD22" s="50">
        <f>TEIK_2003!AC22</f>
        <v>0</v>
      </c>
      <c r="AE22" s="50">
        <f>TEIK_2003!AD22</f>
        <v>0</v>
      </c>
      <c r="AF22" s="50">
        <f>TEIK_2003!AE22</f>
        <v>0</v>
      </c>
      <c r="AG22" s="50">
        <f>TEIK_2003!AF22</f>
        <v>0</v>
      </c>
      <c r="AH22" s="50">
        <f>TEIK_2003!AG22</f>
        <v>0</v>
      </c>
      <c r="AI22" s="50">
        <f>TEIK_2003!AH22</f>
        <v>0</v>
      </c>
      <c r="AJ22" s="52">
        <f>TEIK_2003!AI22</f>
        <v>0</v>
      </c>
      <c r="AK22" s="50">
        <f>TEIK_2003!AJ22</f>
        <v>0</v>
      </c>
      <c r="AL22" s="50">
        <f>TEIK_2003!AK22</f>
        <v>0</v>
      </c>
      <c r="AM22" s="53">
        <f>TEIK_2003!AL22</f>
        <v>0</v>
      </c>
      <c r="AN22" s="51">
        <f>TEIK_2003!AM22</f>
        <v>0</v>
      </c>
      <c r="AO22" s="52">
        <f>TEIK_2003!AN22</f>
        <v>0</v>
      </c>
      <c r="AP22" s="51">
        <f>TEIK_2003!AO22</f>
        <v>0</v>
      </c>
      <c r="AQ22" s="50">
        <f>TEIK_2003!AP22</f>
        <v>0</v>
      </c>
      <c r="AR22" s="50">
        <f>TEIK_2003!AQ22</f>
        <v>0</v>
      </c>
      <c r="AS22" s="54">
        <f>TEIK_2003!AR22</f>
        <v>0</v>
      </c>
      <c r="AT22" s="45"/>
      <c r="AU22" s="45"/>
      <c r="AV22" s="45"/>
      <c r="AW22" s="46"/>
      <c r="AX22" s="46"/>
      <c r="AY22" s="45"/>
      <c r="AZ22" s="45"/>
      <c r="BA22" s="45"/>
      <c r="BB22" s="45"/>
      <c r="BC22" s="46"/>
      <c r="BD22" s="46"/>
      <c r="BE22" s="46"/>
      <c r="BF22" s="45"/>
      <c r="BG22" s="45"/>
      <c r="BH22" s="45"/>
      <c r="BI22" s="45"/>
      <c r="BJ22" s="45"/>
      <c r="BK22" s="46"/>
      <c r="BL22" s="46"/>
      <c r="BM22" s="46"/>
      <c r="BN22" s="45"/>
      <c r="BO22" s="45"/>
      <c r="BP22" s="45"/>
      <c r="BQ22" s="45"/>
      <c r="BR22" s="45"/>
      <c r="BS22" s="45"/>
      <c r="BT22" s="45"/>
      <c r="BU22" s="45"/>
      <c r="BV22" s="45"/>
      <c r="BW22" s="45"/>
      <c r="BX22" s="46"/>
      <c r="BY22" s="46"/>
      <c r="BZ22" s="45"/>
      <c r="CA22" s="45"/>
      <c r="CB22" s="46"/>
      <c r="CC22" s="46"/>
      <c r="CD22" s="45"/>
      <c r="CE22" s="45"/>
      <c r="CF22" s="47"/>
      <c r="CG22" s="47"/>
    </row>
    <row r="23" spans="2:85" ht="13.25" outlineLevel="1" x14ac:dyDescent="0.25">
      <c r="B23" s="48" t="s">
        <v>81</v>
      </c>
      <c r="C23" s="49" t="s">
        <v>82</v>
      </c>
      <c r="D23" s="50">
        <f>TEIK_2003!C23</f>
        <v>0</v>
      </c>
      <c r="E23" s="50">
        <f>TEIK_2003!D23</f>
        <v>0</v>
      </c>
      <c r="F23" s="50">
        <f>TEIK_2003!E23</f>
        <v>0</v>
      </c>
      <c r="G23" s="50">
        <f>TEIK_2003!F23</f>
        <v>0</v>
      </c>
      <c r="H23" s="50">
        <f>TEIK_2003!G23</f>
        <v>0</v>
      </c>
      <c r="I23" s="50">
        <f>TEIK_2003!H23</f>
        <v>0</v>
      </c>
      <c r="J23" s="50">
        <f>TEIK_2003!I23</f>
        <v>0</v>
      </c>
      <c r="K23" s="50">
        <f>TEIK_2003!J23</f>
        <v>0</v>
      </c>
      <c r="L23" s="50">
        <f>TEIK_2003!K23</f>
        <v>0</v>
      </c>
      <c r="M23" s="50">
        <f>TEIK_2003!L23</f>
        <v>0</v>
      </c>
      <c r="N23" s="50">
        <f>TEIK_2003!M23</f>
        <v>0</v>
      </c>
      <c r="O23" s="51">
        <f>TEIK_2003!N23</f>
        <v>0</v>
      </c>
      <c r="P23" s="50">
        <f>TEIK_2003!O23</f>
        <v>0</v>
      </c>
      <c r="Q23" s="52">
        <f>TEIK_2003!P23</f>
        <v>0</v>
      </c>
      <c r="R23" s="51">
        <f>TEIK_2003!Q23</f>
        <v>0</v>
      </c>
      <c r="S23" s="52">
        <f>TEIK_2003!R23</f>
        <v>0</v>
      </c>
      <c r="T23" s="50">
        <f>TEIK_2003!S23</f>
        <v>0</v>
      </c>
      <c r="U23" s="51">
        <f>TEIK_2003!T23</f>
        <v>0</v>
      </c>
      <c r="V23" s="52">
        <f>TEIK_2003!U23</f>
        <v>0</v>
      </c>
      <c r="W23" s="50">
        <f>TEIK_2003!V23</f>
        <v>0</v>
      </c>
      <c r="X23" s="50">
        <f>TEIK_2003!W23</f>
        <v>0</v>
      </c>
      <c r="Y23" s="50">
        <f>TEIK_2003!X23</f>
        <v>0</v>
      </c>
      <c r="Z23" s="50">
        <f>TEIK_2003!Y23</f>
        <v>0</v>
      </c>
      <c r="AA23" s="50">
        <f>TEIK_2003!Z23</f>
        <v>0</v>
      </c>
      <c r="AB23" s="51">
        <f>TEIK_2003!AA23</f>
        <v>0</v>
      </c>
      <c r="AC23" s="50">
        <f>TEIK_2003!AB23</f>
        <v>0</v>
      </c>
      <c r="AD23" s="50">
        <f>TEIK_2003!AC23</f>
        <v>0</v>
      </c>
      <c r="AE23" s="50">
        <f>TEIK_2003!AD23</f>
        <v>0</v>
      </c>
      <c r="AF23" s="50">
        <f>TEIK_2003!AE23</f>
        <v>0</v>
      </c>
      <c r="AG23" s="50">
        <f>TEIK_2003!AF23</f>
        <v>0</v>
      </c>
      <c r="AH23" s="50">
        <f>TEIK_2003!AG23</f>
        <v>0</v>
      </c>
      <c r="AI23" s="50">
        <f>TEIK_2003!AH23</f>
        <v>0</v>
      </c>
      <c r="AJ23" s="52">
        <f>TEIK_2003!AI23</f>
        <v>0</v>
      </c>
      <c r="AK23" s="50">
        <f>TEIK_2003!AJ23</f>
        <v>0</v>
      </c>
      <c r="AL23" s="50">
        <f>TEIK_2003!AK23</f>
        <v>0</v>
      </c>
      <c r="AM23" s="53">
        <f>TEIK_2003!AL23</f>
        <v>0</v>
      </c>
      <c r="AN23" s="51">
        <f>TEIK_2003!AM23</f>
        <v>0</v>
      </c>
      <c r="AO23" s="52">
        <f>TEIK_2003!AN23</f>
        <v>0</v>
      </c>
      <c r="AP23" s="51">
        <f>TEIK_2003!AO23</f>
        <v>0</v>
      </c>
      <c r="AQ23" s="50">
        <f>TEIK_2003!AP23</f>
        <v>0</v>
      </c>
      <c r="AR23" s="50">
        <f>TEIK_2003!AQ23</f>
        <v>0</v>
      </c>
      <c r="AS23" s="54">
        <f>TEIK_2003!AR23</f>
        <v>0</v>
      </c>
      <c r="AT23" s="45"/>
      <c r="AU23" s="45"/>
      <c r="AV23" s="45"/>
      <c r="AW23" s="46"/>
      <c r="AX23" s="46"/>
      <c r="AY23" s="45"/>
      <c r="AZ23" s="45"/>
      <c r="BA23" s="45"/>
      <c r="BB23" s="45"/>
      <c r="BC23" s="46"/>
      <c r="BD23" s="46"/>
      <c r="BE23" s="46"/>
      <c r="BF23" s="45"/>
      <c r="BG23" s="45"/>
      <c r="BH23" s="45"/>
      <c r="BI23" s="45"/>
      <c r="BJ23" s="45"/>
      <c r="BK23" s="46"/>
      <c r="BL23" s="46"/>
      <c r="BM23" s="46"/>
      <c r="BN23" s="45"/>
      <c r="BO23" s="45"/>
      <c r="BP23" s="45"/>
      <c r="BQ23" s="45"/>
      <c r="BR23" s="45"/>
      <c r="BS23" s="45"/>
      <c r="BT23" s="45"/>
      <c r="BU23" s="45"/>
      <c r="BV23" s="45"/>
      <c r="BW23" s="45"/>
      <c r="BX23" s="46"/>
      <c r="BY23" s="46"/>
      <c r="BZ23" s="45"/>
      <c r="CA23" s="45"/>
      <c r="CB23" s="46"/>
      <c r="CC23" s="46"/>
      <c r="CD23" s="45"/>
      <c r="CE23" s="45"/>
      <c r="CF23" s="47"/>
      <c r="CG23" s="47"/>
    </row>
    <row r="24" spans="2:85" ht="13.25" outlineLevel="1" x14ac:dyDescent="0.25">
      <c r="B24" s="48" t="s">
        <v>83</v>
      </c>
      <c r="C24" s="49" t="s">
        <v>84</v>
      </c>
      <c r="D24" s="50">
        <f>TEIK_2003!C24</f>
        <v>2722.82</v>
      </c>
      <c r="E24" s="50">
        <f>TEIK_2003!D24</f>
        <v>181.33</v>
      </c>
      <c r="F24" s="50">
        <f>TEIK_2003!E24</f>
        <v>351.66</v>
      </c>
      <c r="G24" s="50">
        <f>TEIK_2003!F24</f>
        <v>25.99</v>
      </c>
      <c r="H24" s="50">
        <f>TEIK_2003!G24</f>
        <v>100.12</v>
      </c>
      <c r="I24" s="50">
        <f>TEIK_2003!H24</f>
        <v>87.97</v>
      </c>
      <c r="J24" s="50">
        <f>TEIK_2003!I24</f>
        <v>59.61</v>
      </c>
      <c r="K24" s="50">
        <f>TEIK_2003!J24</f>
        <v>243.47</v>
      </c>
      <c r="L24" s="50">
        <f>TEIK_2003!K24</f>
        <v>169.98</v>
      </c>
      <c r="M24" s="50">
        <f>TEIK_2003!L24</f>
        <v>132.30000000000001</v>
      </c>
      <c r="N24" s="50">
        <f>TEIK_2003!M24</f>
        <v>53.39</v>
      </c>
      <c r="O24" s="51">
        <f>TEIK_2003!N24</f>
        <v>125.89</v>
      </c>
      <c r="P24" s="50">
        <f>TEIK_2003!O24</f>
        <v>-1.19</v>
      </c>
      <c r="Q24" s="52">
        <f>TEIK_2003!P24</f>
        <v>159.58000000000001</v>
      </c>
      <c r="R24" s="51">
        <f>TEIK_2003!Q24</f>
        <v>286.63</v>
      </c>
      <c r="S24" s="52">
        <f>TEIK_2003!R24</f>
        <v>229.1</v>
      </c>
      <c r="T24" s="50">
        <f>TEIK_2003!S24</f>
        <v>123.82</v>
      </c>
      <c r="U24" s="51">
        <f>TEIK_2003!T24</f>
        <v>151.22999999999999</v>
      </c>
      <c r="V24" s="52">
        <f>TEIK_2003!U24</f>
        <v>2046.28</v>
      </c>
      <c r="W24" s="50">
        <f>TEIK_2003!V24</f>
        <v>403.18</v>
      </c>
      <c r="X24" s="50">
        <f>TEIK_2003!W24</f>
        <v>65.88</v>
      </c>
      <c r="Y24" s="50">
        <f>TEIK_2003!X24</f>
        <v>192.37</v>
      </c>
      <c r="Z24" s="50">
        <f>TEIK_2003!Y24</f>
        <v>714.01</v>
      </c>
      <c r="AA24" s="50">
        <f>TEIK_2003!Z24</f>
        <v>2001.01</v>
      </c>
      <c r="AB24" s="51">
        <f>TEIK_2003!AA24</f>
        <v>1944.51</v>
      </c>
      <c r="AC24" s="50">
        <f>TEIK_2003!AB24</f>
        <v>4034</v>
      </c>
      <c r="AD24" s="50">
        <f>TEIK_2003!AC24</f>
        <v>1793.39</v>
      </c>
      <c r="AE24" s="50">
        <f>TEIK_2003!AD24</f>
        <v>1818.87</v>
      </c>
      <c r="AF24" s="50">
        <f>TEIK_2003!AE24</f>
        <v>66994.100000000006</v>
      </c>
      <c r="AG24" s="50">
        <f>TEIK_2003!AF24</f>
        <v>228.73</v>
      </c>
      <c r="AH24" s="50">
        <f>TEIK_2003!AG24</f>
        <v>877.3</v>
      </c>
      <c r="AI24" s="50">
        <f>TEIK_2003!AH24</f>
        <v>450.38</v>
      </c>
      <c r="AJ24" s="52">
        <f>TEIK_2003!AI24</f>
        <v>933.57</v>
      </c>
      <c r="AK24" s="50">
        <f>TEIK_2003!AJ24</f>
        <v>1178.6500000000001</v>
      </c>
      <c r="AL24" s="50">
        <f>TEIK_2003!AK24</f>
        <v>3838.93</v>
      </c>
      <c r="AM24" s="53">
        <f>TEIK_2003!AL24</f>
        <v>205.4</v>
      </c>
      <c r="AN24" s="51">
        <f>TEIK_2003!AM24</f>
        <v>6244.45</v>
      </c>
      <c r="AO24" s="52">
        <f>TEIK_2003!AN24</f>
        <v>3416.1</v>
      </c>
      <c r="AP24" s="51">
        <f>TEIK_2003!AO24</f>
        <v>1463.33</v>
      </c>
      <c r="AQ24" s="50">
        <f>TEIK_2003!AP24</f>
        <v>6707</v>
      </c>
      <c r="AR24" s="50">
        <f>TEIK_2003!AQ24</f>
        <v>206.89</v>
      </c>
      <c r="AS24" s="54">
        <f>TEIK_2003!AR24</f>
        <v>112962.03</v>
      </c>
      <c r="AT24" s="45"/>
      <c r="AU24" s="45"/>
      <c r="AV24" s="45"/>
      <c r="AW24" s="46"/>
      <c r="AX24" s="46"/>
      <c r="AY24" s="45"/>
      <c r="AZ24" s="45"/>
      <c r="BA24" s="45"/>
      <c r="BB24" s="45"/>
      <c r="BC24" s="46"/>
      <c r="BD24" s="46"/>
      <c r="BE24" s="46"/>
      <c r="BF24" s="45"/>
      <c r="BG24" s="45"/>
      <c r="BH24" s="45"/>
      <c r="BI24" s="45"/>
      <c r="BJ24" s="45"/>
      <c r="BK24" s="46"/>
      <c r="BL24" s="46"/>
      <c r="BM24" s="46"/>
      <c r="BN24" s="45"/>
      <c r="BO24" s="45"/>
      <c r="BP24" s="45"/>
      <c r="BQ24" s="45"/>
      <c r="BR24" s="45"/>
      <c r="BS24" s="45"/>
      <c r="BT24" s="45"/>
      <c r="BU24" s="45"/>
      <c r="BV24" s="45"/>
      <c r="BW24" s="45"/>
      <c r="BX24" s="46"/>
      <c r="BY24" s="46"/>
      <c r="BZ24" s="45"/>
      <c r="CA24" s="45"/>
      <c r="CB24" s="46"/>
      <c r="CC24" s="46"/>
      <c r="CD24" s="45"/>
      <c r="CE24" s="45"/>
      <c r="CF24" s="47"/>
      <c r="CG24" s="47"/>
    </row>
    <row r="25" spans="2:85" ht="13.25" outlineLevel="1" x14ac:dyDescent="0.25">
      <c r="B25" s="48" t="s">
        <v>85</v>
      </c>
      <c r="C25" s="49" t="s">
        <v>86</v>
      </c>
      <c r="D25" s="50">
        <f>TEIK_2003!C25</f>
        <v>3.13</v>
      </c>
      <c r="E25" s="50">
        <f>TEIK_2003!D25</f>
        <v>98.48</v>
      </c>
      <c r="F25" s="50">
        <f>TEIK_2003!E25</f>
        <v>216.58</v>
      </c>
      <c r="G25" s="50">
        <f>TEIK_2003!F25</f>
        <v>35.020000000000003</v>
      </c>
      <c r="H25" s="50">
        <f>TEIK_2003!G25</f>
        <v>68.55</v>
      </c>
      <c r="I25" s="50">
        <f>TEIK_2003!H25</f>
        <v>55.7</v>
      </c>
      <c r="J25" s="50">
        <f>TEIK_2003!I25</f>
        <v>33.909999999999997</v>
      </c>
      <c r="K25" s="50">
        <f>TEIK_2003!J25</f>
        <v>98.87</v>
      </c>
      <c r="L25" s="50">
        <f>TEIK_2003!K25</f>
        <v>113.93</v>
      </c>
      <c r="M25" s="50">
        <f>TEIK_2003!L25</f>
        <v>75.349999999999994</v>
      </c>
      <c r="N25" s="50">
        <f>TEIK_2003!M25</f>
        <v>57.9</v>
      </c>
      <c r="O25" s="51">
        <f>TEIK_2003!N25</f>
        <v>66.23</v>
      </c>
      <c r="P25" s="50">
        <f>TEIK_2003!O25</f>
        <v>-2.14</v>
      </c>
      <c r="Q25" s="52">
        <f>TEIK_2003!P25</f>
        <v>95.74</v>
      </c>
      <c r="R25" s="51">
        <f>TEIK_2003!Q25</f>
        <v>161.31</v>
      </c>
      <c r="S25" s="52">
        <f>TEIK_2003!R25</f>
        <v>132.41</v>
      </c>
      <c r="T25" s="50">
        <f>TEIK_2003!S25</f>
        <v>72.180000000000007</v>
      </c>
      <c r="U25" s="51">
        <f>TEIK_2003!T25</f>
        <v>173.9</v>
      </c>
      <c r="V25" s="52">
        <f>TEIK_2003!U25</f>
        <v>673.45</v>
      </c>
      <c r="W25" s="50">
        <f>TEIK_2003!V25</f>
        <v>276.02999999999997</v>
      </c>
      <c r="X25" s="50">
        <f>TEIK_2003!W25</f>
        <v>33.07</v>
      </c>
      <c r="Y25" s="50">
        <f>TEIK_2003!X25</f>
        <v>172.33</v>
      </c>
      <c r="Z25" s="50">
        <f>TEIK_2003!Y25</f>
        <v>622.82000000000005</v>
      </c>
      <c r="AA25" s="50">
        <f>TEIK_2003!Z25</f>
        <v>1949.67</v>
      </c>
      <c r="AB25" s="51">
        <f>TEIK_2003!AA25</f>
        <v>1339.25</v>
      </c>
      <c r="AC25" s="50">
        <f>TEIK_2003!AB25</f>
        <v>0</v>
      </c>
      <c r="AD25" s="50">
        <f>TEIK_2003!AC25</f>
        <v>7.45</v>
      </c>
      <c r="AE25" s="50">
        <f>TEIK_2003!AD25</f>
        <v>1183.33</v>
      </c>
      <c r="AF25" s="50">
        <f>TEIK_2003!AE25</f>
        <v>6841.91</v>
      </c>
      <c r="AG25" s="50">
        <f>TEIK_2003!AF25</f>
        <v>119.7</v>
      </c>
      <c r="AH25" s="50">
        <f>TEIK_2003!AG25</f>
        <v>695.76</v>
      </c>
      <c r="AI25" s="50">
        <f>TEIK_2003!AH25</f>
        <v>1345.76</v>
      </c>
      <c r="AJ25" s="52">
        <f>TEIK_2003!AI25</f>
        <v>226.83</v>
      </c>
      <c r="AK25" s="50">
        <f>TEIK_2003!AJ25</f>
        <v>965.98</v>
      </c>
      <c r="AL25" s="50">
        <f>TEIK_2003!AK25</f>
        <v>1259.94</v>
      </c>
      <c r="AM25" s="53">
        <f>TEIK_2003!AL25</f>
        <v>188.28</v>
      </c>
      <c r="AN25" s="51">
        <f>TEIK_2003!AM25</f>
        <v>651.37</v>
      </c>
      <c r="AO25" s="52">
        <f>TEIK_2003!AN25</f>
        <v>650.23</v>
      </c>
      <c r="AP25" s="51">
        <f>TEIK_2003!AO25</f>
        <v>231.77</v>
      </c>
      <c r="AQ25" s="50">
        <f>TEIK_2003!AP25</f>
        <v>9714</v>
      </c>
      <c r="AR25" s="50">
        <f>TEIK_2003!AQ25</f>
        <v>5.01</v>
      </c>
      <c r="AS25" s="54">
        <f>TEIK_2003!AR25</f>
        <v>30710.989999999998</v>
      </c>
      <c r="AT25" s="45"/>
      <c r="AU25" s="45"/>
      <c r="AV25" s="45"/>
      <c r="AW25" s="46"/>
      <c r="AX25" s="46"/>
      <c r="AY25" s="45"/>
      <c r="AZ25" s="45"/>
      <c r="BA25" s="45"/>
      <c r="BB25" s="45"/>
      <c r="BC25" s="46"/>
      <c r="BD25" s="46"/>
      <c r="BE25" s="46"/>
      <c r="BF25" s="45"/>
      <c r="BG25" s="45"/>
      <c r="BH25" s="45"/>
      <c r="BI25" s="45"/>
      <c r="BJ25" s="45"/>
      <c r="BK25" s="46"/>
      <c r="BL25" s="46"/>
      <c r="BM25" s="46"/>
      <c r="BN25" s="45"/>
      <c r="BO25" s="45"/>
      <c r="BP25" s="45"/>
      <c r="BQ25" s="45"/>
      <c r="BR25" s="45"/>
      <c r="BS25" s="45"/>
      <c r="BT25" s="45"/>
      <c r="BU25" s="45"/>
      <c r="BV25" s="45"/>
      <c r="BW25" s="45"/>
      <c r="BX25" s="46"/>
      <c r="BY25" s="46"/>
      <c r="BZ25" s="45"/>
      <c r="CA25" s="45"/>
      <c r="CB25" s="46"/>
      <c r="CC25" s="46"/>
      <c r="CD25" s="45"/>
      <c r="CE25" s="45"/>
      <c r="CF25" s="47"/>
      <c r="CG25" s="47"/>
    </row>
    <row r="26" spans="2:85" ht="13.25" outlineLevel="1" x14ac:dyDescent="0.25">
      <c r="B26" s="48" t="s">
        <v>87</v>
      </c>
      <c r="C26" s="49" t="s">
        <v>88</v>
      </c>
      <c r="D26" s="50">
        <f>TEIK_2003!C26</f>
        <v>0</v>
      </c>
      <c r="E26" s="50">
        <f>TEIK_2003!D26</f>
        <v>0</v>
      </c>
      <c r="F26" s="50">
        <f>TEIK_2003!E26</f>
        <v>0</v>
      </c>
      <c r="G26" s="50">
        <f>TEIK_2003!F26</f>
        <v>0</v>
      </c>
      <c r="H26" s="50">
        <f>TEIK_2003!G26</f>
        <v>0</v>
      </c>
      <c r="I26" s="50">
        <f>TEIK_2003!H26</f>
        <v>0</v>
      </c>
      <c r="J26" s="50">
        <f>TEIK_2003!I26</f>
        <v>0</v>
      </c>
      <c r="K26" s="50">
        <f>TEIK_2003!J26</f>
        <v>0</v>
      </c>
      <c r="L26" s="50">
        <f>TEIK_2003!K26</f>
        <v>0</v>
      </c>
      <c r="M26" s="50">
        <f>TEIK_2003!L26</f>
        <v>0</v>
      </c>
      <c r="N26" s="50">
        <f>TEIK_2003!M26</f>
        <v>0</v>
      </c>
      <c r="O26" s="51">
        <f>TEIK_2003!N26</f>
        <v>0</v>
      </c>
      <c r="P26" s="50">
        <f>TEIK_2003!O26</f>
        <v>0</v>
      </c>
      <c r="Q26" s="52">
        <f>TEIK_2003!P26</f>
        <v>0</v>
      </c>
      <c r="R26" s="51">
        <f>TEIK_2003!Q26</f>
        <v>0</v>
      </c>
      <c r="S26" s="52">
        <f>TEIK_2003!R26</f>
        <v>0</v>
      </c>
      <c r="T26" s="50">
        <f>TEIK_2003!S26</f>
        <v>0</v>
      </c>
      <c r="U26" s="51">
        <f>TEIK_2003!T26</f>
        <v>0</v>
      </c>
      <c r="V26" s="52">
        <f>TEIK_2003!U26</f>
        <v>0</v>
      </c>
      <c r="W26" s="50">
        <f>TEIK_2003!V26</f>
        <v>0</v>
      </c>
      <c r="X26" s="50">
        <f>TEIK_2003!W26</f>
        <v>0</v>
      </c>
      <c r="Y26" s="50">
        <f>TEIK_2003!X26</f>
        <v>0</v>
      </c>
      <c r="Z26" s="50">
        <f>TEIK_2003!Y26</f>
        <v>0</v>
      </c>
      <c r="AA26" s="50">
        <f>TEIK_2003!Z26</f>
        <v>0</v>
      </c>
      <c r="AB26" s="51">
        <f>TEIK_2003!AA26</f>
        <v>0</v>
      </c>
      <c r="AC26" s="50">
        <f>TEIK_2003!AB26</f>
        <v>0</v>
      </c>
      <c r="AD26" s="50">
        <f>TEIK_2003!AC26</f>
        <v>0</v>
      </c>
      <c r="AE26" s="50">
        <f>TEIK_2003!AD26</f>
        <v>0</v>
      </c>
      <c r="AF26" s="50">
        <f>TEIK_2003!AE26</f>
        <v>0</v>
      </c>
      <c r="AG26" s="50">
        <f>TEIK_2003!AF26</f>
        <v>0</v>
      </c>
      <c r="AH26" s="50">
        <f>TEIK_2003!AG26</f>
        <v>0</v>
      </c>
      <c r="AI26" s="50">
        <f>TEIK_2003!AH26</f>
        <v>0</v>
      </c>
      <c r="AJ26" s="52">
        <f>TEIK_2003!AI26</f>
        <v>0</v>
      </c>
      <c r="AK26" s="50">
        <f>TEIK_2003!AJ26</f>
        <v>0</v>
      </c>
      <c r="AL26" s="50">
        <f>TEIK_2003!AK26</f>
        <v>0</v>
      </c>
      <c r="AM26" s="53">
        <f>TEIK_2003!AL26</f>
        <v>0</v>
      </c>
      <c r="AN26" s="51">
        <f>TEIK_2003!AM26</f>
        <v>0</v>
      </c>
      <c r="AO26" s="52">
        <f>TEIK_2003!AN26</f>
        <v>0</v>
      </c>
      <c r="AP26" s="51">
        <f>TEIK_2003!AO26</f>
        <v>0</v>
      </c>
      <c r="AQ26" s="50">
        <f>TEIK_2003!AP26</f>
        <v>0</v>
      </c>
      <c r="AR26" s="50">
        <f>TEIK_2003!AQ26</f>
        <v>0</v>
      </c>
      <c r="AS26" s="54">
        <f>TEIK_2003!AR26</f>
        <v>0</v>
      </c>
      <c r="AT26" s="45"/>
      <c r="AU26" s="45"/>
      <c r="AV26" s="45"/>
      <c r="AW26" s="46"/>
      <c r="AX26" s="46"/>
      <c r="AY26" s="45"/>
      <c r="AZ26" s="45"/>
      <c r="BA26" s="45"/>
      <c r="BB26" s="45"/>
      <c r="BC26" s="46"/>
      <c r="BD26" s="46"/>
      <c r="BE26" s="46"/>
      <c r="BF26" s="45"/>
      <c r="BG26" s="45"/>
      <c r="BH26" s="45"/>
      <c r="BI26" s="45"/>
      <c r="BJ26" s="45"/>
      <c r="BK26" s="46"/>
      <c r="BL26" s="46"/>
      <c r="BM26" s="46"/>
      <c r="BN26" s="45"/>
      <c r="BO26" s="45"/>
      <c r="BP26" s="45"/>
      <c r="BQ26" s="45"/>
      <c r="BR26" s="45"/>
      <c r="BS26" s="45"/>
      <c r="BT26" s="45"/>
      <c r="BU26" s="45"/>
      <c r="BV26" s="45"/>
      <c r="BW26" s="45"/>
      <c r="BX26" s="46"/>
      <c r="BY26" s="46"/>
      <c r="BZ26" s="45"/>
      <c r="CA26" s="45"/>
      <c r="CB26" s="46"/>
      <c r="CC26" s="46"/>
      <c r="CD26" s="45"/>
      <c r="CE26" s="45"/>
      <c r="CF26" s="47"/>
      <c r="CG26" s="47"/>
    </row>
    <row r="27" spans="2:85" ht="13.25" outlineLevel="1" x14ac:dyDescent="0.25">
      <c r="B27" s="48" t="s">
        <v>89</v>
      </c>
      <c r="C27" s="49" t="s">
        <v>90</v>
      </c>
      <c r="D27" s="50">
        <f>TEIK_2003!C27</f>
        <v>0</v>
      </c>
      <c r="E27" s="50">
        <f>TEIK_2003!D27</f>
        <v>0</v>
      </c>
      <c r="F27" s="50">
        <f>TEIK_2003!E27</f>
        <v>0</v>
      </c>
      <c r="G27" s="50">
        <f>TEIK_2003!F27</f>
        <v>0</v>
      </c>
      <c r="H27" s="50">
        <f>TEIK_2003!G27</f>
        <v>0</v>
      </c>
      <c r="I27" s="50">
        <f>TEIK_2003!H27</f>
        <v>0</v>
      </c>
      <c r="J27" s="50">
        <f>TEIK_2003!I27</f>
        <v>0</v>
      </c>
      <c r="K27" s="50">
        <f>TEIK_2003!J27</f>
        <v>0</v>
      </c>
      <c r="L27" s="50">
        <f>TEIK_2003!K27</f>
        <v>0</v>
      </c>
      <c r="M27" s="50">
        <f>TEIK_2003!L27</f>
        <v>0</v>
      </c>
      <c r="N27" s="50">
        <f>TEIK_2003!M27</f>
        <v>0</v>
      </c>
      <c r="O27" s="51">
        <f>TEIK_2003!N27</f>
        <v>0</v>
      </c>
      <c r="P27" s="50">
        <f>TEIK_2003!O27</f>
        <v>0</v>
      </c>
      <c r="Q27" s="52">
        <f>TEIK_2003!P27</f>
        <v>0</v>
      </c>
      <c r="R27" s="51">
        <f>TEIK_2003!Q27</f>
        <v>0</v>
      </c>
      <c r="S27" s="52">
        <f>TEIK_2003!R27</f>
        <v>0</v>
      </c>
      <c r="T27" s="50">
        <f>TEIK_2003!S27</f>
        <v>0</v>
      </c>
      <c r="U27" s="51">
        <f>TEIK_2003!T27</f>
        <v>0</v>
      </c>
      <c r="V27" s="52">
        <f>TEIK_2003!U27</f>
        <v>0</v>
      </c>
      <c r="W27" s="50">
        <f>TEIK_2003!V27</f>
        <v>0</v>
      </c>
      <c r="X27" s="50">
        <f>TEIK_2003!W27</f>
        <v>0</v>
      </c>
      <c r="Y27" s="50">
        <f>TEIK_2003!X27</f>
        <v>0</v>
      </c>
      <c r="Z27" s="50">
        <f>TEIK_2003!Y27</f>
        <v>0</v>
      </c>
      <c r="AA27" s="50">
        <f>TEIK_2003!Z27</f>
        <v>0</v>
      </c>
      <c r="AB27" s="51">
        <f>TEIK_2003!AA27</f>
        <v>0</v>
      </c>
      <c r="AC27" s="50">
        <f>TEIK_2003!AB27</f>
        <v>0</v>
      </c>
      <c r="AD27" s="50">
        <f>TEIK_2003!AC27</f>
        <v>0</v>
      </c>
      <c r="AE27" s="50">
        <f>TEIK_2003!AD27</f>
        <v>0</v>
      </c>
      <c r="AF27" s="50">
        <f>TEIK_2003!AE27</f>
        <v>0</v>
      </c>
      <c r="AG27" s="50">
        <f>TEIK_2003!AF27</f>
        <v>0</v>
      </c>
      <c r="AH27" s="50">
        <f>TEIK_2003!AG27</f>
        <v>0</v>
      </c>
      <c r="AI27" s="50">
        <f>TEIK_2003!AH27</f>
        <v>0</v>
      </c>
      <c r="AJ27" s="52">
        <f>TEIK_2003!AI27</f>
        <v>0</v>
      </c>
      <c r="AK27" s="50">
        <f>TEIK_2003!AJ27</f>
        <v>0</v>
      </c>
      <c r="AL27" s="50">
        <f>TEIK_2003!AK27</f>
        <v>0</v>
      </c>
      <c r="AM27" s="53">
        <f>TEIK_2003!AL27</f>
        <v>0</v>
      </c>
      <c r="AN27" s="51">
        <f>TEIK_2003!AM27</f>
        <v>0</v>
      </c>
      <c r="AO27" s="52">
        <f>TEIK_2003!AN27</f>
        <v>0</v>
      </c>
      <c r="AP27" s="51">
        <f>TEIK_2003!AO27</f>
        <v>0</v>
      </c>
      <c r="AQ27" s="50">
        <f>TEIK_2003!AP27</f>
        <v>0</v>
      </c>
      <c r="AR27" s="50">
        <f>TEIK_2003!AQ27</f>
        <v>0</v>
      </c>
      <c r="AS27" s="54">
        <f>TEIK_2003!AR27</f>
        <v>0</v>
      </c>
      <c r="AT27" s="45"/>
      <c r="AU27" s="45"/>
      <c r="AV27" s="45"/>
      <c r="AW27" s="46"/>
      <c r="AX27" s="46"/>
      <c r="AY27" s="45"/>
      <c r="AZ27" s="45"/>
      <c r="BA27" s="45"/>
      <c r="BB27" s="45"/>
      <c r="BC27" s="46"/>
      <c r="BD27" s="46"/>
      <c r="BE27" s="46"/>
      <c r="BF27" s="45"/>
      <c r="BG27" s="45"/>
      <c r="BH27" s="45"/>
      <c r="BI27" s="45"/>
      <c r="BJ27" s="45"/>
      <c r="BK27" s="46"/>
      <c r="BL27" s="46"/>
      <c r="BM27" s="46"/>
      <c r="BN27" s="45"/>
      <c r="BO27" s="45"/>
      <c r="BP27" s="45"/>
      <c r="BQ27" s="45"/>
      <c r="BR27" s="45"/>
      <c r="BS27" s="45"/>
      <c r="BT27" s="45"/>
      <c r="BU27" s="45"/>
      <c r="BV27" s="45"/>
      <c r="BW27" s="45"/>
      <c r="BX27" s="46"/>
      <c r="BY27" s="46"/>
      <c r="BZ27" s="45"/>
      <c r="CA27" s="45"/>
      <c r="CB27" s="46"/>
      <c r="CC27" s="46"/>
      <c r="CD27" s="45"/>
      <c r="CE27" s="45"/>
      <c r="CF27" s="47"/>
      <c r="CG27" s="47"/>
    </row>
    <row r="28" spans="2:85" ht="13.25" outlineLevel="1" x14ac:dyDescent="0.25">
      <c r="B28" s="48" t="s">
        <v>91</v>
      </c>
      <c r="C28" s="49" t="s">
        <v>92</v>
      </c>
      <c r="D28" s="50">
        <f>TEIK_2003!C28</f>
        <v>0</v>
      </c>
      <c r="E28" s="50">
        <f>TEIK_2003!D28</f>
        <v>0</v>
      </c>
      <c r="F28" s="50">
        <f>TEIK_2003!E28</f>
        <v>0</v>
      </c>
      <c r="G28" s="50">
        <f>TEIK_2003!F28</f>
        <v>0</v>
      </c>
      <c r="H28" s="50">
        <f>TEIK_2003!G28</f>
        <v>0</v>
      </c>
      <c r="I28" s="50">
        <f>TEIK_2003!H28</f>
        <v>0</v>
      </c>
      <c r="J28" s="50">
        <f>TEIK_2003!I28</f>
        <v>0</v>
      </c>
      <c r="K28" s="50">
        <f>TEIK_2003!J28</f>
        <v>0</v>
      </c>
      <c r="L28" s="50">
        <f>TEIK_2003!K28</f>
        <v>0</v>
      </c>
      <c r="M28" s="50">
        <f>TEIK_2003!L28</f>
        <v>0</v>
      </c>
      <c r="N28" s="50">
        <f>TEIK_2003!M28</f>
        <v>0</v>
      </c>
      <c r="O28" s="51">
        <f>TEIK_2003!N28</f>
        <v>0</v>
      </c>
      <c r="P28" s="50">
        <f>TEIK_2003!O28</f>
        <v>0</v>
      </c>
      <c r="Q28" s="52">
        <f>TEIK_2003!P28</f>
        <v>0</v>
      </c>
      <c r="R28" s="51">
        <f>TEIK_2003!Q28</f>
        <v>0</v>
      </c>
      <c r="S28" s="52">
        <f>TEIK_2003!R28</f>
        <v>0</v>
      </c>
      <c r="T28" s="50">
        <f>TEIK_2003!S28</f>
        <v>0</v>
      </c>
      <c r="U28" s="51">
        <f>TEIK_2003!T28</f>
        <v>0</v>
      </c>
      <c r="V28" s="52">
        <f>TEIK_2003!U28</f>
        <v>0</v>
      </c>
      <c r="W28" s="50">
        <f>TEIK_2003!V28</f>
        <v>0</v>
      </c>
      <c r="X28" s="50">
        <f>TEIK_2003!W28</f>
        <v>0</v>
      </c>
      <c r="Y28" s="50">
        <f>TEIK_2003!X28</f>
        <v>0</v>
      </c>
      <c r="Z28" s="50">
        <f>TEIK_2003!Y28</f>
        <v>0</v>
      </c>
      <c r="AA28" s="50">
        <f>TEIK_2003!Z28</f>
        <v>0</v>
      </c>
      <c r="AB28" s="51">
        <f>TEIK_2003!AA28</f>
        <v>0</v>
      </c>
      <c r="AC28" s="50">
        <f>TEIK_2003!AB28</f>
        <v>0</v>
      </c>
      <c r="AD28" s="50">
        <f>TEIK_2003!AC28</f>
        <v>0</v>
      </c>
      <c r="AE28" s="50">
        <f>TEIK_2003!AD28</f>
        <v>0</v>
      </c>
      <c r="AF28" s="50">
        <f>TEIK_2003!AE28</f>
        <v>0</v>
      </c>
      <c r="AG28" s="50">
        <f>TEIK_2003!AF28</f>
        <v>0</v>
      </c>
      <c r="AH28" s="50">
        <f>TEIK_2003!AG28</f>
        <v>0</v>
      </c>
      <c r="AI28" s="50">
        <f>TEIK_2003!AH28</f>
        <v>0</v>
      </c>
      <c r="AJ28" s="52">
        <f>TEIK_2003!AI28</f>
        <v>0</v>
      </c>
      <c r="AK28" s="50">
        <f>TEIK_2003!AJ28</f>
        <v>0</v>
      </c>
      <c r="AL28" s="50">
        <f>TEIK_2003!AK28</f>
        <v>0</v>
      </c>
      <c r="AM28" s="53">
        <f>TEIK_2003!AL28</f>
        <v>0</v>
      </c>
      <c r="AN28" s="51">
        <f>TEIK_2003!AM28</f>
        <v>0</v>
      </c>
      <c r="AO28" s="52">
        <f>TEIK_2003!AN28</f>
        <v>0</v>
      </c>
      <c r="AP28" s="51">
        <f>TEIK_2003!AO28</f>
        <v>0</v>
      </c>
      <c r="AQ28" s="50">
        <f>TEIK_2003!AP28</f>
        <v>0</v>
      </c>
      <c r="AR28" s="50">
        <f>TEIK_2003!AQ28</f>
        <v>0</v>
      </c>
      <c r="AS28" s="54">
        <f>TEIK_2003!AR28</f>
        <v>0</v>
      </c>
      <c r="AT28" s="45"/>
      <c r="AU28" s="45"/>
      <c r="AV28" s="45"/>
      <c r="AW28" s="46"/>
      <c r="AX28" s="46"/>
      <c r="AY28" s="45"/>
      <c r="AZ28" s="45"/>
      <c r="BA28" s="45"/>
      <c r="BB28" s="45"/>
      <c r="BC28" s="46"/>
      <c r="BD28" s="46"/>
      <c r="BE28" s="46"/>
      <c r="BF28" s="45"/>
      <c r="BG28" s="45"/>
      <c r="BH28" s="45"/>
      <c r="BI28" s="45"/>
      <c r="BJ28" s="45"/>
      <c r="BK28" s="46"/>
      <c r="BL28" s="46"/>
      <c r="BM28" s="46"/>
      <c r="BN28" s="45"/>
      <c r="BO28" s="45"/>
      <c r="BP28" s="45"/>
      <c r="BQ28" s="45"/>
      <c r="BR28" s="45"/>
      <c r="BS28" s="45"/>
      <c r="BT28" s="45"/>
      <c r="BU28" s="45"/>
      <c r="BV28" s="45"/>
      <c r="BW28" s="45"/>
      <c r="BX28" s="46"/>
      <c r="BY28" s="46"/>
      <c r="BZ28" s="45"/>
      <c r="CA28" s="45"/>
      <c r="CB28" s="46"/>
      <c r="CC28" s="46"/>
      <c r="CD28" s="45"/>
      <c r="CE28" s="45"/>
      <c r="CF28" s="47"/>
      <c r="CG28" s="47"/>
    </row>
    <row r="29" spans="2:85" ht="13.25" outlineLevel="1" x14ac:dyDescent="0.25">
      <c r="B29" s="48" t="s">
        <v>93</v>
      </c>
      <c r="C29" s="49" t="s">
        <v>94</v>
      </c>
      <c r="D29" s="50">
        <f>TEIK_2003!C29</f>
        <v>0</v>
      </c>
      <c r="E29" s="50">
        <f>TEIK_2003!D29</f>
        <v>0</v>
      </c>
      <c r="F29" s="50">
        <f>TEIK_2003!E29</f>
        <v>0</v>
      </c>
      <c r="G29" s="50">
        <f>TEIK_2003!F29</f>
        <v>0</v>
      </c>
      <c r="H29" s="50">
        <f>TEIK_2003!G29</f>
        <v>0</v>
      </c>
      <c r="I29" s="50">
        <f>TEIK_2003!H29</f>
        <v>0</v>
      </c>
      <c r="J29" s="50">
        <f>TEIK_2003!I29</f>
        <v>0</v>
      </c>
      <c r="K29" s="50">
        <f>TEIK_2003!J29</f>
        <v>0</v>
      </c>
      <c r="L29" s="50">
        <f>TEIK_2003!K29</f>
        <v>0</v>
      </c>
      <c r="M29" s="50">
        <f>TEIK_2003!L29</f>
        <v>0</v>
      </c>
      <c r="N29" s="50">
        <f>TEIK_2003!M29</f>
        <v>0</v>
      </c>
      <c r="O29" s="51">
        <f>TEIK_2003!N29</f>
        <v>0</v>
      </c>
      <c r="P29" s="50">
        <f>TEIK_2003!O29</f>
        <v>0</v>
      </c>
      <c r="Q29" s="52">
        <f>TEIK_2003!P29</f>
        <v>0</v>
      </c>
      <c r="R29" s="51">
        <f>TEIK_2003!Q29</f>
        <v>0</v>
      </c>
      <c r="S29" s="52">
        <f>TEIK_2003!R29</f>
        <v>0</v>
      </c>
      <c r="T29" s="50">
        <f>TEIK_2003!S29</f>
        <v>0</v>
      </c>
      <c r="U29" s="51">
        <f>TEIK_2003!T29</f>
        <v>0</v>
      </c>
      <c r="V29" s="52">
        <f>TEIK_2003!U29</f>
        <v>0</v>
      </c>
      <c r="W29" s="50">
        <f>TEIK_2003!V29</f>
        <v>0</v>
      </c>
      <c r="X29" s="50">
        <f>TEIK_2003!W29</f>
        <v>0</v>
      </c>
      <c r="Y29" s="50">
        <f>TEIK_2003!X29</f>
        <v>0</v>
      </c>
      <c r="Z29" s="50">
        <f>TEIK_2003!Y29</f>
        <v>0</v>
      </c>
      <c r="AA29" s="50">
        <f>TEIK_2003!Z29</f>
        <v>0</v>
      </c>
      <c r="AB29" s="51">
        <f>TEIK_2003!AA29</f>
        <v>0</v>
      </c>
      <c r="AC29" s="50">
        <f>TEIK_2003!AB29</f>
        <v>0</v>
      </c>
      <c r="AD29" s="50">
        <f>TEIK_2003!AC29</f>
        <v>0</v>
      </c>
      <c r="AE29" s="50">
        <f>TEIK_2003!AD29</f>
        <v>0</v>
      </c>
      <c r="AF29" s="50">
        <f>TEIK_2003!AE29</f>
        <v>0</v>
      </c>
      <c r="AG29" s="50">
        <f>TEIK_2003!AF29</f>
        <v>0</v>
      </c>
      <c r="AH29" s="50">
        <f>TEIK_2003!AG29</f>
        <v>0</v>
      </c>
      <c r="AI29" s="50">
        <f>TEIK_2003!AH29</f>
        <v>0</v>
      </c>
      <c r="AJ29" s="52">
        <f>TEIK_2003!AI29</f>
        <v>0</v>
      </c>
      <c r="AK29" s="50">
        <f>TEIK_2003!AJ29</f>
        <v>0</v>
      </c>
      <c r="AL29" s="50">
        <f>TEIK_2003!AK29</f>
        <v>0</v>
      </c>
      <c r="AM29" s="53">
        <f>TEIK_2003!AL29</f>
        <v>0</v>
      </c>
      <c r="AN29" s="51">
        <f>TEIK_2003!AM29</f>
        <v>0</v>
      </c>
      <c r="AO29" s="52">
        <f>TEIK_2003!AN29</f>
        <v>0</v>
      </c>
      <c r="AP29" s="51">
        <f>TEIK_2003!AO29</f>
        <v>0</v>
      </c>
      <c r="AQ29" s="50">
        <f>TEIK_2003!AP29</f>
        <v>0</v>
      </c>
      <c r="AR29" s="50">
        <f>TEIK_2003!AQ29</f>
        <v>0</v>
      </c>
      <c r="AS29" s="54">
        <f>TEIK_2003!AR29</f>
        <v>0</v>
      </c>
      <c r="AT29" s="45"/>
      <c r="AU29" s="45"/>
      <c r="AV29" s="45"/>
      <c r="AW29" s="46"/>
      <c r="AX29" s="46"/>
      <c r="AY29" s="45"/>
      <c r="AZ29" s="45"/>
      <c r="BA29" s="45"/>
      <c r="BB29" s="45"/>
      <c r="BC29" s="46"/>
      <c r="BD29" s="46"/>
      <c r="BE29" s="46"/>
      <c r="BF29" s="45"/>
      <c r="BG29" s="45"/>
      <c r="BH29" s="45"/>
      <c r="BI29" s="45"/>
      <c r="BJ29" s="45"/>
      <c r="BK29" s="46"/>
      <c r="BL29" s="46"/>
      <c r="BM29" s="46"/>
      <c r="BN29" s="45"/>
      <c r="BO29" s="45"/>
      <c r="BP29" s="45"/>
      <c r="BQ29" s="45"/>
      <c r="BR29" s="45"/>
      <c r="BS29" s="45"/>
      <c r="BT29" s="45"/>
      <c r="BU29" s="45"/>
      <c r="BV29" s="45"/>
      <c r="BW29" s="45"/>
      <c r="BX29" s="46"/>
      <c r="BY29" s="46"/>
      <c r="BZ29" s="45"/>
      <c r="CA29" s="45"/>
      <c r="CB29" s="46"/>
      <c r="CC29" s="46"/>
      <c r="CD29" s="45"/>
      <c r="CE29" s="45"/>
      <c r="CF29" s="47"/>
      <c r="CG29" s="47"/>
    </row>
    <row r="30" spans="2:85" ht="13.25" outlineLevel="1" x14ac:dyDescent="0.25">
      <c r="B30" s="48" t="s">
        <v>95</v>
      </c>
      <c r="C30" s="49" t="s">
        <v>96</v>
      </c>
      <c r="D30" s="50">
        <f>TEIK_2003!C30</f>
        <v>0</v>
      </c>
      <c r="E30" s="50">
        <f>TEIK_2003!D30</f>
        <v>0</v>
      </c>
      <c r="F30" s="50">
        <f>TEIK_2003!E30</f>
        <v>0</v>
      </c>
      <c r="G30" s="50">
        <f>TEIK_2003!F30</f>
        <v>0</v>
      </c>
      <c r="H30" s="50">
        <f>TEIK_2003!G30</f>
        <v>0</v>
      </c>
      <c r="I30" s="50">
        <f>TEIK_2003!H30</f>
        <v>0</v>
      </c>
      <c r="J30" s="50">
        <f>TEIK_2003!I30</f>
        <v>0</v>
      </c>
      <c r="K30" s="50">
        <f>TEIK_2003!J30</f>
        <v>0</v>
      </c>
      <c r="L30" s="50">
        <f>TEIK_2003!K30</f>
        <v>0</v>
      </c>
      <c r="M30" s="50">
        <f>TEIK_2003!L30</f>
        <v>0</v>
      </c>
      <c r="N30" s="50">
        <f>TEIK_2003!M30</f>
        <v>0</v>
      </c>
      <c r="O30" s="51">
        <f>TEIK_2003!N30</f>
        <v>0</v>
      </c>
      <c r="P30" s="50">
        <f>TEIK_2003!O30</f>
        <v>0</v>
      </c>
      <c r="Q30" s="52">
        <f>TEIK_2003!P30</f>
        <v>0</v>
      </c>
      <c r="R30" s="51">
        <f>TEIK_2003!Q30</f>
        <v>0</v>
      </c>
      <c r="S30" s="52">
        <f>TEIK_2003!R30</f>
        <v>0</v>
      </c>
      <c r="T30" s="50">
        <f>TEIK_2003!S30</f>
        <v>0</v>
      </c>
      <c r="U30" s="51">
        <f>TEIK_2003!T30</f>
        <v>0</v>
      </c>
      <c r="V30" s="52">
        <f>TEIK_2003!U30</f>
        <v>0</v>
      </c>
      <c r="W30" s="50">
        <f>TEIK_2003!V30</f>
        <v>0</v>
      </c>
      <c r="X30" s="50">
        <f>TEIK_2003!W30</f>
        <v>0</v>
      </c>
      <c r="Y30" s="50">
        <f>TEIK_2003!X30</f>
        <v>0</v>
      </c>
      <c r="Z30" s="50">
        <f>TEIK_2003!Y30</f>
        <v>0</v>
      </c>
      <c r="AA30" s="50">
        <f>TEIK_2003!Z30</f>
        <v>0</v>
      </c>
      <c r="AB30" s="51">
        <f>TEIK_2003!AA30</f>
        <v>0</v>
      </c>
      <c r="AC30" s="50">
        <f>TEIK_2003!AB30</f>
        <v>0</v>
      </c>
      <c r="AD30" s="50">
        <f>TEIK_2003!AC30</f>
        <v>0</v>
      </c>
      <c r="AE30" s="50">
        <f>TEIK_2003!AD30</f>
        <v>0</v>
      </c>
      <c r="AF30" s="50">
        <f>TEIK_2003!AE30</f>
        <v>0</v>
      </c>
      <c r="AG30" s="50">
        <f>TEIK_2003!AF30</f>
        <v>0</v>
      </c>
      <c r="AH30" s="50">
        <f>TEIK_2003!AG30</f>
        <v>0</v>
      </c>
      <c r="AI30" s="50">
        <f>TEIK_2003!AH30</f>
        <v>0</v>
      </c>
      <c r="AJ30" s="52">
        <f>TEIK_2003!AI30</f>
        <v>0</v>
      </c>
      <c r="AK30" s="50">
        <f>TEIK_2003!AJ30</f>
        <v>0</v>
      </c>
      <c r="AL30" s="50">
        <f>TEIK_2003!AK30</f>
        <v>0</v>
      </c>
      <c r="AM30" s="53">
        <f>TEIK_2003!AL30</f>
        <v>0</v>
      </c>
      <c r="AN30" s="51">
        <f>TEIK_2003!AM30</f>
        <v>0</v>
      </c>
      <c r="AO30" s="52">
        <f>TEIK_2003!AN30</f>
        <v>0</v>
      </c>
      <c r="AP30" s="51">
        <f>TEIK_2003!AO30</f>
        <v>0</v>
      </c>
      <c r="AQ30" s="50">
        <f>TEIK_2003!AP30</f>
        <v>0</v>
      </c>
      <c r="AR30" s="50">
        <f>TEIK_2003!AQ30</f>
        <v>0</v>
      </c>
      <c r="AS30" s="54">
        <f>TEIK_2003!AR30</f>
        <v>0</v>
      </c>
      <c r="AT30" s="45"/>
      <c r="AU30" s="45"/>
      <c r="AV30" s="45"/>
      <c r="AW30" s="46"/>
      <c r="AX30" s="46"/>
      <c r="AY30" s="45"/>
      <c r="AZ30" s="45"/>
      <c r="BA30" s="45"/>
      <c r="BB30" s="45"/>
      <c r="BC30" s="46"/>
      <c r="BD30" s="46"/>
      <c r="BE30" s="46"/>
      <c r="BF30" s="45"/>
      <c r="BG30" s="45"/>
      <c r="BH30" s="45"/>
      <c r="BI30" s="45"/>
      <c r="BJ30" s="45"/>
      <c r="BK30" s="46"/>
      <c r="BL30" s="46"/>
      <c r="BM30" s="46"/>
      <c r="BN30" s="45"/>
      <c r="BO30" s="45"/>
      <c r="BP30" s="45"/>
      <c r="BQ30" s="45"/>
      <c r="BR30" s="45"/>
      <c r="BS30" s="45"/>
      <c r="BT30" s="45"/>
      <c r="BU30" s="45"/>
      <c r="BV30" s="45"/>
      <c r="BW30" s="45"/>
      <c r="BX30" s="46"/>
      <c r="BY30" s="46"/>
      <c r="BZ30" s="45"/>
      <c r="CA30" s="45"/>
      <c r="CB30" s="46"/>
      <c r="CC30" s="46"/>
      <c r="CD30" s="45"/>
      <c r="CE30" s="45"/>
      <c r="CF30" s="47"/>
      <c r="CG30" s="47"/>
    </row>
    <row r="31" spans="2:85" ht="13.25" outlineLevel="1" x14ac:dyDescent="0.25">
      <c r="B31" s="48" t="s">
        <v>97</v>
      </c>
      <c r="C31" s="49" t="s">
        <v>98</v>
      </c>
      <c r="D31" s="50">
        <f>TEIK_2003!C31</f>
        <v>0</v>
      </c>
      <c r="E31" s="50">
        <f>TEIK_2003!D31</f>
        <v>0</v>
      </c>
      <c r="F31" s="50">
        <f>TEIK_2003!E31</f>
        <v>0</v>
      </c>
      <c r="G31" s="50">
        <f>TEIK_2003!F31</f>
        <v>0</v>
      </c>
      <c r="H31" s="50">
        <f>TEIK_2003!G31</f>
        <v>0</v>
      </c>
      <c r="I31" s="50">
        <f>TEIK_2003!H31</f>
        <v>0</v>
      </c>
      <c r="J31" s="50">
        <f>TEIK_2003!I31</f>
        <v>0</v>
      </c>
      <c r="K31" s="50">
        <f>TEIK_2003!J31</f>
        <v>0</v>
      </c>
      <c r="L31" s="50">
        <f>TEIK_2003!K31</f>
        <v>0</v>
      </c>
      <c r="M31" s="50">
        <f>TEIK_2003!L31</f>
        <v>0</v>
      </c>
      <c r="N31" s="50">
        <f>TEIK_2003!M31</f>
        <v>0</v>
      </c>
      <c r="O31" s="51">
        <f>TEIK_2003!N31</f>
        <v>0</v>
      </c>
      <c r="P31" s="50">
        <f>TEIK_2003!O31</f>
        <v>0</v>
      </c>
      <c r="Q31" s="52">
        <f>TEIK_2003!P31</f>
        <v>0</v>
      </c>
      <c r="R31" s="51">
        <f>TEIK_2003!Q31</f>
        <v>0</v>
      </c>
      <c r="S31" s="52">
        <f>TEIK_2003!R31</f>
        <v>0</v>
      </c>
      <c r="T31" s="50">
        <f>TEIK_2003!S31</f>
        <v>0</v>
      </c>
      <c r="U31" s="51">
        <f>TEIK_2003!T31</f>
        <v>0</v>
      </c>
      <c r="V31" s="52">
        <f>TEIK_2003!U31</f>
        <v>0</v>
      </c>
      <c r="W31" s="50">
        <f>TEIK_2003!V31</f>
        <v>0</v>
      </c>
      <c r="X31" s="50">
        <f>TEIK_2003!W31</f>
        <v>0</v>
      </c>
      <c r="Y31" s="50">
        <f>TEIK_2003!X31</f>
        <v>0</v>
      </c>
      <c r="Z31" s="50">
        <f>TEIK_2003!Y31</f>
        <v>0</v>
      </c>
      <c r="AA31" s="50">
        <f>TEIK_2003!Z31</f>
        <v>0</v>
      </c>
      <c r="AB31" s="51">
        <f>TEIK_2003!AA31</f>
        <v>0</v>
      </c>
      <c r="AC31" s="50">
        <f>TEIK_2003!AB31</f>
        <v>0</v>
      </c>
      <c r="AD31" s="50">
        <f>TEIK_2003!AC31</f>
        <v>0</v>
      </c>
      <c r="AE31" s="50">
        <f>TEIK_2003!AD31</f>
        <v>0</v>
      </c>
      <c r="AF31" s="50">
        <f>TEIK_2003!AE31</f>
        <v>0</v>
      </c>
      <c r="AG31" s="50">
        <f>TEIK_2003!AF31</f>
        <v>0</v>
      </c>
      <c r="AH31" s="50">
        <f>TEIK_2003!AG31</f>
        <v>0</v>
      </c>
      <c r="AI31" s="50">
        <f>TEIK_2003!AH31</f>
        <v>0</v>
      </c>
      <c r="AJ31" s="52">
        <f>TEIK_2003!AI31</f>
        <v>0</v>
      </c>
      <c r="AK31" s="50">
        <f>TEIK_2003!AJ31</f>
        <v>0</v>
      </c>
      <c r="AL31" s="50">
        <f>TEIK_2003!AK31</f>
        <v>0</v>
      </c>
      <c r="AM31" s="53">
        <f>TEIK_2003!AL31</f>
        <v>0</v>
      </c>
      <c r="AN31" s="51">
        <f>TEIK_2003!AM31</f>
        <v>0</v>
      </c>
      <c r="AO31" s="52">
        <f>TEIK_2003!AN31</f>
        <v>0</v>
      </c>
      <c r="AP31" s="51">
        <f>TEIK_2003!AO31</f>
        <v>0</v>
      </c>
      <c r="AQ31" s="50">
        <f>TEIK_2003!AP31</f>
        <v>0</v>
      </c>
      <c r="AR31" s="50">
        <f>TEIK_2003!AQ31</f>
        <v>0</v>
      </c>
      <c r="AS31" s="54">
        <f>TEIK_2003!AR31</f>
        <v>0</v>
      </c>
      <c r="AT31" s="45"/>
      <c r="AU31" s="45"/>
      <c r="AV31" s="45"/>
      <c r="AW31" s="46"/>
      <c r="AX31" s="46"/>
      <c r="AY31" s="45"/>
      <c r="AZ31" s="45"/>
      <c r="BA31" s="45"/>
      <c r="BB31" s="45"/>
      <c r="BC31" s="46"/>
      <c r="BD31" s="46"/>
      <c r="BE31" s="46"/>
      <c r="BF31" s="45"/>
      <c r="BG31" s="45"/>
      <c r="BH31" s="45"/>
      <c r="BI31" s="45"/>
      <c r="BJ31" s="45"/>
      <c r="BK31" s="46"/>
      <c r="BL31" s="46"/>
      <c r="BM31" s="46"/>
      <c r="BN31" s="45"/>
      <c r="BO31" s="45"/>
      <c r="BP31" s="45"/>
      <c r="BQ31" s="45"/>
      <c r="BR31" s="45"/>
      <c r="BS31" s="45"/>
      <c r="BT31" s="45"/>
      <c r="BU31" s="45"/>
      <c r="BV31" s="45"/>
      <c r="BW31" s="45"/>
      <c r="BX31" s="46"/>
      <c r="BY31" s="46"/>
      <c r="BZ31" s="45"/>
      <c r="CA31" s="45"/>
      <c r="CB31" s="46"/>
      <c r="CC31" s="46"/>
      <c r="CD31" s="45"/>
      <c r="CE31" s="45"/>
      <c r="CF31" s="47"/>
      <c r="CG31" s="47"/>
    </row>
    <row r="32" spans="2:85" ht="13.25" outlineLevel="1" x14ac:dyDescent="0.25">
      <c r="B32" s="48" t="s">
        <v>99</v>
      </c>
      <c r="C32" s="49" t="s">
        <v>100</v>
      </c>
      <c r="D32" s="50">
        <f>TEIK_2003!C32</f>
        <v>0.1</v>
      </c>
      <c r="E32" s="50">
        <f>TEIK_2003!D32</f>
        <v>51.91</v>
      </c>
      <c r="F32" s="50">
        <f>TEIK_2003!E32</f>
        <v>91.4</v>
      </c>
      <c r="G32" s="50">
        <f>TEIK_2003!F32</f>
        <v>-2</v>
      </c>
      <c r="H32" s="50">
        <f>TEIK_2003!G32</f>
        <v>13.02</v>
      </c>
      <c r="I32" s="50">
        <f>TEIK_2003!H32</f>
        <v>18.260000000000002</v>
      </c>
      <c r="J32" s="50">
        <f>TEIK_2003!I32</f>
        <v>9.2799999999999994</v>
      </c>
      <c r="K32" s="50">
        <f>TEIK_2003!J32</f>
        <v>56.3</v>
      </c>
      <c r="L32" s="50">
        <f>TEIK_2003!K32</f>
        <v>55.31</v>
      </c>
      <c r="M32" s="50">
        <f>TEIK_2003!L32</f>
        <v>36.39</v>
      </c>
      <c r="N32" s="50">
        <f>TEIK_2003!M32</f>
        <v>3.65</v>
      </c>
      <c r="O32" s="51">
        <f>TEIK_2003!N32</f>
        <v>29.7</v>
      </c>
      <c r="P32" s="50">
        <f>TEIK_2003!O32</f>
        <v>-5.43</v>
      </c>
      <c r="Q32" s="52">
        <f>TEIK_2003!P32</f>
        <v>40.450000000000003</v>
      </c>
      <c r="R32" s="51">
        <f>TEIK_2003!Q32</f>
        <v>81.17</v>
      </c>
      <c r="S32" s="52">
        <f>TEIK_2003!R32</f>
        <v>48.4</v>
      </c>
      <c r="T32" s="50">
        <f>TEIK_2003!S32</f>
        <v>36.5</v>
      </c>
      <c r="U32" s="51">
        <f>TEIK_2003!T32</f>
        <v>-5.94</v>
      </c>
      <c r="V32" s="52">
        <f>TEIK_2003!U32</f>
        <v>158.85</v>
      </c>
      <c r="W32" s="50">
        <f>TEIK_2003!V32</f>
        <v>120.88</v>
      </c>
      <c r="X32" s="50">
        <f>TEIK_2003!W32</f>
        <v>6.88</v>
      </c>
      <c r="Y32" s="50">
        <f>TEIK_2003!X32</f>
        <v>38.33</v>
      </c>
      <c r="Z32" s="50">
        <f>TEIK_2003!Y32</f>
        <v>132.43</v>
      </c>
      <c r="AA32" s="50">
        <f>TEIK_2003!Z32</f>
        <v>324.26</v>
      </c>
      <c r="AB32" s="51">
        <f>TEIK_2003!AA32</f>
        <v>546.07000000000005</v>
      </c>
      <c r="AC32" s="50">
        <f>TEIK_2003!AB32</f>
        <v>0</v>
      </c>
      <c r="AD32" s="50">
        <f>TEIK_2003!AC32</f>
        <v>262.75</v>
      </c>
      <c r="AE32" s="50">
        <f>TEIK_2003!AD32</f>
        <v>683.37</v>
      </c>
      <c r="AF32" s="50">
        <f>TEIK_2003!AE32</f>
        <v>13058.31</v>
      </c>
      <c r="AG32" s="50">
        <f>TEIK_2003!AF32</f>
        <v>38.590000000000003</v>
      </c>
      <c r="AH32" s="50">
        <f>TEIK_2003!AG32</f>
        <v>133.86000000000001</v>
      </c>
      <c r="AI32" s="50">
        <f>TEIK_2003!AH32</f>
        <v>-41.74</v>
      </c>
      <c r="AJ32" s="52">
        <f>TEIK_2003!AI32</f>
        <v>-0.69</v>
      </c>
      <c r="AK32" s="50">
        <f>TEIK_2003!AJ32</f>
        <v>294.24</v>
      </c>
      <c r="AL32" s="50">
        <f>TEIK_2003!AK32</f>
        <v>37.659999999999997</v>
      </c>
      <c r="AM32" s="53">
        <f>TEIK_2003!AL32</f>
        <v>35.1</v>
      </c>
      <c r="AN32" s="51">
        <f>TEIK_2003!AM32</f>
        <v>23.53</v>
      </c>
      <c r="AO32" s="52">
        <f>TEIK_2003!AN32</f>
        <v>179.43</v>
      </c>
      <c r="AP32" s="51">
        <f>TEIK_2003!AO32</f>
        <v>29.48</v>
      </c>
      <c r="AQ32" s="50">
        <f>TEIK_2003!AP32</f>
        <v>0</v>
      </c>
      <c r="AR32" s="50">
        <f>TEIK_2003!AQ32</f>
        <v>2.91</v>
      </c>
      <c r="AS32" s="54">
        <f>TEIK_2003!AR32</f>
        <v>16622.969999999998</v>
      </c>
      <c r="AT32" s="45"/>
      <c r="AU32" s="45"/>
      <c r="AV32" s="45"/>
      <c r="AW32" s="46"/>
      <c r="AX32" s="46"/>
      <c r="AY32" s="45"/>
      <c r="AZ32" s="45"/>
      <c r="BA32" s="45"/>
      <c r="BB32" s="45"/>
      <c r="BC32" s="46"/>
      <c r="BD32" s="46"/>
      <c r="BE32" s="46"/>
      <c r="BF32" s="45"/>
      <c r="BG32" s="45"/>
      <c r="BH32" s="45"/>
      <c r="BI32" s="45"/>
      <c r="BJ32" s="45"/>
      <c r="BK32" s="46"/>
      <c r="BL32" s="46"/>
      <c r="BM32" s="46"/>
      <c r="BN32" s="45"/>
      <c r="BO32" s="45"/>
      <c r="BP32" s="45"/>
      <c r="BQ32" s="45"/>
      <c r="BR32" s="45"/>
      <c r="BS32" s="45"/>
      <c r="BT32" s="45"/>
      <c r="BU32" s="45"/>
      <c r="BV32" s="45"/>
      <c r="BW32" s="45"/>
      <c r="BX32" s="46"/>
      <c r="BY32" s="46"/>
      <c r="BZ32" s="45"/>
      <c r="CA32" s="45"/>
      <c r="CB32" s="46"/>
      <c r="CC32" s="46"/>
      <c r="CD32" s="45"/>
      <c r="CE32" s="45"/>
      <c r="CF32" s="47"/>
      <c r="CG32" s="47"/>
    </row>
    <row r="33" spans="2:85" ht="13.25" outlineLevel="1" x14ac:dyDescent="0.25">
      <c r="B33" s="48" t="s">
        <v>101</v>
      </c>
      <c r="C33" s="49" t="s">
        <v>102</v>
      </c>
      <c r="D33" s="50">
        <f>TEIK_2003!C33</f>
        <v>0</v>
      </c>
      <c r="E33" s="50">
        <f>TEIK_2003!D33</f>
        <v>0</v>
      </c>
      <c r="F33" s="50">
        <f>TEIK_2003!E33</f>
        <v>0</v>
      </c>
      <c r="G33" s="50">
        <f>TEIK_2003!F33</f>
        <v>0</v>
      </c>
      <c r="H33" s="50">
        <f>TEIK_2003!G33</f>
        <v>0</v>
      </c>
      <c r="I33" s="50">
        <f>TEIK_2003!H33</f>
        <v>0</v>
      </c>
      <c r="J33" s="50">
        <f>TEIK_2003!I33</f>
        <v>0</v>
      </c>
      <c r="K33" s="50">
        <f>TEIK_2003!J33</f>
        <v>0</v>
      </c>
      <c r="L33" s="50">
        <f>TEIK_2003!K33</f>
        <v>0</v>
      </c>
      <c r="M33" s="50">
        <f>TEIK_2003!L33</f>
        <v>0</v>
      </c>
      <c r="N33" s="50">
        <f>TEIK_2003!M33</f>
        <v>0</v>
      </c>
      <c r="O33" s="51">
        <f>TEIK_2003!N33</f>
        <v>0</v>
      </c>
      <c r="P33" s="50">
        <f>TEIK_2003!O33</f>
        <v>0</v>
      </c>
      <c r="Q33" s="52">
        <f>TEIK_2003!P33</f>
        <v>0</v>
      </c>
      <c r="R33" s="51">
        <f>TEIK_2003!Q33</f>
        <v>0</v>
      </c>
      <c r="S33" s="52">
        <f>TEIK_2003!R33</f>
        <v>0</v>
      </c>
      <c r="T33" s="50">
        <f>TEIK_2003!S33</f>
        <v>0</v>
      </c>
      <c r="U33" s="51">
        <f>TEIK_2003!T33</f>
        <v>0</v>
      </c>
      <c r="V33" s="52">
        <f>TEIK_2003!U33</f>
        <v>0</v>
      </c>
      <c r="W33" s="50">
        <f>TEIK_2003!V33</f>
        <v>0</v>
      </c>
      <c r="X33" s="50">
        <f>TEIK_2003!W33</f>
        <v>0</v>
      </c>
      <c r="Y33" s="50">
        <f>TEIK_2003!X33</f>
        <v>0</v>
      </c>
      <c r="Z33" s="50">
        <f>TEIK_2003!Y33</f>
        <v>0</v>
      </c>
      <c r="AA33" s="50">
        <f>TEIK_2003!Z33</f>
        <v>0</v>
      </c>
      <c r="AB33" s="51">
        <f>TEIK_2003!AA33</f>
        <v>0</v>
      </c>
      <c r="AC33" s="50">
        <f>TEIK_2003!AB33</f>
        <v>0</v>
      </c>
      <c r="AD33" s="50">
        <f>TEIK_2003!AC33</f>
        <v>0</v>
      </c>
      <c r="AE33" s="50">
        <f>TEIK_2003!AD33</f>
        <v>0</v>
      </c>
      <c r="AF33" s="50">
        <f>TEIK_2003!AE33</f>
        <v>0</v>
      </c>
      <c r="AG33" s="50">
        <f>TEIK_2003!AF33</f>
        <v>0</v>
      </c>
      <c r="AH33" s="50">
        <f>TEIK_2003!AG33</f>
        <v>0</v>
      </c>
      <c r="AI33" s="50">
        <f>TEIK_2003!AH33</f>
        <v>0</v>
      </c>
      <c r="AJ33" s="52">
        <f>TEIK_2003!AI33</f>
        <v>0</v>
      </c>
      <c r="AK33" s="50">
        <f>TEIK_2003!AJ33</f>
        <v>0</v>
      </c>
      <c r="AL33" s="50">
        <f>TEIK_2003!AK33</f>
        <v>0</v>
      </c>
      <c r="AM33" s="53">
        <f>TEIK_2003!AL33</f>
        <v>0</v>
      </c>
      <c r="AN33" s="51">
        <f>TEIK_2003!AM33</f>
        <v>0</v>
      </c>
      <c r="AO33" s="52">
        <f>TEIK_2003!AN33</f>
        <v>0</v>
      </c>
      <c r="AP33" s="51">
        <f>TEIK_2003!AO33</f>
        <v>0</v>
      </c>
      <c r="AQ33" s="50">
        <f>TEIK_2003!AP33</f>
        <v>0</v>
      </c>
      <c r="AR33" s="50">
        <f>TEIK_2003!AQ33</f>
        <v>0</v>
      </c>
      <c r="AS33" s="54">
        <f>TEIK_2003!AR33</f>
        <v>0</v>
      </c>
      <c r="AT33" s="45"/>
      <c r="AU33" s="45"/>
      <c r="AV33" s="45"/>
      <c r="AW33" s="46"/>
      <c r="AX33" s="46"/>
      <c r="AY33" s="45"/>
      <c r="AZ33" s="45"/>
      <c r="BA33" s="45"/>
      <c r="BB33" s="45"/>
      <c r="BC33" s="46"/>
      <c r="BD33" s="46"/>
      <c r="BE33" s="46"/>
      <c r="BF33" s="45"/>
      <c r="BG33" s="45"/>
      <c r="BH33" s="45"/>
      <c r="BI33" s="45"/>
      <c r="BJ33" s="45"/>
      <c r="BK33" s="46"/>
      <c r="BL33" s="46"/>
      <c r="BM33" s="46"/>
      <c r="BN33" s="45"/>
      <c r="BO33" s="45"/>
      <c r="BP33" s="45"/>
      <c r="BQ33" s="45"/>
      <c r="BR33" s="45"/>
      <c r="BS33" s="45"/>
      <c r="BT33" s="45"/>
      <c r="BU33" s="45"/>
      <c r="BV33" s="45"/>
      <c r="BW33" s="45"/>
      <c r="BX33" s="46"/>
      <c r="BY33" s="46"/>
      <c r="BZ33" s="45"/>
      <c r="CA33" s="45"/>
      <c r="CB33" s="46"/>
      <c r="CC33" s="46"/>
      <c r="CD33" s="45"/>
      <c r="CE33" s="45"/>
      <c r="CF33" s="47"/>
      <c r="CG33" s="47"/>
    </row>
    <row r="34" spans="2:85" ht="13.25" outlineLevel="1" x14ac:dyDescent="0.25">
      <c r="B34" s="48" t="s">
        <v>103</v>
      </c>
      <c r="C34" s="49" t="s">
        <v>104</v>
      </c>
      <c r="D34" s="50">
        <f>TEIK_2003!C34</f>
        <v>0</v>
      </c>
      <c r="E34" s="50">
        <f>TEIK_2003!D34</f>
        <v>0</v>
      </c>
      <c r="F34" s="50">
        <f>TEIK_2003!E34</f>
        <v>0</v>
      </c>
      <c r="G34" s="50">
        <f>TEIK_2003!F34</f>
        <v>0</v>
      </c>
      <c r="H34" s="50">
        <f>TEIK_2003!G34</f>
        <v>0</v>
      </c>
      <c r="I34" s="50">
        <f>TEIK_2003!H34</f>
        <v>0</v>
      </c>
      <c r="J34" s="50">
        <f>TEIK_2003!I34</f>
        <v>0</v>
      </c>
      <c r="K34" s="50">
        <f>TEIK_2003!J34</f>
        <v>0</v>
      </c>
      <c r="L34" s="50">
        <f>TEIK_2003!K34</f>
        <v>0</v>
      </c>
      <c r="M34" s="50">
        <f>TEIK_2003!L34</f>
        <v>0</v>
      </c>
      <c r="N34" s="50">
        <f>TEIK_2003!M34</f>
        <v>0</v>
      </c>
      <c r="O34" s="51">
        <f>TEIK_2003!N34</f>
        <v>0</v>
      </c>
      <c r="P34" s="50">
        <f>TEIK_2003!O34</f>
        <v>0</v>
      </c>
      <c r="Q34" s="52">
        <f>TEIK_2003!P34</f>
        <v>0</v>
      </c>
      <c r="R34" s="51">
        <f>TEIK_2003!Q34</f>
        <v>0</v>
      </c>
      <c r="S34" s="52">
        <f>TEIK_2003!R34</f>
        <v>0</v>
      </c>
      <c r="T34" s="50">
        <f>TEIK_2003!S34</f>
        <v>0</v>
      </c>
      <c r="U34" s="51">
        <f>TEIK_2003!T34</f>
        <v>0</v>
      </c>
      <c r="V34" s="52">
        <f>TEIK_2003!U34</f>
        <v>0</v>
      </c>
      <c r="W34" s="50">
        <f>TEIK_2003!V34</f>
        <v>0</v>
      </c>
      <c r="X34" s="50">
        <f>TEIK_2003!W34</f>
        <v>0</v>
      </c>
      <c r="Y34" s="50">
        <f>TEIK_2003!X34</f>
        <v>0</v>
      </c>
      <c r="Z34" s="50">
        <f>TEIK_2003!Y34</f>
        <v>0</v>
      </c>
      <c r="AA34" s="50">
        <f>TEIK_2003!Z34</f>
        <v>0</v>
      </c>
      <c r="AB34" s="51">
        <f>TEIK_2003!AA34</f>
        <v>0</v>
      </c>
      <c r="AC34" s="50">
        <f>TEIK_2003!AB34</f>
        <v>0</v>
      </c>
      <c r="AD34" s="50">
        <f>TEIK_2003!AC34</f>
        <v>0</v>
      </c>
      <c r="AE34" s="50">
        <f>TEIK_2003!AD34</f>
        <v>0</v>
      </c>
      <c r="AF34" s="50">
        <f>TEIK_2003!AE34</f>
        <v>0</v>
      </c>
      <c r="AG34" s="50">
        <f>TEIK_2003!AF34</f>
        <v>0</v>
      </c>
      <c r="AH34" s="50">
        <f>TEIK_2003!AG34</f>
        <v>0</v>
      </c>
      <c r="AI34" s="50">
        <f>TEIK_2003!AH34</f>
        <v>0</v>
      </c>
      <c r="AJ34" s="52">
        <f>TEIK_2003!AI34</f>
        <v>0</v>
      </c>
      <c r="AK34" s="50">
        <f>TEIK_2003!AJ34</f>
        <v>0</v>
      </c>
      <c r="AL34" s="50">
        <f>TEIK_2003!AK34</f>
        <v>0</v>
      </c>
      <c r="AM34" s="53">
        <f>TEIK_2003!AL34</f>
        <v>0</v>
      </c>
      <c r="AN34" s="51">
        <f>TEIK_2003!AM34</f>
        <v>0</v>
      </c>
      <c r="AO34" s="52">
        <f>TEIK_2003!AN34</f>
        <v>0</v>
      </c>
      <c r="AP34" s="51">
        <f>TEIK_2003!AO34</f>
        <v>0</v>
      </c>
      <c r="AQ34" s="50">
        <f>TEIK_2003!AP34</f>
        <v>0</v>
      </c>
      <c r="AR34" s="50">
        <f>TEIK_2003!AQ34</f>
        <v>0</v>
      </c>
      <c r="AS34" s="54">
        <f>TEIK_2003!AR34</f>
        <v>0</v>
      </c>
      <c r="AT34" s="45"/>
      <c r="AU34" s="45"/>
      <c r="AV34" s="45"/>
      <c r="AW34" s="46"/>
      <c r="AX34" s="46"/>
      <c r="AY34" s="45"/>
      <c r="AZ34" s="45"/>
      <c r="BA34" s="45"/>
      <c r="BB34" s="45"/>
      <c r="BC34" s="46"/>
      <c r="BD34" s="46"/>
      <c r="BE34" s="46"/>
      <c r="BF34" s="45"/>
      <c r="BG34" s="45"/>
      <c r="BH34" s="45"/>
      <c r="BI34" s="45"/>
      <c r="BJ34" s="45"/>
      <c r="BK34" s="46"/>
      <c r="BL34" s="46"/>
      <c r="BM34" s="46"/>
      <c r="BN34" s="45"/>
      <c r="BO34" s="45"/>
      <c r="BP34" s="45"/>
      <c r="BQ34" s="45"/>
      <c r="BR34" s="45"/>
      <c r="BS34" s="45"/>
      <c r="BT34" s="45"/>
      <c r="BU34" s="45"/>
      <c r="BV34" s="45"/>
      <c r="BW34" s="45"/>
      <c r="BX34" s="46"/>
      <c r="BY34" s="46"/>
      <c r="BZ34" s="45"/>
      <c r="CA34" s="45"/>
      <c r="CB34" s="46"/>
      <c r="CC34" s="46"/>
      <c r="CD34" s="45"/>
      <c r="CE34" s="45"/>
      <c r="CF34" s="47"/>
      <c r="CG34" s="47"/>
    </row>
    <row r="35" spans="2:85" ht="13.25" outlineLevel="1" x14ac:dyDescent="0.25">
      <c r="B35" s="48" t="s">
        <v>105</v>
      </c>
      <c r="C35" s="49" t="s">
        <v>106</v>
      </c>
      <c r="D35" s="50">
        <f>TEIK_2003!C35</f>
        <v>318.3</v>
      </c>
      <c r="E35" s="50">
        <f>TEIK_2003!D35</f>
        <v>184.65</v>
      </c>
      <c r="F35" s="50">
        <f>TEIK_2003!E35</f>
        <v>359.4</v>
      </c>
      <c r="G35" s="50">
        <f>TEIK_2003!F35</f>
        <v>47.34</v>
      </c>
      <c r="H35" s="50">
        <f>TEIK_2003!G35</f>
        <v>257.14</v>
      </c>
      <c r="I35" s="50">
        <f>TEIK_2003!H35</f>
        <v>169.72</v>
      </c>
      <c r="J35" s="50">
        <f>TEIK_2003!I35</f>
        <v>144.69999999999999</v>
      </c>
      <c r="K35" s="50">
        <f>TEIK_2003!J35</f>
        <v>390.04</v>
      </c>
      <c r="L35" s="50">
        <f>TEIK_2003!K35</f>
        <v>444.41</v>
      </c>
      <c r="M35" s="50">
        <f>TEIK_2003!L35</f>
        <v>402.91</v>
      </c>
      <c r="N35" s="50">
        <f>TEIK_2003!M35</f>
        <v>2521.23</v>
      </c>
      <c r="O35" s="51">
        <f>TEIK_2003!N35</f>
        <v>135.47</v>
      </c>
      <c r="P35" s="50">
        <f>TEIK_2003!O35</f>
        <v>36.31</v>
      </c>
      <c r="Q35" s="52">
        <f>TEIK_2003!P35</f>
        <v>159.32</v>
      </c>
      <c r="R35" s="51">
        <f>TEIK_2003!Q35</f>
        <v>368.66</v>
      </c>
      <c r="S35" s="52">
        <f>TEIK_2003!R35</f>
        <v>299.47000000000003</v>
      </c>
      <c r="T35" s="50">
        <f>TEIK_2003!S35</f>
        <v>394.8</v>
      </c>
      <c r="U35" s="51">
        <f>TEIK_2003!T35</f>
        <v>84.66</v>
      </c>
      <c r="V35" s="52">
        <f>TEIK_2003!U35</f>
        <v>649.37</v>
      </c>
      <c r="W35" s="50">
        <f>TEIK_2003!V35</f>
        <v>488.19</v>
      </c>
      <c r="X35" s="50">
        <f>TEIK_2003!W35</f>
        <v>54.5</v>
      </c>
      <c r="Y35" s="50">
        <f>TEIK_2003!X35</f>
        <v>156.62</v>
      </c>
      <c r="Z35" s="50">
        <f>TEIK_2003!Y35</f>
        <v>1779.98</v>
      </c>
      <c r="AA35" s="50">
        <f>TEIK_2003!Z35</f>
        <v>966.53</v>
      </c>
      <c r="AB35" s="51">
        <f>TEIK_2003!AA35</f>
        <v>1820.18</v>
      </c>
      <c r="AC35" s="50">
        <f>TEIK_2003!AB35</f>
        <v>1985</v>
      </c>
      <c r="AD35" s="50">
        <f>TEIK_2003!AC35</f>
        <v>557.47</v>
      </c>
      <c r="AE35" s="50">
        <f>TEIK_2003!AD35</f>
        <v>1319.71</v>
      </c>
      <c r="AF35" s="50">
        <f>TEIK_2003!AE35</f>
        <v>15479.02</v>
      </c>
      <c r="AG35" s="50">
        <f>TEIK_2003!AF35</f>
        <v>475.76</v>
      </c>
      <c r="AH35" s="50">
        <f>TEIK_2003!AG35</f>
        <v>8238.9500000000007</v>
      </c>
      <c r="AI35" s="50">
        <f>TEIK_2003!AH35</f>
        <v>949.98</v>
      </c>
      <c r="AJ35" s="52">
        <f>TEIK_2003!AI35</f>
        <v>890.16</v>
      </c>
      <c r="AK35" s="50">
        <f>TEIK_2003!AJ35</f>
        <v>653.86</v>
      </c>
      <c r="AL35" s="50">
        <f>TEIK_2003!AK35</f>
        <v>400.13</v>
      </c>
      <c r="AM35" s="53">
        <f>TEIK_2003!AL35</f>
        <v>94.76</v>
      </c>
      <c r="AN35" s="51">
        <f>TEIK_2003!AM35</f>
        <v>556.91</v>
      </c>
      <c r="AO35" s="52">
        <f>TEIK_2003!AN35</f>
        <v>610.76</v>
      </c>
      <c r="AP35" s="51">
        <f>TEIK_2003!AO35</f>
        <v>202.29</v>
      </c>
      <c r="AQ35" s="50">
        <f>TEIK_2003!AP35</f>
        <v>3963</v>
      </c>
      <c r="AR35" s="50">
        <f>TEIK_2003!AQ35</f>
        <v>129.34</v>
      </c>
      <c r="AS35" s="54">
        <f>TEIK_2003!AR35</f>
        <v>49141.000000000007</v>
      </c>
      <c r="AT35" s="45"/>
      <c r="AU35" s="45"/>
      <c r="AV35" s="45"/>
      <c r="AW35" s="46"/>
      <c r="AX35" s="46"/>
      <c r="AY35" s="45"/>
      <c r="AZ35" s="45"/>
      <c r="BA35" s="45"/>
      <c r="BB35" s="45"/>
      <c r="BC35" s="46"/>
      <c r="BD35" s="46"/>
      <c r="BE35" s="46"/>
      <c r="BF35" s="45"/>
      <c r="BG35" s="45"/>
      <c r="BH35" s="45"/>
      <c r="BI35" s="45"/>
      <c r="BJ35" s="45"/>
      <c r="BK35" s="46"/>
      <c r="BL35" s="46"/>
      <c r="BM35" s="46"/>
      <c r="BN35" s="45"/>
      <c r="BO35" s="45"/>
      <c r="BP35" s="45"/>
      <c r="BQ35" s="45"/>
      <c r="BR35" s="45"/>
      <c r="BS35" s="45"/>
      <c r="BT35" s="45"/>
      <c r="BU35" s="45"/>
      <c r="BV35" s="45"/>
      <c r="BW35" s="45"/>
      <c r="BX35" s="46"/>
      <c r="BY35" s="46"/>
      <c r="BZ35" s="45"/>
      <c r="CA35" s="45"/>
      <c r="CB35" s="46"/>
      <c r="CC35" s="46"/>
      <c r="CD35" s="45"/>
      <c r="CE35" s="45"/>
      <c r="CF35" s="47"/>
      <c r="CG35" s="47"/>
    </row>
    <row r="36" spans="2:85" ht="13.25" outlineLevel="1" x14ac:dyDescent="0.25">
      <c r="B36" s="48" t="s">
        <v>107</v>
      </c>
      <c r="C36" s="49" t="s">
        <v>108</v>
      </c>
      <c r="D36" s="50">
        <f>TEIK_2003!C36</f>
        <v>0</v>
      </c>
      <c r="E36" s="50">
        <f>TEIK_2003!D36</f>
        <v>0</v>
      </c>
      <c r="F36" s="50">
        <f>TEIK_2003!E36</f>
        <v>0</v>
      </c>
      <c r="G36" s="50">
        <f>TEIK_2003!F36</f>
        <v>0</v>
      </c>
      <c r="H36" s="50">
        <f>TEIK_2003!G36</f>
        <v>0</v>
      </c>
      <c r="I36" s="50">
        <f>TEIK_2003!H36</f>
        <v>0</v>
      </c>
      <c r="J36" s="50">
        <f>TEIK_2003!I36</f>
        <v>0</v>
      </c>
      <c r="K36" s="50">
        <f>TEIK_2003!J36</f>
        <v>0</v>
      </c>
      <c r="L36" s="50">
        <f>TEIK_2003!K36</f>
        <v>0</v>
      </c>
      <c r="M36" s="50">
        <f>TEIK_2003!L36</f>
        <v>0</v>
      </c>
      <c r="N36" s="50">
        <f>TEIK_2003!M36</f>
        <v>0</v>
      </c>
      <c r="O36" s="51">
        <f>TEIK_2003!N36</f>
        <v>0</v>
      </c>
      <c r="P36" s="50">
        <f>TEIK_2003!O36</f>
        <v>0</v>
      </c>
      <c r="Q36" s="52">
        <f>TEIK_2003!P36</f>
        <v>0</v>
      </c>
      <c r="R36" s="51">
        <f>TEIK_2003!Q36</f>
        <v>0</v>
      </c>
      <c r="S36" s="52">
        <f>TEIK_2003!R36</f>
        <v>0</v>
      </c>
      <c r="T36" s="50">
        <f>TEIK_2003!S36</f>
        <v>0</v>
      </c>
      <c r="U36" s="51">
        <f>TEIK_2003!T36</f>
        <v>0</v>
      </c>
      <c r="V36" s="52">
        <f>TEIK_2003!U36</f>
        <v>0</v>
      </c>
      <c r="W36" s="50">
        <f>TEIK_2003!V36</f>
        <v>0</v>
      </c>
      <c r="X36" s="50">
        <f>TEIK_2003!W36</f>
        <v>0</v>
      </c>
      <c r="Y36" s="50">
        <f>TEIK_2003!X36</f>
        <v>0</v>
      </c>
      <c r="Z36" s="50">
        <f>TEIK_2003!Y36</f>
        <v>0</v>
      </c>
      <c r="AA36" s="50">
        <f>TEIK_2003!Z36</f>
        <v>0</v>
      </c>
      <c r="AB36" s="51">
        <f>TEIK_2003!AA36</f>
        <v>0</v>
      </c>
      <c r="AC36" s="50">
        <f>TEIK_2003!AB36</f>
        <v>0</v>
      </c>
      <c r="AD36" s="50">
        <f>TEIK_2003!AC36</f>
        <v>0</v>
      </c>
      <c r="AE36" s="50">
        <f>TEIK_2003!AD36</f>
        <v>0</v>
      </c>
      <c r="AF36" s="50">
        <f>TEIK_2003!AE36</f>
        <v>0</v>
      </c>
      <c r="AG36" s="50">
        <f>TEIK_2003!AF36</f>
        <v>0</v>
      </c>
      <c r="AH36" s="50">
        <f>TEIK_2003!AG36</f>
        <v>0</v>
      </c>
      <c r="AI36" s="50">
        <f>TEIK_2003!AH36</f>
        <v>0</v>
      </c>
      <c r="AJ36" s="52">
        <f>TEIK_2003!AI36</f>
        <v>0</v>
      </c>
      <c r="AK36" s="50">
        <f>TEIK_2003!AJ36</f>
        <v>0</v>
      </c>
      <c r="AL36" s="50">
        <f>TEIK_2003!AK36</f>
        <v>0</v>
      </c>
      <c r="AM36" s="53">
        <f>TEIK_2003!AL36</f>
        <v>0</v>
      </c>
      <c r="AN36" s="51">
        <f>TEIK_2003!AM36</f>
        <v>0</v>
      </c>
      <c r="AO36" s="52">
        <f>TEIK_2003!AN36</f>
        <v>0</v>
      </c>
      <c r="AP36" s="51">
        <f>TEIK_2003!AO36</f>
        <v>0</v>
      </c>
      <c r="AQ36" s="50">
        <f>TEIK_2003!AP36</f>
        <v>0</v>
      </c>
      <c r="AR36" s="50">
        <f>TEIK_2003!AQ36</f>
        <v>0</v>
      </c>
      <c r="AS36" s="54">
        <f>TEIK_2003!AR36</f>
        <v>0</v>
      </c>
      <c r="AT36" s="45"/>
      <c r="AU36" s="45"/>
      <c r="AV36" s="45"/>
      <c r="AW36" s="46"/>
      <c r="AX36" s="46"/>
      <c r="AY36" s="45"/>
      <c r="AZ36" s="45"/>
      <c r="BA36" s="45"/>
      <c r="BB36" s="45"/>
      <c r="BC36" s="46"/>
      <c r="BD36" s="46"/>
      <c r="BE36" s="46"/>
      <c r="BF36" s="45"/>
      <c r="BG36" s="45"/>
      <c r="BH36" s="45"/>
      <c r="BI36" s="45"/>
      <c r="BJ36" s="45"/>
      <c r="BK36" s="46"/>
      <c r="BL36" s="46"/>
      <c r="BM36" s="46"/>
      <c r="BN36" s="45"/>
      <c r="BO36" s="45"/>
      <c r="BP36" s="45"/>
      <c r="BQ36" s="45"/>
      <c r="BR36" s="45"/>
      <c r="BS36" s="45"/>
      <c r="BT36" s="45"/>
      <c r="BU36" s="45"/>
      <c r="BV36" s="45"/>
      <c r="BW36" s="45"/>
      <c r="BX36" s="46"/>
      <c r="BY36" s="46"/>
      <c r="BZ36" s="45"/>
      <c r="CA36" s="45"/>
      <c r="CB36" s="46"/>
      <c r="CC36" s="46"/>
      <c r="CD36" s="45"/>
      <c r="CE36" s="45"/>
      <c r="CF36" s="47"/>
      <c r="CG36" s="47"/>
    </row>
    <row r="37" spans="2:85" ht="13.25" outlineLevel="1" x14ac:dyDescent="0.25">
      <c r="B37" s="48" t="s">
        <v>109</v>
      </c>
      <c r="C37" s="49" t="s">
        <v>110</v>
      </c>
      <c r="D37" s="50">
        <f>TEIK_2003!C37</f>
        <v>0</v>
      </c>
      <c r="E37" s="50">
        <f>TEIK_2003!D37</f>
        <v>0</v>
      </c>
      <c r="F37" s="50">
        <f>TEIK_2003!E37</f>
        <v>0</v>
      </c>
      <c r="G37" s="50">
        <f>TEIK_2003!F37</f>
        <v>0</v>
      </c>
      <c r="H37" s="50">
        <f>TEIK_2003!G37</f>
        <v>0</v>
      </c>
      <c r="I37" s="50">
        <f>TEIK_2003!H37</f>
        <v>0</v>
      </c>
      <c r="J37" s="50">
        <f>TEIK_2003!I37</f>
        <v>0</v>
      </c>
      <c r="K37" s="50">
        <f>TEIK_2003!J37</f>
        <v>0</v>
      </c>
      <c r="L37" s="50">
        <f>TEIK_2003!K37</f>
        <v>0</v>
      </c>
      <c r="M37" s="50">
        <f>TEIK_2003!L37</f>
        <v>0</v>
      </c>
      <c r="N37" s="50">
        <f>TEIK_2003!M37</f>
        <v>0</v>
      </c>
      <c r="O37" s="51">
        <f>TEIK_2003!N37</f>
        <v>0</v>
      </c>
      <c r="P37" s="50">
        <f>TEIK_2003!O37</f>
        <v>0</v>
      </c>
      <c r="Q37" s="52">
        <f>TEIK_2003!P37</f>
        <v>0</v>
      </c>
      <c r="R37" s="51">
        <f>TEIK_2003!Q37</f>
        <v>0</v>
      </c>
      <c r="S37" s="52">
        <f>TEIK_2003!R37</f>
        <v>0</v>
      </c>
      <c r="T37" s="50">
        <f>TEIK_2003!S37</f>
        <v>0</v>
      </c>
      <c r="U37" s="51">
        <f>TEIK_2003!T37</f>
        <v>0</v>
      </c>
      <c r="V37" s="52">
        <f>TEIK_2003!U37</f>
        <v>0</v>
      </c>
      <c r="W37" s="50">
        <f>TEIK_2003!V37</f>
        <v>0</v>
      </c>
      <c r="X37" s="50">
        <f>TEIK_2003!W37</f>
        <v>0</v>
      </c>
      <c r="Y37" s="50">
        <f>TEIK_2003!X37</f>
        <v>0</v>
      </c>
      <c r="Z37" s="50">
        <f>TEIK_2003!Y37</f>
        <v>0</v>
      </c>
      <c r="AA37" s="50">
        <f>TEIK_2003!Z37</f>
        <v>0</v>
      </c>
      <c r="AB37" s="51">
        <f>TEIK_2003!AA37</f>
        <v>0</v>
      </c>
      <c r="AC37" s="50">
        <f>TEIK_2003!AB37</f>
        <v>0</v>
      </c>
      <c r="AD37" s="50">
        <f>TEIK_2003!AC37</f>
        <v>0</v>
      </c>
      <c r="AE37" s="50">
        <f>TEIK_2003!AD37</f>
        <v>0</v>
      </c>
      <c r="AF37" s="50">
        <f>TEIK_2003!AE37</f>
        <v>0</v>
      </c>
      <c r="AG37" s="50">
        <f>TEIK_2003!AF37</f>
        <v>0</v>
      </c>
      <c r="AH37" s="50">
        <f>TEIK_2003!AG37</f>
        <v>0</v>
      </c>
      <c r="AI37" s="50">
        <f>TEIK_2003!AH37</f>
        <v>0</v>
      </c>
      <c r="AJ37" s="52">
        <f>TEIK_2003!AI37</f>
        <v>0</v>
      </c>
      <c r="AK37" s="50">
        <f>TEIK_2003!AJ37</f>
        <v>0</v>
      </c>
      <c r="AL37" s="50">
        <f>TEIK_2003!AK37</f>
        <v>0</v>
      </c>
      <c r="AM37" s="53">
        <f>TEIK_2003!AL37</f>
        <v>0</v>
      </c>
      <c r="AN37" s="51">
        <f>TEIK_2003!AM37</f>
        <v>0</v>
      </c>
      <c r="AO37" s="52">
        <f>TEIK_2003!AN37</f>
        <v>0</v>
      </c>
      <c r="AP37" s="51">
        <f>TEIK_2003!AO37</f>
        <v>0</v>
      </c>
      <c r="AQ37" s="50">
        <f>TEIK_2003!AP37</f>
        <v>0</v>
      </c>
      <c r="AR37" s="50">
        <f>TEIK_2003!AQ37</f>
        <v>0</v>
      </c>
      <c r="AS37" s="54">
        <f>TEIK_2003!AR37</f>
        <v>0</v>
      </c>
      <c r="AT37" s="45"/>
      <c r="AU37" s="45"/>
      <c r="AV37" s="45"/>
      <c r="AW37" s="46"/>
      <c r="AX37" s="46"/>
      <c r="AY37" s="45"/>
      <c r="AZ37" s="45"/>
      <c r="BA37" s="45"/>
      <c r="BB37" s="45"/>
      <c r="BC37" s="46"/>
      <c r="BD37" s="46"/>
      <c r="BE37" s="46"/>
      <c r="BF37" s="45"/>
      <c r="BG37" s="45"/>
      <c r="BH37" s="45"/>
      <c r="BI37" s="45"/>
      <c r="BJ37" s="45"/>
      <c r="BK37" s="46"/>
      <c r="BL37" s="46"/>
      <c r="BM37" s="46"/>
      <c r="BN37" s="45"/>
      <c r="BO37" s="45"/>
      <c r="BP37" s="45"/>
      <c r="BQ37" s="45"/>
      <c r="BR37" s="45"/>
      <c r="BS37" s="45"/>
      <c r="BT37" s="45"/>
      <c r="BU37" s="45"/>
      <c r="BV37" s="45"/>
      <c r="BW37" s="45"/>
      <c r="BX37" s="46"/>
      <c r="BY37" s="46"/>
      <c r="BZ37" s="45"/>
      <c r="CA37" s="45"/>
      <c r="CB37" s="46"/>
      <c r="CC37" s="46"/>
      <c r="CD37" s="45"/>
      <c r="CE37" s="45"/>
      <c r="CF37" s="47"/>
      <c r="CG37" s="47"/>
    </row>
    <row r="38" spans="2:85" ht="13.25" outlineLevel="1" x14ac:dyDescent="0.25">
      <c r="B38" s="48" t="s">
        <v>111</v>
      </c>
      <c r="C38" s="49" t="s">
        <v>112</v>
      </c>
      <c r="D38" s="50">
        <f>TEIK_2003!C38</f>
        <v>0</v>
      </c>
      <c r="E38" s="50">
        <f>TEIK_2003!D38</f>
        <v>0</v>
      </c>
      <c r="F38" s="50">
        <f>TEIK_2003!E38</f>
        <v>0</v>
      </c>
      <c r="G38" s="50">
        <f>TEIK_2003!F38</f>
        <v>0</v>
      </c>
      <c r="H38" s="50">
        <f>TEIK_2003!G38</f>
        <v>0</v>
      </c>
      <c r="I38" s="50">
        <f>TEIK_2003!H38</f>
        <v>0</v>
      </c>
      <c r="J38" s="50">
        <f>TEIK_2003!I38</f>
        <v>0</v>
      </c>
      <c r="K38" s="50">
        <f>TEIK_2003!J38</f>
        <v>0</v>
      </c>
      <c r="L38" s="50">
        <f>TEIK_2003!K38</f>
        <v>0</v>
      </c>
      <c r="M38" s="50">
        <f>TEIK_2003!L38</f>
        <v>0</v>
      </c>
      <c r="N38" s="50">
        <f>TEIK_2003!M38</f>
        <v>0</v>
      </c>
      <c r="O38" s="51">
        <f>TEIK_2003!N38</f>
        <v>0</v>
      </c>
      <c r="P38" s="50">
        <f>TEIK_2003!O38</f>
        <v>0</v>
      </c>
      <c r="Q38" s="52">
        <f>TEIK_2003!P38</f>
        <v>0</v>
      </c>
      <c r="R38" s="51">
        <f>TEIK_2003!Q38</f>
        <v>0</v>
      </c>
      <c r="S38" s="52">
        <f>TEIK_2003!R38</f>
        <v>0</v>
      </c>
      <c r="T38" s="50">
        <f>TEIK_2003!S38</f>
        <v>0</v>
      </c>
      <c r="U38" s="51">
        <f>TEIK_2003!T38</f>
        <v>0</v>
      </c>
      <c r="V38" s="52">
        <f>TEIK_2003!U38</f>
        <v>0</v>
      </c>
      <c r="W38" s="50">
        <f>TEIK_2003!V38</f>
        <v>0</v>
      </c>
      <c r="X38" s="50">
        <f>TEIK_2003!W38</f>
        <v>0</v>
      </c>
      <c r="Y38" s="50">
        <f>TEIK_2003!X38</f>
        <v>0</v>
      </c>
      <c r="Z38" s="50">
        <f>TEIK_2003!Y38</f>
        <v>0</v>
      </c>
      <c r="AA38" s="50">
        <f>TEIK_2003!Z38</f>
        <v>0</v>
      </c>
      <c r="AB38" s="51">
        <f>TEIK_2003!AA38</f>
        <v>0</v>
      </c>
      <c r="AC38" s="50">
        <f>TEIK_2003!AB38</f>
        <v>0</v>
      </c>
      <c r="AD38" s="50">
        <f>TEIK_2003!AC38</f>
        <v>0</v>
      </c>
      <c r="AE38" s="50">
        <f>TEIK_2003!AD38</f>
        <v>0</v>
      </c>
      <c r="AF38" s="50">
        <f>TEIK_2003!AE38</f>
        <v>0</v>
      </c>
      <c r="AG38" s="50">
        <f>TEIK_2003!AF38</f>
        <v>0</v>
      </c>
      <c r="AH38" s="50">
        <f>TEIK_2003!AG38</f>
        <v>0</v>
      </c>
      <c r="AI38" s="50">
        <f>TEIK_2003!AH38</f>
        <v>0</v>
      </c>
      <c r="AJ38" s="52">
        <f>TEIK_2003!AI38</f>
        <v>0</v>
      </c>
      <c r="AK38" s="50">
        <f>TEIK_2003!AJ38</f>
        <v>0</v>
      </c>
      <c r="AL38" s="50">
        <f>TEIK_2003!AK38</f>
        <v>0</v>
      </c>
      <c r="AM38" s="53">
        <f>TEIK_2003!AL38</f>
        <v>0</v>
      </c>
      <c r="AN38" s="51">
        <f>TEIK_2003!AM38</f>
        <v>0</v>
      </c>
      <c r="AO38" s="52">
        <f>TEIK_2003!AN38</f>
        <v>0</v>
      </c>
      <c r="AP38" s="51">
        <f>TEIK_2003!AO38</f>
        <v>0</v>
      </c>
      <c r="AQ38" s="50">
        <f>TEIK_2003!AP38</f>
        <v>0</v>
      </c>
      <c r="AR38" s="50">
        <f>TEIK_2003!AQ38</f>
        <v>0</v>
      </c>
      <c r="AS38" s="54">
        <f>TEIK_2003!AR38</f>
        <v>0</v>
      </c>
      <c r="AT38" s="45"/>
      <c r="AU38" s="45"/>
      <c r="AV38" s="45"/>
      <c r="AW38" s="46"/>
      <c r="AX38" s="46"/>
      <c r="AY38" s="45"/>
      <c r="AZ38" s="45"/>
      <c r="BA38" s="45"/>
      <c r="BB38" s="45"/>
      <c r="BC38" s="46"/>
      <c r="BD38" s="46"/>
      <c r="BE38" s="46"/>
      <c r="BF38" s="45"/>
      <c r="BG38" s="45"/>
      <c r="BH38" s="45"/>
      <c r="BI38" s="45"/>
      <c r="BJ38" s="45"/>
      <c r="BK38" s="46"/>
      <c r="BL38" s="46"/>
      <c r="BM38" s="46"/>
      <c r="BN38" s="45"/>
      <c r="BO38" s="45"/>
      <c r="BP38" s="45"/>
      <c r="BQ38" s="45"/>
      <c r="BR38" s="45"/>
      <c r="BS38" s="45"/>
      <c r="BT38" s="45"/>
      <c r="BU38" s="45"/>
      <c r="BV38" s="45"/>
      <c r="BW38" s="45"/>
      <c r="BX38" s="46"/>
      <c r="BY38" s="46"/>
      <c r="BZ38" s="45"/>
      <c r="CA38" s="45"/>
      <c r="CB38" s="46"/>
      <c r="CC38" s="46"/>
      <c r="CD38" s="45"/>
      <c r="CE38" s="45"/>
      <c r="CF38" s="47"/>
      <c r="CG38" s="47"/>
    </row>
    <row r="39" spans="2:85" ht="13.25" outlineLevel="1" x14ac:dyDescent="0.25">
      <c r="B39" s="48" t="s">
        <v>113</v>
      </c>
      <c r="C39" s="49" t="s">
        <v>114</v>
      </c>
      <c r="D39" s="50">
        <f>TEIK_2003!C39</f>
        <v>0.01</v>
      </c>
      <c r="E39" s="50">
        <f>TEIK_2003!D39</f>
        <v>0.05</v>
      </c>
      <c r="F39" s="50">
        <f>TEIK_2003!E39</f>
        <v>0.13</v>
      </c>
      <c r="G39" s="50">
        <f>TEIK_2003!F39</f>
        <v>0.03</v>
      </c>
      <c r="H39" s="50">
        <f>TEIK_2003!G39</f>
        <v>-0.84</v>
      </c>
      <c r="I39" s="50">
        <f>TEIK_2003!H39</f>
        <v>0.12</v>
      </c>
      <c r="J39" s="50">
        <f>TEIK_2003!I39</f>
        <v>0.05</v>
      </c>
      <c r="K39" s="50">
        <f>TEIK_2003!J39</f>
        <v>0</v>
      </c>
      <c r="L39" s="50">
        <f>TEIK_2003!K39</f>
        <v>0</v>
      </c>
      <c r="M39" s="50">
        <f>TEIK_2003!L39</f>
        <v>0.06</v>
      </c>
      <c r="N39" s="50">
        <f>TEIK_2003!M39</f>
        <v>0.03</v>
      </c>
      <c r="O39" s="51">
        <f>TEIK_2003!N39</f>
        <v>0.03</v>
      </c>
      <c r="P39" s="50">
        <f>TEIK_2003!O39</f>
        <v>0.01</v>
      </c>
      <c r="Q39" s="52">
        <f>TEIK_2003!P39</f>
        <v>0.02</v>
      </c>
      <c r="R39" s="51">
        <f>TEIK_2003!Q39</f>
        <v>7.0000000000000007E-2</v>
      </c>
      <c r="S39" s="52">
        <f>TEIK_2003!R39</f>
        <v>0.05</v>
      </c>
      <c r="T39" s="50">
        <f>TEIK_2003!S39</f>
        <v>0.02</v>
      </c>
      <c r="U39" s="51">
        <f>TEIK_2003!T39</f>
        <v>0.01</v>
      </c>
      <c r="V39" s="52">
        <f>TEIK_2003!U39</f>
        <v>-0.21</v>
      </c>
      <c r="W39" s="50">
        <f>TEIK_2003!V39</f>
        <v>0</v>
      </c>
      <c r="X39" s="50">
        <f>TEIK_2003!W39</f>
        <v>0.01</v>
      </c>
      <c r="Y39" s="50">
        <f>TEIK_2003!X39</f>
        <v>0.05</v>
      </c>
      <c r="Z39" s="50">
        <f>TEIK_2003!Y39</f>
        <v>-3.17</v>
      </c>
      <c r="AA39" s="50">
        <f>TEIK_2003!Z39</f>
        <v>-2.38</v>
      </c>
      <c r="AB39" s="51">
        <f>TEIK_2003!AA39</f>
        <v>0</v>
      </c>
      <c r="AC39" s="50">
        <f>TEIK_2003!AB39</f>
        <v>0</v>
      </c>
      <c r="AD39" s="50">
        <f>TEIK_2003!AC39</f>
        <v>0</v>
      </c>
      <c r="AE39" s="50">
        <f>TEIK_2003!AD39</f>
        <v>0.01</v>
      </c>
      <c r="AF39" s="50">
        <f>TEIK_2003!AE39</f>
        <v>-0.36</v>
      </c>
      <c r="AG39" s="50">
        <f>TEIK_2003!AF39</f>
        <v>-8.4</v>
      </c>
      <c r="AH39" s="50">
        <f>TEIK_2003!AG39</f>
        <v>0.15</v>
      </c>
      <c r="AI39" s="50">
        <f>TEIK_2003!AH39</f>
        <v>-0.82</v>
      </c>
      <c r="AJ39" s="52">
        <f>TEIK_2003!AI39</f>
        <v>0.06</v>
      </c>
      <c r="AK39" s="50">
        <f>TEIK_2003!AJ39</f>
        <v>-0.6</v>
      </c>
      <c r="AL39" s="50">
        <f>TEIK_2003!AK39</f>
        <v>2431.83</v>
      </c>
      <c r="AM39" s="53">
        <f>TEIK_2003!AL39</f>
        <v>0</v>
      </c>
      <c r="AN39" s="51">
        <f>TEIK_2003!AM39</f>
        <v>2</v>
      </c>
      <c r="AO39" s="52">
        <f>TEIK_2003!AN39</f>
        <v>0.01</v>
      </c>
      <c r="AP39" s="51">
        <f>TEIK_2003!AO39</f>
        <v>0.01</v>
      </c>
      <c r="AQ39" s="50">
        <f>TEIK_2003!AP39</f>
        <v>14</v>
      </c>
      <c r="AR39" s="50">
        <f>TEIK_2003!AQ39</f>
        <v>0</v>
      </c>
      <c r="AS39" s="54">
        <f>TEIK_2003!AR39</f>
        <v>2432.0400000000004</v>
      </c>
      <c r="AT39" s="45"/>
      <c r="AU39" s="45"/>
      <c r="AV39" s="45"/>
      <c r="AW39" s="46"/>
      <c r="AX39" s="46"/>
      <c r="AY39" s="45"/>
      <c r="AZ39" s="45"/>
      <c r="BA39" s="45"/>
      <c r="BB39" s="45"/>
      <c r="BC39" s="46"/>
      <c r="BD39" s="46"/>
      <c r="BE39" s="46"/>
      <c r="BF39" s="45"/>
      <c r="BG39" s="45"/>
      <c r="BH39" s="45"/>
      <c r="BI39" s="45"/>
      <c r="BJ39" s="45"/>
      <c r="BK39" s="46"/>
      <c r="BL39" s="46"/>
      <c r="BM39" s="46"/>
      <c r="BN39" s="45"/>
      <c r="BO39" s="45"/>
      <c r="BP39" s="45"/>
      <c r="BQ39" s="45"/>
      <c r="BR39" s="45"/>
      <c r="BS39" s="45"/>
      <c r="BT39" s="45"/>
      <c r="BU39" s="45"/>
      <c r="BV39" s="45"/>
      <c r="BW39" s="45"/>
      <c r="BX39" s="46"/>
      <c r="BY39" s="46"/>
      <c r="BZ39" s="45"/>
      <c r="CA39" s="45"/>
      <c r="CB39" s="46"/>
      <c r="CC39" s="46"/>
      <c r="CD39" s="45"/>
      <c r="CE39" s="45"/>
      <c r="CF39" s="47"/>
      <c r="CG39" s="47"/>
    </row>
    <row r="40" spans="2:85" ht="13.25" outlineLevel="1" x14ac:dyDescent="0.25">
      <c r="B40" s="48" t="s">
        <v>115</v>
      </c>
      <c r="C40" s="49" t="s">
        <v>116</v>
      </c>
      <c r="D40" s="50">
        <f>TEIK_2003!C40</f>
        <v>0</v>
      </c>
      <c r="E40" s="50">
        <f>TEIK_2003!D40</f>
        <v>0</v>
      </c>
      <c r="F40" s="50">
        <f>TEIK_2003!E40</f>
        <v>0</v>
      </c>
      <c r="G40" s="50">
        <f>TEIK_2003!F40</f>
        <v>0</v>
      </c>
      <c r="H40" s="50">
        <f>TEIK_2003!G40</f>
        <v>0</v>
      </c>
      <c r="I40" s="50">
        <f>TEIK_2003!H40</f>
        <v>0</v>
      </c>
      <c r="J40" s="50">
        <f>TEIK_2003!I40</f>
        <v>0</v>
      </c>
      <c r="K40" s="50">
        <f>TEIK_2003!J40</f>
        <v>0</v>
      </c>
      <c r="L40" s="50">
        <f>TEIK_2003!K40</f>
        <v>0</v>
      </c>
      <c r="M40" s="50">
        <f>TEIK_2003!L40</f>
        <v>0</v>
      </c>
      <c r="N40" s="50">
        <f>TEIK_2003!M40</f>
        <v>0</v>
      </c>
      <c r="O40" s="51">
        <f>TEIK_2003!N40</f>
        <v>0</v>
      </c>
      <c r="P40" s="50">
        <f>TEIK_2003!O40</f>
        <v>0</v>
      </c>
      <c r="Q40" s="52">
        <f>TEIK_2003!P40</f>
        <v>0</v>
      </c>
      <c r="R40" s="51">
        <f>TEIK_2003!Q40</f>
        <v>0</v>
      </c>
      <c r="S40" s="52">
        <f>TEIK_2003!R40</f>
        <v>0</v>
      </c>
      <c r="T40" s="50">
        <f>TEIK_2003!S40</f>
        <v>0</v>
      </c>
      <c r="U40" s="51">
        <f>TEIK_2003!T40</f>
        <v>0</v>
      </c>
      <c r="V40" s="52">
        <f>TEIK_2003!U40</f>
        <v>0</v>
      </c>
      <c r="W40" s="50">
        <f>TEIK_2003!V40</f>
        <v>0</v>
      </c>
      <c r="X40" s="50">
        <f>TEIK_2003!W40</f>
        <v>0</v>
      </c>
      <c r="Y40" s="50">
        <f>TEIK_2003!X40</f>
        <v>0</v>
      </c>
      <c r="Z40" s="50">
        <f>TEIK_2003!Y40</f>
        <v>0</v>
      </c>
      <c r="AA40" s="50">
        <f>TEIK_2003!Z40</f>
        <v>0</v>
      </c>
      <c r="AB40" s="51">
        <f>TEIK_2003!AA40</f>
        <v>0</v>
      </c>
      <c r="AC40" s="50">
        <f>TEIK_2003!AB40</f>
        <v>0</v>
      </c>
      <c r="AD40" s="50">
        <f>TEIK_2003!AC40</f>
        <v>0</v>
      </c>
      <c r="AE40" s="50">
        <f>TEIK_2003!AD40</f>
        <v>0</v>
      </c>
      <c r="AF40" s="50">
        <f>TEIK_2003!AE40</f>
        <v>0</v>
      </c>
      <c r="AG40" s="50">
        <f>TEIK_2003!AF40</f>
        <v>0</v>
      </c>
      <c r="AH40" s="50">
        <f>TEIK_2003!AG40</f>
        <v>0</v>
      </c>
      <c r="AI40" s="50">
        <f>TEIK_2003!AH40</f>
        <v>0</v>
      </c>
      <c r="AJ40" s="52">
        <f>TEIK_2003!AI40</f>
        <v>0</v>
      </c>
      <c r="AK40" s="50">
        <f>TEIK_2003!AJ40</f>
        <v>0</v>
      </c>
      <c r="AL40" s="50">
        <f>TEIK_2003!AK40</f>
        <v>0</v>
      </c>
      <c r="AM40" s="53">
        <f>TEIK_2003!AL40</f>
        <v>0</v>
      </c>
      <c r="AN40" s="51">
        <f>TEIK_2003!AM40</f>
        <v>0</v>
      </c>
      <c r="AO40" s="52">
        <f>TEIK_2003!AN40</f>
        <v>0</v>
      </c>
      <c r="AP40" s="51">
        <f>TEIK_2003!AO40</f>
        <v>0</v>
      </c>
      <c r="AQ40" s="50">
        <f>TEIK_2003!AP40</f>
        <v>0</v>
      </c>
      <c r="AR40" s="50">
        <f>TEIK_2003!AQ40</f>
        <v>0</v>
      </c>
      <c r="AS40" s="54">
        <f>TEIK_2003!AR40</f>
        <v>0</v>
      </c>
      <c r="AT40" s="45"/>
      <c r="AU40" s="45"/>
      <c r="AV40" s="45"/>
      <c r="AW40" s="46"/>
      <c r="AX40" s="46"/>
      <c r="AY40" s="45"/>
      <c r="AZ40" s="45"/>
      <c r="BA40" s="45"/>
      <c r="BB40" s="45"/>
      <c r="BC40" s="46"/>
      <c r="BD40" s="46"/>
      <c r="BE40" s="46"/>
      <c r="BF40" s="45"/>
      <c r="BG40" s="45"/>
      <c r="BH40" s="45"/>
      <c r="BI40" s="45"/>
      <c r="BJ40" s="45"/>
      <c r="BK40" s="46"/>
      <c r="BL40" s="46"/>
      <c r="BM40" s="46"/>
      <c r="BN40" s="45"/>
      <c r="BO40" s="45"/>
      <c r="BP40" s="45"/>
      <c r="BQ40" s="45"/>
      <c r="BR40" s="45"/>
      <c r="BS40" s="45"/>
      <c r="BT40" s="45"/>
      <c r="BU40" s="45"/>
      <c r="BV40" s="45"/>
      <c r="BW40" s="45"/>
      <c r="BX40" s="46"/>
      <c r="BY40" s="46"/>
      <c r="BZ40" s="45"/>
      <c r="CA40" s="45"/>
      <c r="CB40" s="46"/>
      <c r="CC40" s="46"/>
      <c r="CD40" s="45"/>
      <c r="CE40" s="45"/>
      <c r="CF40" s="47"/>
      <c r="CG40" s="47"/>
    </row>
    <row r="41" spans="2:85" ht="13.25" outlineLevel="1" x14ac:dyDescent="0.25">
      <c r="B41" s="48" t="s">
        <v>117</v>
      </c>
      <c r="C41" s="49" t="s">
        <v>118</v>
      </c>
      <c r="D41" s="50">
        <f>TEIK_2003!C41</f>
        <v>0</v>
      </c>
      <c r="E41" s="50">
        <f>TEIK_2003!D41</f>
        <v>0</v>
      </c>
      <c r="F41" s="50">
        <f>TEIK_2003!E41</f>
        <v>0</v>
      </c>
      <c r="G41" s="50">
        <f>TEIK_2003!F41</f>
        <v>0</v>
      </c>
      <c r="H41" s="50">
        <f>TEIK_2003!G41</f>
        <v>0</v>
      </c>
      <c r="I41" s="50">
        <f>TEIK_2003!H41</f>
        <v>0</v>
      </c>
      <c r="J41" s="50">
        <f>TEIK_2003!I41</f>
        <v>0</v>
      </c>
      <c r="K41" s="50">
        <f>TEIK_2003!J41</f>
        <v>0</v>
      </c>
      <c r="L41" s="50">
        <f>TEIK_2003!K41</f>
        <v>0</v>
      </c>
      <c r="M41" s="50">
        <f>TEIK_2003!L41</f>
        <v>0</v>
      </c>
      <c r="N41" s="50">
        <f>TEIK_2003!M41</f>
        <v>0</v>
      </c>
      <c r="O41" s="51">
        <f>TEIK_2003!N41</f>
        <v>0</v>
      </c>
      <c r="P41" s="50">
        <f>TEIK_2003!O41</f>
        <v>0</v>
      </c>
      <c r="Q41" s="52">
        <f>TEIK_2003!P41</f>
        <v>0</v>
      </c>
      <c r="R41" s="51">
        <f>TEIK_2003!Q41</f>
        <v>0</v>
      </c>
      <c r="S41" s="52">
        <f>TEIK_2003!R41</f>
        <v>0</v>
      </c>
      <c r="T41" s="50">
        <f>TEIK_2003!S41</f>
        <v>0</v>
      </c>
      <c r="U41" s="51">
        <f>TEIK_2003!T41</f>
        <v>0</v>
      </c>
      <c r="V41" s="52">
        <f>TEIK_2003!U41</f>
        <v>0</v>
      </c>
      <c r="W41" s="50">
        <f>TEIK_2003!V41</f>
        <v>0</v>
      </c>
      <c r="X41" s="50">
        <f>TEIK_2003!W41</f>
        <v>0</v>
      </c>
      <c r="Y41" s="50">
        <f>TEIK_2003!X41</f>
        <v>0</v>
      </c>
      <c r="Z41" s="50">
        <f>TEIK_2003!Y41</f>
        <v>0</v>
      </c>
      <c r="AA41" s="50">
        <f>TEIK_2003!Z41</f>
        <v>0</v>
      </c>
      <c r="AB41" s="51">
        <f>TEIK_2003!AA41</f>
        <v>0</v>
      </c>
      <c r="AC41" s="50">
        <f>TEIK_2003!AB41</f>
        <v>0</v>
      </c>
      <c r="AD41" s="50">
        <f>TEIK_2003!AC41</f>
        <v>0</v>
      </c>
      <c r="AE41" s="50">
        <f>TEIK_2003!AD41</f>
        <v>0</v>
      </c>
      <c r="AF41" s="50">
        <f>TEIK_2003!AE41</f>
        <v>0</v>
      </c>
      <c r="AG41" s="50">
        <f>TEIK_2003!AF41</f>
        <v>0</v>
      </c>
      <c r="AH41" s="50">
        <f>TEIK_2003!AG41</f>
        <v>0</v>
      </c>
      <c r="AI41" s="50">
        <f>TEIK_2003!AH41</f>
        <v>0</v>
      </c>
      <c r="AJ41" s="52">
        <f>TEIK_2003!AI41</f>
        <v>0</v>
      </c>
      <c r="AK41" s="50">
        <f>TEIK_2003!AJ41</f>
        <v>0</v>
      </c>
      <c r="AL41" s="50">
        <f>TEIK_2003!AK41</f>
        <v>0</v>
      </c>
      <c r="AM41" s="53">
        <f>TEIK_2003!AL41</f>
        <v>0</v>
      </c>
      <c r="AN41" s="51">
        <f>TEIK_2003!AM41</f>
        <v>0</v>
      </c>
      <c r="AO41" s="52">
        <f>TEIK_2003!AN41</f>
        <v>0</v>
      </c>
      <c r="AP41" s="51">
        <f>TEIK_2003!AO41</f>
        <v>0</v>
      </c>
      <c r="AQ41" s="50">
        <f>TEIK_2003!AP41</f>
        <v>0</v>
      </c>
      <c r="AR41" s="50">
        <f>TEIK_2003!AQ41</f>
        <v>0</v>
      </c>
      <c r="AS41" s="54">
        <f>TEIK_2003!AR41</f>
        <v>0</v>
      </c>
      <c r="AT41" s="45"/>
      <c r="AU41" s="45"/>
      <c r="AV41" s="45"/>
      <c r="AW41" s="46"/>
      <c r="AX41" s="46"/>
      <c r="AY41" s="45"/>
      <c r="AZ41" s="45"/>
      <c r="BA41" s="45"/>
      <c r="BB41" s="45"/>
      <c r="BC41" s="46"/>
      <c r="BD41" s="46"/>
      <c r="BE41" s="46"/>
      <c r="BF41" s="45"/>
      <c r="BG41" s="45"/>
      <c r="BH41" s="45"/>
      <c r="BI41" s="45"/>
      <c r="BJ41" s="45"/>
      <c r="BK41" s="46"/>
      <c r="BL41" s="46"/>
      <c r="BM41" s="46"/>
      <c r="BN41" s="45"/>
      <c r="BO41" s="45"/>
      <c r="BP41" s="45"/>
      <c r="BQ41" s="45"/>
      <c r="BR41" s="45"/>
      <c r="BS41" s="45"/>
      <c r="BT41" s="45"/>
      <c r="BU41" s="45"/>
      <c r="BV41" s="45"/>
      <c r="BW41" s="45"/>
      <c r="BX41" s="46"/>
      <c r="BY41" s="46"/>
      <c r="BZ41" s="45"/>
      <c r="CA41" s="45"/>
      <c r="CB41" s="46"/>
      <c r="CC41" s="46"/>
      <c r="CD41" s="45"/>
      <c r="CE41" s="45"/>
      <c r="CF41" s="47"/>
      <c r="CG41" s="47"/>
    </row>
    <row r="42" spans="2:85" ht="13.25" outlineLevel="1" x14ac:dyDescent="0.25">
      <c r="B42" s="48" t="s">
        <v>119</v>
      </c>
      <c r="C42" s="49" t="s">
        <v>120</v>
      </c>
      <c r="D42" s="50">
        <f>TEIK_2003!C42</f>
        <v>0</v>
      </c>
      <c r="E42" s="50">
        <f>TEIK_2003!D42</f>
        <v>0</v>
      </c>
      <c r="F42" s="50">
        <f>TEIK_2003!E42</f>
        <v>0</v>
      </c>
      <c r="G42" s="50">
        <f>TEIK_2003!F42</f>
        <v>0</v>
      </c>
      <c r="H42" s="50">
        <f>TEIK_2003!G42</f>
        <v>0</v>
      </c>
      <c r="I42" s="50">
        <f>TEIK_2003!H42</f>
        <v>0</v>
      </c>
      <c r="J42" s="50">
        <f>TEIK_2003!I42</f>
        <v>0</v>
      </c>
      <c r="K42" s="50">
        <f>TEIK_2003!J42</f>
        <v>0</v>
      </c>
      <c r="L42" s="50">
        <f>TEIK_2003!K42</f>
        <v>0</v>
      </c>
      <c r="M42" s="50">
        <f>TEIK_2003!L42</f>
        <v>0</v>
      </c>
      <c r="N42" s="50">
        <f>TEIK_2003!M42</f>
        <v>0</v>
      </c>
      <c r="O42" s="51">
        <f>TEIK_2003!N42</f>
        <v>0</v>
      </c>
      <c r="P42" s="50">
        <f>TEIK_2003!O42</f>
        <v>0</v>
      </c>
      <c r="Q42" s="52">
        <f>TEIK_2003!P42</f>
        <v>0</v>
      </c>
      <c r="R42" s="51">
        <f>TEIK_2003!Q42</f>
        <v>0</v>
      </c>
      <c r="S42" s="52">
        <f>TEIK_2003!R42</f>
        <v>0</v>
      </c>
      <c r="T42" s="50">
        <f>TEIK_2003!S42</f>
        <v>0</v>
      </c>
      <c r="U42" s="51">
        <f>TEIK_2003!T42</f>
        <v>0</v>
      </c>
      <c r="V42" s="52">
        <f>TEIK_2003!U42</f>
        <v>0</v>
      </c>
      <c r="W42" s="50">
        <f>TEIK_2003!V42</f>
        <v>0</v>
      </c>
      <c r="X42" s="50">
        <f>TEIK_2003!W42</f>
        <v>0</v>
      </c>
      <c r="Y42" s="50">
        <f>TEIK_2003!X42</f>
        <v>0</v>
      </c>
      <c r="Z42" s="50">
        <f>TEIK_2003!Y42</f>
        <v>0</v>
      </c>
      <c r="AA42" s="50">
        <f>TEIK_2003!Z42</f>
        <v>0</v>
      </c>
      <c r="AB42" s="51">
        <f>TEIK_2003!AA42</f>
        <v>0</v>
      </c>
      <c r="AC42" s="50">
        <f>TEIK_2003!AB42</f>
        <v>0</v>
      </c>
      <c r="AD42" s="50">
        <f>TEIK_2003!AC42</f>
        <v>0</v>
      </c>
      <c r="AE42" s="50">
        <f>TEIK_2003!AD42</f>
        <v>0</v>
      </c>
      <c r="AF42" s="50">
        <f>TEIK_2003!AE42</f>
        <v>0</v>
      </c>
      <c r="AG42" s="50">
        <f>TEIK_2003!AF42</f>
        <v>0</v>
      </c>
      <c r="AH42" s="50">
        <f>TEIK_2003!AG42</f>
        <v>0</v>
      </c>
      <c r="AI42" s="50">
        <f>TEIK_2003!AH42</f>
        <v>0</v>
      </c>
      <c r="AJ42" s="52">
        <f>TEIK_2003!AI42</f>
        <v>0</v>
      </c>
      <c r="AK42" s="50">
        <f>TEIK_2003!AJ42</f>
        <v>0</v>
      </c>
      <c r="AL42" s="50">
        <f>TEIK_2003!AK42</f>
        <v>0</v>
      </c>
      <c r="AM42" s="53">
        <f>TEIK_2003!AL42</f>
        <v>0</v>
      </c>
      <c r="AN42" s="51">
        <f>TEIK_2003!AM42</f>
        <v>0</v>
      </c>
      <c r="AO42" s="52">
        <f>TEIK_2003!AN42</f>
        <v>0</v>
      </c>
      <c r="AP42" s="51">
        <f>TEIK_2003!AO42</f>
        <v>0</v>
      </c>
      <c r="AQ42" s="50">
        <f>TEIK_2003!AP42</f>
        <v>0</v>
      </c>
      <c r="AR42" s="50">
        <f>TEIK_2003!AQ42</f>
        <v>0</v>
      </c>
      <c r="AS42" s="54">
        <f>TEIK_2003!AR42</f>
        <v>0</v>
      </c>
      <c r="AT42" s="45"/>
      <c r="AU42" s="45"/>
      <c r="AV42" s="45"/>
      <c r="AW42" s="46"/>
      <c r="AX42" s="46"/>
      <c r="AY42" s="45"/>
      <c r="AZ42" s="45"/>
      <c r="BA42" s="45"/>
      <c r="BB42" s="45"/>
      <c r="BC42" s="46"/>
      <c r="BD42" s="46"/>
      <c r="BE42" s="46"/>
      <c r="BF42" s="45"/>
      <c r="BG42" s="45"/>
      <c r="BH42" s="45"/>
      <c r="BI42" s="45"/>
      <c r="BJ42" s="45"/>
      <c r="BK42" s="46"/>
      <c r="BL42" s="46"/>
      <c r="BM42" s="46"/>
      <c r="BN42" s="45"/>
      <c r="BO42" s="45"/>
      <c r="BP42" s="45"/>
      <c r="BQ42" s="45"/>
      <c r="BR42" s="45"/>
      <c r="BS42" s="45"/>
      <c r="BT42" s="45"/>
      <c r="BU42" s="45"/>
      <c r="BV42" s="45"/>
      <c r="BW42" s="45"/>
      <c r="BX42" s="46"/>
      <c r="BY42" s="46"/>
      <c r="BZ42" s="45"/>
      <c r="CA42" s="45"/>
      <c r="CB42" s="46"/>
      <c r="CC42" s="46"/>
      <c r="CD42" s="45"/>
      <c r="CE42" s="45"/>
      <c r="CF42" s="47"/>
      <c r="CG42" s="47"/>
    </row>
    <row r="43" spans="2:85" ht="13.25" outlineLevel="1" x14ac:dyDescent="0.25">
      <c r="B43" s="48" t="s">
        <v>121</v>
      </c>
      <c r="C43" s="49" t="s">
        <v>122</v>
      </c>
      <c r="D43" s="50">
        <f>TEIK_2003!C43</f>
        <v>0</v>
      </c>
      <c r="E43" s="50">
        <f>TEIK_2003!D43</f>
        <v>0</v>
      </c>
      <c r="F43" s="50">
        <f>TEIK_2003!E43</f>
        <v>0</v>
      </c>
      <c r="G43" s="50">
        <f>TEIK_2003!F43</f>
        <v>0</v>
      </c>
      <c r="H43" s="50">
        <f>TEIK_2003!G43</f>
        <v>0</v>
      </c>
      <c r="I43" s="50">
        <f>TEIK_2003!H43</f>
        <v>0</v>
      </c>
      <c r="J43" s="50">
        <f>TEIK_2003!I43</f>
        <v>0</v>
      </c>
      <c r="K43" s="50">
        <f>TEIK_2003!J43</f>
        <v>0</v>
      </c>
      <c r="L43" s="50">
        <f>TEIK_2003!K43</f>
        <v>0</v>
      </c>
      <c r="M43" s="50">
        <f>TEIK_2003!L43</f>
        <v>0</v>
      </c>
      <c r="N43" s="50">
        <f>TEIK_2003!M43</f>
        <v>0</v>
      </c>
      <c r="O43" s="51">
        <f>TEIK_2003!N43</f>
        <v>0</v>
      </c>
      <c r="P43" s="50">
        <f>TEIK_2003!O43</f>
        <v>0</v>
      </c>
      <c r="Q43" s="52">
        <f>TEIK_2003!P43</f>
        <v>0</v>
      </c>
      <c r="R43" s="51">
        <f>TEIK_2003!Q43</f>
        <v>0</v>
      </c>
      <c r="S43" s="52">
        <f>TEIK_2003!R43</f>
        <v>0</v>
      </c>
      <c r="T43" s="50">
        <f>TEIK_2003!S43</f>
        <v>0</v>
      </c>
      <c r="U43" s="51">
        <f>TEIK_2003!T43</f>
        <v>0</v>
      </c>
      <c r="V43" s="52">
        <f>TEIK_2003!U43</f>
        <v>0</v>
      </c>
      <c r="W43" s="50">
        <f>TEIK_2003!V43</f>
        <v>0</v>
      </c>
      <c r="X43" s="50">
        <f>TEIK_2003!W43</f>
        <v>0</v>
      </c>
      <c r="Y43" s="50">
        <f>TEIK_2003!X43</f>
        <v>0</v>
      </c>
      <c r="Z43" s="50">
        <f>TEIK_2003!Y43</f>
        <v>0</v>
      </c>
      <c r="AA43" s="50">
        <f>TEIK_2003!Z43</f>
        <v>0</v>
      </c>
      <c r="AB43" s="51">
        <f>TEIK_2003!AA43</f>
        <v>0</v>
      </c>
      <c r="AC43" s="50">
        <f>TEIK_2003!AB43</f>
        <v>0</v>
      </c>
      <c r="AD43" s="50">
        <f>TEIK_2003!AC43</f>
        <v>0</v>
      </c>
      <c r="AE43" s="50">
        <f>TEIK_2003!AD43</f>
        <v>0</v>
      </c>
      <c r="AF43" s="50">
        <f>TEIK_2003!AE43</f>
        <v>0</v>
      </c>
      <c r="AG43" s="50">
        <f>TEIK_2003!AF43</f>
        <v>0</v>
      </c>
      <c r="AH43" s="50">
        <f>TEIK_2003!AG43</f>
        <v>0</v>
      </c>
      <c r="AI43" s="50">
        <f>TEIK_2003!AH43</f>
        <v>0</v>
      </c>
      <c r="AJ43" s="52">
        <f>TEIK_2003!AI43</f>
        <v>0</v>
      </c>
      <c r="AK43" s="50">
        <f>TEIK_2003!AJ43</f>
        <v>0</v>
      </c>
      <c r="AL43" s="50">
        <f>TEIK_2003!AK43</f>
        <v>0</v>
      </c>
      <c r="AM43" s="53">
        <f>TEIK_2003!AL43</f>
        <v>0</v>
      </c>
      <c r="AN43" s="51">
        <f>TEIK_2003!AM43</f>
        <v>0</v>
      </c>
      <c r="AO43" s="52">
        <f>TEIK_2003!AN43</f>
        <v>0</v>
      </c>
      <c r="AP43" s="51">
        <f>TEIK_2003!AO43</f>
        <v>0</v>
      </c>
      <c r="AQ43" s="50">
        <f>TEIK_2003!AP43</f>
        <v>0</v>
      </c>
      <c r="AR43" s="50">
        <f>TEIK_2003!AQ43</f>
        <v>0</v>
      </c>
      <c r="AS43" s="54">
        <f>TEIK_2003!AR43</f>
        <v>0</v>
      </c>
      <c r="AT43" s="45"/>
      <c r="AU43" s="45"/>
      <c r="AV43" s="45"/>
      <c r="AW43" s="46"/>
      <c r="AX43" s="46"/>
      <c r="AY43" s="45"/>
      <c r="AZ43" s="45"/>
      <c r="BA43" s="45"/>
      <c r="BB43" s="45"/>
      <c r="BC43" s="46"/>
      <c r="BD43" s="46"/>
      <c r="BE43" s="46"/>
      <c r="BF43" s="45"/>
      <c r="BG43" s="45"/>
      <c r="BH43" s="45"/>
      <c r="BI43" s="45"/>
      <c r="BJ43" s="45"/>
      <c r="BK43" s="46"/>
      <c r="BL43" s="46"/>
      <c r="BM43" s="46"/>
      <c r="BN43" s="45"/>
      <c r="BO43" s="45"/>
      <c r="BP43" s="45"/>
      <c r="BQ43" s="45"/>
      <c r="BR43" s="45"/>
      <c r="BS43" s="45"/>
      <c r="BT43" s="45"/>
      <c r="BU43" s="45"/>
      <c r="BV43" s="45"/>
      <c r="BW43" s="45"/>
      <c r="BX43" s="46"/>
      <c r="BY43" s="46"/>
      <c r="BZ43" s="45"/>
      <c r="CA43" s="45"/>
      <c r="CB43" s="46"/>
      <c r="CC43" s="46"/>
      <c r="CD43" s="45"/>
      <c r="CE43" s="45"/>
      <c r="CF43" s="47"/>
      <c r="CG43" s="47"/>
    </row>
    <row r="44" spans="2:85" ht="13.25" outlineLevel="1" x14ac:dyDescent="0.25">
      <c r="B44" s="48" t="s">
        <v>123</v>
      </c>
      <c r="C44" s="49" t="s">
        <v>124</v>
      </c>
      <c r="D44" s="50">
        <f>TEIK_2003!C44</f>
        <v>0</v>
      </c>
      <c r="E44" s="50">
        <f>TEIK_2003!D44</f>
        <v>0</v>
      </c>
      <c r="F44" s="50">
        <f>TEIK_2003!E44</f>
        <v>0</v>
      </c>
      <c r="G44" s="50">
        <f>TEIK_2003!F44</f>
        <v>0</v>
      </c>
      <c r="H44" s="50">
        <f>TEIK_2003!G44</f>
        <v>0</v>
      </c>
      <c r="I44" s="50">
        <f>TEIK_2003!H44</f>
        <v>0</v>
      </c>
      <c r="J44" s="50">
        <f>TEIK_2003!I44</f>
        <v>0</v>
      </c>
      <c r="K44" s="50">
        <f>TEIK_2003!J44</f>
        <v>0</v>
      </c>
      <c r="L44" s="50">
        <f>TEIK_2003!K44</f>
        <v>0</v>
      </c>
      <c r="M44" s="50">
        <f>TEIK_2003!L44</f>
        <v>0</v>
      </c>
      <c r="N44" s="50">
        <f>TEIK_2003!M44</f>
        <v>0</v>
      </c>
      <c r="O44" s="51">
        <f>TEIK_2003!N44</f>
        <v>0</v>
      </c>
      <c r="P44" s="50">
        <f>TEIK_2003!O44</f>
        <v>0</v>
      </c>
      <c r="Q44" s="52">
        <f>TEIK_2003!P44</f>
        <v>0</v>
      </c>
      <c r="R44" s="51">
        <f>TEIK_2003!Q44</f>
        <v>0</v>
      </c>
      <c r="S44" s="52">
        <f>TEIK_2003!R44</f>
        <v>0</v>
      </c>
      <c r="T44" s="50">
        <f>TEIK_2003!S44</f>
        <v>0</v>
      </c>
      <c r="U44" s="51">
        <f>TEIK_2003!T44</f>
        <v>0</v>
      </c>
      <c r="V44" s="52">
        <f>TEIK_2003!U44</f>
        <v>0</v>
      </c>
      <c r="W44" s="50">
        <f>TEIK_2003!V44</f>
        <v>0</v>
      </c>
      <c r="X44" s="50">
        <f>TEIK_2003!W44</f>
        <v>0</v>
      </c>
      <c r="Y44" s="50">
        <f>TEIK_2003!X44</f>
        <v>0</v>
      </c>
      <c r="Z44" s="50">
        <f>TEIK_2003!Y44</f>
        <v>0</v>
      </c>
      <c r="AA44" s="50">
        <f>TEIK_2003!Z44</f>
        <v>0</v>
      </c>
      <c r="AB44" s="51">
        <f>TEIK_2003!AA44</f>
        <v>0</v>
      </c>
      <c r="AC44" s="50">
        <f>TEIK_2003!AB44</f>
        <v>0</v>
      </c>
      <c r="AD44" s="50">
        <f>TEIK_2003!AC44</f>
        <v>0</v>
      </c>
      <c r="AE44" s="50">
        <f>TEIK_2003!AD44</f>
        <v>0</v>
      </c>
      <c r="AF44" s="50">
        <f>TEIK_2003!AE44</f>
        <v>0</v>
      </c>
      <c r="AG44" s="50">
        <f>TEIK_2003!AF44</f>
        <v>0</v>
      </c>
      <c r="AH44" s="50">
        <f>TEIK_2003!AG44</f>
        <v>0</v>
      </c>
      <c r="AI44" s="50">
        <f>TEIK_2003!AH44</f>
        <v>0</v>
      </c>
      <c r="AJ44" s="52">
        <f>TEIK_2003!AI44</f>
        <v>0</v>
      </c>
      <c r="AK44" s="50">
        <f>TEIK_2003!AJ44</f>
        <v>0</v>
      </c>
      <c r="AL44" s="50">
        <f>TEIK_2003!AK44</f>
        <v>0</v>
      </c>
      <c r="AM44" s="53">
        <f>TEIK_2003!AL44</f>
        <v>0</v>
      </c>
      <c r="AN44" s="51">
        <f>TEIK_2003!AM44</f>
        <v>0</v>
      </c>
      <c r="AO44" s="52">
        <f>TEIK_2003!AN44</f>
        <v>0</v>
      </c>
      <c r="AP44" s="51">
        <f>TEIK_2003!AO44</f>
        <v>0</v>
      </c>
      <c r="AQ44" s="50">
        <f>TEIK_2003!AP44</f>
        <v>0</v>
      </c>
      <c r="AR44" s="50">
        <f>TEIK_2003!AQ44</f>
        <v>0</v>
      </c>
      <c r="AS44" s="54">
        <f>TEIK_2003!AR44</f>
        <v>0</v>
      </c>
      <c r="AT44" s="45"/>
      <c r="AU44" s="45"/>
      <c r="AV44" s="45"/>
      <c r="AW44" s="46"/>
      <c r="AX44" s="46"/>
      <c r="AY44" s="45"/>
      <c r="AZ44" s="45"/>
      <c r="BA44" s="45"/>
      <c r="BB44" s="45"/>
      <c r="BC44" s="46"/>
      <c r="BD44" s="46"/>
      <c r="BE44" s="46"/>
      <c r="BF44" s="45"/>
      <c r="BG44" s="45"/>
      <c r="BH44" s="45"/>
      <c r="BI44" s="45"/>
      <c r="BJ44" s="45"/>
      <c r="BK44" s="46"/>
      <c r="BL44" s="46"/>
      <c r="BM44" s="46"/>
      <c r="BN44" s="45"/>
      <c r="BO44" s="45"/>
      <c r="BP44" s="45"/>
      <c r="BQ44" s="45"/>
      <c r="BR44" s="45"/>
      <c r="BS44" s="45"/>
      <c r="BT44" s="45"/>
      <c r="BU44" s="45"/>
      <c r="BV44" s="45"/>
      <c r="BW44" s="45"/>
      <c r="BX44" s="46"/>
      <c r="BY44" s="46"/>
      <c r="BZ44" s="45"/>
      <c r="CA44" s="45"/>
      <c r="CB44" s="46"/>
      <c r="CC44" s="46"/>
      <c r="CD44" s="45"/>
      <c r="CE44" s="45"/>
      <c r="CF44" s="47"/>
      <c r="CG44" s="47"/>
    </row>
    <row r="45" spans="2:85" ht="13.25" outlineLevel="1" x14ac:dyDescent="0.25">
      <c r="B45" s="48" t="s">
        <v>125</v>
      </c>
      <c r="C45" s="49" t="s">
        <v>126</v>
      </c>
      <c r="D45" s="50">
        <f>TEIK_2003!C45</f>
        <v>0</v>
      </c>
      <c r="E45" s="50">
        <f>TEIK_2003!D45</f>
        <v>0</v>
      </c>
      <c r="F45" s="50">
        <f>TEIK_2003!E45</f>
        <v>0</v>
      </c>
      <c r="G45" s="50">
        <f>TEIK_2003!F45</f>
        <v>0</v>
      </c>
      <c r="H45" s="50">
        <f>TEIK_2003!G45</f>
        <v>0</v>
      </c>
      <c r="I45" s="50">
        <f>TEIK_2003!H45</f>
        <v>0</v>
      </c>
      <c r="J45" s="50">
        <f>TEIK_2003!I45</f>
        <v>0</v>
      </c>
      <c r="K45" s="50">
        <f>TEIK_2003!J45</f>
        <v>0</v>
      </c>
      <c r="L45" s="50">
        <f>TEIK_2003!K45</f>
        <v>0</v>
      </c>
      <c r="M45" s="50">
        <f>TEIK_2003!L45</f>
        <v>0</v>
      </c>
      <c r="N45" s="50">
        <f>TEIK_2003!M45</f>
        <v>0</v>
      </c>
      <c r="O45" s="51">
        <f>TEIK_2003!N45</f>
        <v>0</v>
      </c>
      <c r="P45" s="50">
        <f>TEIK_2003!O45</f>
        <v>0</v>
      </c>
      <c r="Q45" s="52">
        <f>TEIK_2003!P45</f>
        <v>0</v>
      </c>
      <c r="R45" s="51">
        <f>TEIK_2003!Q45</f>
        <v>0</v>
      </c>
      <c r="S45" s="52">
        <f>TEIK_2003!R45</f>
        <v>0</v>
      </c>
      <c r="T45" s="50">
        <f>TEIK_2003!S45</f>
        <v>0</v>
      </c>
      <c r="U45" s="51">
        <f>TEIK_2003!T45</f>
        <v>0</v>
      </c>
      <c r="V45" s="52">
        <f>TEIK_2003!U45</f>
        <v>0</v>
      </c>
      <c r="W45" s="50">
        <f>TEIK_2003!V45</f>
        <v>0</v>
      </c>
      <c r="X45" s="50">
        <f>TEIK_2003!W45</f>
        <v>0</v>
      </c>
      <c r="Y45" s="50">
        <f>TEIK_2003!X45</f>
        <v>0</v>
      </c>
      <c r="Z45" s="50">
        <f>TEIK_2003!Y45</f>
        <v>0</v>
      </c>
      <c r="AA45" s="50">
        <f>TEIK_2003!Z45</f>
        <v>0</v>
      </c>
      <c r="AB45" s="51">
        <f>TEIK_2003!AA45</f>
        <v>0</v>
      </c>
      <c r="AC45" s="50">
        <f>TEIK_2003!AB45</f>
        <v>0</v>
      </c>
      <c r="AD45" s="50">
        <f>TEIK_2003!AC45</f>
        <v>0</v>
      </c>
      <c r="AE45" s="50">
        <f>TEIK_2003!AD45</f>
        <v>0</v>
      </c>
      <c r="AF45" s="50">
        <f>TEIK_2003!AE45</f>
        <v>0</v>
      </c>
      <c r="AG45" s="50">
        <f>TEIK_2003!AF45</f>
        <v>0</v>
      </c>
      <c r="AH45" s="50">
        <f>TEIK_2003!AG45</f>
        <v>0</v>
      </c>
      <c r="AI45" s="50">
        <f>TEIK_2003!AH45</f>
        <v>0</v>
      </c>
      <c r="AJ45" s="52">
        <f>TEIK_2003!AI45</f>
        <v>0</v>
      </c>
      <c r="AK45" s="50">
        <f>TEIK_2003!AJ45</f>
        <v>0</v>
      </c>
      <c r="AL45" s="50">
        <f>TEIK_2003!AK45</f>
        <v>0</v>
      </c>
      <c r="AM45" s="53">
        <f>TEIK_2003!AL45</f>
        <v>0</v>
      </c>
      <c r="AN45" s="51">
        <f>TEIK_2003!AM45</f>
        <v>0</v>
      </c>
      <c r="AO45" s="52">
        <f>TEIK_2003!AN45</f>
        <v>0</v>
      </c>
      <c r="AP45" s="51">
        <f>TEIK_2003!AO45</f>
        <v>0</v>
      </c>
      <c r="AQ45" s="50">
        <f>TEIK_2003!AP45</f>
        <v>0</v>
      </c>
      <c r="AR45" s="50">
        <f>TEIK_2003!AQ45</f>
        <v>0</v>
      </c>
      <c r="AS45" s="54">
        <f>TEIK_2003!AR45</f>
        <v>0</v>
      </c>
      <c r="AT45" s="45"/>
      <c r="AU45" s="45"/>
      <c r="AV45" s="45"/>
      <c r="AW45" s="46"/>
      <c r="AX45" s="46"/>
      <c r="AY45" s="45"/>
      <c r="AZ45" s="45"/>
      <c r="BA45" s="45"/>
      <c r="BB45" s="45"/>
      <c r="BC45" s="46"/>
      <c r="BD45" s="46"/>
      <c r="BE45" s="46"/>
      <c r="BF45" s="45"/>
      <c r="BG45" s="45"/>
      <c r="BH45" s="45"/>
      <c r="BI45" s="45"/>
      <c r="BJ45" s="45"/>
      <c r="BK45" s="46"/>
      <c r="BL45" s="46"/>
      <c r="BM45" s="46"/>
      <c r="BN45" s="45"/>
      <c r="BO45" s="45"/>
      <c r="BP45" s="45"/>
      <c r="BQ45" s="45"/>
      <c r="BR45" s="45"/>
      <c r="BS45" s="45"/>
      <c r="BT45" s="45"/>
      <c r="BU45" s="45"/>
      <c r="BV45" s="45"/>
      <c r="BW45" s="45"/>
      <c r="BX45" s="46"/>
      <c r="BY45" s="46"/>
      <c r="BZ45" s="45"/>
      <c r="CA45" s="45"/>
      <c r="CB45" s="46"/>
      <c r="CC45" s="46"/>
      <c r="CD45" s="45"/>
      <c r="CE45" s="45"/>
      <c r="CF45" s="47"/>
      <c r="CG45" s="47"/>
    </row>
    <row r="46" spans="2:85" ht="13.25" outlineLevel="1" x14ac:dyDescent="0.25">
      <c r="B46" s="48" t="s">
        <v>127</v>
      </c>
      <c r="C46" s="49" t="s">
        <v>128</v>
      </c>
      <c r="D46" s="50">
        <f>TEIK_2003!C46</f>
        <v>0</v>
      </c>
      <c r="E46" s="50">
        <f>TEIK_2003!D46</f>
        <v>0</v>
      </c>
      <c r="F46" s="50">
        <f>TEIK_2003!E46</f>
        <v>0</v>
      </c>
      <c r="G46" s="50">
        <f>TEIK_2003!F46</f>
        <v>0</v>
      </c>
      <c r="H46" s="50">
        <f>TEIK_2003!G46</f>
        <v>0</v>
      </c>
      <c r="I46" s="50">
        <f>TEIK_2003!H46</f>
        <v>0</v>
      </c>
      <c r="J46" s="50">
        <f>TEIK_2003!I46</f>
        <v>0</v>
      </c>
      <c r="K46" s="50">
        <f>TEIK_2003!J46</f>
        <v>0</v>
      </c>
      <c r="L46" s="50">
        <f>TEIK_2003!K46</f>
        <v>0</v>
      </c>
      <c r="M46" s="50">
        <f>TEIK_2003!L46</f>
        <v>0</v>
      </c>
      <c r="N46" s="50">
        <f>TEIK_2003!M46</f>
        <v>0</v>
      </c>
      <c r="O46" s="51">
        <f>TEIK_2003!N46</f>
        <v>0</v>
      </c>
      <c r="P46" s="50">
        <f>TEIK_2003!O46</f>
        <v>0</v>
      </c>
      <c r="Q46" s="52">
        <f>TEIK_2003!P46</f>
        <v>0</v>
      </c>
      <c r="R46" s="51">
        <f>TEIK_2003!Q46</f>
        <v>0</v>
      </c>
      <c r="S46" s="52">
        <f>TEIK_2003!R46</f>
        <v>0</v>
      </c>
      <c r="T46" s="50">
        <f>TEIK_2003!S46</f>
        <v>0</v>
      </c>
      <c r="U46" s="51">
        <f>TEIK_2003!T46</f>
        <v>0</v>
      </c>
      <c r="V46" s="52">
        <f>TEIK_2003!U46</f>
        <v>0</v>
      </c>
      <c r="W46" s="50">
        <f>TEIK_2003!V46</f>
        <v>0</v>
      </c>
      <c r="X46" s="50">
        <f>TEIK_2003!W46</f>
        <v>0</v>
      </c>
      <c r="Y46" s="50">
        <f>TEIK_2003!X46</f>
        <v>0</v>
      </c>
      <c r="Z46" s="50">
        <f>TEIK_2003!Y46</f>
        <v>0</v>
      </c>
      <c r="AA46" s="50">
        <f>TEIK_2003!Z46</f>
        <v>0</v>
      </c>
      <c r="AB46" s="51">
        <f>TEIK_2003!AA46</f>
        <v>0</v>
      </c>
      <c r="AC46" s="50">
        <f>TEIK_2003!AB46</f>
        <v>0</v>
      </c>
      <c r="AD46" s="50">
        <f>TEIK_2003!AC46</f>
        <v>0</v>
      </c>
      <c r="AE46" s="50">
        <f>TEIK_2003!AD46</f>
        <v>0</v>
      </c>
      <c r="AF46" s="50">
        <f>TEIK_2003!AE46</f>
        <v>0</v>
      </c>
      <c r="AG46" s="50">
        <f>TEIK_2003!AF46</f>
        <v>0</v>
      </c>
      <c r="AH46" s="50">
        <f>TEIK_2003!AG46</f>
        <v>0</v>
      </c>
      <c r="AI46" s="50">
        <f>TEIK_2003!AH46</f>
        <v>0</v>
      </c>
      <c r="AJ46" s="52">
        <f>TEIK_2003!AI46</f>
        <v>0</v>
      </c>
      <c r="AK46" s="50">
        <f>TEIK_2003!AJ46</f>
        <v>0</v>
      </c>
      <c r="AL46" s="50">
        <f>TEIK_2003!AK46</f>
        <v>0</v>
      </c>
      <c r="AM46" s="53">
        <f>TEIK_2003!AL46</f>
        <v>0</v>
      </c>
      <c r="AN46" s="51">
        <f>TEIK_2003!AM46</f>
        <v>0</v>
      </c>
      <c r="AO46" s="52">
        <f>TEIK_2003!AN46</f>
        <v>0</v>
      </c>
      <c r="AP46" s="51">
        <f>TEIK_2003!AO46</f>
        <v>0</v>
      </c>
      <c r="AQ46" s="50">
        <f>TEIK_2003!AP46</f>
        <v>0</v>
      </c>
      <c r="AR46" s="50">
        <f>TEIK_2003!AQ46</f>
        <v>0</v>
      </c>
      <c r="AS46" s="54">
        <f>TEIK_2003!AR46</f>
        <v>0</v>
      </c>
      <c r="AT46" s="45"/>
      <c r="AU46" s="45"/>
      <c r="AV46" s="45"/>
      <c r="AW46" s="46"/>
      <c r="AX46" s="46"/>
      <c r="AY46" s="45"/>
      <c r="AZ46" s="45"/>
      <c r="BA46" s="45"/>
      <c r="BB46" s="45"/>
      <c r="BC46" s="46"/>
      <c r="BD46" s="46"/>
      <c r="BE46" s="46"/>
      <c r="BF46" s="45"/>
      <c r="BG46" s="45"/>
      <c r="BH46" s="45"/>
      <c r="BI46" s="45"/>
      <c r="BJ46" s="45"/>
      <c r="BK46" s="46"/>
      <c r="BL46" s="46"/>
      <c r="BM46" s="46"/>
      <c r="BN46" s="45"/>
      <c r="BO46" s="45"/>
      <c r="BP46" s="45"/>
      <c r="BQ46" s="45"/>
      <c r="BR46" s="45"/>
      <c r="BS46" s="45"/>
      <c r="BT46" s="45"/>
      <c r="BU46" s="45"/>
      <c r="BV46" s="45"/>
      <c r="BW46" s="45"/>
      <c r="BX46" s="46"/>
      <c r="BY46" s="46"/>
      <c r="BZ46" s="45"/>
      <c r="CA46" s="45"/>
      <c r="CB46" s="46"/>
      <c r="CC46" s="46"/>
      <c r="CD46" s="45"/>
      <c r="CE46" s="45"/>
      <c r="CF46" s="47"/>
      <c r="CG46" s="47"/>
    </row>
    <row r="47" spans="2:85" ht="13.25" outlineLevel="1" x14ac:dyDescent="0.25">
      <c r="B47" s="48" t="s">
        <v>129</v>
      </c>
      <c r="C47" s="49" t="s">
        <v>130</v>
      </c>
      <c r="D47" s="50">
        <f>TEIK_2003!C47</f>
        <v>0</v>
      </c>
      <c r="E47" s="50">
        <f>TEIK_2003!D47</f>
        <v>0</v>
      </c>
      <c r="F47" s="50">
        <f>TEIK_2003!E47</f>
        <v>0</v>
      </c>
      <c r="G47" s="50">
        <f>TEIK_2003!F47</f>
        <v>0</v>
      </c>
      <c r="H47" s="50">
        <f>TEIK_2003!G47</f>
        <v>0</v>
      </c>
      <c r="I47" s="50">
        <f>TEIK_2003!H47</f>
        <v>0</v>
      </c>
      <c r="J47" s="50">
        <f>TEIK_2003!I47</f>
        <v>0</v>
      </c>
      <c r="K47" s="50">
        <f>TEIK_2003!J47</f>
        <v>0</v>
      </c>
      <c r="L47" s="50">
        <f>TEIK_2003!K47</f>
        <v>0</v>
      </c>
      <c r="M47" s="50">
        <f>TEIK_2003!L47</f>
        <v>0</v>
      </c>
      <c r="N47" s="50">
        <f>TEIK_2003!M47</f>
        <v>0</v>
      </c>
      <c r="O47" s="51">
        <f>TEIK_2003!N47</f>
        <v>0</v>
      </c>
      <c r="P47" s="50">
        <f>TEIK_2003!O47</f>
        <v>0</v>
      </c>
      <c r="Q47" s="52">
        <f>TEIK_2003!P47</f>
        <v>0</v>
      </c>
      <c r="R47" s="51">
        <f>TEIK_2003!Q47</f>
        <v>0</v>
      </c>
      <c r="S47" s="52">
        <f>TEIK_2003!R47</f>
        <v>0</v>
      </c>
      <c r="T47" s="50">
        <f>TEIK_2003!S47</f>
        <v>0</v>
      </c>
      <c r="U47" s="51">
        <f>TEIK_2003!T47</f>
        <v>0</v>
      </c>
      <c r="V47" s="52">
        <f>TEIK_2003!U47</f>
        <v>0</v>
      </c>
      <c r="W47" s="50">
        <f>TEIK_2003!V47</f>
        <v>0</v>
      </c>
      <c r="X47" s="50">
        <f>TEIK_2003!W47</f>
        <v>0</v>
      </c>
      <c r="Y47" s="50">
        <f>TEIK_2003!X47</f>
        <v>0</v>
      </c>
      <c r="Z47" s="50">
        <f>TEIK_2003!Y47</f>
        <v>0</v>
      </c>
      <c r="AA47" s="50">
        <f>TEIK_2003!Z47</f>
        <v>0</v>
      </c>
      <c r="AB47" s="51">
        <f>TEIK_2003!AA47</f>
        <v>0</v>
      </c>
      <c r="AC47" s="50">
        <f>TEIK_2003!AB47</f>
        <v>0</v>
      </c>
      <c r="AD47" s="50">
        <f>TEIK_2003!AC47</f>
        <v>0</v>
      </c>
      <c r="AE47" s="50">
        <f>TEIK_2003!AD47</f>
        <v>0</v>
      </c>
      <c r="AF47" s="50">
        <f>TEIK_2003!AE47</f>
        <v>0</v>
      </c>
      <c r="AG47" s="50">
        <f>TEIK_2003!AF47</f>
        <v>0</v>
      </c>
      <c r="AH47" s="50">
        <f>TEIK_2003!AG47</f>
        <v>0</v>
      </c>
      <c r="AI47" s="50">
        <f>TEIK_2003!AH47</f>
        <v>0</v>
      </c>
      <c r="AJ47" s="52">
        <f>TEIK_2003!AI47</f>
        <v>0</v>
      </c>
      <c r="AK47" s="50">
        <f>TEIK_2003!AJ47</f>
        <v>0</v>
      </c>
      <c r="AL47" s="50">
        <f>TEIK_2003!AK47</f>
        <v>0</v>
      </c>
      <c r="AM47" s="53">
        <f>TEIK_2003!AL47</f>
        <v>0</v>
      </c>
      <c r="AN47" s="51">
        <f>TEIK_2003!AM47</f>
        <v>0</v>
      </c>
      <c r="AO47" s="52">
        <f>TEIK_2003!AN47</f>
        <v>0</v>
      </c>
      <c r="AP47" s="51">
        <f>TEIK_2003!AO47</f>
        <v>0</v>
      </c>
      <c r="AQ47" s="50">
        <f>TEIK_2003!AP47</f>
        <v>0</v>
      </c>
      <c r="AR47" s="50">
        <f>TEIK_2003!AQ47</f>
        <v>0</v>
      </c>
      <c r="AS47" s="54">
        <f>TEIK_2003!AR47</f>
        <v>0</v>
      </c>
      <c r="AT47" s="45"/>
      <c r="AU47" s="45"/>
      <c r="AV47" s="45"/>
      <c r="AW47" s="46"/>
      <c r="AX47" s="46"/>
      <c r="AY47" s="45"/>
      <c r="AZ47" s="45"/>
      <c r="BA47" s="45"/>
      <c r="BB47" s="45"/>
      <c r="BC47" s="46"/>
      <c r="BD47" s="46"/>
      <c r="BE47" s="46"/>
      <c r="BF47" s="45"/>
      <c r="BG47" s="45"/>
      <c r="BH47" s="45"/>
      <c r="BI47" s="45"/>
      <c r="BJ47" s="45"/>
      <c r="BK47" s="46"/>
      <c r="BL47" s="46"/>
      <c r="BM47" s="46"/>
      <c r="BN47" s="45"/>
      <c r="BO47" s="45"/>
      <c r="BP47" s="45"/>
      <c r="BQ47" s="45"/>
      <c r="BR47" s="45"/>
      <c r="BS47" s="45"/>
      <c r="BT47" s="45"/>
      <c r="BU47" s="45"/>
      <c r="BV47" s="45"/>
      <c r="BW47" s="45"/>
      <c r="BX47" s="46"/>
      <c r="BY47" s="46"/>
      <c r="BZ47" s="45"/>
      <c r="CA47" s="45"/>
      <c r="CB47" s="46"/>
      <c r="CC47" s="46"/>
      <c r="CD47" s="45"/>
      <c r="CE47" s="45"/>
      <c r="CF47" s="47"/>
      <c r="CG47" s="47"/>
    </row>
    <row r="48" spans="2:85" ht="13.25" outlineLevel="1" x14ac:dyDescent="0.25">
      <c r="B48" s="55" t="s">
        <v>131</v>
      </c>
      <c r="C48" s="56" t="s">
        <v>132</v>
      </c>
      <c r="D48" s="57">
        <f>TEIK_2003!C48</f>
        <v>9625.02</v>
      </c>
      <c r="E48" s="57">
        <f>TEIK_2003!D48</f>
        <v>1422.67</v>
      </c>
      <c r="F48" s="57">
        <f>TEIK_2003!E48</f>
        <v>3294.39</v>
      </c>
      <c r="G48" s="57">
        <f>TEIK_2003!F48</f>
        <v>192.58</v>
      </c>
      <c r="H48" s="57">
        <f>TEIK_2003!G48</f>
        <v>1360.3300000000002</v>
      </c>
      <c r="I48" s="57">
        <f>TEIK_2003!H48</f>
        <v>967.54000000000008</v>
      </c>
      <c r="J48" s="57">
        <f>TEIK_2003!I48</f>
        <v>832.84999999999991</v>
      </c>
      <c r="K48" s="57">
        <f>TEIK_2003!J48</f>
        <v>4273.88</v>
      </c>
      <c r="L48" s="57">
        <f>TEIK_2003!K48</f>
        <v>1671.45</v>
      </c>
      <c r="M48" s="57">
        <f>TEIK_2003!L48</f>
        <v>1713.7099999999998</v>
      </c>
      <c r="N48" s="57">
        <f>TEIK_2003!M48</f>
        <v>3000.3700000000003</v>
      </c>
      <c r="O48" s="58">
        <f>TEIK_2003!N48</f>
        <v>1648.6699999999998</v>
      </c>
      <c r="P48" s="57">
        <f>TEIK_2003!O48</f>
        <v>288.65000000000003</v>
      </c>
      <c r="Q48" s="59">
        <f>TEIK_2003!P48</f>
        <v>1614.73</v>
      </c>
      <c r="R48" s="58">
        <f>TEIK_2003!Q48</f>
        <v>2627.29</v>
      </c>
      <c r="S48" s="59">
        <f>TEIK_2003!R48</f>
        <v>3027.42</v>
      </c>
      <c r="T48" s="57">
        <f>TEIK_2003!S48</f>
        <v>1329.65</v>
      </c>
      <c r="U48" s="58">
        <f>TEIK_2003!T48</f>
        <v>1293.5600000000002</v>
      </c>
      <c r="V48" s="59">
        <f>TEIK_2003!U48</f>
        <v>6542.92</v>
      </c>
      <c r="W48" s="57">
        <f>TEIK_2003!V48</f>
        <v>2981.7100000000005</v>
      </c>
      <c r="X48" s="57">
        <f>TEIK_2003!W48</f>
        <v>1706.4800000000005</v>
      </c>
      <c r="Y48" s="57">
        <f>TEIK_2003!X48</f>
        <v>1453.4399999999998</v>
      </c>
      <c r="Z48" s="57">
        <f>TEIK_2003!Y48</f>
        <v>6130.7900000000009</v>
      </c>
      <c r="AA48" s="57">
        <f>TEIK_2003!Z48</f>
        <v>7515.8</v>
      </c>
      <c r="AB48" s="58">
        <f>TEIK_2003!AA48</f>
        <v>14657.28</v>
      </c>
      <c r="AC48" s="57">
        <f>TEIK_2003!AB48</f>
        <v>8961</v>
      </c>
      <c r="AD48" s="57">
        <f>TEIK_2003!AC48</f>
        <v>3157.96</v>
      </c>
      <c r="AE48" s="57">
        <f>TEIK_2003!AD48</f>
        <v>5246.68</v>
      </c>
      <c r="AF48" s="57">
        <f>TEIK_2003!AE48</f>
        <v>103347.38</v>
      </c>
      <c r="AG48" s="57">
        <f>TEIK_2003!AF48</f>
        <v>3992.2000000000003</v>
      </c>
      <c r="AH48" s="57">
        <f>TEIK_2003!AG48</f>
        <v>14388.050000000001</v>
      </c>
      <c r="AI48" s="57">
        <f>TEIK_2003!AH48</f>
        <v>14391.88</v>
      </c>
      <c r="AJ48" s="59">
        <f>TEIK_2003!AI48</f>
        <v>5115.9000000000005</v>
      </c>
      <c r="AK48" s="57">
        <f>TEIK_2003!AJ48</f>
        <v>4838.82</v>
      </c>
      <c r="AL48" s="57">
        <f>TEIK_2003!AK48</f>
        <v>9678.5099999999984</v>
      </c>
      <c r="AM48" s="60">
        <f>TEIK_2003!AL48</f>
        <v>1308.29</v>
      </c>
      <c r="AN48" s="58">
        <f>TEIK_2003!AM48</f>
        <v>8628.0399999999991</v>
      </c>
      <c r="AO48" s="59">
        <f>TEIK_2003!AN48</f>
        <v>7636.02</v>
      </c>
      <c r="AP48" s="58">
        <f>TEIK_2003!AO48</f>
        <v>2982.9800000000005</v>
      </c>
      <c r="AQ48" s="57">
        <f>TEIK_2003!AP48</f>
        <v>25199</v>
      </c>
      <c r="AR48" s="57">
        <f>TEIK_2003!AQ48</f>
        <v>406.20000000000005</v>
      </c>
      <c r="AS48" s="61">
        <f>TEIK_2003!AR48</f>
        <v>300452.08999999997</v>
      </c>
      <c r="AT48" s="45"/>
      <c r="AU48" s="45"/>
      <c r="AV48" s="45"/>
      <c r="AW48" s="46"/>
      <c r="AX48" s="46"/>
      <c r="AY48" s="45"/>
      <c r="AZ48" s="45"/>
      <c r="BA48" s="45"/>
      <c r="BB48" s="45"/>
      <c r="BC48" s="46"/>
      <c r="BD48" s="46"/>
      <c r="BE48" s="46"/>
      <c r="BF48" s="45"/>
      <c r="BG48" s="45"/>
      <c r="BH48" s="45"/>
      <c r="BI48" s="45"/>
      <c r="BJ48" s="45"/>
      <c r="BK48" s="46"/>
      <c r="BL48" s="46"/>
      <c r="BM48" s="46"/>
      <c r="BN48" s="45"/>
      <c r="BO48" s="45"/>
      <c r="BP48" s="45"/>
      <c r="BQ48" s="45"/>
      <c r="BR48" s="45"/>
      <c r="BS48" s="45"/>
      <c r="BT48" s="45"/>
      <c r="BU48" s="45"/>
      <c r="BV48" s="45"/>
      <c r="BW48" s="45"/>
      <c r="BX48" s="46"/>
      <c r="BY48" s="46"/>
      <c r="BZ48" s="45"/>
      <c r="CA48" s="45"/>
      <c r="CB48" s="46"/>
      <c r="CC48" s="46"/>
      <c r="CD48" s="45"/>
      <c r="CE48" s="45"/>
      <c r="CF48" s="47"/>
      <c r="CG48" s="47"/>
    </row>
    <row r="49" spans="1:136" ht="13.25" outlineLevel="1" x14ac:dyDescent="0.25">
      <c r="O49" s="45"/>
      <c r="Q49" s="46"/>
      <c r="R49" s="45"/>
      <c r="S49" s="46"/>
      <c r="U49" s="45"/>
      <c r="V49" s="46"/>
      <c r="AB49" s="45"/>
      <c r="AJ49" s="46"/>
      <c r="AM49" s="47"/>
      <c r="AN49" s="45"/>
      <c r="AO49" s="46"/>
      <c r="AP49" s="45"/>
      <c r="AT49" s="45"/>
      <c r="AU49" s="45"/>
      <c r="AV49" s="45"/>
      <c r="AW49" s="46"/>
      <c r="AX49" s="46"/>
      <c r="AY49" s="45"/>
      <c r="AZ49" s="45"/>
      <c r="BA49" s="45"/>
      <c r="BB49" s="45"/>
      <c r="BC49" s="46"/>
      <c r="BD49" s="46"/>
      <c r="BE49" s="46"/>
      <c r="BF49" s="45"/>
      <c r="BG49" s="45"/>
      <c r="BH49" s="45"/>
      <c r="BI49" s="45"/>
      <c r="BJ49" s="45"/>
      <c r="BK49" s="46"/>
      <c r="BL49" s="46"/>
      <c r="BM49" s="46"/>
      <c r="BN49" s="45"/>
      <c r="BO49" s="45"/>
      <c r="BP49" s="45"/>
      <c r="BQ49" s="45"/>
      <c r="BR49" s="45"/>
      <c r="BS49" s="45"/>
      <c r="BT49" s="45"/>
      <c r="BU49" s="45"/>
      <c r="BV49" s="45"/>
      <c r="BW49" s="45"/>
      <c r="BX49" s="46"/>
      <c r="BY49" s="46"/>
      <c r="BZ49" s="45"/>
      <c r="CA49" s="45"/>
      <c r="CB49" s="46"/>
      <c r="CC49" s="46"/>
      <c r="CD49" s="45"/>
      <c r="CE49" s="45"/>
      <c r="CF49" s="47"/>
      <c r="CG49" s="47"/>
    </row>
    <row r="50" spans="1:136" ht="13.25" x14ac:dyDescent="0.25">
      <c r="O50" s="45"/>
      <c r="Q50" s="46"/>
      <c r="R50" s="45"/>
      <c r="S50" s="46"/>
      <c r="U50" s="45"/>
      <c r="V50" s="46"/>
      <c r="AB50" s="45"/>
      <c r="AJ50" s="46"/>
      <c r="AM50" s="47"/>
      <c r="AN50" s="45"/>
      <c r="AO50" s="46"/>
      <c r="AP50" s="45"/>
      <c r="AT50" s="45"/>
      <c r="AU50" s="45"/>
      <c r="AV50" s="45"/>
      <c r="AW50" s="46"/>
      <c r="AX50" s="46"/>
      <c r="AY50" s="45"/>
      <c r="AZ50" s="45"/>
      <c r="BA50" s="45"/>
      <c r="BB50" s="45"/>
      <c r="BC50" s="46"/>
      <c r="BD50" s="46"/>
      <c r="BE50" s="46"/>
      <c r="BF50" s="45"/>
      <c r="BG50" s="45"/>
      <c r="BH50" s="45"/>
      <c r="BI50" s="45"/>
      <c r="BJ50" s="45"/>
      <c r="BK50" s="46"/>
      <c r="BL50" s="46"/>
      <c r="BM50" s="46"/>
      <c r="BN50" s="45"/>
      <c r="BO50" s="45"/>
      <c r="BP50" s="45"/>
      <c r="BQ50" s="45"/>
      <c r="BR50" s="45"/>
      <c r="BS50" s="45"/>
      <c r="BT50" s="45"/>
      <c r="BU50" s="45"/>
      <c r="BV50" s="45"/>
      <c r="BW50" s="45"/>
      <c r="BX50" s="46"/>
      <c r="BY50" s="46"/>
      <c r="BZ50" s="45"/>
      <c r="CA50" s="45"/>
      <c r="CB50" s="46"/>
      <c r="CC50" s="46"/>
      <c r="CD50" s="45"/>
      <c r="CE50" s="45"/>
      <c r="CF50" s="47"/>
      <c r="CG50" s="47"/>
    </row>
    <row r="51" spans="1:136" ht="13.25" x14ac:dyDescent="0.25">
      <c r="A51" s="62" t="s">
        <v>159</v>
      </c>
      <c r="D51" s="22">
        <f t="array" ref="D51:EF51">TRANSPOSE(C53:C185)</f>
        <v>1</v>
      </c>
      <c r="E51" s="22">
        <v>2</v>
      </c>
      <c r="F51" s="22">
        <v>2</v>
      </c>
      <c r="G51" s="22">
        <v>12</v>
      </c>
      <c r="H51" s="22">
        <v>12</v>
      </c>
      <c r="I51" s="22">
        <v>12</v>
      </c>
      <c r="J51" s="22">
        <v>12</v>
      </c>
      <c r="K51" s="22">
        <v>3</v>
      </c>
      <c r="L51" s="22">
        <v>12</v>
      </c>
      <c r="M51" s="22">
        <v>12</v>
      </c>
      <c r="N51" s="22">
        <v>12</v>
      </c>
      <c r="O51" s="45">
        <v>12</v>
      </c>
      <c r="P51" s="22">
        <v>12</v>
      </c>
      <c r="Q51" s="46" t="str">
        <v>12_06</v>
      </c>
      <c r="R51" s="45" t="str">
        <v>07_08_12_09</v>
      </c>
      <c r="S51" s="46">
        <v>12</v>
      </c>
      <c r="T51" s="22">
        <v>12</v>
      </c>
      <c r="U51" s="45" t="str">
        <v>21_122_24_12_23</v>
      </c>
      <c r="V51" s="46" t="str">
        <v>23_24_12</v>
      </c>
      <c r="W51" s="22">
        <v>13</v>
      </c>
      <c r="X51" s="22">
        <v>13</v>
      </c>
      <c r="Y51" s="22">
        <v>19</v>
      </c>
      <c r="Z51" s="22">
        <v>19</v>
      </c>
      <c r="AA51" s="22">
        <v>19</v>
      </c>
      <c r="AB51" s="45" t="str">
        <v>14_15_16_17_18_19</v>
      </c>
      <c r="AC51" s="22">
        <v>19</v>
      </c>
      <c r="AD51" s="22">
        <v>19</v>
      </c>
      <c r="AE51" s="22">
        <v>19</v>
      </c>
      <c r="AF51" s="22">
        <v>19</v>
      </c>
      <c r="AG51" s="22">
        <v>19</v>
      </c>
      <c r="AH51" s="22">
        <v>19</v>
      </c>
      <c r="AI51" s="22">
        <v>19</v>
      </c>
      <c r="AJ51" s="46" t="str">
        <v>19_20</v>
      </c>
      <c r="AK51" s="22">
        <v>19</v>
      </c>
      <c r="AL51" s="22">
        <v>19</v>
      </c>
      <c r="AM51" s="47">
        <v>19</v>
      </c>
      <c r="AN51" s="45" t="str">
        <v>19_20</v>
      </c>
      <c r="AO51" s="46" t="str">
        <v>19_20</v>
      </c>
      <c r="AP51" s="45" t="str">
        <v>19_20</v>
      </c>
      <c r="AQ51" s="22">
        <v>20</v>
      </c>
      <c r="AR51" s="22">
        <v>20</v>
      </c>
      <c r="AS51" s="22">
        <v>25</v>
      </c>
      <c r="AT51" s="45">
        <v>100</v>
      </c>
      <c r="AU51" s="45">
        <v>1</v>
      </c>
      <c r="AV51" s="45">
        <v>2</v>
      </c>
      <c r="AW51" s="46">
        <v>3</v>
      </c>
      <c r="AX51" s="46">
        <v>4</v>
      </c>
      <c r="AY51" s="45">
        <v>5</v>
      </c>
      <c r="AZ51" s="45">
        <v>6</v>
      </c>
      <c r="BA51" s="45">
        <v>7</v>
      </c>
      <c r="BB51" s="45">
        <v>8</v>
      </c>
      <c r="BC51" s="46">
        <v>9</v>
      </c>
      <c r="BD51" s="46">
        <v>10</v>
      </c>
      <c r="BE51" s="46">
        <v>11</v>
      </c>
      <c r="BF51" s="45">
        <v>12</v>
      </c>
      <c r="BG51" s="45">
        <v>13</v>
      </c>
      <c r="BH51" s="45">
        <v>14</v>
      </c>
      <c r="BI51" s="45">
        <v>15</v>
      </c>
      <c r="BJ51" s="45">
        <v>16</v>
      </c>
      <c r="BK51" s="46">
        <v>17</v>
      </c>
      <c r="BL51" s="46">
        <v>18</v>
      </c>
      <c r="BM51" s="46">
        <v>19</v>
      </c>
      <c r="BN51" s="45">
        <v>20</v>
      </c>
      <c r="BO51" s="45">
        <v>21</v>
      </c>
      <c r="BP51" s="45">
        <v>22</v>
      </c>
      <c r="BQ51" s="45">
        <v>23</v>
      </c>
      <c r="BR51" s="45">
        <v>24</v>
      </c>
      <c r="BS51" s="45">
        <v>25</v>
      </c>
      <c r="BT51" s="45">
        <v>100</v>
      </c>
      <c r="BU51" s="45">
        <v>100</v>
      </c>
      <c r="BV51" s="45">
        <v>100</v>
      </c>
      <c r="BW51" s="45">
        <v>100</v>
      </c>
      <c r="BX51" s="46">
        <v>100</v>
      </c>
      <c r="BY51" s="46">
        <v>100</v>
      </c>
      <c r="BZ51" s="45">
        <v>100</v>
      </c>
      <c r="CA51" s="45">
        <v>100</v>
      </c>
      <c r="CB51" s="46">
        <v>100</v>
      </c>
      <c r="CC51" s="46">
        <v>100</v>
      </c>
      <c r="CD51" s="45">
        <v>100</v>
      </c>
      <c r="CE51" s="45">
        <v>100</v>
      </c>
      <c r="CF51" s="47">
        <v>100</v>
      </c>
      <c r="CG51" s="47">
        <v>100</v>
      </c>
      <c r="CH51" s="22">
        <v>100</v>
      </c>
      <c r="CI51" s="22">
        <v>100</v>
      </c>
      <c r="CJ51" s="22">
        <v>100</v>
      </c>
      <c r="CK51" s="22">
        <v>100</v>
      </c>
      <c r="CL51" s="22">
        <v>100</v>
      </c>
      <c r="CM51" s="22">
        <v>100</v>
      </c>
      <c r="CN51" s="22">
        <v>100</v>
      </c>
      <c r="CO51" s="22">
        <v>100</v>
      </c>
      <c r="CP51" s="22">
        <v>100</v>
      </c>
      <c r="CQ51" s="22">
        <v>100</v>
      </c>
      <c r="CR51" s="22">
        <v>100</v>
      </c>
      <c r="CS51" s="22">
        <v>100</v>
      </c>
      <c r="CT51" s="22">
        <v>100</v>
      </c>
      <c r="CU51" s="22">
        <v>100</v>
      </c>
      <c r="CV51" s="22">
        <v>100</v>
      </c>
      <c r="CW51" s="22">
        <v>100</v>
      </c>
      <c r="CX51" s="22">
        <v>100</v>
      </c>
      <c r="CY51" s="22">
        <v>100</v>
      </c>
      <c r="CZ51" s="22">
        <v>100</v>
      </c>
      <c r="DA51" s="22">
        <v>100</v>
      </c>
      <c r="DB51" s="22">
        <v>100</v>
      </c>
      <c r="DC51" s="22">
        <v>100</v>
      </c>
      <c r="DD51" s="22">
        <v>100</v>
      </c>
      <c r="DE51" s="22">
        <v>100</v>
      </c>
      <c r="DF51" s="22">
        <v>100</v>
      </c>
      <c r="DG51" s="22">
        <v>100</v>
      </c>
      <c r="DH51" s="22">
        <v>100</v>
      </c>
      <c r="DI51" s="22">
        <v>100</v>
      </c>
      <c r="DJ51" s="22">
        <v>100</v>
      </c>
      <c r="DK51" s="22">
        <v>100</v>
      </c>
      <c r="DL51" s="22">
        <v>100</v>
      </c>
      <c r="DM51" s="22">
        <v>100</v>
      </c>
      <c r="DN51" s="22">
        <v>100</v>
      </c>
      <c r="DO51" s="22">
        <v>100</v>
      </c>
      <c r="DP51" s="22">
        <v>100</v>
      </c>
      <c r="DQ51" s="22">
        <v>100</v>
      </c>
      <c r="DR51" s="22">
        <v>100</v>
      </c>
      <c r="DS51" s="22">
        <v>100</v>
      </c>
      <c r="DT51" s="22">
        <v>100</v>
      </c>
      <c r="DU51" s="22">
        <v>100</v>
      </c>
      <c r="DV51" s="22">
        <v>100</v>
      </c>
      <c r="DW51" s="22">
        <v>100</v>
      </c>
      <c r="DX51" s="22">
        <v>100</v>
      </c>
      <c r="DY51" s="22">
        <v>100</v>
      </c>
      <c r="DZ51" s="22">
        <v>100</v>
      </c>
      <c r="EA51" s="22">
        <v>100</v>
      </c>
      <c r="EB51" s="22">
        <v>100</v>
      </c>
      <c r="EC51" s="22">
        <v>100</v>
      </c>
      <c r="ED51" s="22">
        <v>100</v>
      </c>
      <c r="EE51" s="22">
        <v>100</v>
      </c>
      <c r="EF51" s="22">
        <v>100</v>
      </c>
    </row>
    <row r="52" spans="1:136" ht="13.25" x14ac:dyDescent="0.25">
      <c r="C52" s="63" t="s">
        <v>134</v>
      </c>
      <c r="D52" s="22" t="str">
        <f t="shared" ref="D52:AR52" si="0">CONCATENATE("I_",D51)</f>
        <v>I_1</v>
      </c>
      <c r="E52" s="22" t="str">
        <f t="shared" si="0"/>
        <v>I_2</v>
      </c>
      <c r="F52" s="22" t="str">
        <f t="shared" si="0"/>
        <v>I_2</v>
      </c>
      <c r="G52" s="22" t="str">
        <f t="shared" si="0"/>
        <v>I_12</v>
      </c>
      <c r="H52" s="22" t="str">
        <f t="shared" si="0"/>
        <v>I_12</v>
      </c>
      <c r="I52" s="22" t="str">
        <f t="shared" si="0"/>
        <v>I_12</v>
      </c>
      <c r="J52" s="22" t="str">
        <f t="shared" si="0"/>
        <v>I_12</v>
      </c>
      <c r="K52" s="22" t="str">
        <f t="shared" si="0"/>
        <v>I_3</v>
      </c>
      <c r="L52" s="22" t="str">
        <f t="shared" si="0"/>
        <v>I_12</v>
      </c>
      <c r="M52" s="22" t="str">
        <f t="shared" si="0"/>
        <v>I_12</v>
      </c>
      <c r="N52" s="22" t="str">
        <f t="shared" si="0"/>
        <v>I_12</v>
      </c>
      <c r="O52" s="45" t="str">
        <f t="shared" si="0"/>
        <v>I_12</v>
      </c>
      <c r="P52" s="22" t="str">
        <f t="shared" si="0"/>
        <v>I_12</v>
      </c>
      <c r="Q52" s="46" t="str">
        <f t="shared" si="0"/>
        <v>I_12_06</v>
      </c>
      <c r="R52" s="45" t="str">
        <f t="shared" si="0"/>
        <v>I_07_08_12_09</v>
      </c>
      <c r="S52" s="46" t="str">
        <f t="shared" si="0"/>
        <v>I_12</v>
      </c>
      <c r="T52" s="22" t="str">
        <f t="shared" si="0"/>
        <v>I_12</v>
      </c>
      <c r="U52" s="45" t="str">
        <f t="shared" si="0"/>
        <v>I_21_122_24_12_23</v>
      </c>
      <c r="V52" s="46" t="str">
        <f t="shared" si="0"/>
        <v>I_23_24_12</v>
      </c>
      <c r="W52" s="22" t="str">
        <f t="shared" si="0"/>
        <v>I_13</v>
      </c>
      <c r="X52" s="22" t="str">
        <f t="shared" si="0"/>
        <v>I_13</v>
      </c>
      <c r="Y52" s="22" t="str">
        <f t="shared" si="0"/>
        <v>I_19</v>
      </c>
      <c r="Z52" s="22" t="str">
        <f t="shared" si="0"/>
        <v>I_19</v>
      </c>
      <c r="AA52" s="22" t="str">
        <f t="shared" si="0"/>
        <v>I_19</v>
      </c>
      <c r="AB52" s="45" t="str">
        <f t="shared" si="0"/>
        <v>I_14_15_16_17_18_19</v>
      </c>
      <c r="AC52" s="22" t="str">
        <f t="shared" si="0"/>
        <v>I_19</v>
      </c>
      <c r="AD52" s="22" t="str">
        <f t="shared" si="0"/>
        <v>I_19</v>
      </c>
      <c r="AE52" s="22" t="str">
        <f t="shared" si="0"/>
        <v>I_19</v>
      </c>
      <c r="AF52" s="22" t="str">
        <f t="shared" si="0"/>
        <v>I_19</v>
      </c>
      <c r="AG52" s="22" t="str">
        <f t="shared" si="0"/>
        <v>I_19</v>
      </c>
      <c r="AH52" s="22" t="str">
        <f t="shared" si="0"/>
        <v>I_19</v>
      </c>
      <c r="AI52" s="22" t="str">
        <f t="shared" si="0"/>
        <v>I_19</v>
      </c>
      <c r="AJ52" s="46" t="str">
        <f t="shared" si="0"/>
        <v>I_19_20</v>
      </c>
      <c r="AK52" s="22" t="str">
        <f t="shared" si="0"/>
        <v>I_19</v>
      </c>
      <c r="AL52" s="22" t="str">
        <f t="shared" si="0"/>
        <v>I_19</v>
      </c>
      <c r="AM52" s="47" t="str">
        <f t="shared" si="0"/>
        <v>I_19</v>
      </c>
      <c r="AN52" s="45" t="str">
        <f t="shared" si="0"/>
        <v>I_19_20</v>
      </c>
      <c r="AO52" s="46" t="str">
        <f t="shared" si="0"/>
        <v>I_19_20</v>
      </c>
      <c r="AP52" s="45" t="str">
        <f t="shared" si="0"/>
        <v>I_19_20</v>
      </c>
      <c r="AQ52" s="22" t="str">
        <f t="shared" si="0"/>
        <v>I_20</v>
      </c>
      <c r="AR52" s="22" t="str">
        <f t="shared" si="0"/>
        <v>I_20</v>
      </c>
      <c r="AS52" s="22">
        <f>AS51</f>
        <v>25</v>
      </c>
      <c r="AT52" s="45" t="str">
        <f t="shared" ref="AT52:CH52" si="1">CONCATENATE("I_",AT51)</f>
        <v>I_100</v>
      </c>
      <c r="AU52" s="45" t="str">
        <f t="shared" si="1"/>
        <v>I_1</v>
      </c>
      <c r="AV52" s="45" t="str">
        <f t="shared" si="1"/>
        <v>I_2</v>
      </c>
      <c r="AW52" s="46" t="str">
        <f t="shared" si="1"/>
        <v>I_3</v>
      </c>
      <c r="AX52" s="46" t="str">
        <f t="shared" si="1"/>
        <v>I_4</v>
      </c>
      <c r="AY52" s="45" t="str">
        <f t="shared" si="1"/>
        <v>I_5</v>
      </c>
      <c r="AZ52" s="45" t="str">
        <f t="shared" si="1"/>
        <v>I_6</v>
      </c>
      <c r="BA52" s="45" t="str">
        <f t="shared" si="1"/>
        <v>I_7</v>
      </c>
      <c r="BB52" s="45" t="str">
        <f t="shared" si="1"/>
        <v>I_8</v>
      </c>
      <c r="BC52" s="46" t="str">
        <f t="shared" si="1"/>
        <v>I_9</v>
      </c>
      <c r="BD52" s="46" t="str">
        <f t="shared" si="1"/>
        <v>I_10</v>
      </c>
      <c r="BE52" s="46" t="str">
        <f t="shared" si="1"/>
        <v>I_11</v>
      </c>
      <c r="BF52" s="45" t="str">
        <f t="shared" si="1"/>
        <v>I_12</v>
      </c>
      <c r="BG52" s="45" t="str">
        <f t="shared" si="1"/>
        <v>I_13</v>
      </c>
      <c r="BH52" s="45" t="str">
        <f t="shared" si="1"/>
        <v>I_14</v>
      </c>
      <c r="BI52" s="45" t="str">
        <f t="shared" si="1"/>
        <v>I_15</v>
      </c>
      <c r="BJ52" s="45" t="str">
        <f t="shared" si="1"/>
        <v>I_16</v>
      </c>
      <c r="BK52" s="46" t="str">
        <f t="shared" si="1"/>
        <v>I_17</v>
      </c>
      <c r="BL52" s="46" t="str">
        <f t="shared" si="1"/>
        <v>I_18</v>
      </c>
      <c r="BM52" s="46" t="str">
        <f t="shared" si="1"/>
        <v>I_19</v>
      </c>
      <c r="BN52" s="45" t="str">
        <f t="shared" si="1"/>
        <v>I_20</v>
      </c>
      <c r="BO52" s="45" t="str">
        <f t="shared" si="1"/>
        <v>I_21</v>
      </c>
      <c r="BP52" s="45" t="str">
        <f t="shared" si="1"/>
        <v>I_22</v>
      </c>
      <c r="BQ52" s="45" t="str">
        <f t="shared" si="1"/>
        <v>I_23</v>
      </c>
      <c r="BR52" s="45" t="str">
        <f t="shared" si="1"/>
        <v>I_24</v>
      </c>
      <c r="BS52" s="45" t="str">
        <f t="shared" si="1"/>
        <v>I_25</v>
      </c>
      <c r="BT52" s="45" t="str">
        <f t="shared" si="1"/>
        <v>I_100</v>
      </c>
      <c r="BU52" s="45" t="str">
        <f t="shared" si="1"/>
        <v>I_100</v>
      </c>
      <c r="BV52" s="45" t="str">
        <f t="shared" si="1"/>
        <v>I_100</v>
      </c>
      <c r="BW52" s="45" t="str">
        <f t="shared" si="1"/>
        <v>I_100</v>
      </c>
      <c r="BX52" s="46" t="str">
        <f t="shared" si="1"/>
        <v>I_100</v>
      </c>
      <c r="BY52" s="46" t="str">
        <f t="shared" si="1"/>
        <v>I_100</v>
      </c>
      <c r="BZ52" s="45" t="str">
        <f t="shared" si="1"/>
        <v>I_100</v>
      </c>
      <c r="CA52" s="45" t="str">
        <f t="shared" si="1"/>
        <v>I_100</v>
      </c>
      <c r="CB52" s="46" t="str">
        <f t="shared" si="1"/>
        <v>I_100</v>
      </c>
      <c r="CC52" s="46" t="str">
        <f t="shared" si="1"/>
        <v>I_100</v>
      </c>
      <c r="CD52" s="45" t="str">
        <f t="shared" si="1"/>
        <v>I_100</v>
      </c>
      <c r="CE52" s="45" t="str">
        <f t="shared" si="1"/>
        <v>I_100</v>
      </c>
      <c r="CF52" s="47" t="str">
        <f t="shared" si="1"/>
        <v>I_100</v>
      </c>
      <c r="CG52" s="47" t="str">
        <f t="shared" si="1"/>
        <v>I_100</v>
      </c>
      <c r="CH52" s="22" t="str">
        <f t="shared" si="1"/>
        <v>I_100</v>
      </c>
      <c r="CI52" s="64">
        <v>1</v>
      </c>
      <c r="CJ52" s="65">
        <v>2</v>
      </c>
      <c r="CK52" s="65">
        <v>3</v>
      </c>
      <c r="CL52" s="65">
        <v>4</v>
      </c>
      <c r="CM52" s="65">
        <v>5</v>
      </c>
      <c r="CN52" s="65">
        <v>6</v>
      </c>
      <c r="CO52" s="65">
        <v>7</v>
      </c>
      <c r="CP52" s="65">
        <v>8</v>
      </c>
      <c r="CQ52" s="65">
        <v>9</v>
      </c>
      <c r="CR52" s="65">
        <v>10</v>
      </c>
      <c r="CS52" s="65">
        <v>11</v>
      </c>
      <c r="CT52" s="65">
        <v>12</v>
      </c>
      <c r="CU52" s="65">
        <v>13</v>
      </c>
      <c r="CV52" s="65">
        <v>14</v>
      </c>
      <c r="CW52" s="65">
        <v>15</v>
      </c>
      <c r="CX52" s="65">
        <v>16</v>
      </c>
      <c r="CY52" s="65">
        <v>17</v>
      </c>
      <c r="CZ52" s="65">
        <v>18</v>
      </c>
      <c r="DA52" s="65">
        <v>19</v>
      </c>
      <c r="DB52" s="65">
        <v>20</v>
      </c>
      <c r="DC52" s="65">
        <v>21</v>
      </c>
      <c r="DD52" s="65">
        <v>22</v>
      </c>
      <c r="DE52" s="65">
        <v>23</v>
      </c>
      <c r="DF52" s="65">
        <v>24</v>
      </c>
      <c r="DG52" s="66">
        <v>26</v>
      </c>
      <c r="DH52" s="22" t="str">
        <f t="shared" ref="DH52:EF52" si="2">CONCATENATE("I_",DH51)</f>
        <v>I_100</v>
      </c>
      <c r="DI52" s="22" t="str">
        <f t="shared" si="2"/>
        <v>I_100</v>
      </c>
      <c r="DJ52" s="22" t="str">
        <f t="shared" si="2"/>
        <v>I_100</v>
      </c>
      <c r="DK52" s="22" t="str">
        <f t="shared" si="2"/>
        <v>I_100</v>
      </c>
      <c r="DL52" s="22" t="str">
        <f t="shared" si="2"/>
        <v>I_100</v>
      </c>
      <c r="DM52" s="22" t="str">
        <f t="shared" si="2"/>
        <v>I_100</v>
      </c>
      <c r="DN52" s="22" t="str">
        <f t="shared" si="2"/>
        <v>I_100</v>
      </c>
      <c r="DO52" s="22" t="str">
        <f t="shared" si="2"/>
        <v>I_100</v>
      </c>
      <c r="DP52" s="22" t="str">
        <f t="shared" si="2"/>
        <v>I_100</v>
      </c>
      <c r="DQ52" s="22" t="str">
        <f t="shared" si="2"/>
        <v>I_100</v>
      </c>
      <c r="DR52" s="22" t="str">
        <f t="shared" si="2"/>
        <v>I_100</v>
      </c>
      <c r="DS52" s="22" t="str">
        <f t="shared" si="2"/>
        <v>I_100</v>
      </c>
      <c r="DT52" s="22" t="str">
        <f t="shared" si="2"/>
        <v>I_100</v>
      </c>
      <c r="DU52" s="22" t="str">
        <f t="shared" si="2"/>
        <v>I_100</v>
      </c>
      <c r="DV52" s="22" t="str">
        <f t="shared" si="2"/>
        <v>I_100</v>
      </c>
      <c r="DW52" s="22" t="str">
        <f t="shared" si="2"/>
        <v>I_100</v>
      </c>
      <c r="DX52" s="22" t="str">
        <f t="shared" si="2"/>
        <v>I_100</v>
      </c>
      <c r="DY52" s="22" t="str">
        <f t="shared" si="2"/>
        <v>I_100</v>
      </c>
      <c r="DZ52" s="22" t="str">
        <f t="shared" si="2"/>
        <v>I_100</v>
      </c>
      <c r="EA52" s="22" t="str">
        <f t="shared" si="2"/>
        <v>I_100</v>
      </c>
      <c r="EB52" s="22" t="str">
        <f t="shared" si="2"/>
        <v>I_100</v>
      </c>
      <c r="EC52" s="22" t="str">
        <f t="shared" si="2"/>
        <v>I_100</v>
      </c>
      <c r="ED52" s="22" t="str">
        <f t="shared" si="2"/>
        <v>I_100</v>
      </c>
      <c r="EE52" s="22" t="str">
        <f t="shared" si="2"/>
        <v>I_100</v>
      </c>
      <c r="EF52" s="22" t="str">
        <f t="shared" si="2"/>
        <v>I_100</v>
      </c>
    </row>
    <row r="53" spans="1:136" ht="13.25" x14ac:dyDescent="0.25">
      <c r="A53" s="22" t="str">
        <f t="shared" ref="A53:B72" si="3">B5</f>
        <v>AGRICULTURE  SYLVICULTURE  PECHE</v>
      </c>
      <c r="B53" s="22" t="str">
        <f t="shared" si="3"/>
        <v xml:space="preserve">FA0 </v>
      </c>
      <c r="C53" s="22">
        <v>1</v>
      </c>
      <c r="D53" s="67">
        <f t="shared" ref="D53:AS59" si="4">D5</f>
        <v>998</v>
      </c>
      <c r="E53" s="67">
        <f t="shared" si="4"/>
        <v>0</v>
      </c>
      <c r="F53" s="67">
        <f t="shared" si="4"/>
        <v>0</v>
      </c>
      <c r="G53" s="67">
        <f t="shared" si="4"/>
        <v>0</v>
      </c>
      <c r="H53" s="67">
        <f t="shared" si="4"/>
        <v>0</v>
      </c>
      <c r="I53" s="67">
        <f t="shared" si="4"/>
        <v>0</v>
      </c>
      <c r="J53" s="67">
        <f t="shared" si="4"/>
        <v>0</v>
      </c>
      <c r="K53" s="67">
        <f t="shared" si="4"/>
        <v>0</v>
      </c>
      <c r="L53" s="67">
        <f t="shared" si="4"/>
        <v>0</v>
      </c>
      <c r="M53" s="67">
        <f t="shared" si="4"/>
        <v>0</v>
      </c>
      <c r="N53" s="67">
        <f t="shared" si="4"/>
        <v>0</v>
      </c>
      <c r="O53" s="68">
        <f t="shared" si="4"/>
        <v>0</v>
      </c>
      <c r="P53" s="67">
        <f t="shared" si="4"/>
        <v>0</v>
      </c>
      <c r="Q53" s="69">
        <f t="shared" si="4"/>
        <v>0</v>
      </c>
      <c r="R53" s="68">
        <f t="shared" si="4"/>
        <v>0</v>
      </c>
      <c r="S53" s="69">
        <f t="shared" si="4"/>
        <v>0</v>
      </c>
      <c r="T53" s="67">
        <f t="shared" si="4"/>
        <v>0</v>
      </c>
      <c r="U53" s="68">
        <f t="shared" si="4"/>
        <v>0</v>
      </c>
      <c r="V53" s="69">
        <f t="shared" si="4"/>
        <v>0</v>
      </c>
      <c r="W53" s="67">
        <f t="shared" si="4"/>
        <v>0</v>
      </c>
      <c r="X53" s="67">
        <f t="shared" si="4"/>
        <v>0</v>
      </c>
      <c r="Y53" s="67">
        <f t="shared" si="4"/>
        <v>0</v>
      </c>
      <c r="Z53" s="67">
        <f t="shared" si="4"/>
        <v>0</v>
      </c>
      <c r="AA53" s="67">
        <f t="shared" si="4"/>
        <v>0</v>
      </c>
      <c r="AB53" s="68">
        <f t="shared" si="4"/>
        <v>0</v>
      </c>
      <c r="AC53" s="67">
        <f t="shared" si="4"/>
        <v>0</v>
      </c>
      <c r="AD53" s="67">
        <f t="shared" si="4"/>
        <v>0</v>
      </c>
      <c r="AE53" s="67">
        <f t="shared" si="4"/>
        <v>0</v>
      </c>
      <c r="AF53" s="67">
        <f t="shared" si="4"/>
        <v>0</v>
      </c>
      <c r="AG53" s="67">
        <f t="shared" si="4"/>
        <v>0</v>
      </c>
      <c r="AH53" s="67">
        <f t="shared" si="4"/>
        <v>0</v>
      </c>
      <c r="AI53" s="67">
        <f t="shared" si="4"/>
        <v>0</v>
      </c>
      <c r="AJ53" s="69">
        <f t="shared" si="4"/>
        <v>0</v>
      </c>
      <c r="AK53" s="67">
        <f t="shared" si="4"/>
        <v>0</v>
      </c>
      <c r="AL53" s="67">
        <f t="shared" si="4"/>
        <v>3</v>
      </c>
      <c r="AM53" s="70">
        <f t="shared" si="4"/>
        <v>0</v>
      </c>
      <c r="AN53" s="68">
        <f t="shared" si="4"/>
        <v>1</v>
      </c>
      <c r="AO53" s="69">
        <f t="shared" si="4"/>
        <v>0</v>
      </c>
      <c r="AP53" s="68">
        <f t="shared" si="4"/>
        <v>0</v>
      </c>
      <c r="AQ53" s="67">
        <f t="shared" si="4"/>
        <v>53</v>
      </c>
      <c r="AR53" s="67">
        <f t="shared" si="4"/>
        <v>0</v>
      </c>
      <c r="AS53" s="67">
        <f t="shared" si="4"/>
        <v>1055</v>
      </c>
      <c r="AT53" s="68">
        <f>O53*(SUM([2]CPR_CEB!$K$69:$K$70))/(SUM([2]CPR_CEB!$K$69:$K$72))</f>
        <v>0</v>
      </c>
      <c r="AU53" s="68">
        <f>O53*([2]CPR_CEB!$K$71/(SUM([2]CPR_CEB!$K$69:$K$72)))</f>
        <v>0</v>
      </c>
      <c r="AV53" s="68">
        <f>O53*([2]CPR_CEB!$K$72/(SUM([2]CPR_CEB!$K$69:$K$72)))</f>
        <v>0</v>
      </c>
      <c r="AW53" s="69">
        <f>$Q53*([2]CPR_CEB!$K$76/(SUM([2]CPR_CEB!$K$76:$K$78)))</f>
        <v>0</v>
      </c>
      <c r="AX53" s="69">
        <f>$Q53*(SUM([2]CPR_CEB!$K$77:$K$78)/(SUM([2]CPR_CEB!$K$76:$K$78)))</f>
        <v>0</v>
      </c>
      <c r="AY53" s="68">
        <f>$R53*(SUM([2]CPR_CEB!$K$79)/(SUM([2]CPR_CEB!$K$79:$K$84)))</f>
        <v>0</v>
      </c>
      <c r="AZ53" s="68">
        <f>$R53*(SUM([2]CPR_CEB!$K$80)/(SUM([2]CPR_CEB!$K$79:$K$84)))</f>
        <v>0</v>
      </c>
      <c r="BA53" s="68">
        <f>$R53*(SUM([2]CPR_CEB!$K$81:$K$83)/(SUM([2]CPR_CEB!$K$79:$K$84)))</f>
        <v>0</v>
      </c>
      <c r="BB53" s="68">
        <f>$R53*(SUM([2]CPR_CEB!$K$84)/(SUM([2]CPR_CEB!$K$79:$K$84)))</f>
        <v>0</v>
      </c>
      <c r="BC53" s="69">
        <f>$S53*(SUM([2]CPR_CEB!$K$85)/(SUM([2]CPR_CEB!$K$85:$K$90)))</f>
        <v>0</v>
      </c>
      <c r="BD53" s="69">
        <f>$S53*(SUM([2]CPR_CEB!$K$86)/(SUM([2]CPR_CEB!$K$85:$K$90)))</f>
        <v>0</v>
      </c>
      <c r="BE53" s="69">
        <f>$S53*(SUM([2]CPR_CEB!$K$87:$K$90)/(SUM([2]CPR_CEB!$K$85:$K$90)))</f>
        <v>0</v>
      </c>
      <c r="BF53" s="68">
        <f>$U53*(SUM([2]CPR_CEB!$K$93)/(SUM([2]CPR_CEB!$K$93:$K$97)))</f>
        <v>0</v>
      </c>
      <c r="BG53" s="68">
        <f>$U53*(SUM([2]CPR_CEB!$K$94)/(SUM([2]CPR_CEB!$K$93:$K$97)))*([2]TRP!$D$246/SUM([2]TRP!$D$246:$D$247))</f>
        <v>0</v>
      </c>
      <c r="BH53" s="68">
        <f>$U53*(SUM([2]CPR_CEB!$K$94)/(SUM([2]CPR_CEB!$K$93:$K$97)))*([2]TRP!$D$247/SUM([2]TRP!$D$246:$D$247))</f>
        <v>0</v>
      </c>
      <c r="BI53" s="68">
        <f>$U53*(SUM([2]CPR_CEB!$K$95:$K$96)/(SUM([2]CPR_CEB!$K$93:$K$97)))</f>
        <v>0</v>
      </c>
      <c r="BJ53" s="68">
        <f>$U53*(SUM([2]CPR_CEB!$K$97)/(SUM([2]CPR_CEB!$K$93:$K$97)))</f>
        <v>0</v>
      </c>
      <c r="BK53" s="69">
        <f>$V53*(SUM([2]CPR_CEB!$K$98)/(SUM([2]CPR_CEB!$K$98:$K$100)))</f>
        <v>0</v>
      </c>
      <c r="BL53" s="69">
        <f>$V53*(SUM([2]CPR_CEB!$K$99)/(SUM([2]CPR_CEB!$K$98:$K$100)))</f>
        <v>0</v>
      </c>
      <c r="BM53" s="69">
        <f>$V53*(SUM([2]CPR_CEB!$K$100)/(SUM([2]CPR_CEB!$K$98:$K$100)))</f>
        <v>0</v>
      </c>
      <c r="BN53" s="68">
        <f>$AB53*(SUM([2]CPR_CEB!$K$106)/(SUM([2]CPR_CEB!$K$106:$K$113)))</f>
        <v>0</v>
      </c>
      <c r="BO53" s="68">
        <f>$AB53*(SUM([2]CPR_CEB!$K$107)/(SUM([2]CPR_CEB!$K$106:$K$113)))</f>
        <v>0</v>
      </c>
      <c r="BP53" s="68">
        <f>$AB53*(SUM([2]CPR_CEB!$K$108)/(SUM([2]CPR_CEB!$K$106:$K$113)))</f>
        <v>0</v>
      </c>
      <c r="BQ53" s="68">
        <f>$AB53*(SUM([2]CPR_CEB!$K$109)/(SUM([2]CPR_CEB!$K$106:$K$113)))</f>
        <v>0</v>
      </c>
      <c r="BR53" s="68">
        <f>$AB53*(SUM([2]CPR_CEB!$K$110)/(SUM([2]CPR_CEB!$K$106:$K$113)))</f>
        <v>0</v>
      </c>
      <c r="BS53" s="68">
        <f>$AB53*(SUM([2]CPR_CEB!$K$111:$K$112)/(SUM([2]CPR_CEB!$K$106:$K$113)))</f>
        <v>0</v>
      </c>
      <c r="BT53" s="68">
        <f>$AB53*(SUM([2]CPR_CEB!$K$113)/(SUM([2]CPR_CEB!$K$106:$K$113)))*([2]TRP!$D$248/SUM([2]TRP!$D$248:$D$251))</f>
        <v>0</v>
      </c>
      <c r="BU53" s="68">
        <f>$AB53*(SUM([2]CPR_CEB!$K$113)/(SUM([2]CPR_CEB!$K$106:$K$113)))*([2]TRP!$D$249/SUM([2]TRP!$D$248:$D$251))</f>
        <v>0</v>
      </c>
      <c r="BV53" s="68">
        <f>$AB53*(SUM([2]CPR_CEB!$K$113)/(SUM([2]CPR_CEB!$K$106:$K$113)))*([2]TRP!$D$250/SUM([2]TRP!$D$248:$D$251))</f>
        <v>0</v>
      </c>
      <c r="BW53" s="68">
        <f>$AB53*(SUM([2]CPR_CEB!$K$113)/(SUM([2]CPR_CEB!$K$106:$K$113)))*([2]TRP!$D$251/SUM([2]TRP!$D$248:$D$251))</f>
        <v>0</v>
      </c>
      <c r="BX53" s="69">
        <f>$AJ53*(SUM([2]CPR_CEB!$K$129)/(SUM([2]CPR_CEB!$K$129:$K$130)))</f>
        <v>0</v>
      </c>
      <c r="BY53" s="69">
        <f>$AJ53*(SUM([2]CPR_CEB!$K$130)/(SUM([2]CPR_CEB!$K$129:$K$130)))</f>
        <v>0</v>
      </c>
      <c r="BZ53" s="68">
        <f>$AN53*(SUM([2]CPR_CEB!$K$137)/(SUM([2]CPR_CEB!$K$137:$K$138)))</f>
        <v>0.1683448800840231</v>
      </c>
      <c r="CA53" s="68">
        <f>$AN53*(SUM([2]CPR_CEB!$K$138)/(SUM([2]CPR_CEB!$K$137:$K$138)))</f>
        <v>0.83165511991597696</v>
      </c>
      <c r="CB53" s="71">
        <f>$AO53*([2]CPR_CEB!$K$139+[2]CPR_CEB!$K$141)/(SUM([2]CPR_CEB!$K$139:$K$141))</f>
        <v>0</v>
      </c>
      <c r="CC53" s="71">
        <f>$AO53*(SUM([2]CPR_CEB!$K$140)/(SUM([2]CPR_CEB!$K$139:$K$141)))</f>
        <v>0</v>
      </c>
      <c r="CD53" s="68">
        <f>$AP53*(SUM([2]CPR_CEB!$K$142)/(SUM([2]CPR_CEB!$K$142:$K$143)))</f>
        <v>0</v>
      </c>
      <c r="CE53" s="68">
        <f>$AP53*(SUM([2]CPR_CEB!$K$143)/(SUM([2]CPR_CEB!$K$142:$K$143)))</f>
        <v>0</v>
      </c>
      <c r="CF53" s="70"/>
      <c r="CG53" s="70"/>
      <c r="CI53" s="72">
        <f>SUM(D53)</f>
        <v>998</v>
      </c>
      <c r="CJ53" s="73">
        <f>SUM(E53:F53)</f>
        <v>0</v>
      </c>
      <c r="CK53" s="73">
        <f>SUM(K53)</f>
        <v>0</v>
      </c>
      <c r="CL53" s="73">
        <f>SUM(AU53)</f>
        <v>0</v>
      </c>
      <c r="CM53" s="73">
        <f>SUM(AV53)</f>
        <v>0</v>
      </c>
      <c r="CN53" s="73">
        <f>SUM(AX53)</f>
        <v>0</v>
      </c>
      <c r="CO53" s="73">
        <f>SUM(AY53)</f>
        <v>0</v>
      </c>
      <c r="CP53" s="73">
        <f>SUM(AZ53)</f>
        <v>0</v>
      </c>
      <c r="CQ53" s="73">
        <f>SUM(BB53)</f>
        <v>0</v>
      </c>
      <c r="CR53" s="73">
        <f>SUM(BC53)</f>
        <v>0</v>
      </c>
      <c r="CS53" s="73">
        <f>SUM(BD53)</f>
        <v>0</v>
      </c>
      <c r="CT53" s="73">
        <f>SUM(G53:J53,L53:N53,P53,T53,AT53,AW53,BA53,BE53,BI53,BM53,)</f>
        <v>0</v>
      </c>
      <c r="CU53" s="73">
        <f>SUM(W53:X53)</f>
        <v>0</v>
      </c>
      <c r="CV53" s="73">
        <f>SUM(BN53+BT53)</f>
        <v>0</v>
      </c>
      <c r="CW53" s="73">
        <f>SUM(BO53)</f>
        <v>0</v>
      </c>
      <c r="CX53" s="73">
        <f>SUM(BP53,BU53)</f>
        <v>0</v>
      </c>
      <c r="CY53" s="73">
        <f>SUM(BQ53,BV53)</f>
        <v>0</v>
      </c>
      <c r="CZ53" s="73">
        <f>SUM(BR53,BW53)</f>
        <v>0</v>
      </c>
      <c r="DA53" s="73">
        <f>SUM(Y53:AA53,AC53:AI53,AK53:AM53,BS53,BX53,BZ53,CB53,CD53)</f>
        <v>3.1683448800840233</v>
      </c>
      <c r="DB53" s="73">
        <f>SUM(AQ53:AR53,BY53,CA53,CC53,CE53)</f>
        <v>53.831655119915979</v>
      </c>
      <c r="DC53" s="73">
        <f>SUM(BF53)</f>
        <v>0</v>
      </c>
      <c r="DD53" s="73">
        <f>SUM(BG53,BJ53)</f>
        <v>0</v>
      </c>
      <c r="DE53" s="73">
        <f>SUM(BK53)</f>
        <v>0</v>
      </c>
      <c r="DF53" s="73">
        <f>SUM(BH53,BL53)</f>
        <v>0</v>
      </c>
      <c r="DG53" s="74">
        <f>SUM(CI53:DF53)</f>
        <v>1055</v>
      </c>
      <c r="DH53" s="99"/>
    </row>
    <row r="54" spans="1:136" ht="13.25" x14ac:dyDescent="0.25">
      <c r="A54" s="22" t="str">
        <f t="shared" si="3"/>
        <v>INDUSTRIES DE LA VIANDE ET DU LAIT</v>
      </c>
      <c r="B54" s="22" t="str">
        <f t="shared" si="3"/>
        <v xml:space="preserve">FB1 </v>
      </c>
      <c r="C54" s="22">
        <v>2</v>
      </c>
      <c r="D54" s="67">
        <f t="shared" si="4"/>
        <v>0</v>
      </c>
      <c r="E54" s="67">
        <f t="shared" si="4"/>
        <v>0</v>
      </c>
      <c r="F54" s="67">
        <f t="shared" si="4"/>
        <v>0</v>
      </c>
      <c r="G54" s="67">
        <f t="shared" si="4"/>
        <v>0</v>
      </c>
      <c r="H54" s="67">
        <f t="shared" si="4"/>
        <v>0</v>
      </c>
      <c r="I54" s="67">
        <f t="shared" si="4"/>
        <v>0</v>
      </c>
      <c r="J54" s="67">
        <f t="shared" si="4"/>
        <v>0</v>
      </c>
      <c r="K54" s="67">
        <f t="shared" si="4"/>
        <v>0</v>
      </c>
      <c r="L54" s="67">
        <f t="shared" si="4"/>
        <v>0</v>
      </c>
      <c r="M54" s="67">
        <f t="shared" si="4"/>
        <v>0</v>
      </c>
      <c r="N54" s="67">
        <f t="shared" si="4"/>
        <v>0</v>
      </c>
      <c r="O54" s="68">
        <f t="shared" si="4"/>
        <v>0</v>
      </c>
      <c r="P54" s="67">
        <f t="shared" si="4"/>
        <v>0</v>
      </c>
      <c r="Q54" s="69">
        <f t="shared" si="4"/>
        <v>0</v>
      </c>
      <c r="R54" s="68">
        <f t="shared" si="4"/>
        <v>0</v>
      </c>
      <c r="S54" s="69">
        <f t="shared" si="4"/>
        <v>0</v>
      </c>
      <c r="T54" s="67">
        <f t="shared" si="4"/>
        <v>0</v>
      </c>
      <c r="U54" s="68">
        <f t="shared" si="4"/>
        <v>0</v>
      </c>
      <c r="V54" s="69">
        <f t="shared" si="4"/>
        <v>0</v>
      </c>
      <c r="W54" s="67">
        <f t="shared" si="4"/>
        <v>0</v>
      </c>
      <c r="X54" s="67">
        <f t="shared" si="4"/>
        <v>0</v>
      </c>
      <c r="Y54" s="67">
        <f t="shared" si="4"/>
        <v>0</v>
      </c>
      <c r="Z54" s="67">
        <f t="shared" si="4"/>
        <v>0</v>
      </c>
      <c r="AA54" s="67">
        <f t="shared" si="4"/>
        <v>0</v>
      </c>
      <c r="AB54" s="68">
        <f t="shared" si="4"/>
        <v>0</v>
      </c>
      <c r="AC54" s="67">
        <f t="shared" si="4"/>
        <v>0</v>
      </c>
      <c r="AD54" s="67">
        <f t="shared" si="4"/>
        <v>0</v>
      </c>
      <c r="AE54" s="67">
        <f t="shared" si="4"/>
        <v>0</v>
      </c>
      <c r="AF54" s="67">
        <f t="shared" si="4"/>
        <v>0</v>
      </c>
      <c r="AG54" s="67">
        <f t="shared" si="4"/>
        <v>0</v>
      </c>
      <c r="AH54" s="67">
        <f t="shared" si="4"/>
        <v>0</v>
      </c>
      <c r="AI54" s="67">
        <f t="shared" si="4"/>
        <v>0</v>
      </c>
      <c r="AJ54" s="69">
        <f t="shared" si="4"/>
        <v>0</v>
      </c>
      <c r="AK54" s="67">
        <f t="shared" si="4"/>
        <v>0</v>
      </c>
      <c r="AL54" s="67">
        <f t="shared" si="4"/>
        <v>0</v>
      </c>
      <c r="AM54" s="70">
        <f t="shared" si="4"/>
        <v>0</v>
      </c>
      <c r="AN54" s="68">
        <f t="shared" si="4"/>
        <v>0</v>
      </c>
      <c r="AO54" s="69">
        <f t="shared" si="4"/>
        <v>0</v>
      </c>
      <c r="AP54" s="68">
        <f t="shared" si="4"/>
        <v>0</v>
      </c>
      <c r="AQ54" s="67">
        <f t="shared" si="4"/>
        <v>0</v>
      </c>
      <c r="AR54" s="67">
        <f t="shared" si="4"/>
        <v>0</v>
      </c>
      <c r="AS54" s="67">
        <f t="shared" si="4"/>
        <v>0</v>
      </c>
      <c r="AT54" s="68">
        <f>O54*(SUM([2]CPR_CEB!$K$69:$K$70))/(SUM([2]CPR_CEB!$K$69:$K$72))</f>
        <v>0</v>
      </c>
      <c r="AU54" s="68">
        <f>O54*([2]CPR_CEB!$K$71/(SUM([2]CPR_CEB!$K$69:$K$72)))</f>
        <v>0</v>
      </c>
      <c r="AV54" s="68">
        <f>O54*([2]CPR_CEB!$K$72/(SUM([2]CPR_CEB!$K$69:$K$72)))</f>
        <v>0</v>
      </c>
      <c r="AW54" s="69">
        <f>$Q54*([2]CPR_CEB!$K$76/(SUM([2]CPR_CEB!$K$76:$K$78)))</f>
        <v>0</v>
      </c>
      <c r="AX54" s="69">
        <f>$Q54*(SUM([2]CPR_CEB!$K$77:$K$78)/(SUM([2]CPR_CEB!$K$76:$K$78)))</f>
        <v>0</v>
      </c>
      <c r="AY54" s="68">
        <f>$R54*(SUM([2]CPR_CEB!$K$79)/(SUM([2]CPR_CEB!$K$79:$K$84)))</f>
        <v>0</v>
      </c>
      <c r="AZ54" s="68">
        <f>$R54*(SUM([2]CPR_CEB!$K$80)/(SUM([2]CPR_CEB!$K$79:$K$84)))</f>
        <v>0</v>
      </c>
      <c r="BA54" s="68">
        <f>$R54*(SUM([2]CPR_CEB!$K$81:$K$83)/(SUM([2]CPR_CEB!$K$79:$K$84)))</f>
        <v>0</v>
      </c>
      <c r="BB54" s="68">
        <f>$R54*(SUM([2]CPR_CEB!$K$84)/(SUM([2]CPR_CEB!$K$79:$K$84)))</f>
        <v>0</v>
      </c>
      <c r="BC54" s="69">
        <f>$S54*(SUM([2]CPR_CEB!$K$85)/(SUM([2]CPR_CEB!$K$85:$K$90)))</f>
        <v>0</v>
      </c>
      <c r="BD54" s="69">
        <f>$S54*(SUM([2]CPR_CEB!$K$86)/(SUM([2]CPR_CEB!$K$85:$K$90)))</f>
        <v>0</v>
      </c>
      <c r="BE54" s="69">
        <f>$S54*(SUM([2]CPR_CEB!$K$87:$K$90)/(SUM([2]CPR_CEB!$K$85:$K$90)))</f>
        <v>0</v>
      </c>
      <c r="BF54" s="68">
        <f>$U54*(SUM([2]CPR_CEB!$K$93)/(SUM([2]CPR_CEB!$K$93:$K$97)))</f>
        <v>0</v>
      </c>
      <c r="BG54" s="68">
        <f>$U54*(SUM([2]CPR_CEB!$K$94)/(SUM([2]CPR_CEB!$K$93:$K$97)))*([2]TRP!$D$246/SUM([2]TRP!$D$246:$D$247))</f>
        <v>0</v>
      </c>
      <c r="BH54" s="68">
        <f>$U54*(SUM([2]CPR_CEB!$K$94)/(SUM([2]CPR_CEB!$K$93:$K$97)))*([2]TRP!$D$247/SUM([2]TRP!$D$246:$D$247))</f>
        <v>0</v>
      </c>
      <c r="BI54" s="68">
        <f>$U54*(SUM([2]CPR_CEB!$K$95:$K$96)/(SUM([2]CPR_CEB!$K$93:$K$97)))</f>
        <v>0</v>
      </c>
      <c r="BJ54" s="68">
        <f>$U54*(SUM([2]CPR_CEB!$K$97)/(SUM([2]CPR_CEB!$K$93:$K$97)))</f>
        <v>0</v>
      </c>
      <c r="BK54" s="69">
        <f>$V54*(SUM([2]CPR_CEB!$K$98)/(SUM([2]CPR_CEB!$K$98:$K$100)))</f>
        <v>0</v>
      </c>
      <c r="BL54" s="69">
        <f>$V54*(SUM([2]CPR_CEB!$K$99)/(SUM([2]CPR_CEB!$K$98:$K$100)))</f>
        <v>0</v>
      </c>
      <c r="BM54" s="69">
        <f>$V54*(SUM([2]CPR_CEB!$K$100)/(SUM([2]CPR_CEB!$K$98:$K$100)))</f>
        <v>0</v>
      </c>
      <c r="BN54" s="68">
        <f>$AB54*(SUM([2]CPR_CEB!$K$106)/(SUM([2]CPR_CEB!$K$106:$K$113)))</f>
        <v>0</v>
      </c>
      <c r="BO54" s="68">
        <f>$AB54*(SUM([2]CPR_CEB!$K$107)/(SUM([2]CPR_CEB!$K$106:$K$113)))</f>
        <v>0</v>
      </c>
      <c r="BP54" s="68">
        <f>$AB54*(SUM([2]CPR_CEB!$K$108)/(SUM([2]CPR_CEB!$K$106:$K$113)))</f>
        <v>0</v>
      </c>
      <c r="BQ54" s="68">
        <f>$AB54*(SUM([2]CPR_CEB!$K$109)/(SUM([2]CPR_CEB!$K$106:$K$113)))</f>
        <v>0</v>
      </c>
      <c r="BR54" s="68">
        <f>$AB54*(SUM([2]CPR_CEB!$K$110)/(SUM([2]CPR_CEB!$K$106:$K$113)))</f>
        <v>0</v>
      </c>
      <c r="BS54" s="68">
        <f>$AB54*(SUM([2]CPR_CEB!$K$111:$K$112)/(SUM([2]CPR_CEB!$K$106:$K$113)))</f>
        <v>0</v>
      </c>
      <c r="BT54" s="68">
        <f>$AB54*(SUM([2]CPR_CEB!$K$113)/(SUM([2]CPR_CEB!$K$106:$K$113)))*([2]TRP!$D$248/SUM([2]TRP!$D$248:$D$251))</f>
        <v>0</v>
      </c>
      <c r="BU54" s="68">
        <f>$AB54*(SUM([2]CPR_CEB!$K$113)/(SUM([2]CPR_CEB!$K$106:$K$113)))*([2]TRP!$D$249/SUM([2]TRP!$D$248:$D$251))</f>
        <v>0</v>
      </c>
      <c r="BV54" s="68">
        <f>$AB54*(SUM([2]CPR_CEB!$K$113)/(SUM([2]CPR_CEB!$K$106:$K$113)))*([2]TRP!$D$250/SUM([2]TRP!$D$248:$D$251))</f>
        <v>0</v>
      </c>
      <c r="BW54" s="68">
        <f>$AB54*(SUM([2]CPR_CEB!$K$113)/(SUM([2]CPR_CEB!$K$106:$K$113)))*([2]TRP!$D$251/SUM([2]TRP!$D$248:$D$251))</f>
        <v>0</v>
      </c>
      <c r="BX54" s="69">
        <f>$AJ54*(SUM([2]CPR_CEB!$K$129)/(SUM([2]CPR_CEB!$K$129:$K$130)))</f>
        <v>0</v>
      </c>
      <c r="BY54" s="69">
        <f>$AJ54*(SUM([2]CPR_CEB!$K$130)/(SUM([2]CPR_CEB!$K$129:$K$130)))</f>
        <v>0</v>
      </c>
      <c r="BZ54" s="68">
        <f>$AN54*(SUM([2]CPR_CEB!$K$137)/(SUM([2]CPR_CEB!$K$137:$K$138)))</f>
        <v>0</v>
      </c>
      <c r="CA54" s="68">
        <f>$AN54*(SUM([2]CPR_CEB!$K$138)/(SUM([2]CPR_CEB!$K$137:$K$138)))</f>
        <v>0</v>
      </c>
      <c r="CB54" s="71">
        <f>$AO54*([2]CPR_CEB!$K$139+[2]CPR_CEB!$K$141)/(SUM([2]CPR_CEB!$K$139:$K$141))</f>
        <v>0</v>
      </c>
      <c r="CC54" s="71">
        <f>$AO54*(SUM([2]CPR_CEB!$K$140)/(SUM([2]CPR_CEB!$K$139:$K$141)))</f>
        <v>0</v>
      </c>
      <c r="CD54" s="68">
        <f>$AP54*(SUM([2]CPR_CEB!$K$142)/(SUM([2]CPR_CEB!$K$142:$K$143)))</f>
        <v>0</v>
      </c>
      <c r="CE54" s="68">
        <f>$AP54*(SUM([2]CPR_CEB!$K$143)/(SUM([2]CPR_CEB!$K$142:$K$143)))</f>
        <v>0</v>
      </c>
      <c r="CF54" s="70"/>
      <c r="CG54" s="70"/>
      <c r="CI54" s="72">
        <f t="shared" ref="CI54:CI94" si="5">SUM(D54)</f>
        <v>0</v>
      </c>
      <c r="CJ54" s="73">
        <f t="shared" ref="CJ54:CJ94" si="6">SUM(E54:F54)</f>
        <v>0</v>
      </c>
      <c r="CK54" s="73">
        <f t="shared" ref="CK54:CK94" si="7">SUM(K54)</f>
        <v>0</v>
      </c>
      <c r="CL54" s="73">
        <f t="shared" ref="CL54:CL94" si="8">SUM(AU54)</f>
        <v>0</v>
      </c>
      <c r="CM54" s="73">
        <f t="shared" ref="CM54:CM94" si="9">SUM(AV54)</f>
        <v>0</v>
      </c>
      <c r="CN54" s="73">
        <f t="shared" ref="CN54:CN94" si="10">SUM(AX54)</f>
        <v>0</v>
      </c>
      <c r="CO54" s="73">
        <f t="shared" ref="CO54:CP94" si="11">SUM(AY54)</f>
        <v>0</v>
      </c>
      <c r="CP54" s="73">
        <f t="shared" si="11"/>
        <v>0</v>
      </c>
      <c r="CQ54" s="73">
        <f t="shared" ref="CQ54:CR94" si="12">SUM(BB54)</f>
        <v>0</v>
      </c>
      <c r="CR54" s="73">
        <f t="shared" si="12"/>
        <v>0</v>
      </c>
      <c r="CS54" s="73">
        <f t="shared" ref="CS54:CS94" si="13">SUM(BD54)</f>
        <v>0</v>
      </c>
      <c r="CT54" s="73">
        <f t="shared" ref="CT54:CT94" si="14">SUM(G54:J54,L54:N54,P54,T54,AT54,AW54,BA54,BE54,BI54,BM54,)</f>
        <v>0</v>
      </c>
      <c r="CU54" s="73">
        <f t="shared" ref="CU54:CU94" si="15">SUM(W54:X54)</f>
        <v>0</v>
      </c>
      <c r="CV54" s="73">
        <f t="shared" ref="CV54:CV94" si="16">SUM(BN54+BT54)</f>
        <v>0</v>
      </c>
      <c r="CW54" s="73">
        <f t="shared" ref="CW54:CW94" si="17">SUM(BO54)</f>
        <v>0</v>
      </c>
      <c r="CX54" s="73">
        <f t="shared" ref="CX54:CZ94" si="18">SUM(BP54,BU54)</f>
        <v>0</v>
      </c>
      <c r="CY54" s="73">
        <f t="shared" si="18"/>
        <v>0</v>
      </c>
      <c r="CZ54" s="73">
        <f t="shared" si="18"/>
        <v>0</v>
      </c>
      <c r="DA54" s="73">
        <f t="shared" ref="DA54:DA94" si="19">SUM(Y54:AA54,AC54:AI54,AK54:AM54,BS54,BX54,BZ54,CB54,CD54)</f>
        <v>0</v>
      </c>
      <c r="DB54" s="73">
        <f t="shared" ref="DB54:DB94" si="20">SUM(AQ54:AR54,BY54,CA54,CC54,CE54)</f>
        <v>0</v>
      </c>
      <c r="DC54" s="73">
        <f t="shared" ref="DC54:DC94" si="21">SUM(BF54)</f>
        <v>0</v>
      </c>
      <c r="DD54" s="73">
        <f t="shared" ref="DD54:DD94" si="22">SUM(BG54,BJ54)</f>
        <v>0</v>
      </c>
      <c r="DE54" s="73">
        <f t="shared" ref="DE54:DE94" si="23">SUM(BK54)</f>
        <v>0</v>
      </c>
      <c r="DF54" s="73">
        <f t="shared" ref="DF54:DF94" si="24">SUM(BH54,BL54)</f>
        <v>0</v>
      </c>
      <c r="DG54" s="74">
        <f t="shared" ref="DG54:DG94" si="25">SUM(CI54:DF54)</f>
        <v>0</v>
      </c>
      <c r="DH54" s="99"/>
    </row>
    <row r="55" spans="1:136" ht="13.25" x14ac:dyDescent="0.25">
      <c r="A55" s="22" t="str">
        <f t="shared" si="3"/>
        <v>AUTRES INDUSTRIES AGRICOLES ET ALIMENTAI</v>
      </c>
      <c r="B55" s="22" t="str">
        <f t="shared" si="3"/>
        <v xml:space="preserve">FB2 </v>
      </c>
      <c r="C55" s="22">
        <v>2</v>
      </c>
      <c r="D55" s="67">
        <f t="shared" si="4"/>
        <v>0</v>
      </c>
      <c r="E55" s="67">
        <f t="shared" si="4"/>
        <v>0</v>
      </c>
      <c r="F55" s="67">
        <f t="shared" si="4"/>
        <v>0</v>
      </c>
      <c r="G55" s="67">
        <f t="shared" si="4"/>
        <v>0</v>
      </c>
      <c r="H55" s="67">
        <f t="shared" si="4"/>
        <v>0</v>
      </c>
      <c r="I55" s="67">
        <f t="shared" si="4"/>
        <v>0</v>
      </c>
      <c r="J55" s="67">
        <f t="shared" si="4"/>
        <v>0</v>
      </c>
      <c r="K55" s="67">
        <f t="shared" si="4"/>
        <v>0</v>
      </c>
      <c r="L55" s="67">
        <f t="shared" si="4"/>
        <v>0</v>
      </c>
      <c r="M55" s="67">
        <f t="shared" si="4"/>
        <v>0</v>
      </c>
      <c r="N55" s="67">
        <f t="shared" si="4"/>
        <v>0</v>
      </c>
      <c r="O55" s="68">
        <f t="shared" si="4"/>
        <v>0</v>
      </c>
      <c r="P55" s="67">
        <f t="shared" si="4"/>
        <v>0</v>
      </c>
      <c r="Q55" s="69">
        <f t="shared" si="4"/>
        <v>0</v>
      </c>
      <c r="R55" s="68">
        <f t="shared" si="4"/>
        <v>0</v>
      </c>
      <c r="S55" s="69">
        <f t="shared" si="4"/>
        <v>0</v>
      </c>
      <c r="T55" s="67">
        <f t="shared" si="4"/>
        <v>0</v>
      </c>
      <c r="U55" s="68">
        <f t="shared" si="4"/>
        <v>0</v>
      </c>
      <c r="V55" s="69">
        <f t="shared" si="4"/>
        <v>0</v>
      </c>
      <c r="W55" s="67">
        <f t="shared" si="4"/>
        <v>0</v>
      </c>
      <c r="X55" s="67">
        <f t="shared" si="4"/>
        <v>0</v>
      </c>
      <c r="Y55" s="67">
        <f t="shared" si="4"/>
        <v>0</v>
      </c>
      <c r="Z55" s="67">
        <f t="shared" si="4"/>
        <v>0</v>
      </c>
      <c r="AA55" s="67">
        <f t="shared" si="4"/>
        <v>0</v>
      </c>
      <c r="AB55" s="68">
        <f t="shared" si="4"/>
        <v>0</v>
      </c>
      <c r="AC55" s="67">
        <f t="shared" si="4"/>
        <v>0</v>
      </c>
      <c r="AD55" s="67">
        <f t="shared" si="4"/>
        <v>0</v>
      </c>
      <c r="AE55" s="67">
        <f t="shared" si="4"/>
        <v>0</v>
      </c>
      <c r="AF55" s="67">
        <f t="shared" si="4"/>
        <v>0</v>
      </c>
      <c r="AG55" s="67">
        <f t="shared" si="4"/>
        <v>0</v>
      </c>
      <c r="AH55" s="67">
        <f t="shared" si="4"/>
        <v>0</v>
      </c>
      <c r="AI55" s="67">
        <f t="shared" si="4"/>
        <v>0</v>
      </c>
      <c r="AJ55" s="69">
        <f t="shared" si="4"/>
        <v>0</v>
      </c>
      <c r="AK55" s="67">
        <f t="shared" si="4"/>
        <v>0</v>
      </c>
      <c r="AL55" s="67">
        <f t="shared" si="4"/>
        <v>0</v>
      </c>
      <c r="AM55" s="70">
        <f t="shared" si="4"/>
        <v>0</v>
      </c>
      <c r="AN55" s="68">
        <f t="shared" si="4"/>
        <v>0</v>
      </c>
      <c r="AO55" s="69">
        <f t="shared" si="4"/>
        <v>0</v>
      </c>
      <c r="AP55" s="68">
        <f t="shared" si="4"/>
        <v>0</v>
      </c>
      <c r="AQ55" s="67">
        <f t="shared" si="4"/>
        <v>0</v>
      </c>
      <c r="AR55" s="67">
        <f t="shared" si="4"/>
        <v>0</v>
      </c>
      <c r="AS55" s="67">
        <f t="shared" si="4"/>
        <v>0</v>
      </c>
      <c r="AT55" s="75">
        <f>O55*(SUM([2]CPR_CEB!$K$69:$K$70))/(SUM([2]CPR_CEB!$K$69:$K$72))</f>
        <v>0</v>
      </c>
      <c r="AU55" s="75">
        <f>O55*([2]CPR_CEB!$K$71/(SUM([2]CPR_CEB!$K$69:$K$72)))</f>
        <v>0</v>
      </c>
      <c r="AV55" s="75">
        <f>O55*([2]CPR_CEB!$K$72/(SUM([2]CPR_CEB!$K$69:$K$72)))</f>
        <v>0</v>
      </c>
      <c r="AW55" s="71">
        <f>$Q55*([2]CPR_CEB!$K$76/(SUM([2]CPR_CEB!$K$76:$K$78)))</f>
        <v>0</v>
      </c>
      <c r="AX55" s="71">
        <f>$Q55*(SUM([2]CPR_CEB!$K$77:$K$78)/(SUM([2]CPR_CEB!$K$76:$K$78)))</f>
        <v>0</v>
      </c>
      <c r="AY55" s="75">
        <f>$R55*(SUM([2]CPR_CEB!$K$79)/(SUM([2]CPR_CEB!$K$79:$K$84)))</f>
        <v>0</v>
      </c>
      <c r="AZ55" s="75">
        <f>$R55*(SUM([2]CPR_CEB!$K$80)/(SUM([2]CPR_CEB!$K$79:$K$84)))</f>
        <v>0</v>
      </c>
      <c r="BA55" s="75">
        <f>$R55*(SUM([2]CPR_CEB!$K$81:$K$83)/(SUM([2]CPR_CEB!$K$79:$K$84)))</f>
        <v>0</v>
      </c>
      <c r="BB55" s="75">
        <f>$R55*(SUM([2]CPR_CEB!$K$84)/(SUM([2]CPR_CEB!$K$79:$K$84)))</f>
        <v>0</v>
      </c>
      <c r="BC55" s="71">
        <f>$S55*(SUM([2]CPR_CEB!$K$85)/(SUM([2]CPR_CEB!$K$85:$K$90)))</f>
        <v>0</v>
      </c>
      <c r="BD55" s="71">
        <f>$S55*(SUM([2]CPR_CEB!$K$86)/(SUM([2]CPR_CEB!$K$85:$K$90)))</f>
        <v>0</v>
      </c>
      <c r="BE55" s="71">
        <f>$S55*(SUM([2]CPR_CEB!$K$87:$K$90)/(SUM([2]CPR_CEB!$K$85:$K$90)))</f>
        <v>0</v>
      </c>
      <c r="BF55" s="75">
        <f>$U55*(SUM([2]CPR_CEB!$K$93)/(SUM([2]CPR_CEB!$K$93:$K$97)))</f>
        <v>0</v>
      </c>
      <c r="BG55" s="75">
        <f>$U55*(SUM([2]CPR_CEB!$K$94)/(SUM([2]CPR_CEB!$K$93:$K$97)))*([2]TRP!$D$246/SUM([2]TRP!$D$246:$D$247))</f>
        <v>0</v>
      </c>
      <c r="BH55" s="75">
        <f>$U55*(SUM([2]CPR_CEB!$K$94)/(SUM([2]CPR_CEB!$K$93:$K$97)))*([2]TRP!$D$247/SUM([2]TRP!$D$246:$D$247))</f>
        <v>0</v>
      </c>
      <c r="BI55" s="75">
        <f>$U55*(SUM([2]CPR_CEB!$K$95:$K$96)/(SUM([2]CPR_CEB!$K$93:$K$97)))</f>
        <v>0</v>
      </c>
      <c r="BJ55" s="75">
        <f>$U55*(SUM([2]CPR_CEB!$K$97)/(SUM([2]CPR_CEB!$K$93:$K$97)))</f>
        <v>0</v>
      </c>
      <c r="BK55" s="71">
        <f>$V55*(SUM([2]CPR_CEB!$K$98)/(SUM([2]CPR_CEB!$K$98:$K$100)))</f>
        <v>0</v>
      </c>
      <c r="BL55" s="71">
        <f>$V55*(SUM([2]CPR_CEB!$K$99)/(SUM([2]CPR_CEB!$K$98:$K$100)))</f>
        <v>0</v>
      </c>
      <c r="BM55" s="71">
        <f>$V55*(SUM([2]CPR_CEB!$K$100)/(SUM([2]CPR_CEB!$K$98:$K$100)))</f>
        <v>0</v>
      </c>
      <c r="BN55" s="75">
        <f>$AB55*(SUM([2]CPR_CEB!$K$106)/(SUM([2]CPR_CEB!$K$106:$K$113)))</f>
        <v>0</v>
      </c>
      <c r="BO55" s="75">
        <f>$AB55*(SUM([2]CPR_CEB!$K$107)/(SUM([2]CPR_CEB!$K$106:$K$113)))</f>
        <v>0</v>
      </c>
      <c r="BP55" s="75">
        <f>$AB55*(SUM([2]CPR_CEB!$K$108)/(SUM([2]CPR_CEB!$K$106:$K$113)))</f>
        <v>0</v>
      </c>
      <c r="BQ55" s="75">
        <f>$AB55*(SUM([2]CPR_CEB!$K$109)/(SUM([2]CPR_CEB!$K$106:$K$113)))</f>
        <v>0</v>
      </c>
      <c r="BR55" s="75">
        <f>$AB55*(SUM([2]CPR_CEB!$K$110)/(SUM([2]CPR_CEB!$K$106:$K$113)))</f>
        <v>0</v>
      </c>
      <c r="BS55" s="75">
        <f>$AB55*(SUM([2]CPR_CEB!$K$111:$K$112)/(SUM([2]CPR_CEB!$K$106:$K$113)))</f>
        <v>0</v>
      </c>
      <c r="BT55" s="75">
        <f>$AB55*(SUM([2]CPR_CEB!$K$113)/(SUM([2]CPR_CEB!$K$106:$K$113)))*([2]TRP!$D$248/SUM([2]TRP!$D$248:$D$251))</f>
        <v>0</v>
      </c>
      <c r="BU55" s="75">
        <f>$AB55*(SUM([2]CPR_CEB!$K$113)/(SUM([2]CPR_CEB!$K$106:$K$113)))*([2]TRP!$D$249/SUM([2]TRP!$D$248:$D$251))</f>
        <v>0</v>
      </c>
      <c r="BV55" s="75">
        <f>$AB55*(SUM([2]CPR_CEB!$K$113)/(SUM([2]CPR_CEB!$K$106:$K$113)))*([2]TRP!$D$250/SUM([2]TRP!$D$248:$D$251))</f>
        <v>0</v>
      </c>
      <c r="BW55" s="75">
        <f>$AB55*(SUM([2]CPR_CEB!$K$113)/(SUM([2]CPR_CEB!$K$106:$K$113)))*([2]TRP!$D$251/SUM([2]TRP!$D$248:$D$251))</f>
        <v>0</v>
      </c>
      <c r="BX55" s="71">
        <f>$AJ55*(SUM([2]CPR_CEB!$K$129)/(SUM([2]CPR_CEB!$K$129:$K$130)))</f>
        <v>0</v>
      </c>
      <c r="BY55" s="71">
        <f>$AJ55*(SUM([2]CPR_CEB!$K$130)/(SUM([2]CPR_CEB!$K$129:$K$130)))</f>
        <v>0</v>
      </c>
      <c r="BZ55" s="68">
        <f>$AN55*(SUM([2]CPR_CEB!$K$137)/(SUM([2]CPR_CEB!$K$137:$K$138)))</f>
        <v>0</v>
      </c>
      <c r="CA55" s="68">
        <f>$AN55*(SUM([2]CPR_CEB!$K$138)/(SUM([2]CPR_CEB!$K$137:$K$138)))</f>
        <v>0</v>
      </c>
      <c r="CB55" s="71">
        <f>$AO55*([2]CPR_CEB!$K$139+[2]CPR_CEB!$K$141)/(SUM([2]CPR_CEB!$K$139:$K$141))</f>
        <v>0</v>
      </c>
      <c r="CC55" s="71">
        <f>$AO55*(SUM([2]CPR_CEB!$K$140)/(SUM([2]CPR_CEB!$K$139:$K$141)))</f>
        <v>0</v>
      </c>
      <c r="CD55" s="68">
        <f>$AP55*(SUM([2]CPR_CEB!$K$142)/(SUM([2]CPR_CEB!$K$142:$K$143)))</f>
        <v>0</v>
      </c>
      <c r="CE55" s="68">
        <f>$AP55*(SUM([2]CPR_CEB!$K$143)/(SUM([2]CPR_CEB!$K$142:$K$143)))</f>
        <v>0</v>
      </c>
      <c r="CF55" s="70"/>
      <c r="CG55" s="70"/>
      <c r="CI55" s="72">
        <f t="shared" si="5"/>
        <v>0</v>
      </c>
      <c r="CJ55" s="73">
        <f t="shared" si="6"/>
        <v>0</v>
      </c>
      <c r="CK55" s="73">
        <f t="shared" si="7"/>
        <v>0</v>
      </c>
      <c r="CL55" s="73">
        <f t="shared" si="8"/>
        <v>0</v>
      </c>
      <c r="CM55" s="73">
        <f t="shared" si="9"/>
        <v>0</v>
      </c>
      <c r="CN55" s="73">
        <f t="shared" si="10"/>
        <v>0</v>
      </c>
      <c r="CO55" s="73">
        <f t="shared" si="11"/>
        <v>0</v>
      </c>
      <c r="CP55" s="73">
        <f t="shared" si="11"/>
        <v>0</v>
      </c>
      <c r="CQ55" s="73">
        <f t="shared" si="12"/>
        <v>0</v>
      </c>
      <c r="CR55" s="73">
        <f t="shared" si="12"/>
        <v>0</v>
      </c>
      <c r="CS55" s="73">
        <f t="shared" si="13"/>
        <v>0</v>
      </c>
      <c r="CT55" s="73">
        <f t="shared" si="14"/>
        <v>0</v>
      </c>
      <c r="CU55" s="73">
        <f t="shared" si="15"/>
        <v>0</v>
      </c>
      <c r="CV55" s="73">
        <f t="shared" si="16"/>
        <v>0</v>
      </c>
      <c r="CW55" s="73">
        <f t="shared" si="17"/>
        <v>0</v>
      </c>
      <c r="CX55" s="73">
        <f t="shared" si="18"/>
        <v>0</v>
      </c>
      <c r="CY55" s="73">
        <f t="shared" si="18"/>
        <v>0</v>
      </c>
      <c r="CZ55" s="73">
        <f t="shared" si="18"/>
        <v>0</v>
      </c>
      <c r="DA55" s="73">
        <f t="shared" si="19"/>
        <v>0</v>
      </c>
      <c r="DB55" s="73">
        <f t="shared" si="20"/>
        <v>0</v>
      </c>
      <c r="DC55" s="73">
        <f t="shared" si="21"/>
        <v>0</v>
      </c>
      <c r="DD55" s="73">
        <f t="shared" si="22"/>
        <v>0</v>
      </c>
      <c r="DE55" s="73">
        <f t="shared" si="23"/>
        <v>0</v>
      </c>
      <c r="DF55" s="73">
        <f t="shared" si="24"/>
        <v>0</v>
      </c>
      <c r="DG55" s="74">
        <f t="shared" si="25"/>
        <v>0</v>
      </c>
      <c r="DH55" s="99"/>
    </row>
    <row r="56" spans="1:136" ht="13.25" x14ac:dyDescent="0.25">
      <c r="A56" s="22" t="str">
        <f t="shared" si="3"/>
        <v>HABILLEMENT  CUIR</v>
      </c>
      <c r="B56" s="22" t="str">
        <f t="shared" si="3"/>
        <v xml:space="preserve">FC1 </v>
      </c>
      <c r="C56" s="22">
        <v>12</v>
      </c>
      <c r="D56" s="67">
        <f t="shared" si="4"/>
        <v>0</v>
      </c>
      <c r="E56" s="67">
        <f t="shared" si="4"/>
        <v>0</v>
      </c>
      <c r="F56" s="67">
        <f t="shared" si="4"/>
        <v>0</v>
      </c>
      <c r="G56" s="67">
        <f t="shared" si="4"/>
        <v>0</v>
      </c>
      <c r="H56" s="67">
        <f t="shared" si="4"/>
        <v>0</v>
      </c>
      <c r="I56" s="67">
        <f t="shared" si="4"/>
        <v>0</v>
      </c>
      <c r="J56" s="67">
        <f t="shared" si="4"/>
        <v>0</v>
      </c>
      <c r="K56" s="67">
        <f t="shared" si="4"/>
        <v>0</v>
      </c>
      <c r="L56" s="67">
        <f t="shared" si="4"/>
        <v>0</v>
      </c>
      <c r="M56" s="67">
        <f t="shared" si="4"/>
        <v>0</v>
      </c>
      <c r="N56" s="67">
        <f t="shared" si="4"/>
        <v>0</v>
      </c>
      <c r="O56" s="68">
        <f t="shared" si="4"/>
        <v>0</v>
      </c>
      <c r="P56" s="67">
        <f t="shared" si="4"/>
        <v>0</v>
      </c>
      <c r="Q56" s="69">
        <f t="shared" si="4"/>
        <v>0</v>
      </c>
      <c r="R56" s="68">
        <f t="shared" si="4"/>
        <v>0</v>
      </c>
      <c r="S56" s="69">
        <f t="shared" si="4"/>
        <v>0</v>
      </c>
      <c r="T56" s="67">
        <f t="shared" si="4"/>
        <v>0</v>
      </c>
      <c r="U56" s="68">
        <f t="shared" si="4"/>
        <v>0</v>
      </c>
      <c r="V56" s="69">
        <f t="shared" si="4"/>
        <v>0</v>
      </c>
      <c r="W56" s="67">
        <f t="shared" si="4"/>
        <v>0</v>
      </c>
      <c r="X56" s="67">
        <f t="shared" si="4"/>
        <v>0</v>
      </c>
      <c r="Y56" s="67">
        <f t="shared" si="4"/>
        <v>0</v>
      </c>
      <c r="Z56" s="67">
        <f t="shared" si="4"/>
        <v>0</v>
      </c>
      <c r="AA56" s="67">
        <f t="shared" si="4"/>
        <v>0</v>
      </c>
      <c r="AB56" s="68">
        <f t="shared" si="4"/>
        <v>0</v>
      </c>
      <c r="AC56" s="67">
        <f t="shared" si="4"/>
        <v>0</v>
      </c>
      <c r="AD56" s="67">
        <f t="shared" si="4"/>
        <v>0</v>
      </c>
      <c r="AE56" s="67">
        <f t="shared" si="4"/>
        <v>0</v>
      </c>
      <c r="AF56" s="67">
        <f t="shared" si="4"/>
        <v>0</v>
      </c>
      <c r="AG56" s="67">
        <f t="shared" si="4"/>
        <v>0</v>
      </c>
      <c r="AH56" s="67">
        <f t="shared" si="4"/>
        <v>0</v>
      </c>
      <c r="AI56" s="67">
        <f t="shared" si="4"/>
        <v>0</v>
      </c>
      <c r="AJ56" s="69">
        <f t="shared" si="4"/>
        <v>0</v>
      </c>
      <c r="AK56" s="67">
        <f t="shared" si="4"/>
        <v>0</v>
      </c>
      <c r="AL56" s="67">
        <f t="shared" si="4"/>
        <v>0</v>
      </c>
      <c r="AM56" s="70">
        <f t="shared" si="4"/>
        <v>0</v>
      </c>
      <c r="AN56" s="68">
        <f t="shared" si="4"/>
        <v>0</v>
      </c>
      <c r="AO56" s="69">
        <f t="shared" si="4"/>
        <v>0</v>
      </c>
      <c r="AP56" s="68">
        <f t="shared" si="4"/>
        <v>0</v>
      </c>
      <c r="AQ56" s="67">
        <f t="shared" si="4"/>
        <v>0</v>
      </c>
      <c r="AR56" s="67">
        <f t="shared" si="4"/>
        <v>0</v>
      </c>
      <c r="AS56" s="67">
        <f t="shared" si="4"/>
        <v>0</v>
      </c>
      <c r="AT56" s="75">
        <f>O56*(SUM([2]CPR_CEB!$K$69:$K$70))/(SUM([2]CPR_CEB!$K$69:$K$72))</f>
        <v>0</v>
      </c>
      <c r="AU56" s="75">
        <f>O56*([2]CPR_CEB!$K$71/(SUM([2]CPR_CEB!$K$69:$K$72)))</f>
        <v>0</v>
      </c>
      <c r="AV56" s="75">
        <f>O56*([2]CPR_CEB!$K$72/(SUM([2]CPR_CEB!$K$69:$K$72)))</f>
        <v>0</v>
      </c>
      <c r="AW56" s="71">
        <f>$Q56*([2]CPR_CEB!$K$76/(SUM([2]CPR_CEB!$K$76:$K$78)))</f>
        <v>0</v>
      </c>
      <c r="AX56" s="71">
        <f>$Q56*(SUM([2]CPR_CEB!$K$77:$K$78)/(SUM([2]CPR_CEB!$K$76:$K$78)))</f>
        <v>0</v>
      </c>
      <c r="AY56" s="75">
        <f>$R56*(SUM([2]CPR_CEB!$K$79)/(SUM([2]CPR_CEB!$K$79:$K$84)))</f>
        <v>0</v>
      </c>
      <c r="AZ56" s="75">
        <f>$R56*(SUM([2]CPR_CEB!$K$80)/(SUM([2]CPR_CEB!$K$79:$K$84)))</f>
        <v>0</v>
      </c>
      <c r="BA56" s="75">
        <f>$R56*(SUM([2]CPR_CEB!$K$81:$K$83)/(SUM([2]CPR_CEB!$K$79:$K$84)))</f>
        <v>0</v>
      </c>
      <c r="BB56" s="75">
        <f>$R56*(SUM([2]CPR_CEB!$K$84)/(SUM([2]CPR_CEB!$K$79:$K$84)))</f>
        <v>0</v>
      </c>
      <c r="BC56" s="71">
        <f>$S56*(SUM([2]CPR_CEB!$K$85)/(SUM([2]CPR_CEB!$K$85:$K$90)))</f>
        <v>0</v>
      </c>
      <c r="BD56" s="71">
        <f>$S56*(SUM([2]CPR_CEB!$K$86)/(SUM([2]CPR_CEB!$K$85:$K$90)))</f>
        <v>0</v>
      </c>
      <c r="BE56" s="71">
        <f>$S56*(SUM([2]CPR_CEB!$K$87:$K$90)/(SUM([2]CPR_CEB!$K$85:$K$90)))</f>
        <v>0</v>
      </c>
      <c r="BF56" s="75">
        <f>$U56*(SUM([2]CPR_CEB!$K$93)/(SUM([2]CPR_CEB!$K$93:$K$97)))</f>
        <v>0</v>
      </c>
      <c r="BG56" s="75">
        <f>$U56*(SUM([2]CPR_CEB!$K$94)/(SUM([2]CPR_CEB!$K$93:$K$97)))*([2]TRP!$D$246/SUM([2]TRP!$D$246:$D$247))</f>
        <v>0</v>
      </c>
      <c r="BH56" s="75">
        <f>$U56*(SUM([2]CPR_CEB!$K$94)/(SUM([2]CPR_CEB!$K$93:$K$97)))*([2]TRP!$D$247/SUM([2]TRP!$D$246:$D$247))</f>
        <v>0</v>
      </c>
      <c r="BI56" s="75">
        <f>$U56*(SUM([2]CPR_CEB!$K$95:$K$96)/(SUM([2]CPR_CEB!$K$93:$K$97)))</f>
        <v>0</v>
      </c>
      <c r="BJ56" s="75">
        <f>$U56*(SUM([2]CPR_CEB!$K$97)/(SUM([2]CPR_CEB!$K$93:$K$97)))</f>
        <v>0</v>
      </c>
      <c r="BK56" s="71">
        <f>$V56*(SUM([2]CPR_CEB!$K$98)/(SUM([2]CPR_CEB!$K$98:$K$100)))</f>
        <v>0</v>
      </c>
      <c r="BL56" s="71">
        <f>$V56*(SUM([2]CPR_CEB!$K$99)/(SUM([2]CPR_CEB!$K$98:$K$100)))</f>
        <v>0</v>
      </c>
      <c r="BM56" s="71">
        <f>$V56*(SUM([2]CPR_CEB!$K$100)/(SUM([2]CPR_CEB!$K$98:$K$100)))</f>
        <v>0</v>
      </c>
      <c r="BN56" s="75">
        <f>$AB56*(SUM([2]CPR_CEB!$K$106)/(SUM([2]CPR_CEB!$K$106:$K$113)))</f>
        <v>0</v>
      </c>
      <c r="BO56" s="75">
        <f>$AB56*(SUM([2]CPR_CEB!$K$107)/(SUM([2]CPR_CEB!$K$106:$K$113)))</f>
        <v>0</v>
      </c>
      <c r="BP56" s="75">
        <f>$AB56*(SUM([2]CPR_CEB!$K$108)/(SUM([2]CPR_CEB!$K$106:$K$113)))</f>
        <v>0</v>
      </c>
      <c r="BQ56" s="75">
        <f>$AB56*(SUM([2]CPR_CEB!$K$109)/(SUM([2]CPR_CEB!$K$106:$K$113)))</f>
        <v>0</v>
      </c>
      <c r="BR56" s="75">
        <f>$AB56*(SUM([2]CPR_CEB!$K$110)/(SUM([2]CPR_CEB!$K$106:$K$113)))</f>
        <v>0</v>
      </c>
      <c r="BS56" s="75">
        <f>$AB56*(SUM([2]CPR_CEB!$K$111:$K$112)/(SUM([2]CPR_CEB!$K$106:$K$113)))</f>
        <v>0</v>
      </c>
      <c r="BT56" s="75">
        <f>$AB56*(SUM([2]CPR_CEB!$K$113)/(SUM([2]CPR_CEB!$K$106:$K$113)))*([2]TRP!$D$248/SUM([2]TRP!$D$248:$D$251))</f>
        <v>0</v>
      </c>
      <c r="BU56" s="75">
        <f>$AB56*(SUM([2]CPR_CEB!$K$113)/(SUM([2]CPR_CEB!$K$106:$K$113)))*([2]TRP!$D$249/SUM([2]TRP!$D$248:$D$251))</f>
        <v>0</v>
      </c>
      <c r="BV56" s="75">
        <f>$AB56*(SUM([2]CPR_CEB!$K$113)/(SUM([2]CPR_CEB!$K$106:$K$113)))*([2]TRP!$D$250/SUM([2]TRP!$D$248:$D$251))</f>
        <v>0</v>
      </c>
      <c r="BW56" s="75">
        <f>$AB56*(SUM([2]CPR_CEB!$K$113)/(SUM([2]CPR_CEB!$K$106:$K$113)))*([2]TRP!$D$251/SUM([2]TRP!$D$248:$D$251))</f>
        <v>0</v>
      </c>
      <c r="BX56" s="71">
        <f>$AJ56*(SUM([2]CPR_CEB!$K$129)/(SUM([2]CPR_CEB!$K$129:$K$130)))</f>
        <v>0</v>
      </c>
      <c r="BY56" s="71">
        <f>$AJ56*(SUM([2]CPR_CEB!$K$130)/(SUM([2]CPR_CEB!$K$129:$K$130)))</f>
        <v>0</v>
      </c>
      <c r="BZ56" s="68">
        <f>$AN56*(SUM([2]CPR_CEB!$K$137)/(SUM([2]CPR_CEB!$K$137:$K$138)))</f>
        <v>0</v>
      </c>
      <c r="CA56" s="68">
        <f>$AN56*(SUM([2]CPR_CEB!$K$138)/(SUM([2]CPR_CEB!$K$137:$K$138)))</f>
        <v>0</v>
      </c>
      <c r="CB56" s="71">
        <f>$AO56*([2]CPR_CEB!$K$139+[2]CPR_CEB!$K$141)/(SUM([2]CPR_CEB!$K$139:$K$141))</f>
        <v>0</v>
      </c>
      <c r="CC56" s="71">
        <f>$AO56*(SUM([2]CPR_CEB!$K$140)/(SUM([2]CPR_CEB!$K$139:$K$141)))</f>
        <v>0</v>
      </c>
      <c r="CD56" s="68">
        <f>$AP56*(SUM([2]CPR_CEB!$K$142)/(SUM([2]CPR_CEB!$K$142:$K$143)))</f>
        <v>0</v>
      </c>
      <c r="CE56" s="68">
        <f>$AP56*(SUM([2]CPR_CEB!$K$143)/(SUM([2]CPR_CEB!$K$142:$K$143)))</f>
        <v>0</v>
      </c>
      <c r="CF56" s="70"/>
      <c r="CG56" s="70"/>
      <c r="CI56" s="72">
        <f t="shared" si="5"/>
        <v>0</v>
      </c>
      <c r="CJ56" s="73">
        <f t="shared" si="6"/>
        <v>0</v>
      </c>
      <c r="CK56" s="73">
        <f t="shared" si="7"/>
        <v>0</v>
      </c>
      <c r="CL56" s="73">
        <f t="shared" si="8"/>
        <v>0</v>
      </c>
      <c r="CM56" s="73">
        <f t="shared" si="9"/>
        <v>0</v>
      </c>
      <c r="CN56" s="73">
        <f t="shared" si="10"/>
        <v>0</v>
      </c>
      <c r="CO56" s="73">
        <f t="shared" si="11"/>
        <v>0</v>
      </c>
      <c r="CP56" s="73">
        <f t="shared" si="11"/>
        <v>0</v>
      </c>
      <c r="CQ56" s="73">
        <f t="shared" si="12"/>
        <v>0</v>
      </c>
      <c r="CR56" s="73">
        <f t="shared" si="12"/>
        <v>0</v>
      </c>
      <c r="CS56" s="73">
        <f t="shared" si="13"/>
        <v>0</v>
      </c>
      <c r="CT56" s="73">
        <f t="shared" si="14"/>
        <v>0</v>
      </c>
      <c r="CU56" s="73">
        <f t="shared" si="15"/>
        <v>0</v>
      </c>
      <c r="CV56" s="73">
        <f t="shared" si="16"/>
        <v>0</v>
      </c>
      <c r="CW56" s="73">
        <f t="shared" si="17"/>
        <v>0</v>
      </c>
      <c r="CX56" s="73">
        <f t="shared" si="18"/>
        <v>0</v>
      </c>
      <c r="CY56" s="73">
        <f t="shared" si="18"/>
        <v>0</v>
      </c>
      <c r="CZ56" s="73">
        <f t="shared" si="18"/>
        <v>0</v>
      </c>
      <c r="DA56" s="73">
        <f t="shared" si="19"/>
        <v>0</v>
      </c>
      <c r="DB56" s="73">
        <f t="shared" si="20"/>
        <v>0</v>
      </c>
      <c r="DC56" s="73">
        <f t="shared" si="21"/>
        <v>0</v>
      </c>
      <c r="DD56" s="73">
        <f t="shared" si="22"/>
        <v>0</v>
      </c>
      <c r="DE56" s="73">
        <f t="shared" si="23"/>
        <v>0</v>
      </c>
      <c r="DF56" s="73">
        <f t="shared" si="24"/>
        <v>0</v>
      </c>
      <c r="DG56" s="74">
        <f t="shared" si="25"/>
        <v>0</v>
      </c>
      <c r="DH56" s="99"/>
    </row>
    <row r="57" spans="1:136" ht="13.25" x14ac:dyDescent="0.25">
      <c r="A57" s="22" t="str">
        <f t="shared" si="3"/>
        <v>EDITION  IMPRIMERIE  REPRODUCTION</v>
      </c>
      <c r="B57" s="22" t="str">
        <f t="shared" si="3"/>
        <v xml:space="preserve">FC2 </v>
      </c>
      <c r="C57" s="22">
        <v>12</v>
      </c>
      <c r="D57" s="67">
        <f t="shared" si="4"/>
        <v>0</v>
      </c>
      <c r="E57" s="67">
        <f t="shared" si="4"/>
        <v>0</v>
      </c>
      <c r="F57" s="67">
        <f t="shared" si="4"/>
        <v>0</v>
      </c>
      <c r="G57" s="67">
        <f t="shared" si="4"/>
        <v>0</v>
      </c>
      <c r="H57" s="67">
        <f t="shared" si="4"/>
        <v>0</v>
      </c>
      <c r="I57" s="67">
        <f t="shared" si="4"/>
        <v>0</v>
      </c>
      <c r="J57" s="67">
        <f t="shared" si="4"/>
        <v>0</v>
      </c>
      <c r="K57" s="67">
        <f t="shared" si="4"/>
        <v>0</v>
      </c>
      <c r="L57" s="67">
        <f t="shared" si="4"/>
        <v>0</v>
      </c>
      <c r="M57" s="67">
        <f t="shared" si="4"/>
        <v>0</v>
      </c>
      <c r="N57" s="67">
        <f t="shared" si="4"/>
        <v>0</v>
      </c>
      <c r="O57" s="68">
        <f t="shared" si="4"/>
        <v>0</v>
      </c>
      <c r="P57" s="67">
        <f t="shared" si="4"/>
        <v>0</v>
      </c>
      <c r="Q57" s="69">
        <f t="shared" si="4"/>
        <v>0</v>
      </c>
      <c r="R57" s="68">
        <f t="shared" si="4"/>
        <v>0</v>
      </c>
      <c r="S57" s="69">
        <f t="shared" si="4"/>
        <v>0</v>
      </c>
      <c r="T57" s="67">
        <f t="shared" si="4"/>
        <v>0</v>
      </c>
      <c r="U57" s="68">
        <f t="shared" si="4"/>
        <v>0</v>
      </c>
      <c r="V57" s="69">
        <f t="shared" si="4"/>
        <v>0</v>
      </c>
      <c r="W57" s="67">
        <f t="shared" si="4"/>
        <v>0</v>
      </c>
      <c r="X57" s="67">
        <f t="shared" si="4"/>
        <v>0</v>
      </c>
      <c r="Y57" s="67">
        <f t="shared" si="4"/>
        <v>0</v>
      </c>
      <c r="Z57" s="67">
        <f t="shared" si="4"/>
        <v>0</v>
      </c>
      <c r="AA57" s="67">
        <f t="shared" si="4"/>
        <v>0</v>
      </c>
      <c r="AB57" s="68">
        <f t="shared" si="4"/>
        <v>0</v>
      </c>
      <c r="AC57" s="67">
        <f t="shared" si="4"/>
        <v>0</v>
      </c>
      <c r="AD57" s="67">
        <f t="shared" si="4"/>
        <v>0</v>
      </c>
      <c r="AE57" s="67">
        <f t="shared" si="4"/>
        <v>0</v>
      </c>
      <c r="AF57" s="67">
        <f t="shared" si="4"/>
        <v>0</v>
      </c>
      <c r="AG57" s="67">
        <f t="shared" si="4"/>
        <v>0</v>
      </c>
      <c r="AH57" s="67">
        <f t="shared" si="4"/>
        <v>0</v>
      </c>
      <c r="AI57" s="67">
        <f t="shared" si="4"/>
        <v>0</v>
      </c>
      <c r="AJ57" s="69">
        <f t="shared" si="4"/>
        <v>0</v>
      </c>
      <c r="AK57" s="67">
        <f t="shared" si="4"/>
        <v>0</v>
      </c>
      <c r="AL57" s="67">
        <f t="shared" si="4"/>
        <v>0</v>
      </c>
      <c r="AM57" s="70">
        <f t="shared" si="4"/>
        <v>0</v>
      </c>
      <c r="AN57" s="68">
        <f t="shared" si="4"/>
        <v>0</v>
      </c>
      <c r="AO57" s="69">
        <f t="shared" si="4"/>
        <v>0</v>
      </c>
      <c r="AP57" s="68">
        <f t="shared" si="4"/>
        <v>0</v>
      </c>
      <c r="AQ57" s="67">
        <f t="shared" si="4"/>
        <v>0</v>
      </c>
      <c r="AR57" s="67">
        <f t="shared" si="4"/>
        <v>0</v>
      </c>
      <c r="AS57" s="67">
        <f t="shared" si="4"/>
        <v>0</v>
      </c>
      <c r="AT57" s="75">
        <f>O57*(SUM([2]CPR_CEB!$K$69:$K$70))/(SUM([2]CPR_CEB!$K$69:$K$72))</f>
        <v>0</v>
      </c>
      <c r="AU57" s="75">
        <f>O57*([2]CPR_CEB!$K$71/(SUM([2]CPR_CEB!$K$69:$K$72)))</f>
        <v>0</v>
      </c>
      <c r="AV57" s="75">
        <f>O57*([2]CPR_CEB!$K$72/(SUM([2]CPR_CEB!$K$69:$K$72)))</f>
        <v>0</v>
      </c>
      <c r="AW57" s="71">
        <f>$Q57*([2]CPR_CEB!$K$76/(SUM([2]CPR_CEB!$K$76:$K$78)))</f>
        <v>0</v>
      </c>
      <c r="AX57" s="71">
        <f>$Q57*(SUM([2]CPR_CEB!$K$77:$K$78)/(SUM([2]CPR_CEB!$K$76:$K$78)))</f>
        <v>0</v>
      </c>
      <c r="AY57" s="75">
        <f>$R57*(SUM([2]CPR_CEB!$K$79)/(SUM([2]CPR_CEB!$K$79:$K$84)))</f>
        <v>0</v>
      </c>
      <c r="AZ57" s="75">
        <f>$R57*(SUM([2]CPR_CEB!$K$80)/(SUM([2]CPR_CEB!$K$79:$K$84)))</f>
        <v>0</v>
      </c>
      <c r="BA57" s="75">
        <f>$R57*(SUM([2]CPR_CEB!$K$81:$K$83)/(SUM([2]CPR_CEB!$K$79:$K$84)))</f>
        <v>0</v>
      </c>
      <c r="BB57" s="75">
        <f>$R57*(SUM([2]CPR_CEB!$K$84)/(SUM([2]CPR_CEB!$K$79:$K$84)))</f>
        <v>0</v>
      </c>
      <c r="BC57" s="71">
        <f>$S57*(SUM([2]CPR_CEB!$K$85)/(SUM([2]CPR_CEB!$K$85:$K$90)))</f>
        <v>0</v>
      </c>
      <c r="BD57" s="71">
        <f>$S57*(SUM([2]CPR_CEB!$K$86)/(SUM([2]CPR_CEB!$K$85:$K$90)))</f>
        <v>0</v>
      </c>
      <c r="BE57" s="71">
        <f>$S57*(SUM([2]CPR_CEB!$K$87:$K$90)/(SUM([2]CPR_CEB!$K$85:$K$90)))</f>
        <v>0</v>
      </c>
      <c r="BF57" s="75">
        <f>$U57*(SUM([2]CPR_CEB!$K$93)/(SUM([2]CPR_CEB!$K$93:$K$97)))</f>
        <v>0</v>
      </c>
      <c r="BG57" s="75">
        <f>$U57*(SUM([2]CPR_CEB!$K$94)/(SUM([2]CPR_CEB!$K$93:$K$97)))*([2]TRP!$D$246/SUM([2]TRP!$D$246:$D$247))</f>
        <v>0</v>
      </c>
      <c r="BH57" s="75">
        <f>$U57*(SUM([2]CPR_CEB!$K$94)/(SUM([2]CPR_CEB!$K$93:$K$97)))*([2]TRP!$D$247/SUM([2]TRP!$D$246:$D$247))</f>
        <v>0</v>
      </c>
      <c r="BI57" s="75">
        <f>$U57*(SUM([2]CPR_CEB!$K$95:$K$96)/(SUM([2]CPR_CEB!$K$93:$K$97)))</f>
        <v>0</v>
      </c>
      <c r="BJ57" s="75">
        <f>$U57*(SUM([2]CPR_CEB!$K$97)/(SUM([2]CPR_CEB!$K$93:$K$97)))</f>
        <v>0</v>
      </c>
      <c r="BK57" s="71">
        <f>$V57*(SUM([2]CPR_CEB!$K$98)/(SUM([2]CPR_CEB!$K$98:$K$100)))</f>
        <v>0</v>
      </c>
      <c r="BL57" s="71">
        <f>$V57*(SUM([2]CPR_CEB!$K$99)/(SUM([2]CPR_CEB!$K$98:$K$100)))</f>
        <v>0</v>
      </c>
      <c r="BM57" s="71">
        <f>$V57*(SUM([2]CPR_CEB!$K$100)/(SUM([2]CPR_CEB!$K$98:$K$100)))</f>
        <v>0</v>
      </c>
      <c r="BN57" s="75">
        <f>$AB57*(SUM([2]CPR_CEB!$K$106)/(SUM([2]CPR_CEB!$K$106:$K$113)))</f>
        <v>0</v>
      </c>
      <c r="BO57" s="75">
        <f>$AB57*(SUM([2]CPR_CEB!$K$107)/(SUM([2]CPR_CEB!$K$106:$K$113)))</f>
        <v>0</v>
      </c>
      <c r="BP57" s="75">
        <f>$AB57*(SUM([2]CPR_CEB!$K$108)/(SUM([2]CPR_CEB!$K$106:$K$113)))</f>
        <v>0</v>
      </c>
      <c r="BQ57" s="75">
        <f>$AB57*(SUM([2]CPR_CEB!$K$109)/(SUM([2]CPR_CEB!$K$106:$K$113)))</f>
        <v>0</v>
      </c>
      <c r="BR57" s="75">
        <f>$AB57*(SUM([2]CPR_CEB!$K$110)/(SUM([2]CPR_CEB!$K$106:$K$113)))</f>
        <v>0</v>
      </c>
      <c r="BS57" s="75">
        <f>$AB57*(SUM([2]CPR_CEB!$K$111:$K$112)/(SUM([2]CPR_CEB!$K$106:$K$113)))</f>
        <v>0</v>
      </c>
      <c r="BT57" s="75">
        <f>$AB57*(SUM([2]CPR_CEB!$K$113)/(SUM([2]CPR_CEB!$K$106:$K$113)))*([2]TRP!$D$248/SUM([2]TRP!$D$248:$D$251))</f>
        <v>0</v>
      </c>
      <c r="BU57" s="75">
        <f>$AB57*(SUM([2]CPR_CEB!$K$113)/(SUM([2]CPR_CEB!$K$106:$K$113)))*([2]TRP!$D$249/SUM([2]TRP!$D$248:$D$251))</f>
        <v>0</v>
      </c>
      <c r="BV57" s="75">
        <f>$AB57*(SUM([2]CPR_CEB!$K$113)/(SUM([2]CPR_CEB!$K$106:$K$113)))*([2]TRP!$D$250/SUM([2]TRP!$D$248:$D$251))</f>
        <v>0</v>
      </c>
      <c r="BW57" s="75">
        <f>$AB57*(SUM([2]CPR_CEB!$K$113)/(SUM([2]CPR_CEB!$K$106:$K$113)))*([2]TRP!$D$251/SUM([2]TRP!$D$248:$D$251))</f>
        <v>0</v>
      </c>
      <c r="BX57" s="71">
        <f>$AJ57*(SUM([2]CPR_CEB!$K$129)/(SUM([2]CPR_CEB!$K$129:$K$130)))</f>
        <v>0</v>
      </c>
      <c r="BY57" s="71">
        <f>$AJ57*(SUM([2]CPR_CEB!$K$130)/(SUM([2]CPR_CEB!$K$129:$K$130)))</f>
        <v>0</v>
      </c>
      <c r="BZ57" s="68">
        <f>$AN57*(SUM([2]CPR_CEB!$K$137)/(SUM([2]CPR_CEB!$K$137:$K$138)))</f>
        <v>0</v>
      </c>
      <c r="CA57" s="68">
        <f>$AN57*(SUM([2]CPR_CEB!$K$138)/(SUM([2]CPR_CEB!$K$137:$K$138)))</f>
        <v>0</v>
      </c>
      <c r="CB57" s="71">
        <f>$AO57*([2]CPR_CEB!$K$139+[2]CPR_CEB!$K$141)/(SUM([2]CPR_CEB!$K$139:$K$141))</f>
        <v>0</v>
      </c>
      <c r="CC57" s="71">
        <f>$AO57*(SUM([2]CPR_CEB!$K$140)/(SUM([2]CPR_CEB!$K$139:$K$141)))</f>
        <v>0</v>
      </c>
      <c r="CD57" s="68">
        <f>$AP57*(SUM([2]CPR_CEB!$K$142)/(SUM([2]CPR_CEB!$K$142:$K$143)))</f>
        <v>0</v>
      </c>
      <c r="CE57" s="68">
        <f>$AP57*(SUM([2]CPR_CEB!$K$143)/(SUM([2]CPR_CEB!$K$142:$K$143)))</f>
        <v>0</v>
      </c>
      <c r="CF57" s="70"/>
      <c r="CG57" s="70"/>
      <c r="CI57" s="72">
        <f t="shared" si="5"/>
        <v>0</v>
      </c>
      <c r="CJ57" s="73">
        <f t="shared" si="6"/>
        <v>0</v>
      </c>
      <c r="CK57" s="73">
        <f t="shared" si="7"/>
        <v>0</v>
      </c>
      <c r="CL57" s="73">
        <f t="shared" si="8"/>
        <v>0</v>
      </c>
      <c r="CM57" s="73">
        <f t="shared" si="9"/>
        <v>0</v>
      </c>
      <c r="CN57" s="73">
        <f t="shared" si="10"/>
        <v>0</v>
      </c>
      <c r="CO57" s="73">
        <f t="shared" si="11"/>
        <v>0</v>
      </c>
      <c r="CP57" s="73">
        <f t="shared" si="11"/>
        <v>0</v>
      </c>
      <c r="CQ57" s="73">
        <f t="shared" si="12"/>
        <v>0</v>
      </c>
      <c r="CR57" s="73">
        <f t="shared" si="12"/>
        <v>0</v>
      </c>
      <c r="CS57" s="73">
        <f t="shared" si="13"/>
        <v>0</v>
      </c>
      <c r="CT57" s="73">
        <f t="shared" si="14"/>
        <v>0</v>
      </c>
      <c r="CU57" s="73">
        <f t="shared" si="15"/>
        <v>0</v>
      </c>
      <c r="CV57" s="73">
        <f t="shared" si="16"/>
        <v>0</v>
      </c>
      <c r="CW57" s="73">
        <f t="shared" si="17"/>
        <v>0</v>
      </c>
      <c r="CX57" s="73">
        <f t="shared" si="18"/>
        <v>0</v>
      </c>
      <c r="CY57" s="73">
        <f t="shared" si="18"/>
        <v>0</v>
      </c>
      <c r="CZ57" s="73">
        <f t="shared" si="18"/>
        <v>0</v>
      </c>
      <c r="DA57" s="73">
        <f t="shared" si="19"/>
        <v>0</v>
      </c>
      <c r="DB57" s="73">
        <f t="shared" si="20"/>
        <v>0</v>
      </c>
      <c r="DC57" s="73">
        <f t="shared" si="21"/>
        <v>0</v>
      </c>
      <c r="DD57" s="73">
        <f t="shared" si="22"/>
        <v>0</v>
      </c>
      <c r="DE57" s="73">
        <f t="shared" si="23"/>
        <v>0</v>
      </c>
      <c r="DF57" s="73">
        <f t="shared" si="24"/>
        <v>0</v>
      </c>
      <c r="DG57" s="74">
        <f t="shared" si="25"/>
        <v>0</v>
      </c>
      <c r="DH57" s="99"/>
    </row>
    <row r="58" spans="1:136" ht="13.25" x14ac:dyDescent="0.25">
      <c r="A58" s="22" t="str">
        <f t="shared" si="3"/>
        <v>PHARMACIE  PARFUMERIE ENTRETIEN</v>
      </c>
      <c r="B58" s="22" t="str">
        <f t="shared" si="3"/>
        <v xml:space="preserve">FC3 </v>
      </c>
      <c r="C58" s="22">
        <v>12</v>
      </c>
      <c r="D58" s="67">
        <f t="shared" si="4"/>
        <v>0</v>
      </c>
      <c r="E58" s="67">
        <f t="shared" si="4"/>
        <v>0</v>
      </c>
      <c r="F58" s="67">
        <f t="shared" si="4"/>
        <v>0</v>
      </c>
      <c r="G58" s="67">
        <f t="shared" si="4"/>
        <v>0</v>
      </c>
      <c r="H58" s="67">
        <f t="shared" si="4"/>
        <v>0</v>
      </c>
      <c r="I58" s="67">
        <f t="shared" si="4"/>
        <v>0</v>
      </c>
      <c r="J58" s="67">
        <f t="shared" si="4"/>
        <v>0</v>
      </c>
      <c r="K58" s="67">
        <f t="shared" si="4"/>
        <v>0</v>
      </c>
      <c r="L58" s="67">
        <f t="shared" si="4"/>
        <v>0</v>
      </c>
      <c r="M58" s="67">
        <f t="shared" si="4"/>
        <v>0</v>
      </c>
      <c r="N58" s="67">
        <f t="shared" si="4"/>
        <v>0</v>
      </c>
      <c r="O58" s="68">
        <f t="shared" si="4"/>
        <v>0</v>
      </c>
      <c r="P58" s="67">
        <f t="shared" si="4"/>
        <v>0</v>
      </c>
      <c r="Q58" s="69">
        <f t="shared" si="4"/>
        <v>0</v>
      </c>
      <c r="R58" s="68">
        <f t="shared" si="4"/>
        <v>0</v>
      </c>
      <c r="S58" s="69">
        <f t="shared" si="4"/>
        <v>0</v>
      </c>
      <c r="T58" s="67">
        <f t="shared" si="4"/>
        <v>0</v>
      </c>
      <c r="U58" s="68">
        <f t="shared" si="4"/>
        <v>0</v>
      </c>
      <c r="V58" s="69">
        <f t="shared" si="4"/>
        <v>0</v>
      </c>
      <c r="W58" s="67">
        <f t="shared" si="4"/>
        <v>0</v>
      </c>
      <c r="X58" s="67">
        <f t="shared" si="4"/>
        <v>0</v>
      </c>
      <c r="Y58" s="67">
        <f t="shared" si="4"/>
        <v>0</v>
      </c>
      <c r="Z58" s="67">
        <f t="shared" si="4"/>
        <v>0</v>
      </c>
      <c r="AA58" s="67">
        <f t="shared" si="4"/>
        <v>0</v>
      </c>
      <c r="AB58" s="68">
        <f t="shared" si="4"/>
        <v>0</v>
      </c>
      <c r="AC58" s="67">
        <f t="shared" si="4"/>
        <v>0</v>
      </c>
      <c r="AD58" s="67">
        <f t="shared" si="4"/>
        <v>0</v>
      </c>
      <c r="AE58" s="67">
        <f t="shared" si="4"/>
        <v>0</v>
      </c>
      <c r="AF58" s="67">
        <f t="shared" si="4"/>
        <v>0</v>
      </c>
      <c r="AG58" s="67">
        <f t="shared" si="4"/>
        <v>0</v>
      </c>
      <c r="AH58" s="67">
        <f t="shared" si="4"/>
        <v>0</v>
      </c>
      <c r="AI58" s="67">
        <f t="shared" si="4"/>
        <v>0</v>
      </c>
      <c r="AJ58" s="69">
        <f t="shared" si="4"/>
        <v>0</v>
      </c>
      <c r="AK58" s="67">
        <f t="shared" si="4"/>
        <v>0</v>
      </c>
      <c r="AL58" s="67">
        <f t="shared" si="4"/>
        <v>0</v>
      </c>
      <c r="AM58" s="70">
        <f t="shared" si="4"/>
        <v>0</v>
      </c>
      <c r="AN58" s="68">
        <f t="shared" si="4"/>
        <v>0</v>
      </c>
      <c r="AO58" s="69">
        <f t="shared" si="4"/>
        <v>0</v>
      </c>
      <c r="AP58" s="68">
        <f t="shared" si="4"/>
        <v>0</v>
      </c>
      <c r="AQ58" s="67">
        <f t="shared" si="4"/>
        <v>0</v>
      </c>
      <c r="AR58" s="67">
        <f t="shared" si="4"/>
        <v>0</v>
      </c>
      <c r="AS58" s="67">
        <f t="shared" si="4"/>
        <v>0</v>
      </c>
      <c r="AT58" s="75">
        <f>O58*(SUM([2]CPR_CEB!$K$69:$K$70))/(SUM([2]CPR_CEB!$K$69:$K$72))</f>
        <v>0</v>
      </c>
      <c r="AU58" s="75">
        <f>O58*([2]CPR_CEB!$K$71/(SUM([2]CPR_CEB!$K$69:$K$72)))</f>
        <v>0</v>
      </c>
      <c r="AV58" s="75">
        <f>O58*([2]CPR_CEB!$K$72/(SUM([2]CPR_CEB!$K$69:$K$72)))</f>
        <v>0</v>
      </c>
      <c r="AW58" s="71">
        <f>$Q58*([2]CPR_CEB!$K$76/(SUM([2]CPR_CEB!$K$76:$K$78)))</f>
        <v>0</v>
      </c>
      <c r="AX58" s="71">
        <f>$Q58*(SUM([2]CPR_CEB!$K$77:$K$78)/(SUM([2]CPR_CEB!$K$76:$K$78)))</f>
        <v>0</v>
      </c>
      <c r="AY58" s="75">
        <f>$R58*(SUM([2]CPR_CEB!$K$79)/(SUM([2]CPR_CEB!$K$79:$K$84)))</f>
        <v>0</v>
      </c>
      <c r="AZ58" s="75">
        <f>$R58*(SUM([2]CPR_CEB!$K$80)/(SUM([2]CPR_CEB!$K$79:$K$84)))</f>
        <v>0</v>
      </c>
      <c r="BA58" s="75">
        <f>$R58*(SUM([2]CPR_CEB!$K$81:$K$83)/(SUM([2]CPR_CEB!$K$79:$K$84)))</f>
        <v>0</v>
      </c>
      <c r="BB58" s="75">
        <f>$R58*(SUM([2]CPR_CEB!$K$84)/(SUM([2]CPR_CEB!$K$79:$K$84)))</f>
        <v>0</v>
      </c>
      <c r="BC58" s="71">
        <f>$S58*(SUM([2]CPR_CEB!$K$85)/(SUM([2]CPR_CEB!$K$85:$K$90)))</f>
        <v>0</v>
      </c>
      <c r="BD58" s="71">
        <f>$S58*(SUM([2]CPR_CEB!$K$86)/(SUM([2]CPR_CEB!$K$85:$K$90)))</f>
        <v>0</v>
      </c>
      <c r="BE58" s="71">
        <f>$S58*(SUM([2]CPR_CEB!$K$87:$K$90)/(SUM([2]CPR_CEB!$K$85:$K$90)))</f>
        <v>0</v>
      </c>
      <c r="BF58" s="75">
        <f>$U58*(SUM([2]CPR_CEB!$K$93)/(SUM([2]CPR_CEB!$K$93:$K$97)))</f>
        <v>0</v>
      </c>
      <c r="BG58" s="75">
        <f>$U58*(SUM([2]CPR_CEB!$K$94)/(SUM([2]CPR_CEB!$K$93:$K$97)))*([2]TRP!$D$246/SUM([2]TRP!$D$246:$D$247))</f>
        <v>0</v>
      </c>
      <c r="BH58" s="75">
        <f>$U58*(SUM([2]CPR_CEB!$K$94)/(SUM([2]CPR_CEB!$K$93:$K$97)))*([2]TRP!$D$247/SUM([2]TRP!$D$246:$D$247))</f>
        <v>0</v>
      </c>
      <c r="BI58" s="75">
        <f>$U58*(SUM([2]CPR_CEB!$K$95:$K$96)/(SUM([2]CPR_CEB!$K$93:$K$97)))</f>
        <v>0</v>
      </c>
      <c r="BJ58" s="75">
        <f>$U58*(SUM([2]CPR_CEB!$K$97)/(SUM([2]CPR_CEB!$K$93:$K$97)))</f>
        <v>0</v>
      </c>
      <c r="BK58" s="71">
        <f>$V58*(SUM([2]CPR_CEB!$K$98)/(SUM([2]CPR_CEB!$K$98:$K$100)))</f>
        <v>0</v>
      </c>
      <c r="BL58" s="71">
        <f>$V58*(SUM([2]CPR_CEB!$K$99)/(SUM([2]CPR_CEB!$K$98:$K$100)))</f>
        <v>0</v>
      </c>
      <c r="BM58" s="71">
        <f>$V58*(SUM([2]CPR_CEB!$K$100)/(SUM([2]CPR_CEB!$K$98:$K$100)))</f>
        <v>0</v>
      </c>
      <c r="BN58" s="75">
        <f>$AB58*(SUM([2]CPR_CEB!$K$106)/(SUM([2]CPR_CEB!$K$106:$K$113)))</f>
        <v>0</v>
      </c>
      <c r="BO58" s="75">
        <f>$AB58*(SUM([2]CPR_CEB!$K$107)/(SUM([2]CPR_CEB!$K$106:$K$113)))</f>
        <v>0</v>
      </c>
      <c r="BP58" s="75">
        <f>$AB58*(SUM([2]CPR_CEB!$K$108)/(SUM([2]CPR_CEB!$K$106:$K$113)))</f>
        <v>0</v>
      </c>
      <c r="BQ58" s="75">
        <f>$AB58*(SUM([2]CPR_CEB!$K$109)/(SUM([2]CPR_CEB!$K$106:$K$113)))</f>
        <v>0</v>
      </c>
      <c r="BR58" s="75">
        <f>$AB58*(SUM([2]CPR_CEB!$K$110)/(SUM([2]CPR_CEB!$K$106:$K$113)))</f>
        <v>0</v>
      </c>
      <c r="BS58" s="75">
        <f>$AB58*(SUM([2]CPR_CEB!$K$111:$K$112)/(SUM([2]CPR_CEB!$K$106:$K$113)))</f>
        <v>0</v>
      </c>
      <c r="BT58" s="75">
        <f>$AB58*(SUM([2]CPR_CEB!$K$113)/(SUM([2]CPR_CEB!$K$106:$K$113)))*([2]TRP!$D$248/SUM([2]TRP!$D$248:$D$251))</f>
        <v>0</v>
      </c>
      <c r="BU58" s="75">
        <f>$AB58*(SUM([2]CPR_CEB!$K$113)/(SUM([2]CPR_CEB!$K$106:$K$113)))*([2]TRP!$D$249/SUM([2]TRP!$D$248:$D$251))</f>
        <v>0</v>
      </c>
      <c r="BV58" s="75">
        <f>$AB58*(SUM([2]CPR_CEB!$K$113)/(SUM([2]CPR_CEB!$K$106:$K$113)))*([2]TRP!$D$250/SUM([2]TRP!$D$248:$D$251))</f>
        <v>0</v>
      </c>
      <c r="BW58" s="75">
        <f>$AB58*(SUM([2]CPR_CEB!$K$113)/(SUM([2]CPR_CEB!$K$106:$K$113)))*([2]TRP!$D$251/SUM([2]TRP!$D$248:$D$251))</f>
        <v>0</v>
      </c>
      <c r="BX58" s="71">
        <f>$AJ58*(SUM([2]CPR_CEB!$K$129)/(SUM([2]CPR_CEB!$K$129:$K$130)))</f>
        <v>0</v>
      </c>
      <c r="BY58" s="71">
        <f>$AJ58*(SUM([2]CPR_CEB!$K$130)/(SUM([2]CPR_CEB!$K$129:$K$130)))</f>
        <v>0</v>
      </c>
      <c r="BZ58" s="68">
        <f>$AN58*(SUM([2]CPR_CEB!$K$137)/(SUM([2]CPR_CEB!$K$137:$K$138)))</f>
        <v>0</v>
      </c>
      <c r="CA58" s="68">
        <f>$AN58*(SUM([2]CPR_CEB!$K$138)/(SUM([2]CPR_CEB!$K$137:$K$138)))</f>
        <v>0</v>
      </c>
      <c r="CB58" s="71">
        <f>$AO58*([2]CPR_CEB!$K$139+[2]CPR_CEB!$K$141)/(SUM([2]CPR_CEB!$K$139:$K$141))</f>
        <v>0</v>
      </c>
      <c r="CC58" s="71">
        <f>$AO58*(SUM([2]CPR_CEB!$K$140)/(SUM([2]CPR_CEB!$K$139:$K$141)))</f>
        <v>0</v>
      </c>
      <c r="CD58" s="68">
        <f>$AP58*(SUM([2]CPR_CEB!$K$142)/(SUM([2]CPR_CEB!$K$142:$K$143)))</f>
        <v>0</v>
      </c>
      <c r="CE58" s="68">
        <f>$AP58*(SUM([2]CPR_CEB!$K$143)/(SUM([2]CPR_CEB!$K$142:$K$143)))</f>
        <v>0</v>
      </c>
      <c r="CF58" s="70"/>
      <c r="CG58" s="70"/>
      <c r="CI58" s="72">
        <f t="shared" si="5"/>
        <v>0</v>
      </c>
      <c r="CJ58" s="73">
        <f t="shared" si="6"/>
        <v>0</v>
      </c>
      <c r="CK58" s="73">
        <f t="shared" si="7"/>
        <v>0</v>
      </c>
      <c r="CL58" s="73">
        <f t="shared" si="8"/>
        <v>0</v>
      </c>
      <c r="CM58" s="73">
        <f t="shared" si="9"/>
        <v>0</v>
      </c>
      <c r="CN58" s="73">
        <f t="shared" si="10"/>
        <v>0</v>
      </c>
      <c r="CO58" s="73">
        <f t="shared" si="11"/>
        <v>0</v>
      </c>
      <c r="CP58" s="73">
        <f t="shared" si="11"/>
        <v>0</v>
      </c>
      <c r="CQ58" s="73">
        <f t="shared" si="12"/>
        <v>0</v>
      </c>
      <c r="CR58" s="73">
        <f t="shared" si="12"/>
        <v>0</v>
      </c>
      <c r="CS58" s="73">
        <f t="shared" si="13"/>
        <v>0</v>
      </c>
      <c r="CT58" s="73">
        <f t="shared" si="14"/>
        <v>0</v>
      </c>
      <c r="CU58" s="73">
        <f t="shared" si="15"/>
        <v>0</v>
      </c>
      <c r="CV58" s="73">
        <f t="shared" si="16"/>
        <v>0</v>
      </c>
      <c r="CW58" s="73">
        <f t="shared" si="17"/>
        <v>0</v>
      </c>
      <c r="CX58" s="73">
        <f t="shared" si="18"/>
        <v>0</v>
      </c>
      <c r="CY58" s="73">
        <f t="shared" si="18"/>
        <v>0</v>
      </c>
      <c r="CZ58" s="73">
        <f t="shared" si="18"/>
        <v>0</v>
      </c>
      <c r="DA58" s="73">
        <f t="shared" si="19"/>
        <v>0</v>
      </c>
      <c r="DB58" s="73">
        <f t="shared" si="20"/>
        <v>0</v>
      </c>
      <c r="DC58" s="73">
        <f t="shared" si="21"/>
        <v>0</v>
      </c>
      <c r="DD58" s="73">
        <f t="shared" si="22"/>
        <v>0</v>
      </c>
      <c r="DE58" s="73">
        <f t="shared" si="23"/>
        <v>0</v>
      </c>
      <c r="DF58" s="73">
        <f t="shared" si="24"/>
        <v>0</v>
      </c>
      <c r="DG58" s="74">
        <f t="shared" si="25"/>
        <v>0</v>
      </c>
      <c r="DH58" s="99"/>
    </row>
    <row r="59" spans="1:136" ht="13.25" x14ac:dyDescent="0.25">
      <c r="A59" s="22" t="str">
        <f t="shared" si="3"/>
        <v>INDUSTRIES DES EQUIPEMENTS DU FOYER</v>
      </c>
      <c r="B59" s="22" t="str">
        <f t="shared" si="3"/>
        <v xml:space="preserve">FC4 </v>
      </c>
      <c r="C59" s="22">
        <v>12</v>
      </c>
      <c r="D59" s="67">
        <f t="shared" si="4"/>
        <v>5.21</v>
      </c>
      <c r="E59" s="67">
        <f t="shared" si="4"/>
        <v>35.14</v>
      </c>
      <c r="F59" s="67">
        <f t="shared" si="4"/>
        <v>98.87</v>
      </c>
      <c r="G59" s="67">
        <f t="shared" ref="E59:AS65" si="26">G11</f>
        <v>9.4499999999999993</v>
      </c>
      <c r="H59" s="67">
        <f t="shared" si="26"/>
        <v>59.8</v>
      </c>
      <c r="I59" s="67">
        <f t="shared" si="26"/>
        <v>34.4</v>
      </c>
      <c r="J59" s="67">
        <f t="shared" si="26"/>
        <v>28.34</v>
      </c>
      <c r="K59" s="67">
        <f t="shared" si="26"/>
        <v>150.07</v>
      </c>
      <c r="L59" s="67">
        <f t="shared" si="26"/>
        <v>50.95</v>
      </c>
      <c r="M59" s="67">
        <f t="shared" si="26"/>
        <v>67.78</v>
      </c>
      <c r="N59" s="67">
        <f t="shared" si="26"/>
        <v>74.86</v>
      </c>
      <c r="O59" s="68">
        <f t="shared" si="26"/>
        <v>48.93</v>
      </c>
      <c r="P59" s="67">
        <f t="shared" si="26"/>
        <v>11.36</v>
      </c>
      <c r="Q59" s="69">
        <f t="shared" si="26"/>
        <v>46.23</v>
      </c>
      <c r="R59" s="68">
        <f t="shared" si="26"/>
        <v>66.400000000000006</v>
      </c>
      <c r="S59" s="69">
        <f t="shared" si="26"/>
        <v>90.7</v>
      </c>
      <c r="T59" s="67">
        <f t="shared" si="26"/>
        <v>41.25</v>
      </c>
      <c r="U59" s="68">
        <f t="shared" si="26"/>
        <v>44.77</v>
      </c>
      <c r="V59" s="69">
        <f t="shared" si="26"/>
        <v>139.38999999999999</v>
      </c>
      <c r="W59" s="67">
        <f t="shared" si="26"/>
        <v>99.58</v>
      </c>
      <c r="X59" s="67">
        <f t="shared" si="26"/>
        <v>69.03</v>
      </c>
      <c r="Y59" s="67">
        <f t="shared" si="26"/>
        <v>32.04</v>
      </c>
      <c r="Z59" s="67">
        <f t="shared" si="26"/>
        <v>284.79000000000002</v>
      </c>
      <c r="AA59" s="67">
        <f t="shared" si="26"/>
        <v>171.87</v>
      </c>
      <c r="AB59" s="68">
        <f t="shared" si="26"/>
        <v>216.94</v>
      </c>
      <c r="AC59" s="67">
        <f t="shared" si="26"/>
        <v>298</v>
      </c>
      <c r="AD59" s="67">
        <f t="shared" si="26"/>
        <v>89.86</v>
      </c>
      <c r="AE59" s="67">
        <f t="shared" si="26"/>
        <v>23.42</v>
      </c>
      <c r="AF59" s="67">
        <f t="shared" si="26"/>
        <v>41.99</v>
      </c>
      <c r="AG59" s="67">
        <f t="shared" si="26"/>
        <v>179.01</v>
      </c>
      <c r="AH59" s="67">
        <f t="shared" si="26"/>
        <v>509.72</v>
      </c>
      <c r="AI59" s="67">
        <f t="shared" si="26"/>
        <v>480.1</v>
      </c>
      <c r="AJ59" s="69">
        <f t="shared" si="26"/>
        <v>146.47</v>
      </c>
      <c r="AK59" s="67">
        <f t="shared" si="26"/>
        <v>155.44999999999999</v>
      </c>
      <c r="AL59" s="67">
        <f t="shared" si="26"/>
        <v>300.75</v>
      </c>
      <c r="AM59" s="70">
        <f t="shared" si="26"/>
        <v>37.54</v>
      </c>
      <c r="AN59" s="68">
        <f t="shared" si="26"/>
        <v>227.83</v>
      </c>
      <c r="AO59" s="69">
        <f t="shared" si="26"/>
        <v>307.42</v>
      </c>
      <c r="AP59" s="68">
        <f t="shared" si="26"/>
        <v>217.1</v>
      </c>
      <c r="AQ59" s="67">
        <f t="shared" si="26"/>
        <v>711</v>
      </c>
      <c r="AR59" s="67">
        <f t="shared" si="26"/>
        <v>21.19</v>
      </c>
      <c r="AS59" s="67">
        <f t="shared" si="26"/>
        <v>5725</v>
      </c>
      <c r="AT59" s="75">
        <f>O59*(SUM([2]CPR_CEB!$K$69:$K$70))/(SUM([2]CPR_CEB!$K$69:$K$72))</f>
        <v>8.4623505290177174</v>
      </c>
      <c r="AU59" s="75">
        <f>O59*([2]CPR_CEB!$K$71/(SUM([2]CPR_CEB!$K$69:$K$72)))</f>
        <v>10.344744881988355</v>
      </c>
      <c r="AV59" s="75">
        <f>O59*([2]CPR_CEB!$K$72/(SUM([2]CPR_CEB!$K$69:$K$72)))</f>
        <v>30.122904588993926</v>
      </c>
      <c r="AW59" s="71">
        <f>$Q59*([2]CPR_CEB!$K$76/(SUM([2]CPR_CEB!$K$76:$K$78)))</f>
        <v>17.26915038232795</v>
      </c>
      <c r="AX59" s="71">
        <f>$Q59*(SUM([2]CPR_CEB!$K$77:$K$78)/(SUM([2]CPR_CEB!$K$76:$K$78)))</f>
        <v>28.960849617672043</v>
      </c>
      <c r="AY59" s="75">
        <f>$R59*(SUM([2]CPR_CEB!$K$79)/(SUM([2]CPR_CEB!$K$79:$K$84)))</f>
        <v>5.1564712590058575</v>
      </c>
      <c r="AZ59" s="75">
        <f>$R59*(SUM([2]CPR_CEB!$K$80)/(SUM([2]CPR_CEB!$K$79:$K$84)))</f>
        <v>20.446918571502618</v>
      </c>
      <c r="BA59" s="75">
        <f>$R59*(SUM([2]CPR_CEB!$K$81:$K$83)/(SUM([2]CPR_CEB!$K$79:$K$84)))</f>
        <v>19.140807546778625</v>
      </c>
      <c r="BB59" s="75">
        <f>$R59*(SUM([2]CPR_CEB!$K$84)/(SUM([2]CPR_CEB!$K$79:$K$84)))</f>
        <v>21.655802622712901</v>
      </c>
      <c r="BC59" s="71">
        <f>$S59*(SUM([2]CPR_CEB!$K$85)/(SUM([2]CPR_CEB!$K$85:$K$90)))</f>
        <v>28.275116067364589</v>
      </c>
      <c r="BD59" s="71">
        <f>$S59*(SUM([2]CPR_CEB!$K$86)/(SUM([2]CPR_CEB!$K$85:$K$90)))</f>
        <v>13.067281520254895</v>
      </c>
      <c r="BE59" s="71">
        <f>$S59*(SUM([2]CPR_CEB!$K$87:$K$90)/(SUM([2]CPR_CEB!$K$85:$K$90)))</f>
        <v>49.357602412380523</v>
      </c>
      <c r="BF59" s="75">
        <f>$U59*(SUM([2]CPR_CEB!$K$93)/(SUM([2]CPR_CEB!$K$93:$K$97)))</f>
        <v>0.10721294992961995</v>
      </c>
      <c r="BG59" s="75">
        <f>$U59*(SUM([2]CPR_CEB!$K$94)/(SUM([2]CPR_CEB!$K$93:$K$97)))*([2]TRP!$D$246/SUM([2]TRP!$D$246:$D$247))</f>
        <v>0.31157630620727123</v>
      </c>
      <c r="BH59" s="75">
        <f>$U59*(SUM([2]CPR_CEB!$K$94)/(SUM([2]CPR_CEB!$K$93:$K$97)))*([2]TRP!$D$247/SUM([2]TRP!$D$246:$D$247))</f>
        <v>0.14837543318544955</v>
      </c>
      <c r="BI59" s="75">
        <f>$U59*(SUM([2]CPR_CEB!$K$95:$K$96)/(SUM([2]CPR_CEB!$K$93:$K$97)))</f>
        <v>3.3137804142368794</v>
      </c>
      <c r="BJ59" s="75">
        <f>$U59*(SUM([2]CPR_CEB!$K$97)/(SUM([2]CPR_CEB!$K$93:$K$97)))</f>
        <v>40.889054896440783</v>
      </c>
      <c r="BK59" s="71">
        <f>$V59*(SUM([2]CPR_CEB!$K$98)/(SUM([2]CPR_CEB!$K$98:$K$100)))</f>
        <v>81.483847345497935</v>
      </c>
      <c r="BL59" s="71">
        <f>$V59*(SUM([2]CPR_CEB!$K$99)/(SUM([2]CPR_CEB!$K$98:$K$100)))</f>
        <v>42.201259253615731</v>
      </c>
      <c r="BM59" s="71">
        <f>$V59*(SUM([2]CPR_CEB!$K$100)/(SUM([2]CPR_CEB!$K$98:$K$100)))</f>
        <v>15.704893400886315</v>
      </c>
      <c r="BN59" s="75">
        <f>$AB59*(SUM([2]CPR_CEB!$K$106)/(SUM([2]CPR_CEB!$K$106:$K$113)))</f>
        <v>14.06769249278152</v>
      </c>
      <c r="BO59" s="75">
        <f>$AB59*(SUM([2]CPR_CEB!$K$107)/(SUM([2]CPR_CEB!$K$106:$K$113)))</f>
        <v>25.676221259758314</v>
      </c>
      <c r="BP59" s="75">
        <f>$AB59*(SUM([2]CPR_CEB!$K$108)/(SUM([2]CPR_CEB!$K$106:$K$113)))</f>
        <v>61.044099561544222</v>
      </c>
      <c r="BQ59" s="75">
        <f>$AB59*(SUM([2]CPR_CEB!$K$109)/(SUM([2]CPR_CEB!$K$106:$K$113)))</f>
        <v>13.766096941503584</v>
      </c>
      <c r="BR59" s="75">
        <f>$AB59*(SUM([2]CPR_CEB!$K$110)/(SUM([2]CPR_CEB!$K$106:$K$113)))</f>
        <v>25.8067193348305</v>
      </c>
      <c r="BS59" s="75">
        <f>$AB59*(SUM([2]CPR_CEB!$K$111:$K$112)/(SUM([2]CPR_CEB!$K$106:$K$113)))</f>
        <v>55.87492581007379</v>
      </c>
      <c r="BT59" s="75">
        <f>$AB59*(SUM([2]CPR_CEB!$K$113)/(SUM([2]CPR_CEB!$K$106:$K$113)))*([2]TRP!$D$248/SUM([2]TRP!$D$248:$D$251))</f>
        <v>2.2494570250407113</v>
      </c>
      <c r="BU59" s="75">
        <f>$AB59*(SUM([2]CPR_CEB!$K$113)/(SUM([2]CPR_CEB!$K$106:$K$113)))*([2]TRP!$D$249/SUM([2]TRP!$D$248:$D$251))</f>
        <v>11.529909751337549</v>
      </c>
      <c r="BV59" s="75">
        <f>$AB59*(SUM([2]CPR_CEB!$K$113)/(SUM([2]CPR_CEB!$K$106:$K$113)))*([2]TRP!$D$250/SUM([2]TRP!$D$248:$D$251))</f>
        <v>2.7453519589578841</v>
      </c>
      <c r="BW59" s="75">
        <f>$AB59*(SUM([2]CPR_CEB!$K$113)/(SUM([2]CPR_CEB!$K$106:$K$113)))*([2]TRP!$D$251/SUM([2]TRP!$D$248:$D$251))</f>
        <v>4.1795258641719277</v>
      </c>
      <c r="BX59" s="71">
        <f>$AJ59*(SUM([2]CPR_CEB!$K$129)/(SUM([2]CPR_CEB!$K$129:$K$130)))</f>
        <v>110.35087647109602</v>
      </c>
      <c r="BY59" s="71">
        <f>$AJ59*(SUM([2]CPR_CEB!$K$130)/(SUM([2]CPR_CEB!$K$129:$K$130)))</f>
        <v>36.119123528903977</v>
      </c>
      <c r="BZ59" s="68">
        <f>$AN59*(SUM([2]CPR_CEB!$K$137)/(SUM([2]CPR_CEB!$K$137:$K$138)))</f>
        <v>38.354014029542981</v>
      </c>
      <c r="CA59" s="68">
        <f>$AN59*(SUM([2]CPR_CEB!$K$138)/(SUM([2]CPR_CEB!$K$137:$K$138)))</f>
        <v>189.47598597045703</v>
      </c>
      <c r="CB59" s="71">
        <f>$AO59*([2]CPR_CEB!$K$139+[2]CPR_CEB!$K$141)/(SUM([2]CPR_CEB!$K$139:$K$141))</f>
        <v>168.0549212653346</v>
      </c>
      <c r="CC59" s="71">
        <f>$AO59*(SUM([2]CPR_CEB!$K$140)/(SUM([2]CPR_CEB!$K$139:$K$141)))</f>
        <v>139.36507873466542</v>
      </c>
      <c r="CD59" s="68">
        <f>$AP59*(SUM([2]CPR_CEB!$K$142)/(SUM([2]CPR_CEB!$K$142:$K$143)))</f>
        <v>91.34474522292993</v>
      </c>
      <c r="CE59" s="68">
        <f>$AP59*(SUM([2]CPR_CEB!$K$143)/(SUM([2]CPR_CEB!$K$142:$K$143)))</f>
        <v>125.75525477707005</v>
      </c>
      <c r="CF59" s="70"/>
      <c r="CG59" s="70"/>
      <c r="CI59" s="72">
        <f t="shared" si="5"/>
        <v>5.21</v>
      </c>
      <c r="CJ59" s="73">
        <f t="shared" si="6"/>
        <v>134.01</v>
      </c>
      <c r="CK59" s="73">
        <f t="shared" si="7"/>
        <v>150.07</v>
      </c>
      <c r="CL59" s="73">
        <f t="shared" si="8"/>
        <v>10.344744881988355</v>
      </c>
      <c r="CM59" s="73">
        <f t="shared" si="9"/>
        <v>30.122904588993926</v>
      </c>
      <c r="CN59" s="73">
        <f t="shared" si="10"/>
        <v>28.960849617672043</v>
      </c>
      <c r="CO59" s="73">
        <f t="shared" si="11"/>
        <v>5.1564712590058575</v>
      </c>
      <c r="CP59" s="73">
        <f t="shared" si="11"/>
        <v>20.446918571502618</v>
      </c>
      <c r="CQ59" s="73">
        <f t="shared" si="12"/>
        <v>21.655802622712901</v>
      </c>
      <c r="CR59" s="73">
        <f t="shared" si="12"/>
        <v>28.275116067364589</v>
      </c>
      <c r="CS59" s="73">
        <f t="shared" si="13"/>
        <v>13.067281520254895</v>
      </c>
      <c r="CT59" s="73">
        <f t="shared" si="14"/>
        <v>491.43858468562797</v>
      </c>
      <c r="CU59" s="73">
        <f t="shared" si="15"/>
        <v>168.61</v>
      </c>
      <c r="CV59" s="73">
        <f t="shared" si="16"/>
        <v>16.31714951782223</v>
      </c>
      <c r="CW59" s="73">
        <f t="shared" si="17"/>
        <v>25.676221259758314</v>
      </c>
      <c r="CX59" s="73">
        <f t="shared" si="18"/>
        <v>72.57400931288177</v>
      </c>
      <c r="CY59" s="73">
        <f t="shared" si="18"/>
        <v>16.511448900461467</v>
      </c>
      <c r="CZ59" s="73">
        <f t="shared" si="18"/>
        <v>29.986245199002429</v>
      </c>
      <c r="DA59" s="73">
        <f t="shared" si="19"/>
        <v>3068.5194827989772</v>
      </c>
      <c r="DB59" s="73">
        <f t="shared" si="20"/>
        <v>1222.9054430110966</v>
      </c>
      <c r="DC59" s="73">
        <f t="shared" si="21"/>
        <v>0.10721294992961995</v>
      </c>
      <c r="DD59" s="73">
        <f t="shared" si="22"/>
        <v>41.200631202648054</v>
      </c>
      <c r="DE59" s="73">
        <f t="shared" si="23"/>
        <v>81.483847345497935</v>
      </c>
      <c r="DF59" s="73">
        <f t="shared" si="24"/>
        <v>42.349634686801181</v>
      </c>
      <c r="DG59" s="74">
        <f t="shared" si="25"/>
        <v>5725.0000000000009</v>
      </c>
      <c r="DH59" s="99"/>
    </row>
    <row r="60" spans="1:136" ht="13.25" x14ac:dyDescent="0.25">
      <c r="A60" s="22" t="str">
        <f t="shared" si="3"/>
        <v>INDUSTRIE AUTOMOBILE</v>
      </c>
      <c r="B60" s="22" t="str">
        <f t="shared" si="3"/>
        <v xml:space="preserve">FD0 </v>
      </c>
      <c r="C60" s="22">
        <v>3</v>
      </c>
      <c r="D60" s="67">
        <f t="shared" ref="D60:D93" si="27">D12</f>
        <v>296.72000000000003</v>
      </c>
      <c r="E60" s="67">
        <f t="shared" si="26"/>
        <v>127.91</v>
      </c>
      <c r="F60" s="67">
        <f t="shared" si="26"/>
        <v>246.01</v>
      </c>
      <c r="G60" s="67">
        <f t="shared" si="26"/>
        <v>9.41</v>
      </c>
      <c r="H60" s="67">
        <f t="shared" si="26"/>
        <v>108</v>
      </c>
      <c r="I60" s="67">
        <f t="shared" si="26"/>
        <v>23.6</v>
      </c>
      <c r="J60" s="67">
        <f t="shared" si="26"/>
        <v>68.25</v>
      </c>
      <c r="K60" s="67">
        <f t="shared" si="26"/>
        <v>450.49</v>
      </c>
      <c r="L60" s="67">
        <f t="shared" si="26"/>
        <v>107.33</v>
      </c>
      <c r="M60" s="67">
        <f t="shared" si="26"/>
        <v>147.04</v>
      </c>
      <c r="N60" s="67">
        <f t="shared" si="26"/>
        <v>-11.13</v>
      </c>
      <c r="O60" s="68">
        <f t="shared" si="26"/>
        <v>170.8</v>
      </c>
      <c r="P60" s="67">
        <f t="shared" si="26"/>
        <v>31.15</v>
      </c>
      <c r="Q60" s="69">
        <f t="shared" si="26"/>
        <v>139.30000000000001</v>
      </c>
      <c r="R60" s="68">
        <f t="shared" si="26"/>
        <v>61.94</v>
      </c>
      <c r="S60" s="69">
        <f t="shared" si="26"/>
        <v>316.43</v>
      </c>
      <c r="T60" s="67">
        <f t="shared" si="26"/>
        <v>68.81</v>
      </c>
      <c r="U60" s="68">
        <f t="shared" si="26"/>
        <v>39.020000000000003</v>
      </c>
      <c r="V60" s="69">
        <f t="shared" si="26"/>
        <v>268.67</v>
      </c>
      <c r="W60" s="67">
        <f t="shared" si="26"/>
        <v>586.1</v>
      </c>
      <c r="X60" s="67">
        <f t="shared" si="26"/>
        <v>486.72</v>
      </c>
      <c r="Y60" s="67">
        <f t="shared" si="26"/>
        <v>539.72</v>
      </c>
      <c r="Z60" s="67">
        <f t="shared" si="26"/>
        <v>520.19000000000005</v>
      </c>
      <c r="AA60" s="67">
        <f t="shared" si="26"/>
        <v>-7.02</v>
      </c>
      <c r="AB60" s="68">
        <f t="shared" si="26"/>
        <v>3782.09</v>
      </c>
      <c r="AC60" s="67">
        <f t="shared" si="26"/>
        <v>142</v>
      </c>
      <c r="AD60" s="67">
        <f t="shared" si="26"/>
        <v>87.73</v>
      </c>
      <c r="AE60" s="67">
        <f t="shared" si="26"/>
        <v>105.36</v>
      </c>
      <c r="AF60" s="67">
        <f t="shared" si="26"/>
        <v>194.85</v>
      </c>
      <c r="AG60" s="67">
        <f t="shared" si="26"/>
        <v>178.06</v>
      </c>
      <c r="AH60" s="67">
        <f t="shared" si="26"/>
        <v>908.4</v>
      </c>
      <c r="AI60" s="67">
        <f t="shared" si="26"/>
        <v>7124.2</v>
      </c>
      <c r="AJ60" s="69">
        <f t="shared" si="26"/>
        <v>238.34</v>
      </c>
      <c r="AK60" s="67">
        <f t="shared" si="26"/>
        <v>164.62</v>
      </c>
      <c r="AL60" s="67">
        <f t="shared" si="26"/>
        <v>255.99</v>
      </c>
      <c r="AM60" s="70">
        <f t="shared" si="26"/>
        <v>295.22000000000003</v>
      </c>
      <c r="AN60" s="68">
        <f t="shared" si="26"/>
        <v>97.25</v>
      </c>
      <c r="AO60" s="69">
        <f t="shared" si="26"/>
        <v>339.38</v>
      </c>
      <c r="AP60" s="68">
        <f t="shared" si="26"/>
        <v>217.42</v>
      </c>
      <c r="AQ60" s="67">
        <f t="shared" si="26"/>
        <v>1451</v>
      </c>
      <c r="AR60" s="67">
        <f t="shared" si="26"/>
        <v>3.64</v>
      </c>
      <c r="AS60" s="67">
        <f t="shared" si="26"/>
        <v>20381.009999999998</v>
      </c>
      <c r="AT60" s="75">
        <f>O60*(SUM([2]CPR_CEB!$K$69:$K$70))/(SUM([2]CPR_CEB!$K$69:$K$72))</f>
        <v>29.539535466099046</v>
      </c>
      <c r="AU60" s="75">
        <f>O60*([2]CPR_CEB!$K$71/(SUM([2]CPR_CEB!$K$69:$K$72)))</f>
        <v>36.110411319100983</v>
      </c>
      <c r="AV60" s="75">
        <f>O60*([2]CPR_CEB!$K$72/(SUM([2]CPR_CEB!$K$69:$K$72)))</f>
        <v>105.15005321479997</v>
      </c>
      <c r="AW60" s="71">
        <f>$Q60*([2]CPR_CEB!$K$76/(SUM([2]CPR_CEB!$K$76:$K$78)))</f>
        <v>52.035315774568112</v>
      </c>
      <c r="AX60" s="71">
        <f>$Q60*(SUM([2]CPR_CEB!$K$77:$K$78)/(SUM([2]CPR_CEB!$K$76:$K$78)))</f>
        <v>87.264684225431893</v>
      </c>
      <c r="AY60" s="75">
        <f>$R60*(SUM([2]CPR_CEB!$K$79)/(SUM([2]CPR_CEB!$K$79:$K$84)))</f>
        <v>4.8101179184160054</v>
      </c>
      <c r="AZ60" s="75">
        <f>$R60*(SUM([2]CPR_CEB!$K$80)/(SUM([2]CPR_CEB!$K$79:$K$84)))</f>
        <v>19.073526149380601</v>
      </c>
      <c r="BA60" s="75">
        <f>$R60*(SUM([2]CPR_CEB!$K$81:$K$83)/(SUM([2]CPR_CEB!$K$79:$K$84)))</f>
        <v>17.855144871196806</v>
      </c>
      <c r="BB60" s="75">
        <f>$R60*(SUM([2]CPR_CEB!$K$84)/(SUM([2]CPR_CEB!$K$79:$K$84)))</f>
        <v>20.201211061006582</v>
      </c>
      <c r="BC60" s="71">
        <f>$S60*(SUM([2]CPR_CEB!$K$85)/(SUM([2]CPR_CEB!$K$85:$K$90)))</f>
        <v>98.644928083750571</v>
      </c>
      <c r="BD60" s="71">
        <f>$S60*(SUM([2]CPR_CEB!$K$86)/(SUM([2]CPR_CEB!$K$85:$K$90)))</f>
        <v>45.588532430587165</v>
      </c>
      <c r="BE60" s="71">
        <f>$S60*(SUM([2]CPR_CEB!$K$87:$K$90)/(SUM([2]CPR_CEB!$K$85:$K$90)))</f>
        <v>172.19653948566227</v>
      </c>
      <c r="BF60" s="75">
        <f>$U60*(SUM([2]CPR_CEB!$K$93)/(SUM([2]CPR_CEB!$K$93:$K$97)))</f>
        <v>9.3443138401915801E-2</v>
      </c>
      <c r="BG60" s="75">
        <f>$U60*(SUM([2]CPR_CEB!$K$94)/(SUM([2]CPR_CEB!$K$93:$K$97)))*([2]TRP!$D$246/SUM([2]TRP!$D$246:$D$247))</f>
        <v>0.27155924655366814</v>
      </c>
      <c r="BH60" s="75">
        <f>$U60*(SUM([2]CPR_CEB!$K$94)/(SUM([2]CPR_CEB!$K$93:$K$97)))*([2]TRP!$D$247/SUM([2]TRP!$D$246:$D$247))</f>
        <v>0.12931895025455084</v>
      </c>
      <c r="BI60" s="75">
        <f>$U60*(SUM([2]CPR_CEB!$K$95:$K$96)/(SUM([2]CPR_CEB!$K$93:$K$97)))</f>
        <v>2.8881776136592143</v>
      </c>
      <c r="BJ60" s="75">
        <f>$U60*(SUM([2]CPR_CEB!$K$97)/(SUM([2]CPR_CEB!$K$93:$K$97)))</f>
        <v>35.637501051130648</v>
      </c>
      <c r="BK60" s="71">
        <f>$V60*(SUM([2]CPR_CEB!$K$98)/(SUM([2]CPR_CEB!$K$98:$K$100)))</f>
        <v>157.05764593094867</v>
      </c>
      <c r="BL60" s="71">
        <f>$V60*(SUM([2]CPR_CEB!$K$99)/(SUM([2]CPR_CEB!$K$98:$K$100)))</f>
        <v>81.34164806420074</v>
      </c>
      <c r="BM60" s="71">
        <f>$V60*(SUM([2]CPR_CEB!$K$100)/(SUM([2]CPR_CEB!$K$98:$K$100)))</f>
        <v>30.270706004850613</v>
      </c>
      <c r="BN60" s="75">
        <f>$AB60*(SUM([2]CPR_CEB!$K$106)/(SUM([2]CPR_CEB!$K$106:$K$113)))</f>
        <v>245.25342998075072</v>
      </c>
      <c r="BO60" s="75">
        <f>$AB60*(SUM([2]CPR_CEB!$K$107)/(SUM([2]CPR_CEB!$K$106:$K$113)))</f>
        <v>447.63427521120741</v>
      </c>
      <c r="BP60" s="75">
        <f>$AB60*(SUM([2]CPR_CEB!$K$108)/(SUM([2]CPR_CEB!$K$106:$K$113)))</f>
        <v>1064.2310247567107</v>
      </c>
      <c r="BQ60" s="75">
        <f>$AB60*(SUM([2]CPR_CEB!$K$109)/(SUM([2]CPR_CEB!$K$106:$K$113)))</f>
        <v>239.99547147363921</v>
      </c>
      <c r="BR60" s="75">
        <f>$AB60*(SUM([2]CPR_CEB!$K$110)/(SUM([2]CPR_CEB!$K$106:$K$113)))</f>
        <v>449.90935341139988</v>
      </c>
      <c r="BS60" s="75">
        <f>$AB60*(SUM([2]CPR_CEB!$K$111:$K$112)/(SUM([2]CPR_CEB!$K$106:$K$113)))</f>
        <v>974.11264938241914</v>
      </c>
      <c r="BT60" s="75">
        <f>$AB60*(SUM([2]CPR_CEB!$K$113)/(SUM([2]CPR_CEB!$K$106:$K$113)))*([2]TRP!$D$248/SUM([2]TRP!$D$248:$D$251))</f>
        <v>39.216598690127334</v>
      </c>
      <c r="BU60" s="75">
        <f>$AB60*(SUM([2]CPR_CEB!$K$113)/(SUM([2]CPR_CEB!$K$106:$K$113)))*([2]TRP!$D$249/SUM([2]TRP!$D$248:$D$251))</f>
        <v>201.01021651809825</v>
      </c>
      <c r="BV60" s="75">
        <f>$AB60*(SUM([2]CPR_CEB!$K$113)/(SUM([2]CPR_CEB!$K$106:$K$113)))*([2]TRP!$D$250/SUM([2]TRP!$D$248:$D$251))</f>
        <v>47.861935053263686</v>
      </c>
      <c r="BW60" s="75">
        <f>$AB60*(SUM([2]CPR_CEB!$K$113)/(SUM([2]CPR_CEB!$K$106:$K$113)))*([2]TRP!$D$251/SUM([2]TRP!$D$248:$D$251))</f>
        <v>72.865045522384108</v>
      </c>
      <c r="BX60" s="71">
        <f>$AJ60*(SUM([2]CPR_CEB!$K$129)/(SUM([2]CPR_CEB!$K$129:$K$130)))</f>
        <v>179.56597185854457</v>
      </c>
      <c r="BY60" s="71">
        <f>$AJ60*(SUM([2]CPR_CEB!$K$130)/(SUM([2]CPR_CEB!$K$129:$K$130)))</f>
        <v>58.77402814145541</v>
      </c>
      <c r="BZ60" s="68">
        <f>$AN60*(SUM([2]CPR_CEB!$K$137)/(SUM([2]CPR_CEB!$K$137:$K$138)))</f>
        <v>16.371539588171245</v>
      </c>
      <c r="CA60" s="68">
        <f>$AN60*(SUM([2]CPR_CEB!$K$138)/(SUM([2]CPR_CEB!$K$137:$K$138)))</f>
        <v>80.878460411828755</v>
      </c>
      <c r="CB60" s="71">
        <f>$AO60*([2]CPR_CEB!$K$139+[2]CPR_CEB!$K$141)/(SUM([2]CPR_CEB!$K$139:$K$141))</f>
        <v>185.52624806137939</v>
      </c>
      <c r="CC60" s="71">
        <f>$AO60*(SUM([2]CPR_CEB!$K$140)/(SUM([2]CPR_CEB!$K$139:$K$141)))</f>
        <v>153.8537519386206</v>
      </c>
      <c r="CD60" s="68">
        <f>$AP60*(SUM([2]CPR_CEB!$K$142)/(SUM([2]CPR_CEB!$K$142:$K$143)))</f>
        <v>91.479385105340512</v>
      </c>
      <c r="CE60" s="68">
        <f>$AP60*(SUM([2]CPR_CEB!$K$143)/(SUM([2]CPR_CEB!$K$142:$K$143)))</f>
        <v>125.94061489465946</v>
      </c>
      <c r="CF60" s="70"/>
      <c r="CG60" s="70"/>
      <c r="CI60" s="72">
        <f t="shared" si="5"/>
        <v>296.72000000000003</v>
      </c>
      <c r="CJ60" s="73">
        <f t="shared" si="6"/>
        <v>373.91999999999996</v>
      </c>
      <c r="CK60" s="73">
        <f t="shared" si="7"/>
        <v>450.49</v>
      </c>
      <c r="CL60" s="73">
        <f t="shared" si="8"/>
        <v>36.110411319100983</v>
      </c>
      <c r="CM60" s="73">
        <f t="shared" si="9"/>
        <v>105.15005321479997</v>
      </c>
      <c r="CN60" s="73">
        <f t="shared" si="10"/>
        <v>87.264684225431893</v>
      </c>
      <c r="CO60" s="73">
        <f t="shared" si="11"/>
        <v>4.8101179184160054</v>
      </c>
      <c r="CP60" s="73">
        <f t="shared" si="11"/>
        <v>19.073526149380601</v>
      </c>
      <c r="CQ60" s="73">
        <f t="shared" si="12"/>
        <v>20.201211061006582</v>
      </c>
      <c r="CR60" s="73">
        <f t="shared" si="12"/>
        <v>98.644928083750571</v>
      </c>
      <c r="CS60" s="73">
        <f t="shared" si="13"/>
        <v>45.588532430587165</v>
      </c>
      <c r="CT60" s="73">
        <f t="shared" si="14"/>
        <v>857.245419216036</v>
      </c>
      <c r="CU60" s="73">
        <f t="shared" si="15"/>
        <v>1072.8200000000002</v>
      </c>
      <c r="CV60" s="73">
        <f t="shared" si="16"/>
        <v>284.47002867087804</v>
      </c>
      <c r="CW60" s="73">
        <f t="shared" si="17"/>
        <v>447.63427521120741</v>
      </c>
      <c r="CX60" s="73">
        <f t="shared" si="18"/>
        <v>1265.241241274809</v>
      </c>
      <c r="CY60" s="73">
        <f t="shared" si="18"/>
        <v>287.85740652690288</v>
      </c>
      <c r="CZ60" s="73">
        <f t="shared" si="18"/>
        <v>522.77439893378403</v>
      </c>
      <c r="DA60" s="73">
        <f t="shared" si="19"/>
        <v>11956.375793995856</v>
      </c>
      <c r="DB60" s="73">
        <f t="shared" si="20"/>
        <v>1874.0868553865644</v>
      </c>
      <c r="DC60" s="73">
        <f t="shared" si="21"/>
        <v>9.3443138401915801E-2</v>
      </c>
      <c r="DD60" s="73">
        <f t="shared" si="22"/>
        <v>35.90906029768432</v>
      </c>
      <c r="DE60" s="73">
        <f t="shared" si="23"/>
        <v>157.05764593094867</v>
      </c>
      <c r="DF60" s="73">
        <f t="shared" si="24"/>
        <v>81.470967014455297</v>
      </c>
      <c r="DG60" s="74">
        <f t="shared" si="25"/>
        <v>20381.010000000002</v>
      </c>
      <c r="DH60" s="99"/>
    </row>
    <row r="61" spans="1:136" ht="13.25" x14ac:dyDescent="0.25">
      <c r="A61" s="22" t="str">
        <f t="shared" si="3"/>
        <v>CONSTRUCTION NAVALE  AERONAUTIQUE ET FER</v>
      </c>
      <c r="B61" s="22" t="str">
        <f t="shared" si="3"/>
        <v xml:space="preserve">FE1 </v>
      </c>
      <c r="C61" s="22">
        <v>12</v>
      </c>
      <c r="D61" s="67">
        <f t="shared" si="27"/>
        <v>3.33</v>
      </c>
      <c r="E61" s="67">
        <f t="shared" si="26"/>
        <v>19.989999999999998</v>
      </c>
      <c r="F61" s="67">
        <f t="shared" si="26"/>
        <v>46.81</v>
      </c>
      <c r="G61" s="67">
        <f t="shared" si="26"/>
        <v>1.1399999999999999</v>
      </c>
      <c r="H61" s="67">
        <f t="shared" si="26"/>
        <v>17.64</v>
      </c>
      <c r="I61" s="67">
        <f t="shared" si="26"/>
        <v>10.98</v>
      </c>
      <c r="J61" s="67">
        <f t="shared" si="26"/>
        <v>12.07</v>
      </c>
      <c r="K61" s="67">
        <f t="shared" si="26"/>
        <v>74.94</v>
      </c>
      <c r="L61" s="67">
        <f t="shared" si="26"/>
        <v>66.52</v>
      </c>
      <c r="M61" s="67">
        <f t="shared" si="26"/>
        <v>21.58</v>
      </c>
      <c r="N61" s="67">
        <f t="shared" si="26"/>
        <v>1.1499999999999999</v>
      </c>
      <c r="O61" s="68">
        <f t="shared" si="26"/>
        <v>28.3</v>
      </c>
      <c r="P61" s="67">
        <f t="shared" si="26"/>
        <v>5.48</v>
      </c>
      <c r="Q61" s="69">
        <f t="shared" si="26"/>
        <v>24.67</v>
      </c>
      <c r="R61" s="68">
        <f t="shared" si="26"/>
        <v>32</v>
      </c>
      <c r="S61" s="69">
        <f t="shared" si="26"/>
        <v>50.8</v>
      </c>
      <c r="T61" s="67">
        <f t="shared" si="26"/>
        <v>13.48</v>
      </c>
      <c r="U61" s="68">
        <f t="shared" si="26"/>
        <v>14.88</v>
      </c>
      <c r="V61" s="69">
        <f t="shared" si="26"/>
        <v>57.13</v>
      </c>
      <c r="W61" s="67">
        <f t="shared" si="26"/>
        <v>46.84</v>
      </c>
      <c r="X61" s="67">
        <f t="shared" si="26"/>
        <v>43.7</v>
      </c>
      <c r="Y61" s="67">
        <f t="shared" si="26"/>
        <v>33.83</v>
      </c>
      <c r="Z61" s="67">
        <f t="shared" si="26"/>
        <v>53.02</v>
      </c>
      <c r="AA61" s="67">
        <f t="shared" si="26"/>
        <v>24.41</v>
      </c>
      <c r="AB61" s="68">
        <f t="shared" si="26"/>
        <v>2268.34</v>
      </c>
      <c r="AC61" s="67">
        <f t="shared" si="26"/>
        <v>0</v>
      </c>
      <c r="AD61" s="67">
        <f t="shared" si="26"/>
        <v>0.36</v>
      </c>
      <c r="AE61" s="67">
        <f t="shared" si="26"/>
        <v>6.51</v>
      </c>
      <c r="AF61" s="67">
        <f t="shared" si="26"/>
        <v>22.19</v>
      </c>
      <c r="AG61" s="67">
        <f t="shared" si="26"/>
        <v>56</v>
      </c>
      <c r="AH61" s="67">
        <f t="shared" si="26"/>
        <v>81.010000000000005</v>
      </c>
      <c r="AI61" s="67">
        <f t="shared" si="26"/>
        <v>447.11</v>
      </c>
      <c r="AJ61" s="69">
        <f t="shared" si="26"/>
        <v>316.8</v>
      </c>
      <c r="AK61" s="67">
        <f t="shared" si="26"/>
        <v>26.67</v>
      </c>
      <c r="AL61" s="67">
        <f t="shared" si="26"/>
        <v>20.47</v>
      </c>
      <c r="AM61" s="70">
        <f t="shared" si="26"/>
        <v>22.57</v>
      </c>
      <c r="AN61" s="68">
        <f t="shared" si="26"/>
        <v>4.1500000000000004</v>
      </c>
      <c r="AO61" s="69">
        <f t="shared" si="26"/>
        <v>32.380000000000003</v>
      </c>
      <c r="AP61" s="68">
        <f t="shared" si="26"/>
        <v>3.62</v>
      </c>
      <c r="AQ61" s="67">
        <f t="shared" si="26"/>
        <v>216</v>
      </c>
      <c r="AR61" s="67">
        <f t="shared" si="26"/>
        <v>0.17</v>
      </c>
      <c r="AS61" s="67">
        <f t="shared" si="26"/>
        <v>4229.0400000000009</v>
      </c>
      <c r="AT61" s="75">
        <f>O61*(SUM([2]CPR_CEB!$K$69:$K$70))/(SUM([2]CPR_CEB!$K$69:$K$72))</f>
        <v>4.8944312276967379</v>
      </c>
      <c r="AU61" s="75">
        <f>O61*([2]CPR_CEB!$K$71/(SUM([2]CPR_CEB!$K$69:$K$72)))</f>
        <v>5.9831653415138044</v>
      </c>
      <c r="AV61" s="75">
        <f>O61*([2]CPR_CEB!$K$72/(SUM([2]CPR_CEB!$K$69:$K$72)))</f>
        <v>17.422403430789455</v>
      </c>
      <c r="AW61" s="71">
        <f>$Q61*([2]CPR_CEB!$K$76/(SUM([2]CPR_CEB!$K$76:$K$78)))</f>
        <v>9.2154432172189189</v>
      </c>
      <c r="AX61" s="71">
        <f>$Q61*(SUM([2]CPR_CEB!$K$77:$K$78)/(SUM([2]CPR_CEB!$K$76:$K$78)))</f>
        <v>15.454556782781083</v>
      </c>
      <c r="AY61" s="75">
        <f>$R61*(SUM([2]CPR_CEB!$K$79)/(SUM([2]CPR_CEB!$K$79:$K$84)))</f>
        <v>2.4850463898823407</v>
      </c>
      <c r="AZ61" s="75">
        <f>$R61*(SUM([2]CPR_CEB!$K$80)/(SUM([2]CPR_CEB!$K$79:$K$84)))</f>
        <v>9.8539366609651164</v>
      </c>
      <c r="BA61" s="75">
        <f>$R61*(SUM([2]CPR_CEB!$K$81:$K$83)/(SUM([2]CPR_CEB!$K$79:$K$84)))</f>
        <v>9.2244855647125892</v>
      </c>
      <c r="BB61" s="75">
        <f>$R61*(SUM([2]CPR_CEB!$K$84)/(SUM([2]CPR_CEB!$K$79:$K$84)))</f>
        <v>10.436531384439952</v>
      </c>
      <c r="BC61" s="71">
        <f>$S61*(SUM([2]CPR_CEB!$K$85)/(SUM([2]CPR_CEB!$K$85:$K$90)))</f>
        <v>15.836558944014564</v>
      </c>
      <c r="BD61" s="71">
        <f>$S61*(SUM([2]CPR_CEB!$K$86)/(SUM([2]CPR_CEB!$K$85:$K$90)))</f>
        <v>7.3188302230314068</v>
      </c>
      <c r="BE61" s="71">
        <f>$S61*(SUM([2]CPR_CEB!$K$87:$K$90)/(SUM([2]CPR_CEB!$K$85:$K$90)))</f>
        <v>27.644610832954026</v>
      </c>
      <c r="BF61" s="75">
        <f>$U61*(SUM([2]CPR_CEB!$K$93)/(SUM([2]CPR_CEB!$K$93:$K$97)))</f>
        <v>3.5633877483867427E-2</v>
      </c>
      <c r="BG61" s="75">
        <f>$U61*(SUM([2]CPR_CEB!$K$94)/(SUM([2]CPR_CEB!$K$93:$K$97)))*([2]TRP!$D$246/SUM([2]TRP!$D$246:$D$247))</f>
        <v>0.10355719089488935</v>
      </c>
      <c r="BH61" s="75">
        <f>$U61*(SUM([2]CPR_CEB!$K$94)/(SUM([2]CPR_CEB!$K$93:$K$97)))*([2]TRP!$D$247/SUM([2]TRP!$D$246:$D$247))</f>
        <v>4.9314863654221337E-2</v>
      </c>
      <c r="BI61" s="75">
        <f>$U61*(SUM([2]CPR_CEB!$K$95:$K$96)/(SUM([2]CPR_CEB!$K$93:$K$97)))</f>
        <v>1.1013860300166354</v>
      </c>
      <c r="BJ61" s="75">
        <f>$U61*(SUM([2]CPR_CEB!$K$97)/(SUM([2]CPR_CEB!$K$93:$K$97)))</f>
        <v>13.590108037950387</v>
      </c>
      <c r="BK61" s="71">
        <f>$V61*(SUM([2]CPR_CEB!$K$98)/(SUM([2]CPR_CEB!$K$98:$K$100)))</f>
        <v>33.396744377991951</v>
      </c>
      <c r="BL61" s="71">
        <f>$V61*(SUM([2]CPR_CEB!$K$99)/(SUM([2]CPR_CEB!$K$98:$K$100)))</f>
        <v>17.296491435246914</v>
      </c>
      <c r="BM61" s="71">
        <f>$V61*(SUM([2]CPR_CEB!$K$100)/(SUM([2]CPR_CEB!$K$98:$K$100)))</f>
        <v>6.43676418676114</v>
      </c>
      <c r="BN61" s="75">
        <f>$AB61*(SUM([2]CPR_CEB!$K$106)/(SUM([2]CPR_CEB!$K$106:$K$113)))</f>
        <v>147.09278873917228</v>
      </c>
      <c r="BO61" s="75">
        <f>$AB61*(SUM([2]CPR_CEB!$K$107)/(SUM([2]CPR_CEB!$K$106:$K$113)))</f>
        <v>268.47238744519308</v>
      </c>
      <c r="BP61" s="75">
        <f>$AB61*(SUM([2]CPR_CEB!$K$108)/(SUM([2]CPR_CEB!$K$106:$K$113)))</f>
        <v>638.28142712009424</v>
      </c>
      <c r="BQ61" s="75">
        <f>$AB61*(SUM([2]CPR_CEB!$K$109)/(SUM([2]CPR_CEB!$K$106:$K$113)))</f>
        <v>143.93928430114428</v>
      </c>
      <c r="BR61" s="75">
        <f>$AB61*(SUM([2]CPR_CEB!$K$110)/(SUM([2]CPR_CEB!$K$106:$K$113)))</f>
        <v>269.83688455780134</v>
      </c>
      <c r="BS61" s="75">
        <f>$AB61*(SUM([2]CPR_CEB!$K$111:$K$112)/(SUM([2]CPR_CEB!$K$106:$K$113)))</f>
        <v>584.23218038177743</v>
      </c>
      <c r="BT61" s="75">
        <f>$AB61*(SUM([2]CPR_CEB!$K$113)/(SUM([2]CPR_CEB!$K$106:$K$113)))*([2]TRP!$D$248/SUM([2]TRP!$D$248:$D$251))</f>
        <v>23.520481922102185</v>
      </c>
      <c r="BU61" s="75">
        <f>$AB61*(SUM([2]CPR_CEB!$K$113)/(SUM([2]CPR_CEB!$K$106:$K$113)))*([2]TRP!$D$249/SUM([2]TRP!$D$248:$D$251))</f>
        <v>120.55755271203567</v>
      </c>
      <c r="BV61" s="75">
        <f>$AB61*(SUM([2]CPR_CEB!$K$113)/(SUM([2]CPR_CEB!$K$106:$K$113)))*([2]TRP!$D$250/SUM([2]TRP!$D$248:$D$251))</f>
        <v>28.705594461982702</v>
      </c>
      <c r="BW61" s="75">
        <f>$AB61*(SUM([2]CPR_CEB!$K$113)/(SUM([2]CPR_CEB!$K$106:$K$113)))*([2]TRP!$D$251/SUM([2]TRP!$D$248:$D$251))</f>
        <v>43.701418358697119</v>
      </c>
      <c r="BX61" s="71">
        <f>$AJ61*(SUM([2]CPR_CEB!$K$129)/(SUM([2]CPR_CEB!$K$129:$K$130)))</f>
        <v>238.67793859522919</v>
      </c>
      <c r="BY61" s="71">
        <f>$AJ61*(SUM([2]CPR_CEB!$K$130)/(SUM([2]CPR_CEB!$K$129:$K$130)))</f>
        <v>78.122061404770818</v>
      </c>
      <c r="BZ61" s="68">
        <f>$AN61*(SUM([2]CPR_CEB!$K$137)/(SUM([2]CPR_CEB!$K$137:$K$138)))</f>
        <v>0.69863125234869594</v>
      </c>
      <c r="CA61" s="68">
        <f>$AN61*(SUM([2]CPR_CEB!$K$138)/(SUM([2]CPR_CEB!$K$137:$K$138)))</f>
        <v>3.4513687476513049</v>
      </c>
      <c r="CB61" s="71">
        <f>$AO61*([2]CPR_CEB!$K$139+[2]CPR_CEB!$K$141)/(SUM([2]CPR_CEB!$K$139:$K$141))</f>
        <v>17.700924957945269</v>
      </c>
      <c r="CC61" s="71">
        <f>$AO61*(SUM([2]CPR_CEB!$K$140)/(SUM([2]CPR_CEB!$K$139:$K$141)))</f>
        <v>14.679075042054734</v>
      </c>
      <c r="CD61" s="68">
        <f>$AP61*(SUM([2]CPR_CEB!$K$142)/(SUM([2]CPR_CEB!$K$142:$K$143)))</f>
        <v>1.5231136697697207</v>
      </c>
      <c r="CE61" s="68">
        <f>$AP61*(SUM([2]CPR_CEB!$K$143)/(SUM([2]CPR_CEB!$K$142:$K$143)))</f>
        <v>2.0968863302302791</v>
      </c>
      <c r="CF61" s="70"/>
      <c r="CG61" s="70"/>
      <c r="CI61" s="72">
        <f t="shared" si="5"/>
        <v>3.33</v>
      </c>
      <c r="CJ61" s="73">
        <f t="shared" si="6"/>
        <v>66.8</v>
      </c>
      <c r="CK61" s="73">
        <f t="shared" si="7"/>
        <v>74.94</v>
      </c>
      <c r="CL61" s="73">
        <f t="shared" si="8"/>
        <v>5.9831653415138044</v>
      </c>
      <c r="CM61" s="73">
        <f t="shared" si="9"/>
        <v>17.422403430789455</v>
      </c>
      <c r="CN61" s="73">
        <f t="shared" si="10"/>
        <v>15.454556782781083</v>
      </c>
      <c r="CO61" s="73">
        <f t="shared" si="11"/>
        <v>2.4850463898823407</v>
      </c>
      <c r="CP61" s="73">
        <f t="shared" si="11"/>
        <v>9.8539366609651164</v>
      </c>
      <c r="CQ61" s="73">
        <f t="shared" si="12"/>
        <v>10.436531384439952</v>
      </c>
      <c r="CR61" s="73">
        <f t="shared" si="12"/>
        <v>15.836558944014564</v>
      </c>
      <c r="CS61" s="73">
        <f t="shared" si="13"/>
        <v>7.3188302230314068</v>
      </c>
      <c r="CT61" s="73">
        <f t="shared" si="14"/>
        <v>208.55712105936004</v>
      </c>
      <c r="CU61" s="73">
        <f t="shared" si="15"/>
        <v>90.54</v>
      </c>
      <c r="CV61" s="73">
        <f t="shared" si="16"/>
        <v>170.61327066127447</v>
      </c>
      <c r="CW61" s="73">
        <f t="shared" si="17"/>
        <v>268.47238744519308</v>
      </c>
      <c r="CX61" s="73">
        <f t="shared" si="18"/>
        <v>758.83897983212989</v>
      </c>
      <c r="CY61" s="73">
        <f t="shared" si="18"/>
        <v>172.644878763127</v>
      </c>
      <c r="CZ61" s="73">
        <f t="shared" si="18"/>
        <v>313.53830291649848</v>
      </c>
      <c r="DA61" s="73">
        <f t="shared" si="19"/>
        <v>1636.9827888570705</v>
      </c>
      <c r="DB61" s="73">
        <f t="shared" si="20"/>
        <v>314.5193915247072</v>
      </c>
      <c r="DC61" s="73">
        <f t="shared" si="21"/>
        <v>3.5633877483867427E-2</v>
      </c>
      <c r="DD61" s="73">
        <f t="shared" si="22"/>
        <v>13.693665228845276</v>
      </c>
      <c r="DE61" s="73">
        <f t="shared" si="23"/>
        <v>33.396744377991951</v>
      </c>
      <c r="DF61" s="73">
        <f t="shared" si="24"/>
        <v>17.345806298901135</v>
      </c>
      <c r="DG61" s="74">
        <f t="shared" si="25"/>
        <v>4229.0400000000009</v>
      </c>
      <c r="DH61" s="99"/>
    </row>
    <row r="62" spans="1:136" ht="13.25" x14ac:dyDescent="0.25">
      <c r="A62" s="22" t="str">
        <f t="shared" si="3"/>
        <v>INDUSTRIES DES BIENS D EQUIPEMENTS MECAN</v>
      </c>
      <c r="B62" s="22" t="str">
        <f t="shared" si="3"/>
        <v xml:space="preserve">FE2 </v>
      </c>
      <c r="C62" s="22">
        <v>12</v>
      </c>
      <c r="D62" s="67">
        <f t="shared" si="27"/>
        <v>5193.18</v>
      </c>
      <c r="E62" s="67">
        <f t="shared" si="26"/>
        <v>437.42</v>
      </c>
      <c r="F62" s="67">
        <f t="shared" si="26"/>
        <v>1131.8499999999999</v>
      </c>
      <c r="G62" s="67">
        <f t="shared" si="26"/>
        <v>34.19</v>
      </c>
      <c r="H62" s="67">
        <f t="shared" si="26"/>
        <v>413.59</v>
      </c>
      <c r="I62" s="67">
        <f t="shared" si="26"/>
        <v>333.8</v>
      </c>
      <c r="J62" s="67">
        <f t="shared" si="26"/>
        <v>279.23</v>
      </c>
      <c r="K62" s="67">
        <f t="shared" si="26"/>
        <v>1675.69</v>
      </c>
      <c r="L62" s="67">
        <f t="shared" si="26"/>
        <v>377.74</v>
      </c>
      <c r="M62" s="67">
        <f t="shared" si="26"/>
        <v>460.58</v>
      </c>
      <c r="N62" s="67">
        <f t="shared" si="26"/>
        <v>93.59</v>
      </c>
      <c r="O62" s="68">
        <f t="shared" si="26"/>
        <v>634.04</v>
      </c>
      <c r="P62" s="67">
        <f t="shared" si="26"/>
        <v>127.68</v>
      </c>
      <c r="Q62" s="69">
        <f t="shared" si="26"/>
        <v>575.66</v>
      </c>
      <c r="R62" s="68">
        <f t="shared" si="26"/>
        <v>964.58</v>
      </c>
      <c r="S62" s="69">
        <f t="shared" si="26"/>
        <v>1127.24</v>
      </c>
      <c r="T62" s="67">
        <f t="shared" si="26"/>
        <v>330.21</v>
      </c>
      <c r="U62" s="68">
        <f t="shared" si="26"/>
        <v>485.93</v>
      </c>
      <c r="V62" s="69">
        <f t="shared" si="26"/>
        <v>1582.56</v>
      </c>
      <c r="W62" s="67">
        <f t="shared" si="26"/>
        <v>506.21</v>
      </c>
      <c r="X62" s="67">
        <f t="shared" si="26"/>
        <v>561.20000000000005</v>
      </c>
      <c r="Y62" s="67">
        <f t="shared" si="26"/>
        <v>156.94999999999999</v>
      </c>
      <c r="Z62" s="67">
        <f t="shared" si="26"/>
        <v>977.13</v>
      </c>
      <c r="AA62" s="67">
        <f t="shared" si="26"/>
        <v>1290.56</v>
      </c>
      <c r="AB62" s="68">
        <f t="shared" si="26"/>
        <v>1431.58</v>
      </c>
      <c r="AC62" s="67">
        <f t="shared" si="26"/>
        <v>567</v>
      </c>
      <c r="AD62" s="67">
        <f t="shared" si="26"/>
        <v>101.72</v>
      </c>
      <c r="AE62" s="67">
        <f t="shared" si="26"/>
        <v>41.24</v>
      </c>
      <c r="AF62" s="67">
        <f t="shared" si="26"/>
        <v>439.48</v>
      </c>
      <c r="AG62" s="67">
        <f t="shared" si="26"/>
        <v>1578.96</v>
      </c>
      <c r="AH62" s="67">
        <f t="shared" si="26"/>
        <v>1260.02</v>
      </c>
      <c r="AI62" s="67">
        <f t="shared" si="26"/>
        <v>1791.99</v>
      </c>
      <c r="AJ62" s="69">
        <f t="shared" si="26"/>
        <v>1330.8</v>
      </c>
      <c r="AK62" s="67">
        <f t="shared" si="26"/>
        <v>757.71</v>
      </c>
      <c r="AL62" s="67">
        <f t="shared" si="26"/>
        <v>532.05999999999995</v>
      </c>
      <c r="AM62" s="70">
        <f t="shared" si="26"/>
        <v>247.97</v>
      </c>
      <c r="AN62" s="68">
        <f t="shared" si="26"/>
        <v>103.58</v>
      </c>
      <c r="AO62" s="69">
        <f t="shared" si="26"/>
        <v>674.53</v>
      </c>
      <c r="AP62" s="68">
        <f t="shared" si="26"/>
        <v>333.63</v>
      </c>
      <c r="AQ62" s="67">
        <f t="shared" si="26"/>
        <v>347</v>
      </c>
      <c r="AR62" s="67">
        <f t="shared" si="26"/>
        <v>0.93</v>
      </c>
      <c r="AS62" s="67">
        <f t="shared" si="26"/>
        <v>31291.010000000013</v>
      </c>
      <c r="AT62" s="75">
        <f>O62*(SUM([2]CPR_CEB!$K$69:$K$70))/(SUM([2]CPR_CEB!$K$69:$K$72))</f>
        <v>109.65601327239717</v>
      </c>
      <c r="AU62" s="75">
        <f>O62*([2]CPR_CEB!$K$71/(SUM([2]CPR_CEB!$K$69:$K$72)))</f>
        <v>134.04827396231138</v>
      </c>
      <c r="AV62" s="75">
        <f>O62*([2]CPR_CEB!$K$72/(SUM([2]CPR_CEB!$K$69:$K$72)))</f>
        <v>390.33571276529136</v>
      </c>
      <c r="AW62" s="71">
        <f>$Q62*([2]CPR_CEB!$K$76/(SUM([2]CPR_CEB!$K$76:$K$78)))</f>
        <v>215.03696969696966</v>
      </c>
      <c r="AX62" s="71">
        <f>$Q62*(SUM([2]CPR_CEB!$K$77:$K$78)/(SUM([2]CPR_CEB!$K$76:$K$78)))</f>
        <v>360.62303030303025</v>
      </c>
      <c r="AY62" s="75">
        <f>$R62*(SUM([2]CPR_CEB!$K$79)/(SUM([2]CPR_CEB!$K$79:$K$84)))</f>
        <v>74.907063961022132</v>
      </c>
      <c r="AZ62" s="75">
        <f>$R62*(SUM([2]CPR_CEB!$K$80)/(SUM([2]CPR_CEB!$K$79:$K$84)))</f>
        <v>297.02844451355412</v>
      </c>
      <c r="BA62" s="75">
        <f>$R62*(SUM([2]CPR_CEB!$K$81:$K$83)/(SUM([2]CPR_CEB!$K$79:$K$84)))</f>
        <v>278.05482143782717</v>
      </c>
      <c r="BB62" s="75">
        <f>$R62*(SUM([2]CPR_CEB!$K$84)/(SUM([2]CPR_CEB!$K$79:$K$84)))</f>
        <v>314.58967008759657</v>
      </c>
      <c r="BC62" s="71">
        <f>$S62*(SUM([2]CPR_CEB!$K$85)/(SUM([2]CPR_CEB!$K$85:$K$90)))</f>
        <v>351.40950204824765</v>
      </c>
      <c r="BD62" s="71">
        <f>$S62*(SUM([2]CPR_CEB!$K$86)/(SUM([2]CPR_CEB!$K$85:$K$90)))</f>
        <v>162.40311379153391</v>
      </c>
      <c r="BE62" s="71">
        <f>$S62*(SUM([2]CPR_CEB!$K$87:$K$90)/(SUM([2]CPR_CEB!$K$85:$K$90)))</f>
        <v>613.42738416021848</v>
      </c>
      <c r="BF62" s="75">
        <f>$U62*(SUM([2]CPR_CEB!$K$93)/(SUM([2]CPR_CEB!$K$93:$K$97)))</f>
        <v>1.1636807853317002</v>
      </c>
      <c r="BG62" s="75">
        <f>$U62*(SUM([2]CPR_CEB!$K$94)/(SUM([2]CPR_CEB!$K$93:$K$97)))*([2]TRP!$D$246/SUM([2]TRP!$D$246:$D$247))</f>
        <v>3.3818243126044067</v>
      </c>
      <c r="BH62" s="75">
        <f>$U62*(SUM([2]CPR_CEB!$K$94)/(SUM([2]CPR_CEB!$K$93:$K$97)))*([2]TRP!$D$247/SUM([2]TRP!$D$246:$D$247))</f>
        <v>1.6104550870628878</v>
      </c>
      <c r="BI62" s="75">
        <f>$U62*(SUM([2]CPR_CEB!$K$95:$K$96)/(SUM([2]CPR_CEB!$K$93:$K$97)))</f>
        <v>35.967507632122555</v>
      </c>
      <c r="BJ62" s="75">
        <f>$U62*(SUM([2]CPR_CEB!$K$97)/(SUM([2]CPR_CEB!$K$93:$K$97)))</f>
        <v>443.80653218287841</v>
      </c>
      <c r="BK62" s="71">
        <f>$V62*(SUM([2]CPR_CEB!$K$98)/(SUM([2]CPR_CEB!$K$98:$K$100)))</f>
        <v>925.12430916917447</v>
      </c>
      <c r="BL62" s="71">
        <f>$V62*(SUM([2]CPR_CEB!$K$99)/(SUM([2]CPR_CEB!$K$98:$K$100)))</f>
        <v>479.1306754028418</v>
      </c>
      <c r="BM62" s="71">
        <f>$V62*(SUM([2]CPR_CEB!$K$100)/(SUM([2]CPR_CEB!$K$98:$K$100)))</f>
        <v>178.3050154279837</v>
      </c>
      <c r="BN62" s="75">
        <f>$AB62*(SUM([2]CPR_CEB!$K$106)/(SUM([2]CPR_CEB!$K$106:$K$113)))</f>
        <v>92.832244947064481</v>
      </c>
      <c r="BO62" s="75">
        <f>$AB62*(SUM([2]CPR_CEB!$K$107)/(SUM([2]CPR_CEB!$K$106:$K$113)))</f>
        <v>169.43654849748688</v>
      </c>
      <c r="BP62" s="75">
        <f>$AB62*(SUM([2]CPR_CEB!$K$108)/(SUM([2]CPR_CEB!$K$106:$K$113)))</f>
        <v>402.82802641428725</v>
      </c>
      <c r="BQ62" s="75">
        <f>$AB62*(SUM([2]CPR_CEB!$K$109)/(SUM([2]CPR_CEB!$K$106:$K$113)))</f>
        <v>90.842025719174416</v>
      </c>
      <c r="BR62" s="75">
        <f>$AB62*(SUM([2]CPR_CEB!$K$110)/(SUM([2]CPR_CEB!$K$106:$K$113)))</f>
        <v>170.29770104801625</v>
      </c>
      <c r="BS62" s="75">
        <f>$AB62*(SUM([2]CPR_CEB!$K$111:$K$112)/(SUM([2]CPR_CEB!$K$106:$K$113)))</f>
        <v>368.71681705165224</v>
      </c>
      <c r="BT62" s="75">
        <f>$AB62*(SUM([2]CPR_CEB!$K$113)/(SUM([2]CPR_CEB!$K$106:$K$113)))*([2]TRP!$D$248/SUM([2]TRP!$D$248:$D$251))</f>
        <v>14.844093702903022</v>
      </c>
      <c r="BU62" s="75">
        <f>$AB62*(SUM([2]CPR_CEB!$K$113)/(SUM([2]CPR_CEB!$K$106:$K$113)))*([2]TRP!$D$249/SUM([2]TRP!$D$248:$D$251))</f>
        <v>76.085499224761733</v>
      </c>
      <c r="BV62" s="75">
        <f>$AB62*(SUM([2]CPR_CEB!$K$113)/(SUM([2]CPR_CEB!$K$106:$K$113)))*([2]TRP!$D$250/SUM([2]TRP!$D$248:$D$251))</f>
        <v>18.116488233635696</v>
      </c>
      <c r="BW62" s="75">
        <f>$AB62*(SUM([2]CPR_CEB!$K$113)/(SUM([2]CPR_CEB!$K$106:$K$113)))*([2]TRP!$D$251/SUM([2]TRP!$D$248:$D$251))</f>
        <v>27.580555161018019</v>
      </c>
      <c r="BX62" s="71">
        <f>$AJ62*(SUM([2]CPR_CEB!$K$129)/(SUM([2]CPR_CEB!$K$129:$K$130)))</f>
        <v>1002.6281587201104</v>
      </c>
      <c r="BY62" s="71">
        <f>$AJ62*(SUM([2]CPR_CEB!$K$130)/(SUM([2]CPR_CEB!$K$129:$K$130)))</f>
        <v>328.17184127988946</v>
      </c>
      <c r="BZ62" s="68">
        <f>$AN62*(SUM([2]CPR_CEB!$K$137)/(SUM([2]CPR_CEB!$K$137:$K$138)))</f>
        <v>17.43716267910311</v>
      </c>
      <c r="CA62" s="68">
        <f>$AN62*(SUM([2]CPR_CEB!$K$138)/(SUM([2]CPR_CEB!$K$137:$K$138)))</f>
        <v>86.142837320896888</v>
      </c>
      <c r="CB62" s="71">
        <f>$AO62*([2]CPR_CEB!$K$139+[2]CPR_CEB!$K$141)/(SUM([2]CPR_CEB!$K$139:$K$141))</f>
        <v>368.74011463504701</v>
      </c>
      <c r="CC62" s="71">
        <f>$AO62*(SUM([2]CPR_CEB!$K$140)/(SUM([2]CPR_CEB!$K$139:$K$141)))</f>
        <v>305.78988536495302</v>
      </c>
      <c r="CD62" s="68">
        <f>$AP62*(SUM([2]CPR_CEB!$K$142)/(SUM([2]CPR_CEB!$K$142:$K$143)))</f>
        <v>140.37469990200881</v>
      </c>
      <c r="CE62" s="68">
        <f>$AP62*(SUM([2]CPR_CEB!$K$143)/(SUM([2]CPR_CEB!$K$142:$K$143)))</f>
        <v>193.25530009799115</v>
      </c>
      <c r="CF62" s="70"/>
      <c r="CG62" s="70"/>
      <c r="CI62" s="72">
        <f t="shared" si="5"/>
        <v>5193.18</v>
      </c>
      <c r="CJ62" s="73">
        <f t="shared" si="6"/>
        <v>1569.27</v>
      </c>
      <c r="CK62" s="73">
        <f t="shared" si="7"/>
        <v>1675.69</v>
      </c>
      <c r="CL62" s="73">
        <f t="shared" si="8"/>
        <v>134.04827396231138</v>
      </c>
      <c r="CM62" s="73">
        <f t="shared" si="9"/>
        <v>390.33571276529136</v>
      </c>
      <c r="CN62" s="73">
        <f t="shared" si="10"/>
        <v>360.62303030303025</v>
      </c>
      <c r="CO62" s="73">
        <f t="shared" si="11"/>
        <v>74.907063961022132</v>
      </c>
      <c r="CP62" s="73">
        <f t="shared" si="11"/>
        <v>297.02844451355412</v>
      </c>
      <c r="CQ62" s="73">
        <f t="shared" si="12"/>
        <v>314.58967008759657</v>
      </c>
      <c r="CR62" s="73">
        <f t="shared" si="12"/>
        <v>351.40950204824765</v>
      </c>
      <c r="CS62" s="73">
        <f t="shared" si="13"/>
        <v>162.40311379153391</v>
      </c>
      <c r="CT62" s="73">
        <f t="shared" si="14"/>
        <v>3881.0577116275185</v>
      </c>
      <c r="CU62" s="73">
        <f t="shared" si="15"/>
        <v>1067.4100000000001</v>
      </c>
      <c r="CV62" s="73">
        <f t="shared" si="16"/>
        <v>107.67633864996751</v>
      </c>
      <c r="CW62" s="73">
        <f t="shared" si="17"/>
        <v>169.43654849748688</v>
      </c>
      <c r="CX62" s="73">
        <f t="shared" si="18"/>
        <v>478.913525639049</v>
      </c>
      <c r="CY62" s="73">
        <f t="shared" si="18"/>
        <v>108.95851395281011</v>
      </c>
      <c r="CZ62" s="73">
        <f t="shared" si="18"/>
        <v>197.87825620903428</v>
      </c>
      <c r="DA62" s="73">
        <f t="shared" si="19"/>
        <v>11640.68695298792</v>
      </c>
      <c r="DB62" s="73">
        <f t="shared" si="20"/>
        <v>1261.2898640637304</v>
      </c>
      <c r="DC62" s="73">
        <f t="shared" si="21"/>
        <v>1.1636807853317002</v>
      </c>
      <c r="DD62" s="73">
        <f t="shared" si="22"/>
        <v>447.18835649548282</v>
      </c>
      <c r="DE62" s="73">
        <f t="shared" si="23"/>
        <v>925.12430916917447</v>
      </c>
      <c r="DF62" s="73">
        <f t="shared" si="24"/>
        <v>480.74113048990466</v>
      </c>
      <c r="DG62" s="74">
        <f t="shared" si="25"/>
        <v>31291.01</v>
      </c>
      <c r="DH62" s="99"/>
    </row>
    <row r="63" spans="1:136" ht="13.25" x14ac:dyDescent="0.25">
      <c r="A63" s="22" t="str">
        <f t="shared" si="3"/>
        <v>INDUSTRIES DES EQUIPEMENTS ELECTRIQUES E</v>
      </c>
      <c r="B63" s="22" t="str">
        <f t="shared" si="3"/>
        <v xml:space="preserve">FE3 </v>
      </c>
      <c r="C63" s="22">
        <v>12</v>
      </c>
      <c r="D63" s="67">
        <f t="shared" si="27"/>
        <v>69.91</v>
      </c>
      <c r="E63" s="67">
        <f t="shared" si="26"/>
        <v>195.27</v>
      </c>
      <c r="F63" s="67">
        <f t="shared" si="26"/>
        <v>519.72</v>
      </c>
      <c r="G63" s="67">
        <f t="shared" si="26"/>
        <v>27.11</v>
      </c>
      <c r="H63" s="67">
        <f t="shared" si="26"/>
        <v>239.94</v>
      </c>
      <c r="I63" s="67">
        <f t="shared" si="26"/>
        <v>164.66</v>
      </c>
      <c r="J63" s="67">
        <f t="shared" si="26"/>
        <v>139.18</v>
      </c>
      <c r="K63" s="67">
        <f t="shared" si="26"/>
        <v>784.94</v>
      </c>
      <c r="L63" s="67">
        <f t="shared" si="26"/>
        <v>206.49</v>
      </c>
      <c r="M63" s="67">
        <f t="shared" si="26"/>
        <v>273.82</v>
      </c>
      <c r="N63" s="67">
        <f t="shared" si="26"/>
        <v>187.62</v>
      </c>
      <c r="O63" s="68">
        <f t="shared" si="26"/>
        <v>278.32</v>
      </c>
      <c r="P63" s="67">
        <f t="shared" si="26"/>
        <v>59.18</v>
      </c>
      <c r="Q63" s="69">
        <f t="shared" si="26"/>
        <v>255.64</v>
      </c>
      <c r="R63" s="68">
        <f t="shared" si="26"/>
        <v>405.53</v>
      </c>
      <c r="S63" s="69">
        <f t="shared" si="26"/>
        <v>501.28</v>
      </c>
      <c r="T63" s="67">
        <f t="shared" si="26"/>
        <v>179.99</v>
      </c>
      <c r="U63" s="68">
        <f t="shared" si="26"/>
        <v>215.35</v>
      </c>
      <c r="V63" s="69">
        <f t="shared" si="26"/>
        <v>656.52</v>
      </c>
      <c r="W63" s="67">
        <f t="shared" si="26"/>
        <v>352.15</v>
      </c>
      <c r="X63" s="67">
        <f t="shared" si="26"/>
        <v>269.7</v>
      </c>
      <c r="Y63" s="67">
        <f t="shared" si="26"/>
        <v>104.75</v>
      </c>
      <c r="Z63" s="67">
        <f t="shared" si="26"/>
        <v>865.04</v>
      </c>
      <c r="AA63" s="67">
        <f t="shared" si="26"/>
        <v>614.65</v>
      </c>
      <c r="AB63" s="68">
        <f t="shared" si="26"/>
        <v>1033.45</v>
      </c>
      <c r="AC63" s="67">
        <f t="shared" si="26"/>
        <v>1921</v>
      </c>
      <c r="AD63" s="67">
        <f t="shared" si="26"/>
        <v>255.76</v>
      </c>
      <c r="AE63" s="67">
        <f t="shared" si="26"/>
        <v>58.99</v>
      </c>
      <c r="AF63" s="67">
        <f t="shared" si="26"/>
        <v>196.17</v>
      </c>
      <c r="AG63" s="67">
        <f t="shared" si="26"/>
        <v>819.09</v>
      </c>
      <c r="AH63" s="67">
        <f t="shared" si="26"/>
        <v>1437.83</v>
      </c>
      <c r="AI63" s="67">
        <f t="shared" si="26"/>
        <v>1480.1</v>
      </c>
      <c r="AJ63" s="69">
        <f t="shared" si="26"/>
        <v>761.23</v>
      </c>
      <c r="AK63" s="67">
        <f t="shared" si="26"/>
        <v>511.45</v>
      </c>
      <c r="AL63" s="67">
        <f t="shared" si="26"/>
        <v>498.4</v>
      </c>
      <c r="AM63" s="70">
        <f t="shared" si="26"/>
        <v>137.5</v>
      </c>
      <c r="AN63" s="68">
        <f t="shared" si="26"/>
        <v>699.76</v>
      </c>
      <c r="AO63" s="69">
        <f t="shared" si="26"/>
        <v>1304.68</v>
      </c>
      <c r="AP63" s="68">
        <f t="shared" si="26"/>
        <v>267.92</v>
      </c>
      <c r="AQ63" s="67">
        <f t="shared" si="26"/>
        <v>2018</v>
      </c>
      <c r="AR63" s="67">
        <f t="shared" si="26"/>
        <v>35.89</v>
      </c>
      <c r="AS63" s="67">
        <f t="shared" si="26"/>
        <v>21003.979999999996</v>
      </c>
      <c r="AT63" s="75">
        <f>O63*(SUM([2]CPR_CEB!$K$69:$K$70))/(SUM([2]CPR_CEB!$K$69:$K$72))</f>
        <v>48.134915169348275</v>
      </c>
      <c r="AU63" s="75">
        <f>O63*([2]CPR_CEB!$K$71/(SUM([2]CPR_CEB!$K$69:$K$72)))</f>
        <v>58.842211231453078</v>
      </c>
      <c r="AV63" s="75">
        <f>O63*([2]CPR_CEB!$K$72/(SUM([2]CPR_CEB!$K$69:$K$72)))</f>
        <v>171.34287359919864</v>
      </c>
      <c r="AW63" s="71">
        <f>$Q63*([2]CPR_CEB!$K$76/(SUM([2]CPR_CEB!$K$76:$K$78)))</f>
        <v>95.493956386292822</v>
      </c>
      <c r="AX63" s="71">
        <f>$Q63*(SUM([2]CPR_CEB!$K$77:$K$78)/(SUM([2]CPR_CEB!$K$76:$K$78)))</f>
        <v>160.14604361370715</v>
      </c>
      <c r="AY63" s="75">
        <f>$R63*(SUM([2]CPR_CEB!$K$79)/(SUM([2]CPR_CEB!$K$79:$K$84)))</f>
        <v>31.4925269527808</v>
      </c>
      <c r="AZ63" s="75">
        <f>$R63*(SUM([2]CPR_CEB!$K$80)/(SUM([2]CPR_CEB!$K$79:$K$84)))</f>
        <v>124.87709169128698</v>
      </c>
      <c r="BA63" s="75">
        <f>$R63*(SUM([2]CPR_CEB!$K$81:$K$83)/(SUM([2]CPR_CEB!$K$79:$K$84)))</f>
        <v>116.90017597055925</v>
      </c>
      <c r="BB63" s="75">
        <f>$R63*(SUM([2]CPR_CEB!$K$84)/(SUM([2]CPR_CEB!$K$79:$K$84)))</f>
        <v>132.26020538537293</v>
      </c>
      <c r="BC63" s="71">
        <f>$S63*(SUM([2]CPR_CEB!$K$85)/(SUM([2]CPR_CEB!$K$85:$K$90)))</f>
        <v>156.27067455621301</v>
      </c>
      <c r="BD63" s="71">
        <f>$S63*(SUM([2]CPR_CEB!$K$86)/(SUM([2]CPR_CEB!$K$85:$K$90)))</f>
        <v>72.220142011834312</v>
      </c>
      <c r="BE63" s="71">
        <f>$S63*(SUM([2]CPR_CEB!$K$87:$K$90)/(SUM([2]CPR_CEB!$K$85:$K$90)))</f>
        <v>272.78918343195267</v>
      </c>
      <c r="BF63" s="75">
        <f>$U63*(SUM([2]CPR_CEB!$K$93)/(SUM([2]CPR_CEB!$K$93:$K$97)))</f>
        <v>0.51570937608540657</v>
      </c>
      <c r="BG63" s="75">
        <f>$U63*(SUM([2]CPR_CEB!$K$94)/(SUM([2]CPR_CEB!$K$93:$K$97)))*([2]TRP!$D$246/SUM([2]TRP!$D$246:$D$247))</f>
        <v>1.4987258776353776</v>
      </c>
      <c r="BH63" s="75">
        <f>$U63*(SUM([2]CPR_CEB!$K$94)/(SUM([2]CPR_CEB!$K$93:$K$97)))*([2]TRP!$D$247/SUM([2]TRP!$D$246:$D$247))</f>
        <v>0.71370671289896259</v>
      </c>
      <c r="BI63" s="75">
        <f>$U63*(SUM([2]CPR_CEB!$K$95:$K$96)/(SUM([2]CPR_CEB!$K$93:$K$97)))</f>
        <v>15.939750105113065</v>
      </c>
      <c r="BJ63" s="75">
        <f>$U63*(SUM([2]CPR_CEB!$K$97)/(SUM([2]CPR_CEB!$K$93:$K$97)))</f>
        <v>196.68210792826719</v>
      </c>
      <c r="BK63" s="71">
        <f>$V63*(SUM([2]CPR_CEB!$K$98)/(SUM([2]CPR_CEB!$K$98:$K$100)))</f>
        <v>383.7848874328597</v>
      </c>
      <c r="BL63" s="71">
        <f>$V63*(SUM([2]CPR_CEB!$K$99)/(SUM([2]CPR_CEB!$K$98:$K$100)))</f>
        <v>198.76584206315951</v>
      </c>
      <c r="BM63" s="71">
        <f>$V63*(SUM([2]CPR_CEB!$K$100)/(SUM([2]CPR_CEB!$K$98:$K$100)))</f>
        <v>73.969270503980795</v>
      </c>
      <c r="BN63" s="75">
        <f>$AB63*(SUM([2]CPR_CEB!$K$106)/(SUM([2]CPR_CEB!$K$106:$K$113)))</f>
        <v>67.015104667949956</v>
      </c>
      <c r="BO63" s="75">
        <f>$AB63*(SUM([2]CPR_CEB!$K$107)/(SUM([2]CPR_CEB!$K$106:$K$113)))</f>
        <v>122.31534461554915</v>
      </c>
      <c r="BP63" s="75">
        <f>$AB63*(SUM([2]CPR_CEB!$K$108)/(SUM([2]CPR_CEB!$K$106:$K$113)))</f>
        <v>290.79941316436748</v>
      </c>
      <c r="BQ63" s="75">
        <f>$AB63*(SUM([2]CPR_CEB!$K$109)/(SUM([2]CPR_CEB!$K$106:$K$113)))</f>
        <v>65.578375975831463</v>
      </c>
      <c r="BR63" s="75">
        <f>$AB63*(SUM([2]CPR_CEB!$K$110)/(SUM([2]CPR_CEB!$K$106:$K$113)))</f>
        <v>122.93700606886965</v>
      </c>
      <c r="BS63" s="75">
        <f>$AB63*(SUM([2]CPR_CEB!$K$111:$K$112)/(SUM([2]CPR_CEB!$K$106:$K$113)))</f>
        <v>266.17471226339433</v>
      </c>
      <c r="BT63" s="75">
        <f>$AB63*(SUM([2]CPR_CEB!$K$113)/(SUM([2]CPR_CEB!$K$106:$K$113)))*([2]TRP!$D$248/SUM([2]TRP!$D$248:$D$251))</f>
        <v>10.715872418771658</v>
      </c>
      <c r="BU63" s="75">
        <f>$AB63*(SUM([2]CPR_CEB!$K$113)/(SUM([2]CPR_CEB!$K$106:$K$113)))*([2]TRP!$D$249/SUM([2]TRP!$D$248:$D$251))</f>
        <v>54.925717859868129</v>
      </c>
      <c r="BV63" s="75">
        <f>$AB63*(SUM([2]CPR_CEB!$K$113)/(SUM([2]CPR_CEB!$K$106:$K$113)))*([2]TRP!$D$250/SUM([2]TRP!$D$248:$D$251))</f>
        <v>13.078196653383541</v>
      </c>
      <c r="BW63" s="75">
        <f>$AB63*(SUM([2]CPR_CEB!$K$113)/(SUM([2]CPR_CEB!$K$106:$K$113)))*([2]TRP!$D$251/SUM([2]TRP!$D$248:$D$251))</f>
        <v>19.910256312014749</v>
      </c>
      <c r="BX63" s="71">
        <f>$AJ63*(SUM([2]CPR_CEB!$K$129)/(SUM([2]CPR_CEB!$K$129:$K$130)))</f>
        <v>573.51264897994417</v>
      </c>
      <c r="BY63" s="71">
        <f>$AJ63*(SUM([2]CPR_CEB!$K$130)/(SUM([2]CPR_CEB!$K$129:$K$130)))</f>
        <v>187.71735102005582</v>
      </c>
      <c r="BZ63" s="68">
        <f>$AN63*(SUM([2]CPR_CEB!$K$137)/(SUM([2]CPR_CEB!$K$137:$K$138)))</f>
        <v>117.80101328759601</v>
      </c>
      <c r="CA63" s="68">
        <f>$AN63*(SUM([2]CPR_CEB!$K$138)/(SUM([2]CPR_CEB!$K$137:$K$138)))</f>
        <v>581.958986712404</v>
      </c>
      <c r="CB63" s="71">
        <f>$AO63*([2]CPR_CEB!$K$139+[2]CPR_CEB!$K$141)/(SUM([2]CPR_CEB!$K$139:$K$141))</f>
        <v>713.21935682927835</v>
      </c>
      <c r="CC63" s="71">
        <f>$AO63*(SUM([2]CPR_CEB!$K$140)/(SUM([2]CPR_CEB!$K$139:$K$141)))</f>
        <v>591.46064317072171</v>
      </c>
      <c r="CD63" s="68">
        <f>$AP63*(SUM([2]CPR_CEB!$K$142)/(SUM([2]CPR_CEB!$K$142:$K$143)))</f>
        <v>112.72724154826066</v>
      </c>
      <c r="CE63" s="68">
        <f>$AP63*(SUM([2]CPR_CEB!$K$143)/(SUM([2]CPR_CEB!$K$142:$K$143)))</f>
        <v>155.19275845173934</v>
      </c>
      <c r="CF63" s="70"/>
      <c r="CG63" s="70"/>
      <c r="CI63" s="72">
        <f t="shared" si="5"/>
        <v>69.91</v>
      </c>
      <c r="CJ63" s="73">
        <f t="shared" si="6"/>
        <v>714.99</v>
      </c>
      <c r="CK63" s="73">
        <f t="shared" si="7"/>
        <v>784.94</v>
      </c>
      <c r="CL63" s="73">
        <f t="shared" si="8"/>
        <v>58.842211231453078</v>
      </c>
      <c r="CM63" s="73">
        <f t="shared" si="9"/>
        <v>171.34287359919864</v>
      </c>
      <c r="CN63" s="73">
        <f t="shared" si="10"/>
        <v>160.14604361370715</v>
      </c>
      <c r="CO63" s="73">
        <f t="shared" si="11"/>
        <v>31.4925269527808</v>
      </c>
      <c r="CP63" s="73">
        <f t="shared" si="11"/>
        <v>124.87709169128698</v>
      </c>
      <c r="CQ63" s="73">
        <f t="shared" si="12"/>
        <v>132.26020538537293</v>
      </c>
      <c r="CR63" s="73">
        <f t="shared" si="12"/>
        <v>156.27067455621301</v>
      </c>
      <c r="CS63" s="73">
        <f t="shared" si="13"/>
        <v>72.220142011834312</v>
      </c>
      <c r="CT63" s="73">
        <f t="shared" si="14"/>
        <v>2101.2172515672469</v>
      </c>
      <c r="CU63" s="73">
        <f t="shared" si="15"/>
        <v>621.84999999999991</v>
      </c>
      <c r="CV63" s="73">
        <f t="shared" si="16"/>
        <v>77.730977086721609</v>
      </c>
      <c r="CW63" s="73">
        <f t="shared" si="17"/>
        <v>122.31534461554915</v>
      </c>
      <c r="CX63" s="73">
        <f t="shared" si="18"/>
        <v>345.72513102423562</v>
      </c>
      <c r="CY63" s="73">
        <f t="shared" si="18"/>
        <v>78.656572629215006</v>
      </c>
      <c r="CZ63" s="73">
        <f t="shared" si="18"/>
        <v>142.84726238088439</v>
      </c>
      <c r="DA63" s="73">
        <f t="shared" si="19"/>
        <v>10684.164972908473</v>
      </c>
      <c r="DB63" s="73">
        <f t="shared" si="20"/>
        <v>3570.2197393549209</v>
      </c>
      <c r="DC63" s="73">
        <f t="shared" si="21"/>
        <v>0.51570937608540657</v>
      </c>
      <c r="DD63" s="73">
        <f t="shared" si="22"/>
        <v>198.18083380590255</v>
      </c>
      <c r="DE63" s="73">
        <f t="shared" si="23"/>
        <v>383.7848874328597</v>
      </c>
      <c r="DF63" s="73">
        <f t="shared" si="24"/>
        <v>199.47954877605846</v>
      </c>
      <c r="DG63" s="74">
        <f t="shared" si="25"/>
        <v>21003.98</v>
      </c>
      <c r="DH63" s="99"/>
    </row>
    <row r="64" spans="1:136" ht="13.25" x14ac:dyDescent="0.25">
      <c r="A64" s="22" t="str">
        <f t="shared" si="3"/>
        <v>INDUSTRIES DES PRODUITS MINERAUX</v>
      </c>
      <c r="B64" s="45" t="str">
        <f t="shared" si="3"/>
        <v xml:space="preserve">FF1 </v>
      </c>
      <c r="C64" s="22">
        <v>12</v>
      </c>
      <c r="D64" s="67">
        <f t="shared" si="27"/>
        <v>0</v>
      </c>
      <c r="E64" s="67">
        <f t="shared" si="26"/>
        <v>0</v>
      </c>
      <c r="F64" s="67">
        <f t="shared" si="26"/>
        <v>0</v>
      </c>
      <c r="G64" s="67">
        <f t="shared" si="26"/>
        <v>0</v>
      </c>
      <c r="H64" s="67">
        <f t="shared" si="26"/>
        <v>0</v>
      </c>
      <c r="I64" s="67">
        <f t="shared" si="26"/>
        <v>0</v>
      </c>
      <c r="J64" s="67">
        <f t="shared" si="26"/>
        <v>0</v>
      </c>
      <c r="K64" s="67">
        <f t="shared" si="26"/>
        <v>0</v>
      </c>
      <c r="L64" s="67">
        <f t="shared" si="26"/>
        <v>0</v>
      </c>
      <c r="M64" s="67">
        <f t="shared" si="26"/>
        <v>0</v>
      </c>
      <c r="N64" s="67">
        <f t="shared" si="26"/>
        <v>0</v>
      </c>
      <c r="O64" s="68">
        <f t="shared" si="26"/>
        <v>0</v>
      </c>
      <c r="P64" s="67">
        <f t="shared" si="26"/>
        <v>0</v>
      </c>
      <c r="Q64" s="69">
        <f t="shared" si="26"/>
        <v>0</v>
      </c>
      <c r="R64" s="68">
        <f t="shared" si="26"/>
        <v>0</v>
      </c>
      <c r="S64" s="69">
        <f t="shared" si="26"/>
        <v>0</v>
      </c>
      <c r="T64" s="67">
        <f t="shared" si="26"/>
        <v>0</v>
      </c>
      <c r="U64" s="68">
        <f t="shared" si="26"/>
        <v>0</v>
      </c>
      <c r="V64" s="69">
        <f t="shared" si="26"/>
        <v>0</v>
      </c>
      <c r="W64" s="67">
        <f t="shared" si="26"/>
        <v>0</v>
      </c>
      <c r="X64" s="67">
        <f t="shared" si="26"/>
        <v>0</v>
      </c>
      <c r="Y64" s="67">
        <f t="shared" si="26"/>
        <v>0</v>
      </c>
      <c r="Z64" s="67">
        <f t="shared" si="26"/>
        <v>0</v>
      </c>
      <c r="AA64" s="67">
        <f t="shared" si="26"/>
        <v>0</v>
      </c>
      <c r="AB64" s="68">
        <f t="shared" si="26"/>
        <v>0</v>
      </c>
      <c r="AC64" s="67">
        <f t="shared" si="26"/>
        <v>0</v>
      </c>
      <c r="AD64" s="67">
        <f t="shared" si="26"/>
        <v>0</v>
      </c>
      <c r="AE64" s="67">
        <f t="shared" si="26"/>
        <v>0</v>
      </c>
      <c r="AF64" s="67">
        <f t="shared" si="26"/>
        <v>0</v>
      </c>
      <c r="AG64" s="67">
        <f t="shared" si="26"/>
        <v>0</v>
      </c>
      <c r="AH64" s="67">
        <f t="shared" si="26"/>
        <v>0</v>
      </c>
      <c r="AI64" s="67">
        <f t="shared" si="26"/>
        <v>0</v>
      </c>
      <c r="AJ64" s="69">
        <f t="shared" si="26"/>
        <v>0</v>
      </c>
      <c r="AK64" s="67">
        <f t="shared" si="26"/>
        <v>0</v>
      </c>
      <c r="AL64" s="67">
        <f t="shared" si="26"/>
        <v>0</v>
      </c>
      <c r="AM64" s="70">
        <f t="shared" si="26"/>
        <v>0</v>
      </c>
      <c r="AN64" s="68">
        <f t="shared" si="26"/>
        <v>0</v>
      </c>
      <c r="AO64" s="69">
        <f t="shared" si="26"/>
        <v>0</v>
      </c>
      <c r="AP64" s="68">
        <f t="shared" si="26"/>
        <v>0</v>
      </c>
      <c r="AQ64" s="67">
        <f t="shared" si="26"/>
        <v>0</v>
      </c>
      <c r="AR64" s="67">
        <f t="shared" si="26"/>
        <v>0</v>
      </c>
      <c r="AS64" s="67">
        <f t="shared" si="26"/>
        <v>0</v>
      </c>
      <c r="AT64" s="75">
        <f>O64*(SUM([2]CPR_CEB!$K$69:$K$70))/(SUM([2]CPR_CEB!$K$69:$K$72))</f>
        <v>0</v>
      </c>
      <c r="AU64" s="75">
        <f>O64*([2]CPR_CEB!$K$71/(SUM([2]CPR_CEB!$K$69:$K$72)))</f>
        <v>0</v>
      </c>
      <c r="AV64" s="75">
        <f>O64*([2]CPR_CEB!$K$72/(SUM([2]CPR_CEB!$K$69:$K$72)))</f>
        <v>0</v>
      </c>
      <c r="AW64" s="71">
        <f>$Q64*([2]CPR_CEB!$K$76/(SUM([2]CPR_CEB!$K$76:$K$78)))</f>
        <v>0</v>
      </c>
      <c r="AX64" s="71">
        <f>$Q64*(SUM([2]CPR_CEB!$K$77:$K$78)/(SUM([2]CPR_CEB!$K$76:$K$78)))</f>
        <v>0</v>
      </c>
      <c r="AY64" s="75">
        <f>$R64*(SUM([2]CPR_CEB!$K$79)/(SUM([2]CPR_CEB!$K$79:$K$84)))</f>
        <v>0</v>
      </c>
      <c r="AZ64" s="75">
        <f>$R64*(SUM([2]CPR_CEB!$K$80)/(SUM([2]CPR_CEB!$K$79:$K$84)))</f>
        <v>0</v>
      </c>
      <c r="BA64" s="75">
        <f>$R64*(SUM([2]CPR_CEB!$K$81:$K$83)/(SUM([2]CPR_CEB!$K$79:$K$84)))</f>
        <v>0</v>
      </c>
      <c r="BB64" s="75">
        <f>$R64*(SUM([2]CPR_CEB!$K$84)/(SUM([2]CPR_CEB!$K$79:$K$84)))</f>
        <v>0</v>
      </c>
      <c r="BC64" s="71">
        <f>$S64*(SUM([2]CPR_CEB!$K$85)/(SUM([2]CPR_CEB!$K$85:$K$90)))</f>
        <v>0</v>
      </c>
      <c r="BD64" s="71">
        <f>$S64*(SUM([2]CPR_CEB!$K$86)/(SUM([2]CPR_CEB!$K$85:$K$90)))</f>
        <v>0</v>
      </c>
      <c r="BE64" s="71">
        <f>$S64*(SUM([2]CPR_CEB!$K$87:$K$90)/(SUM([2]CPR_CEB!$K$85:$K$90)))</f>
        <v>0</v>
      </c>
      <c r="BF64" s="75">
        <f>$U64*(SUM([2]CPR_CEB!$K$93)/(SUM([2]CPR_CEB!$K$93:$K$97)))</f>
        <v>0</v>
      </c>
      <c r="BG64" s="75">
        <f>$U64*(SUM([2]CPR_CEB!$K$94)/(SUM([2]CPR_CEB!$K$93:$K$97)))*([2]TRP!$D$246/SUM([2]TRP!$D$246:$D$247))</f>
        <v>0</v>
      </c>
      <c r="BH64" s="75">
        <f>$U64*(SUM([2]CPR_CEB!$K$94)/(SUM([2]CPR_CEB!$K$93:$K$97)))*([2]TRP!$D$247/SUM([2]TRP!$D$246:$D$247))</f>
        <v>0</v>
      </c>
      <c r="BI64" s="75">
        <f>$U64*(SUM([2]CPR_CEB!$K$95:$K$96)/(SUM([2]CPR_CEB!$K$93:$K$97)))</f>
        <v>0</v>
      </c>
      <c r="BJ64" s="75">
        <f>$U64*(SUM([2]CPR_CEB!$K$97)/(SUM([2]CPR_CEB!$K$93:$K$97)))</f>
        <v>0</v>
      </c>
      <c r="BK64" s="71">
        <f>$V64*(SUM([2]CPR_CEB!$K$98)/(SUM([2]CPR_CEB!$K$98:$K$100)))</f>
        <v>0</v>
      </c>
      <c r="BL64" s="71">
        <f>$V64*(SUM([2]CPR_CEB!$K$99)/(SUM([2]CPR_CEB!$K$98:$K$100)))</f>
        <v>0</v>
      </c>
      <c r="BM64" s="71">
        <f>$V64*(SUM([2]CPR_CEB!$K$100)/(SUM([2]CPR_CEB!$K$98:$K$100)))</f>
        <v>0</v>
      </c>
      <c r="BN64" s="75">
        <f>$AB64*(SUM([2]CPR_CEB!$K$106)/(SUM([2]CPR_CEB!$K$106:$K$113)))</f>
        <v>0</v>
      </c>
      <c r="BO64" s="75">
        <f>$AB64*(SUM([2]CPR_CEB!$K$107)/(SUM([2]CPR_CEB!$K$106:$K$113)))</f>
        <v>0</v>
      </c>
      <c r="BP64" s="75">
        <f>$AB64*(SUM([2]CPR_CEB!$K$108)/(SUM([2]CPR_CEB!$K$106:$K$113)))</f>
        <v>0</v>
      </c>
      <c r="BQ64" s="75">
        <f>$AB64*(SUM([2]CPR_CEB!$K$109)/(SUM([2]CPR_CEB!$K$106:$K$113)))</f>
        <v>0</v>
      </c>
      <c r="BR64" s="75">
        <f>$AB64*(SUM([2]CPR_CEB!$K$110)/(SUM([2]CPR_CEB!$K$106:$K$113)))</f>
        <v>0</v>
      </c>
      <c r="BS64" s="75">
        <f>$AB64*(SUM([2]CPR_CEB!$K$111:$K$112)/(SUM([2]CPR_CEB!$K$106:$K$113)))</f>
        <v>0</v>
      </c>
      <c r="BT64" s="75">
        <f>$AB64*(SUM([2]CPR_CEB!$K$113)/(SUM([2]CPR_CEB!$K$106:$K$113)))*([2]TRP!$D$248/SUM([2]TRP!$D$248:$D$251))</f>
        <v>0</v>
      </c>
      <c r="BU64" s="75">
        <f>$AB64*(SUM([2]CPR_CEB!$K$113)/(SUM([2]CPR_CEB!$K$106:$K$113)))*([2]TRP!$D$249/SUM([2]TRP!$D$248:$D$251))</f>
        <v>0</v>
      </c>
      <c r="BV64" s="75">
        <f>$AB64*(SUM([2]CPR_CEB!$K$113)/(SUM([2]CPR_CEB!$K$106:$K$113)))*([2]TRP!$D$250/SUM([2]TRP!$D$248:$D$251))</f>
        <v>0</v>
      </c>
      <c r="BW64" s="75">
        <f>$AB64*(SUM([2]CPR_CEB!$K$113)/(SUM([2]CPR_CEB!$K$106:$K$113)))*([2]TRP!$D$251/SUM([2]TRP!$D$248:$D$251))</f>
        <v>0</v>
      </c>
      <c r="BX64" s="71">
        <f>$AJ64*(SUM([2]CPR_CEB!$K$129)/(SUM([2]CPR_CEB!$K$129:$K$130)))</f>
        <v>0</v>
      </c>
      <c r="BY64" s="71">
        <f>$AJ64*(SUM([2]CPR_CEB!$K$130)/(SUM([2]CPR_CEB!$K$129:$K$130)))</f>
        <v>0</v>
      </c>
      <c r="BZ64" s="68">
        <f>$AN64*(SUM([2]CPR_CEB!$K$137)/(SUM([2]CPR_CEB!$K$137:$K$138)))</f>
        <v>0</v>
      </c>
      <c r="CA64" s="68">
        <f>$AN64*(SUM([2]CPR_CEB!$K$138)/(SUM([2]CPR_CEB!$K$137:$K$138)))</f>
        <v>0</v>
      </c>
      <c r="CB64" s="71">
        <f>$AO64*([2]CPR_CEB!$K$139+[2]CPR_CEB!$K$141)/(SUM([2]CPR_CEB!$K$139:$K$141))</f>
        <v>0</v>
      </c>
      <c r="CC64" s="71">
        <f>$AO64*(SUM([2]CPR_CEB!$K$140)/(SUM([2]CPR_CEB!$K$139:$K$141)))</f>
        <v>0</v>
      </c>
      <c r="CD64" s="68">
        <f>$AP64*(SUM([2]CPR_CEB!$K$142)/(SUM([2]CPR_CEB!$K$142:$K$143)))</f>
        <v>0</v>
      </c>
      <c r="CE64" s="68">
        <f>$AP64*(SUM([2]CPR_CEB!$K$143)/(SUM([2]CPR_CEB!$K$142:$K$143)))</f>
        <v>0</v>
      </c>
      <c r="CF64" s="70"/>
      <c r="CG64" s="70"/>
      <c r="CI64" s="72">
        <f t="shared" si="5"/>
        <v>0</v>
      </c>
      <c r="CJ64" s="73">
        <f t="shared" si="6"/>
        <v>0</v>
      </c>
      <c r="CK64" s="73">
        <f t="shared" si="7"/>
        <v>0</v>
      </c>
      <c r="CL64" s="73">
        <f t="shared" si="8"/>
        <v>0</v>
      </c>
      <c r="CM64" s="73">
        <f t="shared" si="9"/>
        <v>0</v>
      </c>
      <c r="CN64" s="73">
        <f t="shared" si="10"/>
        <v>0</v>
      </c>
      <c r="CO64" s="73">
        <f t="shared" si="11"/>
        <v>0</v>
      </c>
      <c r="CP64" s="73">
        <f t="shared" si="11"/>
        <v>0</v>
      </c>
      <c r="CQ64" s="73">
        <f t="shared" si="12"/>
        <v>0</v>
      </c>
      <c r="CR64" s="73">
        <f t="shared" si="12"/>
        <v>0</v>
      </c>
      <c r="CS64" s="73">
        <f t="shared" si="13"/>
        <v>0</v>
      </c>
      <c r="CT64" s="73">
        <f t="shared" si="14"/>
        <v>0</v>
      </c>
      <c r="CU64" s="73">
        <f t="shared" si="15"/>
        <v>0</v>
      </c>
      <c r="CV64" s="73">
        <f t="shared" si="16"/>
        <v>0</v>
      </c>
      <c r="CW64" s="73">
        <f t="shared" si="17"/>
        <v>0</v>
      </c>
      <c r="CX64" s="73">
        <f t="shared" si="18"/>
        <v>0</v>
      </c>
      <c r="CY64" s="73">
        <f t="shared" si="18"/>
        <v>0</v>
      </c>
      <c r="CZ64" s="73">
        <f t="shared" si="18"/>
        <v>0</v>
      </c>
      <c r="DA64" s="73">
        <f t="shared" si="19"/>
        <v>0</v>
      </c>
      <c r="DB64" s="73">
        <f t="shared" si="20"/>
        <v>0</v>
      </c>
      <c r="DC64" s="73">
        <f t="shared" si="21"/>
        <v>0</v>
      </c>
      <c r="DD64" s="73">
        <f t="shared" si="22"/>
        <v>0</v>
      </c>
      <c r="DE64" s="73">
        <f t="shared" si="23"/>
        <v>0</v>
      </c>
      <c r="DF64" s="73">
        <f t="shared" si="24"/>
        <v>0</v>
      </c>
      <c r="DG64" s="74">
        <f t="shared" si="25"/>
        <v>0</v>
      </c>
      <c r="DH64" s="99"/>
    </row>
    <row r="65" spans="1:112" ht="13.25" x14ac:dyDescent="0.25">
      <c r="A65" s="22" t="str">
        <f t="shared" si="3"/>
        <v>INDUSTRIE TEXTILE</v>
      </c>
      <c r="B65" s="22" t="str">
        <f t="shared" si="3"/>
        <v xml:space="preserve">FF2 </v>
      </c>
      <c r="C65" s="22">
        <v>12</v>
      </c>
      <c r="D65" s="67">
        <f t="shared" si="27"/>
        <v>0</v>
      </c>
      <c r="E65" s="67">
        <f t="shared" si="26"/>
        <v>0</v>
      </c>
      <c r="F65" s="67">
        <f t="shared" si="26"/>
        <v>0</v>
      </c>
      <c r="G65" s="67">
        <f t="shared" si="26"/>
        <v>0</v>
      </c>
      <c r="H65" s="67">
        <f t="shared" si="26"/>
        <v>0</v>
      </c>
      <c r="I65" s="67">
        <f t="shared" si="26"/>
        <v>0</v>
      </c>
      <c r="J65" s="67">
        <f t="shared" si="26"/>
        <v>0</v>
      </c>
      <c r="K65" s="67">
        <f t="shared" si="26"/>
        <v>0</v>
      </c>
      <c r="L65" s="67">
        <f t="shared" si="26"/>
        <v>0</v>
      </c>
      <c r="M65" s="67">
        <f t="shared" si="26"/>
        <v>0</v>
      </c>
      <c r="N65" s="67">
        <f t="shared" si="26"/>
        <v>0</v>
      </c>
      <c r="O65" s="68">
        <f t="shared" si="26"/>
        <v>0</v>
      </c>
      <c r="P65" s="67">
        <f t="shared" ref="E65:AS71" si="28">P17</f>
        <v>0</v>
      </c>
      <c r="Q65" s="69">
        <f t="shared" si="28"/>
        <v>0</v>
      </c>
      <c r="R65" s="68">
        <f t="shared" si="28"/>
        <v>0</v>
      </c>
      <c r="S65" s="69">
        <f t="shared" si="28"/>
        <v>0</v>
      </c>
      <c r="T65" s="67">
        <f t="shared" si="28"/>
        <v>0</v>
      </c>
      <c r="U65" s="68">
        <f t="shared" si="28"/>
        <v>0</v>
      </c>
      <c r="V65" s="69">
        <f t="shared" si="28"/>
        <v>0</v>
      </c>
      <c r="W65" s="67">
        <f t="shared" si="28"/>
        <v>0</v>
      </c>
      <c r="X65" s="67">
        <f t="shared" si="28"/>
        <v>0</v>
      </c>
      <c r="Y65" s="67">
        <f t="shared" si="28"/>
        <v>0</v>
      </c>
      <c r="Z65" s="67">
        <f t="shared" si="28"/>
        <v>0</v>
      </c>
      <c r="AA65" s="67">
        <f t="shared" si="28"/>
        <v>0</v>
      </c>
      <c r="AB65" s="68">
        <f t="shared" si="28"/>
        <v>0</v>
      </c>
      <c r="AC65" s="67">
        <f t="shared" si="28"/>
        <v>0</v>
      </c>
      <c r="AD65" s="67">
        <f t="shared" si="28"/>
        <v>0</v>
      </c>
      <c r="AE65" s="67">
        <f t="shared" si="28"/>
        <v>0</v>
      </c>
      <c r="AF65" s="67">
        <f t="shared" si="28"/>
        <v>0</v>
      </c>
      <c r="AG65" s="67">
        <f t="shared" si="28"/>
        <v>0</v>
      </c>
      <c r="AH65" s="67">
        <f t="shared" si="28"/>
        <v>0</v>
      </c>
      <c r="AI65" s="67">
        <f t="shared" si="28"/>
        <v>0</v>
      </c>
      <c r="AJ65" s="69">
        <f t="shared" si="28"/>
        <v>0</v>
      </c>
      <c r="AK65" s="67">
        <f t="shared" si="28"/>
        <v>0</v>
      </c>
      <c r="AL65" s="67">
        <f t="shared" si="28"/>
        <v>0</v>
      </c>
      <c r="AM65" s="70">
        <f t="shared" si="28"/>
        <v>0</v>
      </c>
      <c r="AN65" s="68">
        <f t="shared" si="28"/>
        <v>0</v>
      </c>
      <c r="AO65" s="69">
        <f t="shared" si="28"/>
        <v>0</v>
      </c>
      <c r="AP65" s="68">
        <f t="shared" si="28"/>
        <v>0</v>
      </c>
      <c r="AQ65" s="67">
        <f t="shared" si="28"/>
        <v>0</v>
      </c>
      <c r="AR65" s="67">
        <f t="shared" si="28"/>
        <v>0</v>
      </c>
      <c r="AS65" s="67">
        <f t="shared" si="28"/>
        <v>0</v>
      </c>
      <c r="AT65" s="75">
        <f>O65*(SUM([2]CPR_CEB!$K$69:$K$70))/(SUM([2]CPR_CEB!$K$69:$K$72))</f>
        <v>0</v>
      </c>
      <c r="AU65" s="75">
        <f>O65*([2]CPR_CEB!$K$71/(SUM([2]CPR_CEB!$K$69:$K$72)))</f>
        <v>0</v>
      </c>
      <c r="AV65" s="75">
        <f>O65*([2]CPR_CEB!$K$72/(SUM([2]CPR_CEB!$K$69:$K$72)))</f>
        <v>0</v>
      </c>
      <c r="AW65" s="71">
        <f>$Q65*([2]CPR_CEB!$K$76/(SUM([2]CPR_CEB!$K$76:$K$78)))</f>
        <v>0</v>
      </c>
      <c r="AX65" s="71">
        <f>$Q65*(SUM([2]CPR_CEB!$K$77:$K$78)/(SUM([2]CPR_CEB!$K$76:$K$78)))</f>
        <v>0</v>
      </c>
      <c r="AY65" s="75">
        <f>$R65*(SUM([2]CPR_CEB!$K$79)/(SUM([2]CPR_CEB!$K$79:$K$84)))</f>
        <v>0</v>
      </c>
      <c r="AZ65" s="75">
        <f>$R65*(SUM([2]CPR_CEB!$K$80)/(SUM([2]CPR_CEB!$K$79:$K$84)))</f>
        <v>0</v>
      </c>
      <c r="BA65" s="75">
        <f>$R65*(SUM([2]CPR_CEB!$K$81:$K$83)/(SUM([2]CPR_CEB!$K$79:$K$84)))</f>
        <v>0</v>
      </c>
      <c r="BB65" s="75">
        <f>$R65*(SUM([2]CPR_CEB!$K$84)/(SUM([2]CPR_CEB!$K$79:$K$84)))</f>
        <v>0</v>
      </c>
      <c r="BC65" s="71">
        <f>$S65*(SUM([2]CPR_CEB!$K$85)/(SUM([2]CPR_CEB!$K$85:$K$90)))</f>
        <v>0</v>
      </c>
      <c r="BD65" s="71">
        <f>$S65*(SUM([2]CPR_CEB!$K$86)/(SUM([2]CPR_CEB!$K$85:$K$90)))</f>
        <v>0</v>
      </c>
      <c r="BE65" s="71">
        <f>$S65*(SUM([2]CPR_CEB!$K$87:$K$90)/(SUM([2]CPR_CEB!$K$85:$K$90)))</f>
        <v>0</v>
      </c>
      <c r="BF65" s="75">
        <f>$U65*(SUM([2]CPR_CEB!$K$93)/(SUM([2]CPR_CEB!$K$93:$K$97)))</f>
        <v>0</v>
      </c>
      <c r="BG65" s="75">
        <f>$U65*(SUM([2]CPR_CEB!$K$94)/(SUM([2]CPR_CEB!$K$93:$K$97)))*([2]TRP!$D$246/SUM([2]TRP!$D$246:$D$247))</f>
        <v>0</v>
      </c>
      <c r="BH65" s="75">
        <f>$U65*(SUM([2]CPR_CEB!$K$94)/(SUM([2]CPR_CEB!$K$93:$K$97)))*([2]TRP!$D$247/SUM([2]TRP!$D$246:$D$247))</f>
        <v>0</v>
      </c>
      <c r="BI65" s="75">
        <f>$U65*(SUM([2]CPR_CEB!$K$95:$K$96)/(SUM([2]CPR_CEB!$K$93:$K$97)))</f>
        <v>0</v>
      </c>
      <c r="BJ65" s="75">
        <f>$U65*(SUM([2]CPR_CEB!$K$97)/(SUM([2]CPR_CEB!$K$93:$K$97)))</f>
        <v>0</v>
      </c>
      <c r="BK65" s="71">
        <f>$V65*(SUM([2]CPR_CEB!$K$98)/(SUM([2]CPR_CEB!$K$98:$K$100)))</f>
        <v>0</v>
      </c>
      <c r="BL65" s="71">
        <f>$V65*(SUM([2]CPR_CEB!$K$99)/(SUM([2]CPR_CEB!$K$98:$K$100)))</f>
        <v>0</v>
      </c>
      <c r="BM65" s="71">
        <f>$V65*(SUM([2]CPR_CEB!$K$100)/(SUM([2]CPR_CEB!$K$98:$K$100)))</f>
        <v>0</v>
      </c>
      <c r="BN65" s="75">
        <f>$AB65*(SUM([2]CPR_CEB!$K$106)/(SUM([2]CPR_CEB!$K$106:$K$113)))</f>
        <v>0</v>
      </c>
      <c r="BO65" s="75">
        <f>$AB65*(SUM([2]CPR_CEB!$K$107)/(SUM([2]CPR_CEB!$K$106:$K$113)))</f>
        <v>0</v>
      </c>
      <c r="BP65" s="75">
        <f>$AB65*(SUM([2]CPR_CEB!$K$108)/(SUM([2]CPR_CEB!$K$106:$K$113)))</f>
        <v>0</v>
      </c>
      <c r="BQ65" s="75">
        <f>$AB65*(SUM([2]CPR_CEB!$K$109)/(SUM([2]CPR_CEB!$K$106:$K$113)))</f>
        <v>0</v>
      </c>
      <c r="BR65" s="75">
        <f>$AB65*(SUM([2]CPR_CEB!$K$110)/(SUM([2]CPR_CEB!$K$106:$K$113)))</f>
        <v>0</v>
      </c>
      <c r="BS65" s="75">
        <f>$AB65*(SUM([2]CPR_CEB!$K$111:$K$112)/(SUM([2]CPR_CEB!$K$106:$K$113)))</f>
        <v>0</v>
      </c>
      <c r="BT65" s="75">
        <f>$AB65*(SUM([2]CPR_CEB!$K$113)/(SUM([2]CPR_CEB!$K$106:$K$113)))*([2]TRP!$D$248/SUM([2]TRP!$D$248:$D$251))</f>
        <v>0</v>
      </c>
      <c r="BU65" s="75">
        <f>$AB65*(SUM([2]CPR_CEB!$K$113)/(SUM([2]CPR_CEB!$K$106:$K$113)))*([2]TRP!$D$249/SUM([2]TRP!$D$248:$D$251))</f>
        <v>0</v>
      </c>
      <c r="BV65" s="75">
        <f>$AB65*(SUM([2]CPR_CEB!$K$113)/(SUM([2]CPR_CEB!$K$106:$K$113)))*([2]TRP!$D$250/SUM([2]TRP!$D$248:$D$251))</f>
        <v>0</v>
      </c>
      <c r="BW65" s="75">
        <f>$AB65*(SUM([2]CPR_CEB!$K$113)/(SUM([2]CPR_CEB!$K$106:$K$113)))*([2]TRP!$D$251/SUM([2]TRP!$D$248:$D$251))</f>
        <v>0</v>
      </c>
      <c r="BX65" s="71">
        <f>$AJ65*(SUM([2]CPR_CEB!$K$129)/(SUM([2]CPR_CEB!$K$129:$K$130)))</f>
        <v>0</v>
      </c>
      <c r="BY65" s="71">
        <f>$AJ65*(SUM([2]CPR_CEB!$K$130)/(SUM([2]CPR_CEB!$K$129:$K$130)))</f>
        <v>0</v>
      </c>
      <c r="BZ65" s="68">
        <f>$AN65*(SUM([2]CPR_CEB!$K$137)/(SUM([2]CPR_CEB!$K$137:$K$138)))</f>
        <v>0</v>
      </c>
      <c r="CA65" s="68">
        <f>$AN65*(SUM([2]CPR_CEB!$K$138)/(SUM([2]CPR_CEB!$K$137:$K$138)))</f>
        <v>0</v>
      </c>
      <c r="CB65" s="71">
        <f>$AO65*([2]CPR_CEB!$K$139+[2]CPR_CEB!$K$141)/(SUM([2]CPR_CEB!$K$139:$K$141))</f>
        <v>0</v>
      </c>
      <c r="CC65" s="71">
        <f>$AO65*(SUM([2]CPR_CEB!$K$140)/(SUM([2]CPR_CEB!$K$139:$K$141)))</f>
        <v>0</v>
      </c>
      <c r="CD65" s="68">
        <f>$AP65*(SUM([2]CPR_CEB!$K$142)/(SUM([2]CPR_CEB!$K$142:$K$143)))</f>
        <v>0</v>
      </c>
      <c r="CE65" s="68">
        <f>$AP65*(SUM([2]CPR_CEB!$K$143)/(SUM([2]CPR_CEB!$K$142:$K$143)))</f>
        <v>0</v>
      </c>
      <c r="CF65" s="70"/>
      <c r="CG65" s="70"/>
      <c r="CI65" s="72">
        <f t="shared" si="5"/>
        <v>0</v>
      </c>
      <c r="CJ65" s="73">
        <f t="shared" si="6"/>
        <v>0</v>
      </c>
      <c r="CK65" s="73">
        <f t="shared" si="7"/>
        <v>0</v>
      </c>
      <c r="CL65" s="73">
        <f t="shared" si="8"/>
        <v>0</v>
      </c>
      <c r="CM65" s="73">
        <f t="shared" si="9"/>
        <v>0</v>
      </c>
      <c r="CN65" s="73">
        <f t="shared" si="10"/>
        <v>0</v>
      </c>
      <c r="CO65" s="73">
        <f t="shared" si="11"/>
        <v>0</v>
      </c>
      <c r="CP65" s="73">
        <f t="shared" si="11"/>
        <v>0</v>
      </c>
      <c r="CQ65" s="73">
        <f t="shared" si="12"/>
        <v>0</v>
      </c>
      <c r="CR65" s="73">
        <f t="shared" si="12"/>
        <v>0</v>
      </c>
      <c r="CS65" s="73">
        <f t="shared" si="13"/>
        <v>0</v>
      </c>
      <c r="CT65" s="73">
        <f t="shared" si="14"/>
        <v>0</v>
      </c>
      <c r="CU65" s="73">
        <f t="shared" si="15"/>
        <v>0</v>
      </c>
      <c r="CV65" s="73">
        <f t="shared" si="16"/>
        <v>0</v>
      </c>
      <c r="CW65" s="73">
        <f t="shared" si="17"/>
        <v>0</v>
      </c>
      <c r="CX65" s="73">
        <f t="shared" si="18"/>
        <v>0</v>
      </c>
      <c r="CY65" s="73">
        <f t="shared" si="18"/>
        <v>0</v>
      </c>
      <c r="CZ65" s="73">
        <f t="shared" si="18"/>
        <v>0</v>
      </c>
      <c r="DA65" s="73">
        <f t="shared" si="19"/>
        <v>0</v>
      </c>
      <c r="DB65" s="73">
        <f t="shared" si="20"/>
        <v>0</v>
      </c>
      <c r="DC65" s="73">
        <f t="shared" si="21"/>
        <v>0</v>
      </c>
      <c r="DD65" s="73">
        <f t="shared" si="22"/>
        <v>0</v>
      </c>
      <c r="DE65" s="73">
        <f t="shared" si="23"/>
        <v>0</v>
      </c>
      <c r="DF65" s="73">
        <f t="shared" si="24"/>
        <v>0</v>
      </c>
      <c r="DG65" s="74">
        <f t="shared" si="25"/>
        <v>0</v>
      </c>
      <c r="DH65" s="99"/>
    </row>
    <row r="66" spans="1:112" ht="13.25" x14ac:dyDescent="0.25">
      <c r="A66" s="22" t="str">
        <f t="shared" si="3"/>
        <v>INDUSTRIES DU BOIS ET DU PAPIER</v>
      </c>
      <c r="B66" s="46" t="str">
        <f t="shared" si="3"/>
        <v xml:space="preserve">FF3 </v>
      </c>
      <c r="C66" s="22" t="s">
        <v>160</v>
      </c>
      <c r="D66" s="67">
        <f t="shared" si="27"/>
        <v>0</v>
      </c>
      <c r="E66" s="67">
        <f t="shared" si="28"/>
        <v>0</v>
      </c>
      <c r="F66" s="67">
        <f t="shared" si="28"/>
        <v>0</v>
      </c>
      <c r="G66" s="67">
        <f t="shared" si="28"/>
        <v>0</v>
      </c>
      <c r="H66" s="67">
        <f t="shared" si="28"/>
        <v>0</v>
      </c>
      <c r="I66" s="67">
        <f t="shared" si="28"/>
        <v>0</v>
      </c>
      <c r="J66" s="67">
        <f t="shared" si="28"/>
        <v>0</v>
      </c>
      <c r="K66" s="67">
        <f t="shared" si="28"/>
        <v>0</v>
      </c>
      <c r="L66" s="67">
        <f t="shared" si="28"/>
        <v>0</v>
      </c>
      <c r="M66" s="67">
        <f t="shared" si="28"/>
        <v>0</v>
      </c>
      <c r="N66" s="67">
        <f t="shared" si="28"/>
        <v>0</v>
      </c>
      <c r="O66" s="68">
        <f t="shared" si="28"/>
        <v>0</v>
      </c>
      <c r="P66" s="67">
        <f t="shared" si="28"/>
        <v>0</v>
      </c>
      <c r="Q66" s="69">
        <f t="shared" si="28"/>
        <v>0</v>
      </c>
      <c r="R66" s="68">
        <f t="shared" si="28"/>
        <v>0</v>
      </c>
      <c r="S66" s="69">
        <f t="shared" si="28"/>
        <v>0</v>
      </c>
      <c r="T66" s="67">
        <f t="shared" si="28"/>
        <v>0</v>
      </c>
      <c r="U66" s="68">
        <f t="shared" si="28"/>
        <v>0</v>
      </c>
      <c r="V66" s="69">
        <f t="shared" si="28"/>
        <v>0</v>
      </c>
      <c r="W66" s="67">
        <f t="shared" si="28"/>
        <v>0</v>
      </c>
      <c r="X66" s="67">
        <f t="shared" si="28"/>
        <v>0</v>
      </c>
      <c r="Y66" s="67">
        <f t="shared" si="28"/>
        <v>0</v>
      </c>
      <c r="Z66" s="67">
        <f t="shared" si="28"/>
        <v>0</v>
      </c>
      <c r="AA66" s="67">
        <f t="shared" si="28"/>
        <v>0</v>
      </c>
      <c r="AB66" s="68">
        <f t="shared" si="28"/>
        <v>0</v>
      </c>
      <c r="AC66" s="67">
        <f t="shared" si="28"/>
        <v>0</v>
      </c>
      <c r="AD66" s="67">
        <f t="shared" si="28"/>
        <v>0</v>
      </c>
      <c r="AE66" s="67">
        <f t="shared" si="28"/>
        <v>0</v>
      </c>
      <c r="AF66" s="67">
        <f t="shared" si="28"/>
        <v>0</v>
      </c>
      <c r="AG66" s="67">
        <f t="shared" si="28"/>
        <v>0</v>
      </c>
      <c r="AH66" s="67">
        <f t="shared" si="28"/>
        <v>0</v>
      </c>
      <c r="AI66" s="67">
        <f t="shared" si="28"/>
        <v>0</v>
      </c>
      <c r="AJ66" s="69">
        <f t="shared" si="28"/>
        <v>0</v>
      </c>
      <c r="AK66" s="67">
        <f t="shared" si="28"/>
        <v>0</v>
      </c>
      <c r="AL66" s="67">
        <f t="shared" si="28"/>
        <v>0</v>
      </c>
      <c r="AM66" s="70">
        <f t="shared" si="28"/>
        <v>0</v>
      </c>
      <c r="AN66" s="68">
        <f t="shared" si="28"/>
        <v>0</v>
      </c>
      <c r="AO66" s="69">
        <f t="shared" si="28"/>
        <v>0</v>
      </c>
      <c r="AP66" s="68">
        <f t="shared" si="28"/>
        <v>0</v>
      </c>
      <c r="AQ66" s="67">
        <f t="shared" si="28"/>
        <v>0</v>
      </c>
      <c r="AR66" s="67">
        <f t="shared" si="28"/>
        <v>0</v>
      </c>
      <c r="AS66" s="67">
        <f t="shared" si="28"/>
        <v>0</v>
      </c>
      <c r="AT66" s="75">
        <f>O66*(SUM([2]CPR_CEB!$K$69:$K$70))/(SUM([2]CPR_CEB!$K$69:$K$72))</f>
        <v>0</v>
      </c>
      <c r="AU66" s="75">
        <f>O66*([2]CPR_CEB!$K$71/(SUM([2]CPR_CEB!$K$69:$K$72)))</f>
        <v>0</v>
      </c>
      <c r="AV66" s="75">
        <f>O66*([2]CPR_CEB!$K$72/(SUM([2]CPR_CEB!$K$69:$K$72)))</f>
        <v>0</v>
      </c>
      <c r="AW66" s="71">
        <f>$Q66*([2]CPR_CEB!$K$76/(SUM([2]CPR_CEB!$K$76:$K$78)))</f>
        <v>0</v>
      </c>
      <c r="AX66" s="71">
        <f>$Q66*(SUM([2]CPR_CEB!$K$77:$K$78)/(SUM([2]CPR_CEB!$K$76:$K$78)))</f>
        <v>0</v>
      </c>
      <c r="AY66" s="75">
        <f>$R66*(SUM([2]CPR_CEB!$K$79)/(SUM([2]CPR_CEB!$K$79:$K$84)))</f>
        <v>0</v>
      </c>
      <c r="AZ66" s="75">
        <f>$R66*(SUM([2]CPR_CEB!$K$80)/(SUM([2]CPR_CEB!$K$79:$K$84)))</f>
        <v>0</v>
      </c>
      <c r="BA66" s="75">
        <f>$R66*(SUM([2]CPR_CEB!$K$81:$K$83)/(SUM([2]CPR_CEB!$K$79:$K$84)))</f>
        <v>0</v>
      </c>
      <c r="BB66" s="75">
        <f>$R66*(SUM([2]CPR_CEB!$K$84)/(SUM([2]CPR_CEB!$K$79:$K$84)))</f>
        <v>0</v>
      </c>
      <c r="BC66" s="71">
        <f>$S66*(SUM([2]CPR_CEB!$K$85)/(SUM([2]CPR_CEB!$K$85:$K$90)))</f>
        <v>0</v>
      </c>
      <c r="BD66" s="71">
        <f>$S66*(SUM([2]CPR_CEB!$K$86)/(SUM([2]CPR_CEB!$K$85:$K$90)))</f>
        <v>0</v>
      </c>
      <c r="BE66" s="71">
        <f>$S66*(SUM([2]CPR_CEB!$K$87:$K$90)/(SUM([2]CPR_CEB!$K$85:$K$90)))</f>
        <v>0</v>
      </c>
      <c r="BF66" s="75">
        <f>$U66*(SUM([2]CPR_CEB!$K$93)/(SUM([2]CPR_CEB!$K$93:$K$97)))</f>
        <v>0</v>
      </c>
      <c r="BG66" s="75">
        <f>$U66*(SUM([2]CPR_CEB!$K$94)/(SUM([2]CPR_CEB!$K$93:$K$97)))*([2]TRP!$D$246/SUM([2]TRP!$D$246:$D$247))</f>
        <v>0</v>
      </c>
      <c r="BH66" s="75">
        <f>$U66*(SUM([2]CPR_CEB!$K$94)/(SUM([2]CPR_CEB!$K$93:$K$97)))*([2]TRP!$D$247/SUM([2]TRP!$D$246:$D$247))</f>
        <v>0</v>
      </c>
      <c r="BI66" s="75">
        <f>$U66*(SUM([2]CPR_CEB!$K$95:$K$96)/(SUM([2]CPR_CEB!$K$93:$K$97)))</f>
        <v>0</v>
      </c>
      <c r="BJ66" s="75">
        <f>$U66*(SUM([2]CPR_CEB!$K$97)/(SUM([2]CPR_CEB!$K$93:$K$97)))</f>
        <v>0</v>
      </c>
      <c r="BK66" s="71">
        <f>$V66*(SUM([2]CPR_CEB!$K$98)/(SUM([2]CPR_CEB!$K$98:$K$100)))</f>
        <v>0</v>
      </c>
      <c r="BL66" s="71">
        <f>$V66*(SUM([2]CPR_CEB!$K$99)/(SUM([2]CPR_CEB!$K$98:$K$100)))</f>
        <v>0</v>
      </c>
      <c r="BM66" s="71">
        <f>$V66*(SUM([2]CPR_CEB!$K$100)/(SUM([2]CPR_CEB!$K$98:$K$100)))</f>
        <v>0</v>
      </c>
      <c r="BN66" s="75">
        <f>$AB66*(SUM([2]CPR_CEB!$K$106)/(SUM([2]CPR_CEB!$K$106:$K$113)))</f>
        <v>0</v>
      </c>
      <c r="BO66" s="75">
        <f>$AB66*(SUM([2]CPR_CEB!$K$107)/(SUM([2]CPR_CEB!$K$106:$K$113)))</f>
        <v>0</v>
      </c>
      <c r="BP66" s="75">
        <f>$AB66*(SUM([2]CPR_CEB!$K$108)/(SUM([2]CPR_CEB!$K$106:$K$113)))</f>
        <v>0</v>
      </c>
      <c r="BQ66" s="75">
        <f>$AB66*(SUM([2]CPR_CEB!$K$109)/(SUM([2]CPR_CEB!$K$106:$K$113)))</f>
        <v>0</v>
      </c>
      <c r="BR66" s="75">
        <f>$AB66*(SUM([2]CPR_CEB!$K$110)/(SUM([2]CPR_CEB!$K$106:$K$113)))</f>
        <v>0</v>
      </c>
      <c r="BS66" s="75">
        <f>$AB66*(SUM([2]CPR_CEB!$K$111:$K$112)/(SUM([2]CPR_CEB!$K$106:$K$113)))</f>
        <v>0</v>
      </c>
      <c r="BT66" s="75">
        <f>$AB66*(SUM([2]CPR_CEB!$K$113)/(SUM([2]CPR_CEB!$K$106:$K$113)))*([2]TRP!$D$248/SUM([2]TRP!$D$248:$D$251))</f>
        <v>0</v>
      </c>
      <c r="BU66" s="75">
        <f>$AB66*(SUM([2]CPR_CEB!$K$113)/(SUM([2]CPR_CEB!$K$106:$K$113)))*([2]TRP!$D$249/SUM([2]TRP!$D$248:$D$251))</f>
        <v>0</v>
      </c>
      <c r="BV66" s="75">
        <f>$AB66*(SUM([2]CPR_CEB!$K$113)/(SUM([2]CPR_CEB!$K$106:$K$113)))*([2]TRP!$D$250/SUM([2]TRP!$D$248:$D$251))</f>
        <v>0</v>
      </c>
      <c r="BW66" s="75">
        <f>$AB66*(SUM([2]CPR_CEB!$K$113)/(SUM([2]CPR_CEB!$K$106:$K$113)))*([2]TRP!$D$251/SUM([2]TRP!$D$248:$D$251))</f>
        <v>0</v>
      </c>
      <c r="BX66" s="71">
        <f>$AJ66*(SUM([2]CPR_CEB!$K$129)/(SUM([2]CPR_CEB!$K$129:$K$130)))</f>
        <v>0</v>
      </c>
      <c r="BY66" s="71">
        <f>$AJ66*(SUM([2]CPR_CEB!$K$130)/(SUM([2]CPR_CEB!$K$129:$K$130)))</f>
        <v>0</v>
      </c>
      <c r="BZ66" s="68">
        <f>$AN66*(SUM([2]CPR_CEB!$K$137)/(SUM([2]CPR_CEB!$K$137:$K$138)))</f>
        <v>0</v>
      </c>
      <c r="CA66" s="68">
        <f>$AN66*(SUM([2]CPR_CEB!$K$138)/(SUM([2]CPR_CEB!$K$137:$K$138)))</f>
        <v>0</v>
      </c>
      <c r="CB66" s="71">
        <f>$AO66*([2]CPR_CEB!$K$139+[2]CPR_CEB!$K$141)/(SUM([2]CPR_CEB!$K$139:$K$141))</f>
        <v>0</v>
      </c>
      <c r="CC66" s="71">
        <f>$AO66*(SUM([2]CPR_CEB!$K$140)/(SUM([2]CPR_CEB!$K$139:$K$141)))</f>
        <v>0</v>
      </c>
      <c r="CD66" s="68">
        <f>$AP66*(SUM([2]CPR_CEB!$K$142)/(SUM([2]CPR_CEB!$K$142:$K$143)))</f>
        <v>0</v>
      </c>
      <c r="CE66" s="68">
        <f>$AP66*(SUM([2]CPR_CEB!$K$143)/(SUM([2]CPR_CEB!$K$142:$K$143)))</f>
        <v>0</v>
      </c>
      <c r="CF66" s="70"/>
      <c r="CG66" s="70"/>
      <c r="CI66" s="72">
        <f t="shared" si="5"/>
        <v>0</v>
      </c>
      <c r="CJ66" s="73">
        <f t="shared" si="6"/>
        <v>0</v>
      </c>
      <c r="CK66" s="73">
        <f t="shared" si="7"/>
        <v>0</v>
      </c>
      <c r="CL66" s="73">
        <f t="shared" si="8"/>
        <v>0</v>
      </c>
      <c r="CM66" s="73">
        <f t="shared" si="9"/>
        <v>0</v>
      </c>
      <c r="CN66" s="73">
        <f t="shared" si="10"/>
        <v>0</v>
      </c>
      <c r="CO66" s="73">
        <f t="shared" si="11"/>
        <v>0</v>
      </c>
      <c r="CP66" s="73">
        <f t="shared" si="11"/>
        <v>0</v>
      </c>
      <c r="CQ66" s="73">
        <f t="shared" si="12"/>
        <v>0</v>
      </c>
      <c r="CR66" s="73">
        <f t="shared" si="12"/>
        <v>0</v>
      </c>
      <c r="CS66" s="73">
        <f t="shared" si="13"/>
        <v>0</v>
      </c>
      <c r="CT66" s="73">
        <f t="shared" si="14"/>
        <v>0</v>
      </c>
      <c r="CU66" s="73">
        <f t="shared" si="15"/>
        <v>0</v>
      </c>
      <c r="CV66" s="73">
        <f t="shared" si="16"/>
        <v>0</v>
      </c>
      <c r="CW66" s="73">
        <f t="shared" si="17"/>
        <v>0</v>
      </c>
      <c r="CX66" s="73">
        <f t="shared" si="18"/>
        <v>0</v>
      </c>
      <c r="CY66" s="73">
        <f t="shared" si="18"/>
        <v>0</v>
      </c>
      <c r="CZ66" s="73">
        <f t="shared" si="18"/>
        <v>0</v>
      </c>
      <c r="DA66" s="73">
        <f t="shared" si="19"/>
        <v>0</v>
      </c>
      <c r="DB66" s="73">
        <f t="shared" si="20"/>
        <v>0</v>
      </c>
      <c r="DC66" s="73">
        <f t="shared" si="21"/>
        <v>0</v>
      </c>
      <c r="DD66" s="73">
        <f t="shared" si="22"/>
        <v>0</v>
      </c>
      <c r="DE66" s="73">
        <f t="shared" si="23"/>
        <v>0</v>
      </c>
      <c r="DF66" s="73">
        <f t="shared" si="24"/>
        <v>0</v>
      </c>
      <c r="DG66" s="74">
        <f t="shared" si="25"/>
        <v>0</v>
      </c>
      <c r="DH66" s="99"/>
    </row>
    <row r="67" spans="1:112" ht="13.25" x14ac:dyDescent="0.25">
      <c r="A67" s="22" t="str">
        <f t="shared" si="3"/>
        <v>CHIMIE  CAOUTCHOUC  PLASTIQUES</v>
      </c>
      <c r="B67" s="45" t="str">
        <f t="shared" si="3"/>
        <v xml:space="preserve">FF4 </v>
      </c>
      <c r="C67" s="22" t="s">
        <v>161</v>
      </c>
      <c r="D67" s="67">
        <f t="shared" si="27"/>
        <v>0</v>
      </c>
      <c r="E67" s="67">
        <f t="shared" si="28"/>
        <v>0</v>
      </c>
      <c r="F67" s="67">
        <f t="shared" si="28"/>
        <v>0</v>
      </c>
      <c r="G67" s="67">
        <f t="shared" si="28"/>
        <v>0</v>
      </c>
      <c r="H67" s="67">
        <f t="shared" si="28"/>
        <v>0</v>
      </c>
      <c r="I67" s="67">
        <f t="shared" si="28"/>
        <v>0</v>
      </c>
      <c r="J67" s="67">
        <f t="shared" si="28"/>
        <v>0</v>
      </c>
      <c r="K67" s="67">
        <f t="shared" si="28"/>
        <v>0</v>
      </c>
      <c r="L67" s="67">
        <f t="shared" si="28"/>
        <v>0</v>
      </c>
      <c r="M67" s="67">
        <f t="shared" si="28"/>
        <v>0</v>
      </c>
      <c r="N67" s="67">
        <f t="shared" si="28"/>
        <v>0</v>
      </c>
      <c r="O67" s="68">
        <f t="shared" si="28"/>
        <v>0</v>
      </c>
      <c r="P67" s="67">
        <f t="shared" si="28"/>
        <v>0</v>
      </c>
      <c r="Q67" s="69">
        <f t="shared" si="28"/>
        <v>0</v>
      </c>
      <c r="R67" s="68">
        <f t="shared" si="28"/>
        <v>0</v>
      </c>
      <c r="S67" s="69">
        <f t="shared" si="28"/>
        <v>0</v>
      </c>
      <c r="T67" s="67">
        <f t="shared" si="28"/>
        <v>0</v>
      </c>
      <c r="U67" s="68">
        <f t="shared" si="28"/>
        <v>0</v>
      </c>
      <c r="V67" s="69">
        <f t="shared" si="28"/>
        <v>0</v>
      </c>
      <c r="W67" s="67">
        <f t="shared" si="28"/>
        <v>0</v>
      </c>
      <c r="X67" s="67">
        <f t="shared" si="28"/>
        <v>0</v>
      </c>
      <c r="Y67" s="67">
        <f t="shared" si="28"/>
        <v>0</v>
      </c>
      <c r="Z67" s="67">
        <f t="shared" si="28"/>
        <v>0</v>
      </c>
      <c r="AA67" s="67">
        <f t="shared" si="28"/>
        <v>0</v>
      </c>
      <c r="AB67" s="68">
        <f t="shared" si="28"/>
        <v>0</v>
      </c>
      <c r="AC67" s="67">
        <f t="shared" si="28"/>
        <v>0</v>
      </c>
      <c r="AD67" s="67">
        <f t="shared" si="28"/>
        <v>0</v>
      </c>
      <c r="AE67" s="67">
        <f t="shared" si="28"/>
        <v>0</v>
      </c>
      <c r="AF67" s="67">
        <f t="shared" si="28"/>
        <v>0</v>
      </c>
      <c r="AG67" s="67">
        <f t="shared" si="28"/>
        <v>0</v>
      </c>
      <c r="AH67" s="67">
        <f t="shared" si="28"/>
        <v>0</v>
      </c>
      <c r="AI67" s="67">
        <f t="shared" si="28"/>
        <v>0</v>
      </c>
      <c r="AJ67" s="69">
        <f t="shared" si="28"/>
        <v>0</v>
      </c>
      <c r="AK67" s="67">
        <f t="shared" si="28"/>
        <v>0</v>
      </c>
      <c r="AL67" s="67">
        <f t="shared" si="28"/>
        <v>0</v>
      </c>
      <c r="AM67" s="70">
        <f t="shared" si="28"/>
        <v>0</v>
      </c>
      <c r="AN67" s="68">
        <f t="shared" si="28"/>
        <v>0</v>
      </c>
      <c r="AO67" s="69">
        <f t="shared" si="28"/>
        <v>0</v>
      </c>
      <c r="AP67" s="68">
        <f t="shared" si="28"/>
        <v>0</v>
      </c>
      <c r="AQ67" s="67">
        <f t="shared" si="28"/>
        <v>0</v>
      </c>
      <c r="AR67" s="67">
        <f t="shared" si="28"/>
        <v>0</v>
      </c>
      <c r="AS67" s="67">
        <f t="shared" si="28"/>
        <v>0</v>
      </c>
      <c r="AT67" s="75">
        <f>O67*(SUM([2]CPR_CEB!$K$69:$K$70))/(SUM([2]CPR_CEB!$K$69:$K$72))</f>
        <v>0</v>
      </c>
      <c r="AU67" s="75">
        <f>O67*([2]CPR_CEB!$K$71/(SUM([2]CPR_CEB!$K$69:$K$72)))</f>
        <v>0</v>
      </c>
      <c r="AV67" s="75">
        <f>O67*([2]CPR_CEB!$K$72/(SUM([2]CPR_CEB!$K$69:$K$72)))</f>
        <v>0</v>
      </c>
      <c r="AW67" s="71">
        <f>$Q67*([2]CPR_CEB!$K$76/(SUM([2]CPR_CEB!$K$76:$K$78)))</f>
        <v>0</v>
      </c>
      <c r="AX67" s="71">
        <f>$Q67*(SUM([2]CPR_CEB!$K$77:$K$78)/(SUM([2]CPR_CEB!$K$76:$K$78)))</f>
        <v>0</v>
      </c>
      <c r="AY67" s="75">
        <f>$R67*(SUM([2]CPR_CEB!$K$79)/(SUM([2]CPR_CEB!$K$79:$K$84)))</f>
        <v>0</v>
      </c>
      <c r="AZ67" s="75">
        <f>$R67*(SUM([2]CPR_CEB!$K$80)/(SUM([2]CPR_CEB!$K$79:$K$84)))</f>
        <v>0</v>
      </c>
      <c r="BA67" s="75">
        <f>$R67*(SUM([2]CPR_CEB!$K$81:$K$83)/(SUM([2]CPR_CEB!$K$79:$K$84)))</f>
        <v>0</v>
      </c>
      <c r="BB67" s="75">
        <f>$R67*(SUM([2]CPR_CEB!$K$84)/(SUM([2]CPR_CEB!$K$79:$K$84)))</f>
        <v>0</v>
      </c>
      <c r="BC67" s="71">
        <f>$S67*(SUM([2]CPR_CEB!$K$85)/(SUM([2]CPR_CEB!$K$85:$K$90)))</f>
        <v>0</v>
      </c>
      <c r="BD67" s="71">
        <f>$S67*(SUM([2]CPR_CEB!$K$86)/(SUM([2]CPR_CEB!$K$85:$K$90)))</f>
        <v>0</v>
      </c>
      <c r="BE67" s="71">
        <f>$S67*(SUM([2]CPR_CEB!$K$87:$K$90)/(SUM([2]CPR_CEB!$K$85:$K$90)))</f>
        <v>0</v>
      </c>
      <c r="BF67" s="75">
        <f>$U67*(SUM([2]CPR_CEB!$K$93)/(SUM([2]CPR_CEB!$K$93:$K$97)))</f>
        <v>0</v>
      </c>
      <c r="BG67" s="75">
        <f>$U67*(SUM([2]CPR_CEB!$K$94)/(SUM([2]CPR_CEB!$K$93:$K$97)))*([2]TRP!$D$246/SUM([2]TRP!$D$246:$D$247))</f>
        <v>0</v>
      </c>
      <c r="BH67" s="75">
        <f>$U67*(SUM([2]CPR_CEB!$K$94)/(SUM([2]CPR_CEB!$K$93:$K$97)))*([2]TRP!$D$247/SUM([2]TRP!$D$246:$D$247))</f>
        <v>0</v>
      </c>
      <c r="BI67" s="75">
        <f>$U67*(SUM([2]CPR_CEB!$K$95:$K$96)/(SUM([2]CPR_CEB!$K$93:$K$97)))</f>
        <v>0</v>
      </c>
      <c r="BJ67" s="75">
        <f>$U67*(SUM([2]CPR_CEB!$K$97)/(SUM([2]CPR_CEB!$K$93:$K$97)))</f>
        <v>0</v>
      </c>
      <c r="BK67" s="71">
        <f>$V67*(SUM([2]CPR_CEB!$K$98)/(SUM([2]CPR_CEB!$K$98:$K$100)))</f>
        <v>0</v>
      </c>
      <c r="BL67" s="71">
        <f>$V67*(SUM([2]CPR_CEB!$K$99)/(SUM([2]CPR_CEB!$K$98:$K$100)))</f>
        <v>0</v>
      </c>
      <c r="BM67" s="71">
        <f>$V67*(SUM([2]CPR_CEB!$K$100)/(SUM([2]CPR_CEB!$K$98:$K$100)))</f>
        <v>0</v>
      </c>
      <c r="BN67" s="75">
        <f>$AB67*(SUM([2]CPR_CEB!$K$106)/(SUM([2]CPR_CEB!$K$106:$K$113)))</f>
        <v>0</v>
      </c>
      <c r="BO67" s="75">
        <f>$AB67*(SUM([2]CPR_CEB!$K$107)/(SUM([2]CPR_CEB!$K$106:$K$113)))</f>
        <v>0</v>
      </c>
      <c r="BP67" s="75">
        <f>$AB67*(SUM([2]CPR_CEB!$K$108)/(SUM([2]CPR_CEB!$K$106:$K$113)))</f>
        <v>0</v>
      </c>
      <c r="BQ67" s="75">
        <f>$AB67*(SUM([2]CPR_CEB!$K$109)/(SUM([2]CPR_CEB!$K$106:$K$113)))</f>
        <v>0</v>
      </c>
      <c r="BR67" s="75">
        <f>$AB67*(SUM([2]CPR_CEB!$K$110)/(SUM([2]CPR_CEB!$K$106:$K$113)))</f>
        <v>0</v>
      </c>
      <c r="BS67" s="75">
        <f>$AB67*(SUM([2]CPR_CEB!$K$111:$K$112)/(SUM([2]CPR_CEB!$K$106:$K$113)))</f>
        <v>0</v>
      </c>
      <c r="BT67" s="75">
        <f>$AB67*(SUM([2]CPR_CEB!$K$113)/(SUM([2]CPR_CEB!$K$106:$K$113)))*([2]TRP!$D$248/SUM([2]TRP!$D$248:$D$251))</f>
        <v>0</v>
      </c>
      <c r="BU67" s="75">
        <f>$AB67*(SUM([2]CPR_CEB!$K$113)/(SUM([2]CPR_CEB!$K$106:$K$113)))*([2]TRP!$D$249/SUM([2]TRP!$D$248:$D$251))</f>
        <v>0</v>
      </c>
      <c r="BV67" s="75">
        <f>$AB67*(SUM([2]CPR_CEB!$K$113)/(SUM([2]CPR_CEB!$K$106:$K$113)))*([2]TRP!$D$250/SUM([2]TRP!$D$248:$D$251))</f>
        <v>0</v>
      </c>
      <c r="BW67" s="75">
        <f>$AB67*(SUM([2]CPR_CEB!$K$113)/(SUM([2]CPR_CEB!$K$106:$K$113)))*([2]TRP!$D$251/SUM([2]TRP!$D$248:$D$251))</f>
        <v>0</v>
      </c>
      <c r="BX67" s="71">
        <f>$AJ67*(SUM([2]CPR_CEB!$K$129)/(SUM([2]CPR_CEB!$K$129:$K$130)))</f>
        <v>0</v>
      </c>
      <c r="BY67" s="71">
        <f>$AJ67*(SUM([2]CPR_CEB!$K$130)/(SUM([2]CPR_CEB!$K$129:$K$130)))</f>
        <v>0</v>
      </c>
      <c r="BZ67" s="68">
        <f>$AN67*(SUM([2]CPR_CEB!$K$137)/(SUM([2]CPR_CEB!$K$137:$K$138)))</f>
        <v>0</v>
      </c>
      <c r="CA67" s="68">
        <f>$AN67*(SUM([2]CPR_CEB!$K$138)/(SUM([2]CPR_CEB!$K$137:$K$138)))</f>
        <v>0</v>
      </c>
      <c r="CB67" s="71">
        <f>$AO67*([2]CPR_CEB!$K$139+[2]CPR_CEB!$K$141)/(SUM([2]CPR_CEB!$K$139:$K$141))</f>
        <v>0</v>
      </c>
      <c r="CC67" s="71">
        <f>$AO67*(SUM([2]CPR_CEB!$K$140)/(SUM([2]CPR_CEB!$K$139:$K$141)))</f>
        <v>0</v>
      </c>
      <c r="CD67" s="68">
        <f>$AP67*(SUM([2]CPR_CEB!$K$142)/(SUM([2]CPR_CEB!$K$142:$K$143)))</f>
        <v>0</v>
      </c>
      <c r="CE67" s="68">
        <f>$AP67*(SUM([2]CPR_CEB!$K$143)/(SUM([2]CPR_CEB!$K$142:$K$143)))</f>
        <v>0</v>
      </c>
      <c r="CF67" s="70"/>
      <c r="CG67" s="70"/>
      <c r="CI67" s="72">
        <f t="shared" si="5"/>
        <v>0</v>
      </c>
      <c r="CJ67" s="73">
        <f t="shared" si="6"/>
        <v>0</v>
      </c>
      <c r="CK67" s="73">
        <f t="shared" si="7"/>
        <v>0</v>
      </c>
      <c r="CL67" s="73">
        <f t="shared" si="8"/>
        <v>0</v>
      </c>
      <c r="CM67" s="73">
        <f t="shared" si="9"/>
        <v>0</v>
      </c>
      <c r="CN67" s="73">
        <f t="shared" si="10"/>
        <v>0</v>
      </c>
      <c r="CO67" s="73">
        <f t="shared" si="11"/>
        <v>0</v>
      </c>
      <c r="CP67" s="73">
        <f t="shared" si="11"/>
        <v>0</v>
      </c>
      <c r="CQ67" s="73">
        <f t="shared" si="12"/>
        <v>0</v>
      </c>
      <c r="CR67" s="73">
        <f t="shared" si="12"/>
        <v>0</v>
      </c>
      <c r="CS67" s="73">
        <f t="shared" si="13"/>
        <v>0</v>
      </c>
      <c r="CT67" s="73">
        <f t="shared" si="14"/>
        <v>0</v>
      </c>
      <c r="CU67" s="73">
        <f t="shared" si="15"/>
        <v>0</v>
      </c>
      <c r="CV67" s="73">
        <f t="shared" si="16"/>
        <v>0</v>
      </c>
      <c r="CW67" s="73">
        <f t="shared" si="17"/>
        <v>0</v>
      </c>
      <c r="CX67" s="73">
        <f t="shared" si="18"/>
        <v>0</v>
      </c>
      <c r="CY67" s="73">
        <f t="shared" si="18"/>
        <v>0</v>
      </c>
      <c r="CZ67" s="73">
        <f t="shared" si="18"/>
        <v>0</v>
      </c>
      <c r="DA67" s="73">
        <f t="shared" si="19"/>
        <v>0</v>
      </c>
      <c r="DB67" s="73">
        <f t="shared" si="20"/>
        <v>0</v>
      </c>
      <c r="DC67" s="73">
        <f t="shared" si="21"/>
        <v>0</v>
      </c>
      <c r="DD67" s="73">
        <f t="shared" si="22"/>
        <v>0</v>
      </c>
      <c r="DE67" s="73">
        <f t="shared" si="23"/>
        <v>0</v>
      </c>
      <c r="DF67" s="73">
        <f t="shared" si="24"/>
        <v>0</v>
      </c>
      <c r="DG67" s="74">
        <f t="shared" si="25"/>
        <v>0</v>
      </c>
      <c r="DH67" s="99"/>
    </row>
    <row r="68" spans="1:112" ht="13.25" x14ac:dyDescent="0.25">
      <c r="A68" s="22" t="str">
        <f t="shared" si="3"/>
        <v>METALLURGIE ET TRANSFORMATION DES METAUX</v>
      </c>
      <c r="B68" s="46" t="str">
        <f t="shared" si="3"/>
        <v xml:space="preserve">FF5 </v>
      </c>
      <c r="C68" s="22">
        <v>12</v>
      </c>
      <c r="D68" s="67">
        <f t="shared" si="27"/>
        <v>9.39</v>
      </c>
      <c r="E68" s="67">
        <f t="shared" si="28"/>
        <v>58.93</v>
      </c>
      <c r="F68" s="67">
        <f t="shared" si="28"/>
        <v>150.53</v>
      </c>
      <c r="G68" s="67">
        <f t="shared" si="28"/>
        <v>2.78</v>
      </c>
      <c r="H68" s="67">
        <f t="shared" si="28"/>
        <v>52.79</v>
      </c>
      <c r="I68" s="67">
        <f t="shared" si="28"/>
        <v>44.06</v>
      </c>
      <c r="J68" s="67">
        <f t="shared" si="28"/>
        <v>37.6</v>
      </c>
      <c r="K68" s="67">
        <f t="shared" si="28"/>
        <v>226.46</v>
      </c>
      <c r="L68" s="67">
        <f t="shared" si="28"/>
        <v>52.21</v>
      </c>
      <c r="M68" s="67">
        <f t="shared" si="28"/>
        <v>60.78</v>
      </c>
      <c r="N68" s="67">
        <f t="shared" si="28"/>
        <v>8.1</v>
      </c>
      <c r="O68" s="68">
        <f t="shared" si="28"/>
        <v>85.36</v>
      </c>
      <c r="P68" s="67">
        <f t="shared" si="28"/>
        <v>17.02</v>
      </c>
      <c r="Q68" s="69">
        <f t="shared" si="28"/>
        <v>76.88</v>
      </c>
      <c r="R68" s="68">
        <f t="shared" si="28"/>
        <v>130.13999999999999</v>
      </c>
      <c r="S68" s="69">
        <f t="shared" si="28"/>
        <v>150.69</v>
      </c>
      <c r="T68" s="67">
        <f t="shared" si="28"/>
        <v>43.86</v>
      </c>
      <c r="U68" s="68">
        <f t="shared" si="28"/>
        <v>57.89</v>
      </c>
      <c r="V68" s="69">
        <f t="shared" si="28"/>
        <v>202.85</v>
      </c>
      <c r="W68" s="67">
        <f t="shared" si="28"/>
        <v>63.53</v>
      </c>
      <c r="X68" s="67">
        <f t="shared" si="28"/>
        <v>74.89</v>
      </c>
      <c r="Y68" s="67">
        <f t="shared" si="28"/>
        <v>16.04</v>
      </c>
      <c r="Z68" s="67">
        <f t="shared" si="28"/>
        <v>108.61</v>
      </c>
      <c r="AA68" s="67">
        <f t="shared" si="28"/>
        <v>113.17</v>
      </c>
      <c r="AB68" s="68">
        <f t="shared" si="28"/>
        <v>172.98</v>
      </c>
      <c r="AC68" s="67">
        <f t="shared" si="28"/>
        <v>14</v>
      </c>
      <c r="AD68" s="67">
        <f t="shared" si="28"/>
        <v>0.67</v>
      </c>
      <c r="AE68" s="67">
        <f t="shared" si="28"/>
        <v>2.68</v>
      </c>
      <c r="AF68" s="67">
        <f t="shared" si="28"/>
        <v>51.3</v>
      </c>
      <c r="AG68" s="67">
        <f t="shared" si="28"/>
        <v>209.86</v>
      </c>
      <c r="AH68" s="67">
        <f t="shared" si="28"/>
        <v>137.1</v>
      </c>
      <c r="AI68" s="67">
        <f t="shared" si="28"/>
        <v>220.43</v>
      </c>
      <c r="AJ68" s="69">
        <f t="shared" si="28"/>
        <v>175.52</v>
      </c>
      <c r="AK68" s="67">
        <f t="shared" si="28"/>
        <v>79.48</v>
      </c>
      <c r="AL68" s="67">
        <f t="shared" si="28"/>
        <v>61.64</v>
      </c>
      <c r="AM68" s="70">
        <f t="shared" si="28"/>
        <v>27.56</v>
      </c>
      <c r="AN68" s="68">
        <f t="shared" si="28"/>
        <v>8.36</v>
      </c>
      <c r="AO68" s="69">
        <f t="shared" si="28"/>
        <v>73.84</v>
      </c>
      <c r="AP68" s="68">
        <f t="shared" si="28"/>
        <v>8.9700000000000006</v>
      </c>
      <c r="AQ68" s="67">
        <f t="shared" si="28"/>
        <v>0</v>
      </c>
      <c r="AR68" s="67">
        <f t="shared" si="28"/>
        <v>0.09</v>
      </c>
      <c r="AS68" s="67">
        <f t="shared" si="28"/>
        <v>3089.04</v>
      </c>
      <c r="AT68" s="75">
        <f>O68*(SUM([2]CPR_CEB!$K$69:$K$70))/(SUM([2]CPR_CEB!$K$69:$K$72))</f>
        <v>14.762849809052776</v>
      </c>
      <c r="AU68" s="75">
        <f>O68*([2]CPR_CEB!$K$71/(SUM([2]CPR_CEB!$K$69:$K$72)))</f>
        <v>18.046748888749764</v>
      </c>
      <c r="AV68" s="75">
        <f>O68*([2]CPR_CEB!$K$72/(SUM([2]CPR_CEB!$K$69:$K$72)))</f>
        <v>52.550401302197457</v>
      </c>
      <c r="AW68" s="71">
        <f>$Q68*([2]CPR_CEB!$K$76/(SUM([2]CPR_CEB!$K$76:$K$78)))</f>
        <v>28.718414047012175</v>
      </c>
      <c r="AX68" s="71">
        <f>$Q68*(SUM([2]CPR_CEB!$K$77:$K$78)/(SUM([2]CPR_CEB!$K$76:$K$78)))</f>
        <v>48.161585952987814</v>
      </c>
      <c r="AY68" s="75">
        <f>$R68*(SUM([2]CPR_CEB!$K$79)/(SUM([2]CPR_CEB!$K$79:$K$84)))</f>
        <v>10.106373036852743</v>
      </c>
      <c r="AZ68" s="75">
        <f>$R68*(SUM([2]CPR_CEB!$K$80)/(SUM([2]CPR_CEB!$K$79:$K$84)))</f>
        <v>40.074728658062504</v>
      </c>
      <c r="BA68" s="75">
        <f>$R68*(SUM([2]CPR_CEB!$K$81:$K$83)/(SUM([2]CPR_CEB!$K$79:$K$84)))</f>
        <v>37.514829730990506</v>
      </c>
      <c r="BB68" s="75">
        <f>$R68*(SUM([2]CPR_CEB!$K$84)/(SUM([2]CPR_CEB!$K$79:$K$84)))</f>
        <v>42.444068574094224</v>
      </c>
      <c r="BC68" s="71">
        <f>$S68*(SUM([2]CPR_CEB!$K$85)/(SUM([2]CPR_CEB!$K$85:$K$90)))</f>
        <v>46.976595812471551</v>
      </c>
      <c r="BD68" s="71">
        <f>$S68*(SUM([2]CPR_CEB!$K$86)/(SUM([2]CPR_CEB!$K$85:$K$90)))</f>
        <v>21.710128470641784</v>
      </c>
      <c r="BE68" s="71">
        <f>$S68*(SUM([2]CPR_CEB!$K$87:$K$90)/(SUM([2]CPR_CEB!$K$85:$K$90)))</f>
        <v>82.003275716886662</v>
      </c>
      <c r="BF68" s="75">
        <f>$U68*(SUM([2]CPR_CEB!$K$93)/(SUM([2]CPR_CEB!$K$93:$K$97)))</f>
        <v>0.13863206771109443</v>
      </c>
      <c r="BG68" s="75">
        <f>$U68*(SUM([2]CPR_CEB!$K$94)/(SUM([2]CPR_CEB!$K$93:$K$97)))*([2]TRP!$D$246/SUM([2]TRP!$D$246:$D$247))</f>
        <v>0.40288479710384034</v>
      </c>
      <c r="BH68" s="75">
        <f>$U68*(SUM([2]CPR_CEB!$K$94)/(SUM([2]CPR_CEB!$K$93:$K$97)))*([2]TRP!$D$247/SUM([2]TRP!$D$246:$D$247))</f>
        <v>0.19185735597734363</v>
      </c>
      <c r="BI68" s="75">
        <f>$U68*(SUM([2]CPR_CEB!$K$95:$K$96)/(SUM([2]CPR_CEB!$K$93:$K$97)))</f>
        <v>4.2848949783375678</v>
      </c>
      <c r="BJ68" s="75">
        <f>$U68*(SUM([2]CPR_CEB!$K$97)/(SUM([2]CPR_CEB!$K$93:$K$97)))</f>
        <v>52.871730800870154</v>
      </c>
      <c r="BK68" s="71">
        <f>$V68*(SUM([2]CPR_CEB!$K$98)/(SUM([2]CPR_CEB!$K$98:$K$100)))</f>
        <v>118.58094866227317</v>
      </c>
      <c r="BL68" s="71">
        <f>$V68*(SUM([2]CPR_CEB!$K$99)/(SUM([2]CPR_CEB!$K$98:$K$100)))</f>
        <v>61.414200728861125</v>
      </c>
      <c r="BM68" s="71">
        <f>$V68*(SUM([2]CPR_CEB!$K$100)/(SUM([2]CPR_CEB!$K$98:$K$100)))</f>
        <v>22.854850608865693</v>
      </c>
      <c r="BN68" s="75">
        <f>$AB68*(SUM([2]CPR_CEB!$K$106)/(SUM([2]CPR_CEB!$K$106:$K$113)))</f>
        <v>11.217062078922039</v>
      </c>
      <c r="BO68" s="75">
        <f>$AB68*(SUM([2]CPR_CEB!$K$107)/(SUM([2]CPR_CEB!$K$106:$K$113)))</f>
        <v>20.47327718960539</v>
      </c>
      <c r="BP68" s="75">
        <f>$AB68*(SUM([2]CPR_CEB!$K$108)/(SUM([2]CPR_CEB!$K$106:$K$113)))</f>
        <v>48.674326275264683</v>
      </c>
      <c r="BQ68" s="75">
        <f>$AB68*(SUM([2]CPR_CEB!$K$109)/(SUM([2]CPR_CEB!$K$106:$K$113)))</f>
        <v>10.97658084696824</v>
      </c>
      <c r="BR68" s="75">
        <f>$AB68*(SUM([2]CPR_CEB!$K$110)/(SUM([2]CPR_CEB!$K$106:$K$113)))</f>
        <v>20.577331568816167</v>
      </c>
      <c r="BS68" s="75">
        <f>$AB68*(SUM([2]CPR_CEB!$K$111:$K$112)/(SUM([2]CPR_CEB!$K$106:$K$113)))</f>
        <v>44.5526166987488</v>
      </c>
      <c r="BT68" s="75">
        <f>$AB68*(SUM([2]CPR_CEB!$K$113)/(SUM([2]CPR_CEB!$K$106:$K$113)))*([2]TRP!$D$248/SUM([2]TRP!$D$248:$D$251))</f>
        <v>1.7936345357773682</v>
      </c>
      <c r="BU68" s="75">
        <f>$AB68*(SUM([2]CPR_CEB!$K$113)/(SUM([2]CPR_CEB!$K$106:$K$113)))*([2]TRP!$D$249/SUM([2]TRP!$D$248:$D$251))</f>
        <v>9.1935271908655363</v>
      </c>
      <c r="BV68" s="75">
        <f>$AB68*(SUM([2]CPR_CEB!$K$113)/(SUM([2]CPR_CEB!$K$106:$K$113)))*([2]TRP!$D$250/SUM([2]TRP!$D$248:$D$251))</f>
        <v>2.1890429697636895</v>
      </c>
      <c r="BW68" s="75">
        <f>$AB68*(SUM([2]CPR_CEB!$K$113)/(SUM([2]CPR_CEB!$K$106:$K$113)))*([2]TRP!$D$251/SUM([2]TRP!$D$248:$D$251))</f>
        <v>3.3326006452680934</v>
      </c>
      <c r="BX68" s="71">
        <f>$AJ68*(SUM([2]CPR_CEB!$K$129)/(SUM([2]CPR_CEB!$K$129:$K$130)))</f>
        <v>132.23722153483152</v>
      </c>
      <c r="BY68" s="71">
        <f>$AJ68*(SUM([2]CPR_CEB!$K$130)/(SUM([2]CPR_CEB!$K$129:$K$130)))</f>
        <v>43.282778465168477</v>
      </c>
      <c r="BZ68" s="68">
        <f>$AN68*(SUM([2]CPR_CEB!$K$137)/(SUM([2]CPR_CEB!$K$137:$K$138)))</f>
        <v>1.407363197502433</v>
      </c>
      <c r="CA68" s="68">
        <f>$AN68*(SUM([2]CPR_CEB!$K$138)/(SUM([2]CPR_CEB!$K$137:$K$138)))</f>
        <v>6.9526368024975671</v>
      </c>
      <c r="CB68" s="71">
        <f>$AO68*([2]CPR_CEB!$K$139+[2]CPR_CEB!$K$141)/(SUM([2]CPR_CEB!$K$139:$K$141))</f>
        <v>40.365543511262459</v>
      </c>
      <c r="CC68" s="71">
        <f>$AO68*(SUM([2]CPR_CEB!$K$140)/(SUM([2]CPR_CEB!$K$139:$K$141)))</f>
        <v>33.474456488737538</v>
      </c>
      <c r="CD68" s="68">
        <f>$AP68*(SUM([2]CPR_CEB!$K$142)/(SUM([2]CPR_CEB!$K$142:$K$143)))</f>
        <v>3.774124203821656</v>
      </c>
      <c r="CE68" s="68">
        <f>$AP68*(SUM([2]CPR_CEB!$K$143)/(SUM([2]CPR_CEB!$K$142:$K$143)))</f>
        <v>5.1958757961783437</v>
      </c>
      <c r="CF68" s="70"/>
      <c r="CG68" s="70"/>
      <c r="CI68" s="72">
        <f t="shared" si="5"/>
        <v>9.39</v>
      </c>
      <c r="CJ68" s="73">
        <f t="shared" si="6"/>
        <v>209.46</v>
      </c>
      <c r="CK68" s="73">
        <f t="shared" si="7"/>
        <v>226.46</v>
      </c>
      <c r="CL68" s="73">
        <f t="shared" si="8"/>
        <v>18.046748888749764</v>
      </c>
      <c r="CM68" s="73">
        <f t="shared" si="9"/>
        <v>52.550401302197457</v>
      </c>
      <c r="CN68" s="73">
        <f t="shared" si="10"/>
        <v>48.161585952987814</v>
      </c>
      <c r="CO68" s="73">
        <f t="shared" si="11"/>
        <v>10.106373036852743</v>
      </c>
      <c r="CP68" s="73">
        <f t="shared" si="11"/>
        <v>40.074728658062504</v>
      </c>
      <c r="CQ68" s="73">
        <f t="shared" si="12"/>
        <v>42.444068574094224</v>
      </c>
      <c r="CR68" s="73">
        <f t="shared" si="12"/>
        <v>46.976595812471551</v>
      </c>
      <c r="CS68" s="73">
        <f t="shared" si="13"/>
        <v>21.710128470641784</v>
      </c>
      <c r="CT68" s="73">
        <f t="shared" si="14"/>
        <v>509.33911489114541</v>
      </c>
      <c r="CU68" s="73">
        <f t="shared" si="15"/>
        <v>138.42000000000002</v>
      </c>
      <c r="CV68" s="73">
        <f t="shared" si="16"/>
        <v>13.010696614699407</v>
      </c>
      <c r="CW68" s="73">
        <f t="shared" si="17"/>
        <v>20.47327718960539</v>
      </c>
      <c r="CX68" s="73">
        <f t="shared" si="18"/>
        <v>57.867853466130221</v>
      </c>
      <c r="CY68" s="73">
        <f t="shared" si="18"/>
        <v>13.16562381673193</v>
      </c>
      <c r="CZ68" s="73">
        <f t="shared" si="18"/>
        <v>23.909932214084261</v>
      </c>
      <c r="DA68" s="73">
        <f t="shared" si="19"/>
        <v>1264.8768691461669</v>
      </c>
      <c r="DB68" s="73">
        <f t="shared" si="20"/>
        <v>88.995747552581918</v>
      </c>
      <c r="DC68" s="73">
        <f t="shared" si="21"/>
        <v>0.13863206771109443</v>
      </c>
      <c r="DD68" s="73">
        <f t="shared" si="22"/>
        <v>53.274615597973991</v>
      </c>
      <c r="DE68" s="73">
        <f t="shared" si="23"/>
        <v>118.58094866227317</v>
      </c>
      <c r="DF68" s="73">
        <f t="shared" si="24"/>
        <v>61.606058084838466</v>
      </c>
      <c r="DG68" s="74">
        <f t="shared" si="25"/>
        <v>3089.0400000000004</v>
      </c>
      <c r="DH68" s="99"/>
    </row>
    <row r="69" spans="1:112" ht="13.25" x14ac:dyDescent="0.25">
      <c r="A69" s="22" t="str">
        <f t="shared" si="3"/>
        <v xml:space="preserve">INDUSTRIE DES COMPOSANTS ELECTRIQUES ET </v>
      </c>
      <c r="B69" s="22" t="str">
        <f t="shared" si="3"/>
        <v xml:space="preserve">FF6 </v>
      </c>
      <c r="C69" s="22">
        <v>12</v>
      </c>
      <c r="D69" s="67">
        <f t="shared" si="27"/>
        <v>4.92</v>
      </c>
      <c r="E69" s="67">
        <f t="shared" si="28"/>
        <v>31.59</v>
      </c>
      <c r="F69" s="67">
        <f t="shared" si="28"/>
        <v>81.430000000000007</v>
      </c>
      <c r="G69" s="67">
        <f t="shared" si="28"/>
        <v>2.12</v>
      </c>
      <c r="H69" s="67">
        <f t="shared" si="28"/>
        <v>30.58</v>
      </c>
      <c r="I69" s="67">
        <f t="shared" si="28"/>
        <v>24.27</v>
      </c>
      <c r="J69" s="67">
        <f t="shared" si="28"/>
        <v>20.63</v>
      </c>
      <c r="K69" s="67">
        <f t="shared" si="28"/>
        <v>122.61</v>
      </c>
      <c r="L69" s="67">
        <f t="shared" si="28"/>
        <v>26.58</v>
      </c>
      <c r="M69" s="67">
        <f t="shared" si="28"/>
        <v>35.119999999999997</v>
      </c>
      <c r="N69" s="67">
        <f t="shared" si="28"/>
        <v>9.98</v>
      </c>
      <c r="O69" s="68">
        <f t="shared" si="28"/>
        <v>45.6</v>
      </c>
      <c r="P69" s="67">
        <f t="shared" si="28"/>
        <v>9.2200000000000006</v>
      </c>
      <c r="Q69" s="69">
        <f t="shared" si="28"/>
        <v>41.24</v>
      </c>
      <c r="R69" s="68">
        <f t="shared" si="28"/>
        <v>68.86</v>
      </c>
      <c r="S69" s="69">
        <f t="shared" si="28"/>
        <v>80.849999999999994</v>
      </c>
      <c r="T69" s="67">
        <f t="shared" si="28"/>
        <v>24.73</v>
      </c>
      <c r="U69" s="68">
        <f t="shared" si="28"/>
        <v>31.86</v>
      </c>
      <c r="V69" s="69">
        <f t="shared" si="28"/>
        <v>108.06</v>
      </c>
      <c r="W69" s="67">
        <f t="shared" si="28"/>
        <v>39.020000000000003</v>
      </c>
      <c r="X69" s="67">
        <f t="shared" si="28"/>
        <v>40.9</v>
      </c>
      <c r="Y69" s="67">
        <f t="shared" si="28"/>
        <v>10.41</v>
      </c>
      <c r="Z69" s="67">
        <f t="shared" si="28"/>
        <v>75.94</v>
      </c>
      <c r="AA69" s="67">
        <f t="shared" si="28"/>
        <v>69.069999999999993</v>
      </c>
      <c r="AB69" s="68">
        <f t="shared" si="28"/>
        <v>101.89</v>
      </c>
      <c r="AC69" s="67">
        <f t="shared" si="28"/>
        <v>0</v>
      </c>
      <c r="AD69" s="67">
        <f t="shared" si="28"/>
        <v>0.8</v>
      </c>
      <c r="AE69" s="67">
        <f t="shared" si="28"/>
        <v>3.19</v>
      </c>
      <c r="AF69" s="67">
        <f t="shared" si="28"/>
        <v>28.42</v>
      </c>
      <c r="AG69" s="67">
        <f t="shared" si="28"/>
        <v>116.84</v>
      </c>
      <c r="AH69" s="67">
        <f t="shared" si="28"/>
        <v>107.95</v>
      </c>
      <c r="AI69" s="67">
        <f t="shared" si="28"/>
        <v>144.38999999999999</v>
      </c>
      <c r="AJ69" s="69">
        <f t="shared" si="28"/>
        <v>96.81</v>
      </c>
      <c r="AK69" s="67">
        <f t="shared" si="28"/>
        <v>51.31</v>
      </c>
      <c r="AL69" s="67">
        <f t="shared" si="28"/>
        <v>37.71</v>
      </c>
      <c r="AM69" s="70">
        <f t="shared" si="28"/>
        <v>16.39</v>
      </c>
      <c r="AN69" s="68">
        <f t="shared" si="28"/>
        <v>7.85</v>
      </c>
      <c r="AO69" s="69">
        <f t="shared" si="28"/>
        <v>47.26</v>
      </c>
      <c r="AP69" s="68">
        <f t="shared" si="28"/>
        <v>7.44</v>
      </c>
      <c r="AQ69" s="67">
        <f t="shared" si="28"/>
        <v>5</v>
      </c>
      <c r="AR69" s="67">
        <f t="shared" si="28"/>
        <v>0.14000000000000001</v>
      </c>
      <c r="AS69" s="67">
        <f t="shared" si="28"/>
        <v>1808.9800000000002</v>
      </c>
      <c r="AT69" s="75">
        <f>O69*(SUM([2]CPR_CEB!$K$69:$K$70))/(SUM([2]CPR_CEB!$K$69:$K$72))</f>
        <v>7.8864333562887374</v>
      </c>
      <c r="AU69" s="75">
        <f>O69*([2]CPR_CEB!$K$71/(SUM([2]CPR_CEB!$K$69:$K$72)))</f>
        <v>9.6407187128278977</v>
      </c>
      <c r="AV69" s="75">
        <f>O69*([2]CPR_CEB!$K$72/(SUM([2]CPR_CEB!$K$69:$K$72)))</f>
        <v>28.072847930883363</v>
      </c>
      <c r="AW69" s="71">
        <f>$Q69*([2]CPR_CEB!$K$76/(SUM([2]CPR_CEB!$K$76:$K$78)))</f>
        <v>15.405143018974794</v>
      </c>
      <c r="AX69" s="71">
        <f>$Q69*(SUM([2]CPR_CEB!$K$77:$K$78)/(SUM([2]CPR_CEB!$K$76:$K$78)))</f>
        <v>25.834856981025204</v>
      </c>
      <c r="AY69" s="75">
        <f>$R69*(SUM([2]CPR_CEB!$K$79)/(SUM([2]CPR_CEB!$K$79:$K$84)))</f>
        <v>5.3475092002280622</v>
      </c>
      <c r="AZ69" s="75">
        <f>$R69*(SUM([2]CPR_CEB!$K$80)/(SUM([2]CPR_CEB!$K$79:$K$84)))</f>
        <v>21.20443995231431</v>
      </c>
      <c r="BA69" s="75">
        <f>$R69*(SUM([2]CPR_CEB!$K$81:$K$83)/(SUM([2]CPR_CEB!$K$79:$K$84)))</f>
        <v>19.849939874565901</v>
      </c>
      <c r="BB69" s="75">
        <f>$R69*(SUM([2]CPR_CEB!$K$84)/(SUM([2]CPR_CEB!$K$79:$K$84)))</f>
        <v>22.458110972891721</v>
      </c>
      <c r="BC69" s="71">
        <f>$S69*(SUM([2]CPR_CEB!$K$85)/(SUM([2]CPR_CEB!$K$85:$K$90)))</f>
        <v>25.204444697314518</v>
      </c>
      <c r="BD69" s="71">
        <f>$S69*(SUM([2]CPR_CEB!$K$86)/(SUM([2]CPR_CEB!$K$85:$K$90)))</f>
        <v>11.648177628584433</v>
      </c>
      <c r="BE69" s="71">
        <f>$S69*(SUM([2]CPR_CEB!$K$87:$K$90)/(SUM([2]CPR_CEB!$K$85:$K$90)))</f>
        <v>43.997377674101045</v>
      </c>
      <c r="BF69" s="75">
        <f>$U69*(SUM([2]CPR_CEB!$K$93)/(SUM([2]CPR_CEB!$K$93:$K$97)))</f>
        <v>7.6296729612635492E-2</v>
      </c>
      <c r="BG69" s="75">
        <f>$U69*(SUM([2]CPR_CEB!$K$94)/(SUM([2]CPR_CEB!$K$93:$K$97)))*([2]TRP!$D$246/SUM([2]TRP!$D$246:$D$247))</f>
        <v>0.22172930792413806</v>
      </c>
      <c r="BH69" s="75">
        <f>$U69*(SUM([2]CPR_CEB!$K$94)/(SUM([2]CPR_CEB!$K$93:$K$97)))*([2]TRP!$D$247/SUM([2]TRP!$D$246:$D$247))</f>
        <v>0.10558948629190132</v>
      </c>
      <c r="BI69" s="75">
        <f>$U69*(SUM([2]CPR_CEB!$K$95:$K$96)/(SUM([2]CPR_CEB!$K$93:$K$97)))</f>
        <v>2.3582096045920697</v>
      </c>
      <c r="BJ69" s="75">
        <f>$U69*(SUM([2]CPR_CEB!$K$97)/(SUM([2]CPR_CEB!$K$93:$K$97)))</f>
        <v>29.098174871579253</v>
      </c>
      <c r="BK69" s="71">
        <f>$V69*(SUM([2]CPR_CEB!$K$98)/(SUM([2]CPR_CEB!$K$98:$K$100)))</f>
        <v>63.169126509466309</v>
      </c>
      <c r="BL69" s="71">
        <f>$V69*(SUM([2]CPR_CEB!$K$99)/(SUM([2]CPR_CEB!$K$98:$K$100)))</f>
        <v>32.715891204144604</v>
      </c>
      <c r="BM69" s="71">
        <f>$V69*(SUM([2]CPR_CEB!$K$100)/(SUM([2]CPR_CEB!$K$98:$K$100)))</f>
        <v>12.17498228638909</v>
      </c>
      <c r="BN69" s="75">
        <f>$AB69*(SUM([2]CPR_CEB!$K$106)/(SUM([2]CPR_CEB!$K$106:$K$113)))</f>
        <v>6.6071595283926854</v>
      </c>
      <c r="BO69" s="75">
        <f>$AB69*(SUM([2]CPR_CEB!$K$107)/(SUM([2]CPR_CEB!$K$106:$K$113)))</f>
        <v>12.059326007913592</v>
      </c>
      <c r="BP69" s="75">
        <f>$AB69*(SUM([2]CPR_CEB!$K$108)/(SUM([2]CPR_CEB!$K$106:$K$113)))</f>
        <v>28.670523206074218</v>
      </c>
      <c r="BQ69" s="75">
        <f>$AB69*(SUM([2]CPR_CEB!$K$109)/(SUM([2]CPR_CEB!$K$106:$K$113)))</f>
        <v>6.4655094374933171</v>
      </c>
      <c r="BR69" s="75">
        <f>$AB69*(SUM([2]CPR_CEB!$K$110)/(SUM([2]CPR_CEB!$K$106:$K$113)))</f>
        <v>12.120616912629666</v>
      </c>
      <c r="BS69" s="75">
        <f>$AB69*(SUM([2]CPR_CEB!$K$111:$K$112)/(SUM([2]CPR_CEB!$K$106:$K$113)))</f>
        <v>26.242722369265323</v>
      </c>
      <c r="BT69" s="75">
        <f>$AB69*(SUM([2]CPR_CEB!$K$113)/(SUM([2]CPR_CEB!$K$106:$K$113)))*([2]TRP!$D$248/SUM([2]TRP!$D$248:$D$251))</f>
        <v>1.0565003055287088</v>
      </c>
      <c r="BU69" s="75">
        <f>$AB69*(SUM([2]CPR_CEB!$K$113)/(SUM([2]CPR_CEB!$K$106:$K$113)))*([2]TRP!$D$249/SUM([2]TRP!$D$248:$D$251))</f>
        <v>5.415241562477104</v>
      </c>
      <c r="BV69" s="75">
        <f>$AB69*(SUM([2]CPR_CEB!$K$113)/(SUM([2]CPR_CEB!$K$106:$K$113)))*([2]TRP!$D$250/SUM([2]TRP!$D$248:$D$251))</f>
        <v>1.289406799567709</v>
      </c>
      <c r="BW69" s="75">
        <f>$AB69*(SUM([2]CPR_CEB!$K$113)/(SUM([2]CPR_CEB!$K$106:$K$113)))*([2]TRP!$D$251/SUM([2]TRP!$D$248:$D$251))</f>
        <v>1.962993870657683</v>
      </c>
      <c r="BX69" s="71">
        <f>$AJ69*(SUM([2]CPR_CEB!$K$129)/(SUM([2]CPR_CEB!$K$129:$K$130)))</f>
        <v>72.936904152159528</v>
      </c>
      <c r="BY69" s="71">
        <f>$AJ69*(SUM([2]CPR_CEB!$K$130)/(SUM([2]CPR_CEB!$K$129:$K$130)))</f>
        <v>23.873095847840474</v>
      </c>
      <c r="BZ69" s="68">
        <f>$AN69*(SUM([2]CPR_CEB!$K$137)/(SUM([2]CPR_CEB!$K$137:$K$138)))</f>
        <v>1.3215073086595812</v>
      </c>
      <c r="CA69" s="68">
        <f>$AN69*(SUM([2]CPR_CEB!$K$138)/(SUM([2]CPR_CEB!$K$137:$K$138)))</f>
        <v>6.5284926913404187</v>
      </c>
      <c r="CB69" s="71">
        <f>$AO69*([2]CPR_CEB!$K$139+[2]CPR_CEB!$K$141)/(SUM([2]CPR_CEB!$K$139:$K$141))</f>
        <v>25.835259836704548</v>
      </c>
      <c r="CC69" s="71">
        <f>$AO69*(SUM([2]CPR_CEB!$K$140)/(SUM([2]CPR_CEB!$K$139:$K$141)))</f>
        <v>21.42474016329545</v>
      </c>
      <c r="CD69" s="68">
        <f>$AP69*(SUM([2]CPR_CEB!$K$142)/(SUM([2]CPR_CEB!$K$142:$K$143)))</f>
        <v>3.130377266046056</v>
      </c>
      <c r="CE69" s="68">
        <f>$AP69*(SUM([2]CPR_CEB!$K$143)/(SUM([2]CPR_CEB!$K$142:$K$143)))</f>
        <v>4.3096227339539439</v>
      </c>
      <c r="CF69" s="70"/>
      <c r="CG69" s="70"/>
      <c r="CI69" s="72">
        <f t="shared" si="5"/>
        <v>4.92</v>
      </c>
      <c r="CJ69" s="73">
        <f t="shared" si="6"/>
        <v>113.02000000000001</v>
      </c>
      <c r="CK69" s="73">
        <f t="shared" si="7"/>
        <v>122.61</v>
      </c>
      <c r="CL69" s="73">
        <f t="shared" si="8"/>
        <v>9.6407187128278977</v>
      </c>
      <c r="CM69" s="73">
        <f t="shared" si="9"/>
        <v>28.072847930883363</v>
      </c>
      <c r="CN69" s="73">
        <f t="shared" si="10"/>
        <v>25.834856981025204</v>
      </c>
      <c r="CO69" s="73">
        <f t="shared" si="11"/>
        <v>5.3475092002280622</v>
      </c>
      <c r="CP69" s="73">
        <f t="shared" si="11"/>
        <v>21.20443995231431</v>
      </c>
      <c r="CQ69" s="73">
        <f t="shared" si="12"/>
        <v>22.458110972891721</v>
      </c>
      <c r="CR69" s="73">
        <f t="shared" si="12"/>
        <v>25.204444697314518</v>
      </c>
      <c r="CS69" s="73">
        <f t="shared" si="13"/>
        <v>11.648177628584433</v>
      </c>
      <c r="CT69" s="73">
        <f t="shared" si="14"/>
        <v>284.90208581491157</v>
      </c>
      <c r="CU69" s="73">
        <f t="shared" si="15"/>
        <v>79.92</v>
      </c>
      <c r="CV69" s="73">
        <f t="shared" si="16"/>
        <v>7.6636598339213942</v>
      </c>
      <c r="CW69" s="73">
        <f t="shared" si="17"/>
        <v>12.059326007913592</v>
      </c>
      <c r="CX69" s="73">
        <f t="shared" si="18"/>
        <v>34.085764768551321</v>
      </c>
      <c r="CY69" s="73">
        <f t="shared" si="18"/>
        <v>7.7549162370610265</v>
      </c>
      <c r="CZ69" s="73">
        <f t="shared" si="18"/>
        <v>14.08361078328735</v>
      </c>
      <c r="DA69" s="73">
        <f t="shared" si="19"/>
        <v>791.88677093283491</v>
      </c>
      <c r="DB69" s="73">
        <f t="shared" si="20"/>
        <v>61.27595143643029</v>
      </c>
      <c r="DC69" s="73">
        <f t="shared" si="21"/>
        <v>7.6296729612635492E-2</v>
      </c>
      <c r="DD69" s="73">
        <f t="shared" si="22"/>
        <v>29.319904179503393</v>
      </c>
      <c r="DE69" s="73">
        <f t="shared" si="23"/>
        <v>63.169126509466309</v>
      </c>
      <c r="DF69" s="73">
        <f t="shared" si="24"/>
        <v>32.821480690436509</v>
      </c>
      <c r="DG69" s="74">
        <f t="shared" si="25"/>
        <v>1808.9799999999996</v>
      </c>
      <c r="DH69" s="99"/>
    </row>
    <row r="70" spans="1:112" ht="13.25" x14ac:dyDescent="0.25">
      <c r="A70" s="22" t="str">
        <f t="shared" si="3"/>
        <v>PRODUCTION DE COMBUSTIBLES ET DE CARBURA</v>
      </c>
      <c r="B70" s="45" t="str">
        <f t="shared" si="3"/>
        <v xml:space="preserve">FG1 </v>
      </c>
      <c r="C70" s="22" t="s">
        <v>162</v>
      </c>
      <c r="D70" s="67">
        <f t="shared" si="27"/>
        <v>0</v>
      </c>
      <c r="E70" s="67">
        <f t="shared" si="28"/>
        <v>0</v>
      </c>
      <c r="F70" s="67">
        <f t="shared" si="28"/>
        <v>0</v>
      </c>
      <c r="G70" s="67">
        <f t="shared" si="28"/>
        <v>0</v>
      </c>
      <c r="H70" s="67">
        <f t="shared" si="28"/>
        <v>0</v>
      </c>
      <c r="I70" s="67">
        <f t="shared" si="28"/>
        <v>0</v>
      </c>
      <c r="J70" s="67">
        <f t="shared" si="28"/>
        <v>0</v>
      </c>
      <c r="K70" s="67">
        <f t="shared" si="28"/>
        <v>0</v>
      </c>
      <c r="L70" s="67">
        <f t="shared" si="28"/>
        <v>0</v>
      </c>
      <c r="M70" s="67">
        <f t="shared" si="28"/>
        <v>0</v>
      </c>
      <c r="N70" s="67">
        <f t="shared" si="28"/>
        <v>0</v>
      </c>
      <c r="O70" s="68">
        <f t="shared" si="28"/>
        <v>0</v>
      </c>
      <c r="P70" s="67">
        <f t="shared" si="28"/>
        <v>0</v>
      </c>
      <c r="Q70" s="69">
        <f t="shared" si="28"/>
        <v>0</v>
      </c>
      <c r="R70" s="68">
        <f t="shared" si="28"/>
        <v>0</v>
      </c>
      <c r="S70" s="69">
        <f t="shared" si="28"/>
        <v>0</v>
      </c>
      <c r="T70" s="67">
        <f t="shared" si="28"/>
        <v>0</v>
      </c>
      <c r="U70" s="68">
        <f t="shared" si="28"/>
        <v>0</v>
      </c>
      <c r="V70" s="69">
        <f t="shared" si="28"/>
        <v>0</v>
      </c>
      <c r="W70" s="67">
        <f t="shared" si="28"/>
        <v>0</v>
      </c>
      <c r="X70" s="67">
        <f t="shared" si="28"/>
        <v>0</v>
      </c>
      <c r="Y70" s="67">
        <f t="shared" si="28"/>
        <v>0</v>
      </c>
      <c r="Z70" s="67">
        <f t="shared" si="28"/>
        <v>0</v>
      </c>
      <c r="AA70" s="67">
        <f t="shared" si="28"/>
        <v>0</v>
      </c>
      <c r="AB70" s="68">
        <f t="shared" si="28"/>
        <v>0</v>
      </c>
      <c r="AC70" s="67">
        <f t="shared" si="28"/>
        <v>0</v>
      </c>
      <c r="AD70" s="67">
        <f t="shared" si="28"/>
        <v>0</v>
      </c>
      <c r="AE70" s="67">
        <f t="shared" si="28"/>
        <v>0</v>
      </c>
      <c r="AF70" s="67">
        <f t="shared" si="28"/>
        <v>0</v>
      </c>
      <c r="AG70" s="67">
        <f t="shared" si="28"/>
        <v>0</v>
      </c>
      <c r="AH70" s="67">
        <f t="shared" si="28"/>
        <v>0</v>
      </c>
      <c r="AI70" s="67">
        <f t="shared" si="28"/>
        <v>0</v>
      </c>
      <c r="AJ70" s="69">
        <f t="shared" si="28"/>
        <v>0</v>
      </c>
      <c r="AK70" s="67">
        <f t="shared" si="28"/>
        <v>0</v>
      </c>
      <c r="AL70" s="67">
        <f t="shared" si="28"/>
        <v>0</v>
      </c>
      <c r="AM70" s="70">
        <f t="shared" si="28"/>
        <v>0</v>
      </c>
      <c r="AN70" s="68">
        <f t="shared" si="28"/>
        <v>0</v>
      </c>
      <c r="AO70" s="69">
        <f t="shared" si="28"/>
        <v>0</v>
      </c>
      <c r="AP70" s="68">
        <f t="shared" si="28"/>
        <v>0</v>
      </c>
      <c r="AQ70" s="67">
        <f t="shared" si="28"/>
        <v>0</v>
      </c>
      <c r="AR70" s="67">
        <f t="shared" si="28"/>
        <v>0</v>
      </c>
      <c r="AS70" s="67">
        <f t="shared" si="28"/>
        <v>0</v>
      </c>
      <c r="AT70" s="75">
        <f>O70*(SUM([2]CPR_CEB!$K$69:$K$70))/(SUM([2]CPR_CEB!$K$69:$K$72))</f>
        <v>0</v>
      </c>
      <c r="AU70" s="75">
        <f>O70*([2]CPR_CEB!$K$71/(SUM([2]CPR_CEB!$K$69:$K$72)))</f>
        <v>0</v>
      </c>
      <c r="AV70" s="75">
        <f>O70*([2]CPR_CEB!$K$72/(SUM([2]CPR_CEB!$K$69:$K$72)))</f>
        <v>0</v>
      </c>
      <c r="AW70" s="71">
        <f>$Q70*([2]CPR_CEB!$K$76/(SUM([2]CPR_CEB!$K$76:$K$78)))</f>
        <v>0</v>
      </c>
      <c r="AX70" s="71">
        <f>$Q70*(SUM([2]CPR_CEB!$K$77:$K$78)/(SUM([2]CPR_CEB!$K$76:$K$78)))</f>
        <v>0</v>
      </c>
      <c r="AY70" s="75">
        <f>$R70*(SUM([2]CPR_CEB!$K$79)/(SUM([2]CPR_CEB!$K$79:$K$84)))</f>
        <v>0</v>
      </c>
      <c r="AZ70" s="75">
        <f>$R70*(SUM([2]CPR_CEB!$K$80)/(SUM([2]CPR_CEB!$K$79:$K$84)))</f>
        <v>0</v>
      </c>
      <c r="BA70" s="75">
        <f>$R70*(SUM([2]CPR_CEB!$K$81:$K$83)/(SUM([2]CPR_CEB!$K$79:$K$84)))</f>
        <v>0</v>
      </c>
      <c r="BB70" s="75">
        <f>$R70*(SUM([2]CPR_CEB!$K$84)/(SUM([2]CPR_CEB!$K$79:$K$84)))</f>
        <v>0</v>
      </c>
      <c r="BC70" s="71">
        <f>$S70*(SUM([2]CPR_CEB!$K$85)/(SUM([2]CPR_CEB!$K$85:$K$90)))</f>
        <v>0</v>
      </c>
      <c r="BD70" s="71">
        <f>$S70*(SUM([2]CPR_CEB!$K$86)/(SUM([2]CPR_CEB!$K$85:$K$90)))</f>
        <v>0</v>
      </c>
      <c r="BE70" s="71">
        <f>$S70*(SUM([2]CPR_CEB!$K$87:$K$90)/(SUM([2]CPR_CEB!$K$85:$K$90)))</f>
        <v>0</v>
      </c>
      <c r="BF70" s="75">
        <f>$U70*(SUM([2]CPR_CEB!$K$93)/(SUM([2]CPR_CEB!$K$93:$K$97)))</f>
        <v>0</v>
      </c>
      <c r="BG70" s="75">
        <f>$U70*(SUM([2]CPR_CEB!$K$94)/(SUM([2]CPR_CEB!$K$93:$K$97)))*([2]TRP!$D$246/SUM([2]TRP!$D$246:$D$247))</f>
        <v>0</v>
      </c>
      <c r="BH70" s="75">
        <f>$U70*(SUM([2]CPR_CEB!$K$94)/(SUM([2]CPR_CEB!$K$93:$K$97)))*([2]TRP!$D$247/SUM([2]TRP!$D$246:$D$247))</f>
        <v>0</v>
      </c>
      <c r="BI70" s="75">
        <f>$U70*(SUM([2]CPR_CEB!$K$95:$K$96)/(SUM([2]CPR_CEB!$K$93:$K$97)))</f>
        <v>0</v>
      </c>
      <c r="BJ70" s="75">
        <f>$U70*(SUM([2]CPR_CEB!$K$97)/(SUM([2]CPR_CEB!$K$93:$K$97)))</f>
        <v>0</v>
      </c>
      <c r="BK70" s="71">
        <f>$V70*(SUM([2]CPR_CEB!$K$98)/(SUM([2]CPR_CEB!$K$98:$K$100)))</f>
        <v>0</v>
      </c>
      <c r="BL70" s="71">
        <f>$V70*(SUM([2]CPR_CEB!$K$99)/(SUM([2]CPR_CEB!$K$98:$K$100)))</f>
        <v>0</v>
      </c>
      <c r="BM70" s="71">
        <f>$V70*(SUM([2]CPR_CEB!$K$100)/(SUM([2]CPR_CEB!$K$98:$K$100)))</f>
        <v>0</v>
      </c>
      <c r="BN70" s="75">
        <f>$AB70*(SUM([2]CPR_CEB!$K$106)/(SUM([2]CPR_CEB!$K$106:$K$113)))</f>
        <v>0</v>
      </c>
      <c r="BO70" s="75">
        <f>$AB70*(SUM([2]CPR_CEB!$K$107)/(SUM([2]CPR_CEB!$K$106:$K$113)))</f>
        <v>0</v>
      </c>
      <c r="BP70" s="75">
        <f>$AB70*(SUM([2]CPR_CEB!$K$108)/(SUM([2]CPR_CEB!$K$106:$K$113)))</f>
        <v>0</v>
      </c>
      <c r="BQ70" s="75">
        <f>$AB70*(SUM([2]CPR_CEB!$K$109)/(SUM([2]CPR_CEB!$K$106:$K$113)))</f>
        <v>0</v>
      </c>
      <c r="BR70" s="75">
        <f>$AB70*(SUM([2]CPR_CEB!$K$110)/(SUM([2]CPR_CEB!$K$106:$K$113)))</f>
        <v>0</v>
      </c>
      <c r="BS70" s="75">
        <f>$AB70*(SUM([2]CPR_CEB!$K$111:$K$112)/(SUM([2]CPR_CEB!$K$106:$K$113)))</f>
        <v>0</v>
      </c>
      <c r="BT70" s="75">
        <f>$AB70*(SUM([2]CPR_CEB!$K$113)/(SUM([2]CPR_CEB!$K$106:$K$113)))*([2]TRP!$D$248/SUM([2]TRP!$D$248:$D$251))</f>
        <v>0</v>
      </c>
      <c r="BU70" s="75">
        <f>$AB70*(SUM([2]CPR_CEB!$K$113)/(SUM([2]CPR_CEB!$K$106:$K$113)))*([2]TRP!$D$249/SUM([2]TRP!$D$248:$D$251))</f>
        <v>0</v>
      </c>
      <c r="BV70" s="75">
        <f>$AB70*(SUM([2]CPR_CEB!$K$113)/(SUM([2]CPR_CEB!$K$106:$K$113)))*([2]TRP!$D$250/SUM([2]TRP!$D$248:$D$251))</f>
        <v>0</v>
      </c>
      <c r="BW70" s="75">
        <f>$AB70*(SUM([2]CPR_CEB!$K$113)/(SUM([2]CPR_CEB!$K$106:$K$113)))*([2]TRP!$D$251/SUM([2]TRP!$D$248:$D$251))</f>
        <v>0</v>
      </c>
      <c r="BX70" s="71">
        <f>$AJ70*(SUM([2]CPR_CEB!$K$129)/(SUM([2]CPR_CEB!$K$129:$K$130)))</f>
        <v>0</v>
      </c>
      <c r="BY70" s="71">
        <f>$AJ70*(SUM([2]CPR_CEB!$K$130)/(SUM([2]CPR_CEB!$K$129:$K$130)))</f>
        <v>0</v>
      </c>
      <c r="BZ70" s="68">
        <f>$AN70*(SUM([2]CPR_CEB!$K$137)/(SUM([2]CPR_CEB!$K$137:$K$138)))</f>
        <v>0</v>
      </c>
      <c r="CA70" s="68">
        <f>$AN70*(SUM([2]CPR_CEB!$K$138)/(SUM([2]CPR_CEB!$K$137:$K$138)))</f>
        <v>0</v>
      </c>
      <c r="CB70" s="71">
        <f>$AO70*([2]CPR_CEB!$K$139+[2]CPR_CEB!$K$141)/(SUM([2]CPR_CEB!$K$139:$K$141))</f>
        <v>0</v>
      </c>
      <c r="CC70" s="71">
        <f>$AO70*(SUM([2]CPR_CEB!$K$140)/(SUM([2]CPR_CEB!$K$139:$K$141)))</f>
        <v>0</v>
      </c>
      <c r="CD70" s="68">
        <f>$AP70*(SUM([2]CPR_CEB!$K$142)/(SUM([2]CPR_CEB!$K$142:$K$143)))</f>
        <v>0</v>
      </c>
      <c r="CE70" s="68">
        <f>$AP70*(SUM([2]CPR_CEB!$K$143)/(SUM([2]CPR_CEB!$K$142:$K$143)))</f>
        <v>0</v>
      </c>
      <c r="CF70" s="70"/>
      <c r="CG70" s="70"/>
      <c r="CI70" s="72">
        <f t="shared" si="5"/>
        <v>0</v>
      </c>
      <c r="CJ70" s="73">
        <f t="shared" si="6"/>
        <v>0</v>
      </c>
      <c r="CK70" s="73">
        <f t="shared" si="7"/>
        <v>0</v>
      </c>
      <c r="CL70" s="73">
        <f t="shared" si="8"/>
        <v>0</v>
      </c>
      <c r="CM70" s="73">
        <f t="shared" si="9"/>
        <v>0</v>
      </c>
      <c r="CN70" s="73">
        <f t="shared" si="10"/>
        <v>0</v>
      </c>
      <c r="CO70" s="73">
        <f t="shared" si="11"/>
        <v>0</v>
      </c>
      <c r="CP70" s="73">
        <f t="shared" si="11"/>
        <v>0</v>
      </c>
      <c r="CQ70" s="73">
        <f t="shared" si="12"/>
        <v>0</v>
      </c>
      <c r="CR70" s="73">
        <f t="shared" si="12"/>
        <v>0</v>
      </c>
      <c r="CS70" s="73">
        <f t="shared" si="13"/>
        <v>0</v>
      </c>
      <c r="CT70" s="73">
        <f t="shared" si="14"/>
        <v>0</v>
      </c>
      <c r="CU70" s="73">
        <f t="shared" si="15"/>
        <v>0</v>
      </c>
      <c r="CV70" s="73">
        <f t="shared" si="16"/>
        <v>0</v>
      </c>
      <c r="CW70" s="73">
        <f t="shared" si="17"/>
        <v>0</v>
      </c>
      <c r="CX70" s="73">
        <f t="shared" si="18"/>
        <v>0</v>
      </c>
      <c r="CY70" s="73">
        <f t="shared" si="18"/>
        <v>0</v>
      </c>
      <c r="CZ70" s="73">
        <f t="shared" si="18"/>
        <v>0</v>
      </c>
      <c r="DA70" s="73">
        <f t="shared" si="19"/>
        <v>0</v>
      </c>
      <c r="DB70" s="73">
        <f t="shared" si="20"/>
        <v>0</v>
      </c>
      <c r="DC70" s="73">
        <f t="shared" si="21"/>
        <v>0</v>
      </c>
      <c r="DD70" s="73">
        <f t="shared" si="22"/>
        <v>0</v>
      </c>
      <c r="DE70" s="73">
        <f t="shared" si="23"/>
        <v>0</v>
      </c>
      <c r="DF70" s="73">
        <f t="shared" si="24"/>
        <v>0</v>
      </c>
      <c r="DG70" s="74">
        <f t="shared" si="25"/>
        <v>0</v>
      </c>
      <c r="DH70" s="99"/>
    </row>
    <row r="71" spans="1:112" ht="13.25" x14ac:dyDescent="0.25">
      <c r="A71" s="22" t="str">
        <f t="shared" si="3"/>
        <v>EAU  GAZ  ELECTRICITE</v>
      </c>
      <c r="B71" s="46" t="str">
        <f t="shared" si="3"/>
        <v xml:space="preserve">FG2 </v>
      </c>
      <c r="C71" s="22" t="s">
        <v>163</v>
      </c>
      <c r="D71" s="67">
        <f t="shared" si="27"/>
        <v>0</v>
      </c>
      <c r="E71" s="67">
        <f t="shared" si="28"/>
        <v>0</v>
      </c>
      <c r="F71" s="67">
        <f t="shared" si="28"/>
        <v>0</v>
      </c>
      <c r="G71" s="67">
        <f t="shared" si="28"/>
        <v>0</v>
      </c>
      <c r="H71" s="67">
        <f t="shared" si="28"/>
        <v>0</v>
      </c>
      <c r="I71" s="67">
        <f t="shared" si="28"/>
        <v>0</v>
      </c>
      <c r="J71" s="67">
        <f t="shared" si="28"/>
        <v>0</v>
      </c>
      <c r="K71" s="67">
        <f t="shared" si="28"/>
        <v>0</v>
      </c>
      <c r="L71" s="67">
        <f t="shared" si="28"/>
        <v>0</v>
      </c>
      <c r="M71" s="67">
        <f t="shared" si="28"/>
        <v>0</v>
      </c>
      <c r="N71" s="67">
        <f t="shared" si="28"/>
        <v>0</v>
      </c>
      <c r="O71" s="68">
        <f t="shared" si="28"/>
        <v>0</v>
      </c>
      <c r="P71" s="67">
        <f t="shared" si="28"/>
        <v>0</v>
      </c>
      <c r="Q71" s="69">
        <f t="shared" si="28"/>
        <v>0</v>
      </c>
      <c r="R71" s="68">
        <f t="shared" si="28"/>
        <v>0</v>
      </c>
      <c r="S71" s="69">
        <f t="shared" si="28"/>
        <v>0</v>
      </c>
      <c r="T71" s="67">
        <f t="shared" si="28"/>
        <v>0</v>
      </c>
      <c r="U71" s="68">
        <f t="shared" si="28"/>
        <v>0</v>
      </c>
      <c r="V71" s="69">
        <f t="shared" si="28"/>
        <v>0</v>
      </c>
      <c r="W71" s="67">
        <f t="shared" si="28"/>
        <v>0</v>
      </c>
      <c r="X71" s="67">
        <f t="shared" si="28"/>
        <v>0</v>
      </c>
      <c r="Y71" s="67">
        <f t="shared" ref="E71:AS77" si="29">Y23</f>
        <v>0</v>
      </c>
      <c r="Z71" s="67">
        <f t="shared" si="29"/>
        <v>0</v>
      </c>
      <c r="AA71" s="67">
        <f t="shared" si="29"/>
        <v>0</v>
      </c>
      <c r="AB71" s="68">
        <f t="shared" si="29"/>
        <v>0</v>
      </c>
      <c r="AC71" s="67">
        <f t="shared" si="29"/>
        <v>0</v>
      </c>
      <c r="AD71" s="67">
        <f t="shared" si="29"/>
        <v>0</v>
      </c>
      <c r="AE71" s="67">
        <f t="shared" si="29"/>
        <v>0</v>
      </c>
      <c r="AF71" s="67">
        <f t="shared" si="29"/>
        <v>0</v>
      </c>
      <c r="AG71" s="67">
        <f t="shared" si="29"/>
        <v>0</v>
      </c>
      <c r="AH71" s="67">
        <f t="shared" si="29"/>
        <v>0</v>
      </c>
      <c r="AI71" s="67">
        <f t="shared" si="29"/>
        <v>0</v>
      </c>
      <c r="AJ71" s="69">
        <f t="shared" si="29"/>
        <v>0</v>
      </c>
      <c r="AK71" s="67">
        <f t="shared" si="29"/>
        <v>0</v>
      </c>
      <c r="AL71" s="67">
        <f t="shared" si="29"/>
        <v>0</v>
      </c>
      <c r="AM71" s="70">
        <f t="shared" si="29"/>
        <v>0</v>
      </c>
      <c r="AN71" s="68">
        <f t="shared" si="29"/>
        <v>0</v>
      </c>
      <c r="AO71" s="69">
        <f t="shared" si="29"/>
        <v>0</v>
      </c>
      <c r="AP71" s="68">
        <f t="shared" si="29"/>
        <v>0</v>
      </c>
      <c r="AQ71" s="67">
        <f t="shared" si="29"/>
        <v>0</v>
      </c>
      <c r="AR71" s="67">
        <f t="shared" si="29"/>
        <v>0</v>
      </c>
      <c r="AS71" s="67">
        <f t="shared" si="29"/>
        <v>0</v>
      </c>
      <c r="AT71" s="75">
        <f>O71*(SUM([2]CPR_CEB!$K$69:$K$70))/(SUM([2]CPR_CEB!$K$69:$K$72))</f>
        <v>0</v>
      </c>
      <c r="AU71" s="75">
        <f>O71*([2]CPR_CEB!$K$71/(SUM([2]CPR_CEB!$K$69:$K$72)))</f>
        <v>0</v>
      </c>
      <c r="AV71" s="75">
        <f>O71*([2]CPR_CEB!$K$72/(SUM([2]CPR_CEB!$K$69:$K$72)))</f>
        <v>0</v>
      </c>
      <c r="AW71" s="71">
        <f>$Q71*([2]CPR_CEB!$K$76/(SUM([2]CPR_CEB!$K$76:$K$78)))</f>
        <v>0</v>
      </c>
      <c r="AX71" s="71">
        <f>$Q71*(SUM([2]CPR_CEB!$K$77:$K$78)/(SUM([2]CPR_CEB!$K$76:$K$78)))</f>
        <v>0</v>
      </c>
      <c r="AY71" s="75">
        <f>$R71*(SUM([2]CPR_CEB!$K$79)/(SUM([2]CPR_CEB!$K$79:$K$84)))</f>
        <v>0</v>
      </c>
      <c r="AZ71" s="75">
        <f>$R71*(SUM([2]CPR_CEB!$K$80)/(SUM([2]CPR_CEB!$K$79:$K$84)))</f>
        <v>0</v>
      </c>
      <c r="BA71" s="75">
        <f>$R71*(SUM([2]CPR_CEB!$K$81:$K$83)/(SUM([2]CPR_CEB!$K$79:$K$84)))</f>
        <v>0</v>
      </c>
      <c r="BB71" s="75">
        <f>$R71*(SUM([2]CPR_CEB!$K$84)/(SUM([2]CPR_CEB!$K$79:$K$84)))</f>
        <v>0</v>
      </c>
      <c r="BC71" s="71">
        <f>$S71*(SUM([2]CPR_CEB!$K$85)/(SUM([2]CPR_CEB!$K$85:$K$90)))</f>
        <v>0</v>
      </c>
      <c r="BD71" s="71">
        <f>$S71*(SUM([2]CPR_CEB!$K$86)/(SUM([2]CPR_CEB!$K$85:$K$90)))</f>
        <v>0</v>
      </c>
      <c r="BE71" s="71">
        <f>$S71*(SUM([2]CPR_CEB!$K$87:$K$90)/(SUM([2]CPR_CEB!$K$85:$K$90)))</f>
        <v>0</v>
      </c>
      <c r="BF71" s="75">
        <f>$U71*(SUM([2]CPR_CEB!$K$93)/(SUM([2]CPR_CEB!$K$93:$K$97)))</f>
        <v>0</v>
      </c>
      <c r="BG71" s="75">
        <f>$U71*(SUM([2]CPR_CEB!$K$94)/(SUM([2]CPR_CEB!$K$93:$K$97)))*([2]TRP!$D$246/SUM([2]TRP!$D$246:$D$247))</f>
        <v>0</v>
      </c>
      <c r="BH71" s="75">
        <f>$U71*(SUM([2]CPR_CEB!$K$94)/(SUM([2]CPR_CEB!$K$93:$K$97)))*([2]TRP!$D$247/SUM([2]TRP!$D$246:$D$247))</f>
        <v>0</v>
      </c>
      <c r="BI71" s="75">
        <f>$U71*(SUM([2]CPR_CEB!$K$95:$K$96)/(SUM([2]CPR_CEB!$K$93:$K$97)))</f>
        <v>0</v>
      </c>
      <c r="BJ71" s="75">
        <f>$U71*(SUM([2]CPR_CEB!$K$97)/(SUM([2]CPR_CEB!$K$93:$K$97)))</f>
        <v>0</v>
      </c>
      <c r="BK71" s="71">
        <f>$V71*(SUM([2]CPR_CEB!$K$98)/(SUM([2]CPR_CEB!$K$98:$K$100)))</f>
        <v>0</v>
      </c>
      <c r="BL71" s="71">
        <f>$V71*(SUM([2]CPR_CEB!$K$99)/(SUM([2]CPR_CEB!$K$98:$K$100)))</f>
        <v>0</v>
      </c>
      <c r="BM71" s="71">
        <f>$V71*(SUM([2]CPR_CEB!$K$100)/(SUM([2]CPR_CEB!$K$98:$K$100)))</f>
        <v>0</v>
      </c>
      <c r="BN71" s="75">
        <f>$AB71*(SUM([2]CPR_CEB!$K$106)/(SUM([2]CPR_CEB!$K$106:$K$113)))</f>
        <v>0</v>
      </c>
      <c r="BO71" s="75">
        <f>$AB71*(SUM([2]CPR_CEB!$K$107)/(SUM([2]CPR_CEB!$K$106:$K$113)))</f>
        <v>0</v>
      </c>
      <c r="BP71" s="75">
        <f>$AB71*(SUM([2]CPR_CEB!$K$108)/(SUM([2]CPR_CEB!$K$106:$K$113)))</f>
        <v>0</v>
      </c>
      <c r="BQ71" s="75">
        <f>$AB71*(SUM([2]CPR_CEB!$K$109)/(SUM([2]CPR_CEB!$K$106:$K$113)))</f>
        <v>0</v>
      </c>
      <c r="BR71" s="75">
        <f>$AB71*(SUM([2]CPR_CEB!$K$110)/(SUM([2]CPR_CEB!$K$106:$K$113)))</f>
        <v>0</v>
      </c>
      <c r="BS71" s="75">
        <f>$AB71*(SUM([2]CPR_CEB!$K$111:$K$112)/(SUM([2]CPR_CEB!$K$106:$K$113)))</f>
        <v>0</v>
      </c>
      <c r="BT71" s="75">
        <f>$AB71*(SUM([2]CPR_CEB!$K$113)/(SUM([2]CPR_CEB!$K$106:$K$113)))*([2]TRP!$D$248/SUM([2]TRP!$D$248:$D$251))</f>
        <v>0</v>
      </c>
      <c r="BU71" s="75">
        <f>$AB71*(SUM([2]CPR_CEB!$K$113)/(SUM([2]CPR_CEB!$K$106:$K$113)))*([2]TRP!$D$249/SUM([2]TRP!$D$248:$D$251))</f>
        <v>0</v>
      </c>
      <c r="BV71" s="75">
        <f>$AB71*(SUM([2]CPR_CEB!$K$113)/(SUM([2]CPR_CEB!$K$106:$K$113)))*([2]TRP!$D$250/SUM([2]TRP!$D$248:$D$251))</f>
        <v>0</v>
      </c>
      <c r="BW71" s="75">
        <f>$AB71*(SUM([2]CPR_CEB!$K$113)/(SUM([2]CPR_CEB!$K$106:$K$113)))*([2]TRP!$D$251/SUM([2]TRP!$D$248:$D$251))</f>
        <v>0</v>
      </c>
      <c r="BX71" s="71">
        <f>$AJ71*(SUM([2]CPR_CEB!$K$129)/(SUM([2]CPR_CEB!$K$129:$K$130)))</f>
        <v>0</v>
      </c>
      <c r="BY71" s="71">
        <f>$AJ71*(SUM([2]CPR_CEB!$K$130)/(SUM([2]CPR_CEB!$K$129:$K$130)))</f>
        <v>0</v>
      </c>
      <c r="BZ71" s="68">
        <f>$AN71*(SUM([2]CPR_CEB!$K$137)/(SUM([2]CPR_CEB!$K$137:$K$138)))</f>
        <v>0</v>
      </c>
      <c r="CA71" s="68">
        <f>$AN71*(SUM([2]CPR_CEB!$K$138)/(SUM([2]CPR_CEB!$K$137:$K$138)))</f>
        <v>0</v>
      </c>
      <c r="CB71" s="71">
        <f>$AO71*([2]CPR_CEB!$K$139+[2]CPR_CEB!$K$141)/(SUM([2]CPR_CEB!$K$139:$K$141))</f>
        <v>0</v>
      </c>
      <c r="CC71" s="71">
        <f>$AO71*(SUM([2]CPR_CEB!$K$140)/(SUM([2]CPR_CEB!$K$139:$K$141)))</f>
        <v>0</v>
      </c>
      <c r="CD71" s="68">
        <f>$AP71*(SUM([2]CPR_CEB!$K$142)/(SUM([2]CPR_CEB!$K$142:$K$143)))</f>
        <v>0</v>
      </c>
      <c r="CE71" s="68">
        <f>$AP71*(SUM([2]CPR_CEB!$K$143)/(SUM([2]CPR_CEB!$K$142:$K$143)))</f>
        <v>0</v>
      </c>
      <c r="CF71" s="70"/>
      <c r="CG71" s="70"/>
      <c r="CI71" s="72">
        <f t="shared" si="5"/>
        <v>0</v>
      </c>
      <c r="CJ71" s="73">
        <f t="shared" si="6"/>
        <v>0</v>
      </c>
      <c r="CK71" s="73">
        <f t="shared" si="7"/>
        <v>0</v>
      </c>
      <c r="CL71" s="73">
        <f t="shared" si="8"/>
        <v>0</v>
      </c>
      <c r="CM71" s="73">
        <f t="shared" si="9"/>
        <v>0</v>
      </c>
      <c r="CN71" s="73">
        <f t="shared" si="10"/>
        <v>0</v>
      </c>
      <c r="CO71" s="73">
        <f t="shared" si="11"/>
        <v>0</v>
      </c>
      <c r="CP71" s="73">
        <f t="shared" si="11"/>
        <v>0</v>
      </c>
      <c r="CQ71" s="73">
        <f t="shared" si="12"/>
        <v>0</v>
      </c>
      <c r="CR71" s="73">
        <f t="shared" si="12"/>
        <v>0</v>
      </c>
      <c r="CS71" s="73">
        <f t="shared" si="13"/>
        <v>0</v>
      </c>
      <c r="CT71" s="73">
        <f t="shared" si="14"/>
        <v>0</v>
      </c>
      <c r="CU71" s="73">
        <f t="shared" si="15"/>
        <v>0</v>
      </c>
      <c r="CV71" s="73">
        <f t="shared" si="16"/>
        <v>0</v>
      </c>
      <c r="CW71" s="73">
        <f t="shared" si="17"/>
        <v>0</v>
      </c>
      <c r="CX71" s="73">
        <f t="shared" si="18"/>
        <v>0</v>
      </c>
      <c r="CY71" s="73">
        <f t="shared" si="18"/>
        <v>0</v>
      </c>
      <c r="CZ71" s="73">
        <f t="shared" si="18"/>
        <v>0</v>
      </c>
      <c r="DA71" s="73">
        <f t="shared" si="19"/>
        <v>0</v>
      </c>
      <c r="DB71" s="73">
        <f t="shared" si="20"/>
        <v>0</v>
      </c>
      <c r="DC71" s="73">
        <f t="shared" si="21"/>
        <v>0</v>
      </c>
      <c r="DD71" s="73">
        <f t="shared" si="22"/>
        <v>0</v>
      </c>
      <c r="DE71" s="73">
        <f t="shared" si="23"/>
        <v>0</v>
      </c>
      <c r="DF71" s="73">
        <f t="shared" si="24"/>
        <v>0</v>
      </c>
      <c r="DG71" s="74">
        <f t="shared" si="25"/>
        <v>0</v>
      </c>
      <c r="DH71" s="99"/>
    </row>
    <row r="72" spans="1:112" ht="13.25" x14ac:dyDescent="0.25">
      <c r="A72" s="22" t="str">
        <f t="shared" si="3"/>
        <v>BATIMENT</v>
      </c>
      <c r="B72" s="22" t="str">
        <f t="shared" si="3"/>
        <v xml:space="preserve">FH1 </v>
      </c>
      <c r="C72" s="22">
        <v>13</v>
      </c>
      <c r="D72" s="67">
        <f t="shared" si="27"/>
        <v>2722.82</v>
      </c>
      <c r="E72" s="67">
        <f t="shared" si="29"/>
        <v>181.33</v>
      </c>
      <c r="F72" s="67">
        <f t="shared" si="29"/>
        <v>351.66</v>
      </c>
      <c r="G72" s="67">
        <f t="shared" si="29"/>
        <v>25.99</v>
      </c>
      <c r="H72" s="67">
        <f t="shared" si="29"/>
        <v>100.12</v>
      </c>
      <c r="I72" s="67">
        <f t="shared" si="29"/>
        <v>87.97</v>
      </c>
      <c r="J72" s="67">
        <f t="shared" si="29"/>
        <v>59.61</v>
      </c>
      <c r="K72" s="67">
        <f t="shared" si="29"/>
        <v>243.47</v>
      </c>
      <c r="L72" s="67">
        <f t="shared" si="29"/>
        <v>169.98</v>
      </c>
      <c r="M72" s="67">
        <f t="shared" si="29"/>
        <v>132.30000000000001</v>
      </c>
      <c r="N72" s="67">
        <f t="shared" si="29"/>
        <v>53.39</v>
      </c>
      <c r="O72" s="68">
        <f t="shared" si="29"/>
        <v>125.89</v>
      </c>
      <c r="P72" s="67">
        <f t="shared" si="29"/>
        <v>-1.19</v>
      </c>
      <c r="Q72" s="69">
        <f t="shared" si="29"/>
        <v>159.58000000000001</v>
      </c>
      <c r="R72" s="68">
        <f t="shared" si="29"/>
        <v>286.63</v>
      </c>
      <c r="S72" s="69">
        <f t="shared" si="29"/>
        <v>229.1</v>
      </c>
      <c r="T72" s="67">
        <f t="shared" si="29"/>
        <v>123.82</v>
      </c>
      <c r="U72" s="68">
        <f t="shared" si="29"/>
        <v>151.22999999999999</v>
      </c>
      <c r="V72" s="69">
        <f t="shared" si="29"/>
        <v>2046.28</v>
      </c>
      <c r="W72" s="67">
        <f t="shared" si="29"/>
        <v>403.18</v>
      </c>
      <c r="X72" s="67">
        <f t="shared" si="29"/>
        <v>65.88</v>
      </c>
      <c r="Y72" s="67">
        <f t="shared" si="29"/>
        <v>192.37</v>
      </c>
      <c r="Z72" s="67">
        <f t="shared" si="29"/>
        <v>714.01</v>
      </c>
      <c r="AA72" s="67">
        <f t="shared" si="29"/>
        <v>2001.01</v>
      </c>
      <c r="AB72" s="68">
        <f t="shared" si="29"/>
        <v>1944.51</v>
      </c>
      <c r="AC72" s="67">
        <f t="shared" si="29"/>
        <v>4034</v>
      </c>
      <c r="AD72" s="67">
        <f t="shared" si="29"/>
        <v>1793.39</v>
      </c>
      <c r="AE72" s="67">
        <f t="shared" si="29"/>
        <v>1818.87</v>
      </c>
      <c r="AF72" s="67">
        <f t="shared" si="29"/>
        <v>66994.100000000006</v>
      </c>
      <c r="AG72" s="67">
        <f t="shared" si="29"/>
        <v>228.73</v>
      </c>
      <c r="AH72" s="67">
        <f t="shared" si="29"/>
        <v>877.3</v>
      </c>
      <c r="AI72" s="67">
        <f t="shared" si="29"/>
        <v>450.38</v>
      </c>
      <c r="AJ72" s="69">
        <f t="shared" si="29"/>
        <v>933.57</v>
      </c>
      <c r="AK72" s="67">
        <f t="shared" si="29"/>
        <v>1178.6500000000001</v>
      </c>
      <c r="AL72" s="67">
        <f t="shared" si="29"/>
        <v>3838.93</v>
      </c>
      <c r="AM72" s="70">
        <f t="shared" si="29"/>
        <v>205.4</v>
      </c>
      <c r="AN72" s="68">
        <f t="shared" si="29"/>
        <v>6244.45</v>
      </c>
      <c r="AO72" s="69">
        <f t="shared" si="29"/>
        <v>3416.1</v>
      </c>
      <c r="AP72" s="68">
        <f t="shared" si="29"/>
        <v>1463.33</v>
      </c>
      <c r="AQ72" s="67">
        <f t="shared" si="29"/>
        <v>6707</v>
      </c>
      <c r="AR72" s="67">
        <f t="shared" si="29"/>
        <v>206.89</v>
      </c>
      <c r="AS72" s="67">
        <f t="shared" si="29"/>
        <v>112962.03</v>
      </c>
      <c r="AT72" s="75">
        <f>O72*(SUM([2]CPR_CEB!$K$69:$K$70))/(SUM([2]CPR_CEB!$K$69:$K$72))</f>
        <v>21.772436298754148</v>
      </c>
      <c r="AU72" s="75">
        <f>O72*([2]CPR_CEB!$K$71/(SUM([2]CPR_CEB!$K$69:$K$72)))</f>
        <v>26.615571902585614</v>
      </c>
      <c r="AV72" s="75">
        <f>O72*([2]CPR_CEB!$K$72/(SUM([2]CPR_CEB!$K$69:$K$72)))</f>
        <v>77.501991798660228</v>
      </c>
      <c r="AW72" s="71">
        <f>$Q72*([2]CPR_CEB!$K$76/(SUM([2]CPR_CEB!$K$76:$K$78)))</f>
        <v>59.610880770320023</v>
      </c>
      <c r="AX72" s="71">
        <f>$Q72*(SUM([2]CPR_CEB!$K$77:$K$78)/(SUM([2]CPR_CEB!$K$76:$K$78)))</f>
        <v>99.969119229679976</v>
      </c>
      <c r="AY72" s="75">
        <f>$R72*(SUM([2]CPR_CEB!$K$79)/(SUM([2]CPR_CEB!$K$79:$K$84)))</f>
        <v>22.25902646037423</v>
      </c>
      <c r="AZ72" s="75">
        <f>$R72*(SUM([2]CPR_CEB!$K$80)/(SUM([2]CPR_CEB!$K$79:$K$84)))</f>
        <v>88.263558285388484</v>
      </c>
      <c r="BA72" s="75">
        <f>$R72*(SUM([2]CPR_CEB!$K$81:$K$83)/(SUM([2]CPR_CEB!$K$79:$K$84)))</f>
        <v>82.625446794174039</v>
      </c>
      <c r="BB72" s="75">
        <f>$R72*(SUM([2]CPR_CEB!$K$84)/(SUM([2]CPR_CEB!$K$79:$K$84)))</f>
        <v>93.481968460063229</v>
      </c>
      <c r="BC72" s="71">
        <f>$S72*(SUM([2]CPR_CEB!$K$85)/(SUM([2]CPR_CEB!$K$85:$K$90)))</f>
        <v>71.420386891215287</v>
      </c>
      <c r="BD72" s="71">
        <f>$S72*(SUM([2]CPR_CEB!$K$86)/(SUM([2]CPR_CEB!$K$85:$K$90)))</f>
        <v>33.006771734182976</v>
      </c>
      <c r="BE72" s="71">
        <f>$S72*(SUM([2]CPR_CEB!$K$87:$K$90)/(SUM([2]CPR_CEB!$K$85:$K$90)))</f>
        <v>124.67284137460173</v>
      </c>
      <c r="BF72" s="75">
        <f>$U72*(SUM([2]CPR_CEB!$K$93)/(SUM([2]CPR_CEB!$K$93:$K$97)))</f>
        <v>0.36215801692777355</v>
      </c>
      <c r="BG72" s="75">
        <f>$U72*(SUM([2]CPR_CEB!$K$94)/(SUM([2]CPR_CEB!$K$93:$K$97)))*([2]TRP!$D$246/SUM([2]TRP!$D$246:$D$247))</f>
        <v>1.0524834663329377</v>
      </c>
      <c r="BH72" s="75">
        <f>$U72*(SUM([2]CPR_CEB!$K$94)/(SUM([2]CPR_CEB!$K$93:$K$97)))*([2]TRP!$D$247/SUM([2]TRP!$D$246:$D$247))</f>
        <v>0.50120207193735822</v>
      </c>
      <c r="BI72" s="75">
        <f>$U72*(SUM([2]CPR_CEB!$K$95:$K$96)/(SUM([2]CPR_CEB!$K$93:$K$97)))</f>
        <v>11.193723744584391</v>
      </c>
      <c r="BJ72" s="75">
        <f>$U72*(SUM([2]CPR_CEB!$K$97)/(SUM([2]CPR_CEB!$K$93:$K$97)))</f>
        <v>138.12043270021752</v>
      </c>
      <c r="BK72" s="71">
        <f>$V72*(SUM([2]CPR_CEB!$K$98)/(SUM([2]CPR_CEB!$K$98:$K$100)))</f>
        <v>1196.2032222264547</v>
      </c>
      <c r="BL72" s="71">
        <f>$V72*(SUM([2]CPR_CEB!$K$99)/(SUM([2]CPR_CEB!$K$98:$K$100)))</f>
        <v>619.52502177694817</v>
      </c>
      <c r="BM72" s="71">
        <f>$V72*(SUM([2]CPR_CEB!$K$100)/(SUM([2]CPR_CEB!$K$98:$K$100)))</f>
        <v>230.55175599659697</v>
      </c>
      <c r="BN72" s="75">
        <f>$AB72*(SUM([2]CPR_CEB!$K$106)/(SUM([2]CPR_CEB!$K$106:$K$113)))</f>
        <v>126.09370668912415</v>
      </c>
      <c r="BO72" s="75">
        <f>$AB72*(SUM([2]CPR_CEB!$K$107)/(SUM([2]CPR_CEB!$K$106:$K$113)))</f>
        <v>230.14505854988772</v>
      </c>
      <c r="BP72" s="75">
        <f>$AB72*(SUM([2]CPR_CEB!$K$108)/(SUM([2]CPR_CEB!$K$106:$K$113)))</f>
        <v>547.15986926531923</v>
      </c>
      <c r="BQ72" s="75">
        <f>$AB72*(SUM([2]CPR_CEB!$K$109)/(SUM([2]CPR_CEB!$K$106:$K$113)))</f>
        <v>123.39039902149504</v>
      </c>
      <c r="BR72" s="75">
        <f>$AB72*(SUM([2]CPR_CEB!$K$110)/(SUM([2]CPR_CEB!$K$106:$K$113)))</f>
        <v>231.31475898299647</v>
      </c>
      <c r="BS72" s="75">
        <f>$AB72*(SUM([2]CPR_CEB!$K$111:$K$112)/(SUM([2]CPR_CEB!$K$106:$K$113)))</f>
        <v>500.82673544273342</v>
      </c>
      <c r="BT72" s="75">
        <f>$AB72*(SUM([2]CPR_CEB!$K$113)/(SUM([2]CPR_CEB!$K$106:$K$113)))*([2]TRP!$D$248/SUM([2]TRP!$D$248:$D$251))</f>
        <v>20.162679449441846</v>
      </c>
      <c r="BU72" s="75">
        <f>$AB72*(SUM([2]CPR_CEB!$K$113)/(SUM([2]CPR_CEB!$K$106:$K$113)))*([2]TRP!$D$249/SUM([2]TRP!$D$248:$D$251))</f>
        <v>103.3466617985313</v>
      </c>
      <c r="BV72" s="75">
        <f>$AB72*(SUM([2]CPR_CEB!$K$113)/(SUM([2]CPR_CEB!$K$106:$K$113)))*([2]TRP!$D$250/SUM([2]TRP!$D$248:$D$251))</f>
        <v>24.607561250637023</v>
      </c>
      <c r="BW72" s="75">
        <f>$AB72*(SUM([2]CPR_CEB!$K$113)/(SUM([2]CPR_CEB!$K$106:$K$113)))*([2]TRP!$D$251/SUM([2]TRP!$D$248:$D$251))</f>
        <v>37.462569549833859</v>
      </c>
      <c r="BX72" s="71">
        <f>$AJ72*(SUM([2]CPR_CEB!$K$129)/(SUM([2]CPR_CEB!$K$129:$K$130)))</f>
        <v>703.354050297816</v>
      </c>
      <c r="BY72" s="71">
        <f>$AJ72*(SUM([2]CPR_CEB!$K$130)/(SUM([2]CPR_CEB!$K$129:$K$130)))</f>
        <v>230.21594970218399</v>
      </c>
      <c r="BZ72" s="68">
        <f>$AN72*(SUM([2]CPR_CEB!$K$137)/(SUM([2]CPR_CEB!$K$137:$K$138)))</f>
        <v>1051.2211864406779</v>
      </c>
      <c r="CA72" s="68">
        <f>$AN72*(SUM([2]CPR_CEB!$K$138)/(SUM([2]CPR_CEB!$K$137:$K$138)))</f>
        <v>5193.2288135593226</v>
      </c>
      <c r="CB72" s="71">
        <f>$AO72*([2]CPR_CEB!$K$139+[2]CPR_CEB!$K$141)/(SUM([2]CPR_CEB!$K$139:$K$141))</f>
        <v>1867.4530496861282</v>
      </c>
      <c r="CC72" s="71">
        <f>$AO72*(SUM([2]CPR_CEB!$K$140)/(SUM([2]CPR_CEB!$K$139:$K$141)))</f>
        <v>1548.6469503138719</v>
      </c>
      <c r="CD72" s="68">
        <f>$AP72*(SUM([2]CPR_CEB!$K$142)/(SUM([2]CPR_CEB!$K$142:$K$143)))</f>
        <v>615.69555977462028</v>
      </c>
      <c r="CE72" s="68">
        <f>$AP72*(SUM([2]CPR_CEB!$K$143)/(SUM([2]CPR_CEB!$K$142:$K$143)))</f>
        <v>847.63444022537965</v>
      </c>
      <c r="CF72" s="70"/>
      <c r="CG72" s="70"/>
      <c r="CI72" s="72">
        <f t="shared" si="5"/>
        <v>2722.82</v>
      </c>
      <c r="CJ72" s="73">
        <f t="shared" si="6"/>
        <v>532.99</v>
      </c>
      <c r="CK72" s="73">
        <f t="shared" si="7"/>
        <v>243.47</v>
      </c>
      <c r="CL72" s="73">
        <f t="shared" si="8"/>
        <v>26.615571902585614</v>
      </c>
      <c r="CM72" s="73">
        <f t="shared" si="9"/>
        <v>77.501991798660228</v>
      </c>
      <c r="CN72" s="73">
        <f t="shared" si="10"/>
        <v>99.969119229679976</v>
      </c>
      <c r="CO72" s="73">
        <f t="shared" si="11"/>
        <v>22.25902646037423</v>
      </c>
      <c r="CP72" s="73">
        <f t="shared" si="11"/>
        <v>88.263558285388484</v>
      </c>
      <c r="CQ72" s="73">
        <f t="shared" si="12"/>
        <v>93.481968460063229</v>
      </c>
      <c r="CR72" s="73">
        <f t="shared" si="12"/>
        <v>71.420386891215287</v>
      </c>
      <c r="CS72" s="73">
        <f t="shared" si="13"/>
        <v>33.006771734182976</v>
      </c>
      <c r="CT72" s="73">
        <f t="shared" si="14"/>
        <v>1282.4170849790314</v>
      </c>
      <c r="CU72" s="73">
        <f t="shared" si="15"/>
        <v>469.06</v>
      </c>
      <c r="CV72" s="73">
        <f t="shared" si="16"/>
        <v>146.256386138566</v>
      </c>
      <c r="CW72" s="73">
        <f t="shared" si="17"/>
        <v>230.14505854988772</v>
      </c>
      <c r="CX72" s="73">
        <f t="shared" si="18"/>
        <v>650.5065310638505</v>
      </c>
      <c r="CY72" s="73">
        <f t="shared" si="18"/>
        <v>147.99796027213208</v>
      </c>
      <c r="CZ72" s="73">
        <f t="shared" si="18"/>
        <v>268.77732853283032</v>
      </c>
      <c r="DA72" s="73">
        <f t="shared" si="19"/>
        <v>89065.69058164196</v>
      </c>
      <c r="DB72" s="73">
        <f t="shared" si="20"/>
        <v>14733.61615380076</v>
      </c>
      <c r="DC72" s="73">
        <f t="shared" si="21"/>
        <v>0.36215801692777355</v>
      </c>
      <c r="DD72" s="73">
        <f t="shared" si="22"/>
        <v>139.17291616655046</v>
      </c>
      <c r="DE72" s="73">
        <f t="shared" si="23"/>
        <v>1196.2032222264547</v>
      </c>
      <c r="DF72" s="73">
        <f t="shared" si="24"/>
        <v>620.02622384888548</v>
      </c>
      <c r="DG72" s="74">
        <f t="shared" si="25"/>
        <v>112962.02999999998</v>
      </c>
      <c r="DH72" s="99"/>
    </row>
    <row r="73" spans="1:112" ht="13.25" x14ac:dyDescent="0.25">
      <c r="A73" s="22" t="str">
        <f t="shared" ref="A73:B92" si="30">B25</f>
        <v>TRAVAUX PUBLICS</v>
      </c>
      <c r="B73" s="22" t="str">
        <f t="shared" si="30"/>
        <v xml:space="preserve">FH2 </v>
      </c>
      <c r="C73" s="22">
        <v>13</v>
      </c>
      <c r="D73" s="67">
        <f t="shared" si="27"/>
        <v>3.13</v>
      </c>
      <c r="E73" s="67">
        <f t="shared" si="29"/>
        <v>98.48</v>
      </c>
      <c r="F73" s="67">
        <f t="shared" si="29"/>
        <v>216.58</v>
      </c>
      <c r="G73" s="67">
        <f t="shared" si="29"/>
        <v>35.020000000000003</v>
      </c>
      <c r="H73" s="67">
        <f t="shared" si="29"/>
        <v>68.55</v>
      </c>
      <c r="I73" s="67">
        <f t="shared" si="29"/>
        <v>55.7</v>
      </c>
      <c r="J73" s="67">
        <f t="shared" si="29"/>
        <v>33.909999999999997</v>
      </c>
      <c r="K73" s="67">
        <f t="shared" si="29"/>
        <v>98.87</v>
      </c>
      <c r="L73" s="67">
        <f t="shared" si="29"/>
        <v>113.93</v>
      </c>
      <c r="M73" s="67">
        <f t="shared" si="29"/>
        <v>75.349999999999994</v>
      </c>
      <c r="N73" s="67">
        <f t="shared" si="29"/>
        <v>57.9</v>
      </c>
      <c r="O73" s="68">
        <f t="shared" si="29"/>
        <v>66.23</v>
      </c>
      <c r="P73" s="67">
        <f t="shared" si="29"/>
        <v>-2.14</v>
      </c>
      <c r="Q73" s="69">
        <f t="shared" si="29"/>
        <v>95.74</v>
      </c>
      <c r="R73" s="68">
        <f t="shared" si="29"/>
        <v>161.31</v>
      </c>
      <c r="S73" s="69">
        <f t="shared" si="29"/>
        <v>132.41</v>
      </c>
      <c r="T73" s="67">
        <f t="shared" si="29"/>
        <v>72.180000000000007</v>
      </c>
      <c r="U73" s="68">
        <f t="shared" si="29"/>
        <v>173.9</v>
      </c>
      <c r="V73" s="69">
        <f t="shared" si="29"/>
        <v>673.45</v>
      </c>
      <c r="W73" s="67">
        <f t="shared" si="29"/>
        <v>276.02999999999997</v>
      </c>
      <c r="X73" s="67">
        <f t="shared" si="29"/>
        <v>33.07</v>
      </c>
      <c r="Y73" s="67">
        <f t="shared" si="29"/>
        <v>172.33</v>
      </c>
      <c r="Z73" s="67">
        <f t="shared" si="29"/>
        <v>622.82000000000005</v>
      </c>
      <c r="AA73" s="67">
        <f t="shared" si="29"/>
        <v>1949.67</v>
      </c>
      <c r="AB73" s="68">
        <f t="shared" si="29"/>
        <v>1339.25</v>
      </c>
      <c r="AC73" s="67">
        <f t="shared" si="29"/>
        <v>0</v>
      </c>
      <c r="AD73" s="67">
        <f t="shared" si="29"/>
        <v>7.45</v>
      </c>
      <c r="AE73" s="67">
        <f t="shared" si="29"/>
        <v>1183.33</v>
      </c>
      <c r="AF73" s="67">
        <f t="shared" si="29"/>
        <v>6841.91</v>
      </c>
      <c r="AG73" s="67">
        <f t="shared" si="29"/>
        <v>119.7</v>
      </c>
      <c r="AH73" s="67">
        <f t="shared" si="29"/>
        <v>695.76</v>
      </c>
      <c r="AI73" s="67">
        <f t="shared" si="29"/>
        <v>1345.76</v>
      </c>
      <c r="AJ73" s="69">
        <f t="shared" si="29"/>
        <v>226.83</v>
      </c>
      <c r="AK73" s="67">
        <f t="shared" si="29"/>
        <v>965.98</v>
      </c>
      <c r="AL73" s="67">
        <f t="shared" si="29"/>
        <v>1259.94</v>
      </c>
      <c r="AM73" s="70">
        <f t="shared" si="29"/>
        <v>188.28</v>
      </c>
      <c r="AN73" s="68">
        <f t="shared" si="29"/>
        <v>651.37</v>
      </c>
      <c r="AO73" s="69">
        <f t="shared" si="29"/>
        <v>650.23</v>
      </c>
      <c r="AP73" s="68">
        <f t="shared" si="29"/>
        <v>231.77</v>
      </c>
      <c r="AQ73" s="67">
        <f t="shared" si="29"/>
        <v>9714</v>
      </c>
      <c r="AR73" s="67">
        <f t="shared" si="29"/>
        <v>5.01</v>
      </c>
      <c r="AS73" s="67">
        <f t="shared" si="29"/>
        <v>30710.989999999998</v>
      </c>
      <c r="AT73" s="75">
        <f>O73*(SUM([2]CPR_CEB!$K$69:$K$70))/(SUM([2]CPR_CEB!$K$69:$K$72))</f>
        <v>11.454352657609716</v>
      </c>
      <c r="AU73" s="75">
        <f>O73*([2]CPR_CEB!$K$71/(SUM([2]CPR_CEB!$K$69:$K$72)))</f>
        <v>14.002298253302449</v>
      </c>
      <c r="AV73" s="75">
        <f>O73*([2]CPR_CEB!$K$72/(SUM([2]CPR_CEB!$K$69:$K$72)))</f>
        <v>40.773349089087837</v>
      </c>
      <c r="AW73" s="71">
        <f>$Q73*([2]CPR_CEB!$K$76/(SUM([2]CPR_CEB!$K$76:$K$78)))</f>
        <v>35.763540073633528</v>
      </c>
      <c r="AX73" s="71">
        <f>$Q73*(SUM([2]CPR_CEB!$K$77:$K$78)/(SUM([2]CPR_CEB!$K$76:$K$78)))</f>
        <v>59.976459926366459</v>
      </c>
      <c r="AY73" s="75">
        <f>$R73*(SUM([2]CPR_CEB!$K$79)/(SUM([2]CPR_CEB!$K$79:$K$84)))</f>
        <v>12.526963535997512</v>
      </c>
      <c r="AZ73" s="75">
        <f>$R73*(SUM([2]CPR_CEB!$K$80)/(SUM([2]CPR_CEB!$K$79:$K$84)))</f>
        <v>49.673078836883839</v>
      </c>
      <c r="BA73" s="75">
        <f>$R73*(SUM([2]CPR_CEB!$K$81:$K$83)/(SUM([2]CPR_CEB!$K$79:$K$84)))</f>
        <v>46.500055201368369</v>
      </c>
      <c r="BB73" s="75">
        <f>$R73*(SUM([2]CPR_CEB!$K$84)/(SUM([2]CPR_CEB!$K$79:$K$84)))</f>
        <v>52.609902425750271</v>
      </c>
      <c r="BC73" s="71">
        <f>$S73*(SUM([2]CPR_CEB!$K$85)/(SUM([2]CPR_CEB!$K$85:$K$90)))</f>
        <v>41.277928538916704</v>
      </c>
      <c r="BD73" s="71">
        <f>$S73*(SUM([2]CPR_CEB!$K$86)/(SUM([2]CPR_CEB!$K$85:$K$90)))</f>
        <v>19.076502162039144</v>
      </c>
      <c r="BE73" s="71">
        <f>$S73*(SUM([2]CPR_CEB!$K$87:$K$90)/(SUM([2]CPR_CEB!$K$85:$K$90)))</f>
        <v>72.055569299044151</v>
      </c>
      <c r="BF73" s="75">
        <f>$U73*(SUM([2]CPR_CEB!$K$93)/(SUM([2]CPR_CEB!$K$93:$K$97)))</f>
        <v>0.41644699559439152</v>
      </c>
      <c r="BG73" s="75">
        <f>$U73*(SUM([2]CPR_CEB!$K$94)/(SUM([2]CPR_CEB!$K$93:$K$97)))*([2]TRP!$D$246/SUM([2]TRP!$D$246:$D$247))</f>
        <v>1.2102550736976652</v>
      </c>
      <c r="BH73" s="75">
        <f>$U73*(SUM([2]CPR_CEB!$K$94)/(SUM([2]CPR_CEB!$K$93:$K$97)))*([2]TRP!$D$247/SUM([2]TRP!$D$246:$D$247))</f>
        <v>0.57633432724926681</v>
      </c>
      <c r="BI73" s="75">
        <f>$U73*(SUM([2]CPR_CEB!$K$95:$K$96)/(SUM([2]CPR_CEB!$K$93:$K$97)))</f>
        <v>12.871709047035811</v>
      </c>
      <c r="BJ73" s="75">
        <f>$U73*(SUM([2]CPR_CEB!$K$97)/(SUM([2]CPR_CEB!$K$93:$K$97)))</f>
        <v>158.82525455642286</v>
      </c>
      <c r="BK73" s="71">
        <f>$V73*(SUM([2]CPR_CEB!$K$98)/(SUM([2]CPR_CEB!$K$98:$K$100)))</f>
        <v>393.68173466407632</v>
      </c>
      <c r="BL73" s="71">
        <f>$V73*(SUM([2]CPR_CEB!$K$99)/(SUM([2]CPR_CEB!$K$98:$K$100)))</f>
        <v>203.8915133391744</v>
      </c>
      <c r="BM73" s="71">
        <f>$V73*(SUM([2]CPR_CEB!$K$100)/(SUM([2]CPR_CEB!$K$98:$K$100)))</f>
        <v>75.876751996749334</v>
      </c>
      <c r="BN73" s="75">
        <f>$AB73*(SUM([2]CPR_CEB!$K$106)/(SUM([2]CPR_CEB!$K$106:$K$113)))</f>
        <v>86.845013233878731</v>
      </c>
      <c r="BO73" s="75">
        <f>$AB73*(SUM([2]CPR_CEB!$K$107)/(SUM([2]CPR_CEB!$K$106:$K$113)))</f>
        <v>158.50870896160839</v>
      </c>
      <c r="BP73" s="75">
        <f>$AB73*(SUM([2]CPR_CEB!$K$108)/(SUM([2]CPR_CEB!$K$106:$K$113)))</f>
        <v>376.84756309485618</v>
      </c>
      <c r="BQ73" s="75">
        <f>$AB73*(SUM([2]CPR_CEB!$K$109)/(SUM([2]CPR_CEB!$K$106:$K$113)))</f>
        <v>84.983153539728377</v>
      </c>
      <c r="BR73" s="75">
        <f>$AB73*(SUM([2]CPR_CEB!$K$110)/(SUM([2]CPR_CEB!$K$106:$K$113)))</f>
        <v>159.3143213292696</v>
      </c>
      <c r="BS73" s="75">
        <f>$AB73*(SUM([2]CPR_CEB!$K$111:$K$112)/(SUM([2]CPR_CEB!$K$106:$K$113)))</f>
        <v>344.93636208694261</v>
      </c>
      <c r="BT73" s="75">
        <f>$AB73*(SUM([2]CPR_CEB!$K$113)/(SUM([2]CPR_CEB!$K$106:$K$113)))*([2]TRP!$D$248/SUM([2]TRP!$D$248:$D$251))</f>
        <v>13.886721309052147</v>
      </c>
      <c r="BU73" s="75">
        <f>$AB73*(SUM([2]CPR_CEB!$K$113)/(SUM([2]CPR_CEB!$K$106:$K$113)))*([2]TRP!$D$249/SUM([2]TRP!$D$248:$D$251))</f>
        <v>71.178351776891375</v>
      </c>
      <c r="BV73" s="75">
        <f>$AB73*(SUM([2]CPR_CEB!$K$113)/(SUM([2]CPR_CEB!$K$106:$K$113)))*([2]TRP!$D$250/SUM([2]TRP!$D$248:$D$251))</f>
        <v>16.948062187859989</v>
      </c>
      <c r="BW73" s="75">
        <f>$AB73*(SUM([2]CPR_CEB!$K$113)/(SUM([2]CPR_CEB!$K$106:$K$113)))*([2]TRP!$D$251/SUM([2]TRP!$D$248:$D$251))</f>
        <v>25.801742479912672</v>
      </c>
      <c r="BX73" s="71">
        <f>$AJ73*(SUM([2]CPR_CEB!$K$129)/(SUM([2]CPR_CEB!$K$129:$K$130)))</f>
        <v>170.89430811728482</v>
      </c>
      <c r="BY73" s="71">
        <f>$AJ73*(SUM([2]CPR_CEB!$K$130)/(SUM([2]CPR_CEB!$K$129:$K$130)))</f>
        <v>55.935691882715162</v>
      </c>
      <c r="BZ73" s="68">
        <f>$AN73*(SUM([2]CPR_CEB!$K$137)/(SUM([2]CPR_CEB!$K$137:$K$138)))</f>
        <v>109.65480454033012</v>
      </c>
      <c r="CA73" s="68">
        <f>$AN73*(SUM([2]CPR_CEB!$K$138)/(SUM([2]CPR_CEB!$K$137:$K$138)))</f>
        <v>541.71519545966987</v>
      </c>
      <c r="CB73" s="71">
        <f>$AO73*([2]CPR_CEB!$K$139+[2]CPR_CEB!$K$141)/(SUM([2]CPR_CEB!$K$139:$K$141))</f>
        <v>355.45622098223447</v>
      </c>
      <c r="CC73" s="71">
        <f>$AO73*(SUM([2]CPR_CEB!$K$140)/(SUM([2]CPR_CEB!$K$139:$K$141)))</f>
        <v>294.77377901776561</v>
      </c>
      <c r="CD73" s="68">
        <f>$AP73*(SUM([2]CPR_CEB!$K$142)/(SUM([2]CPR_CEB!$K$142:$K$143)))</f>
        <v>97.517142332190105</v>
      </c>
      <c r="CE73" s="68">
        <f>$AP73*(SUM([2]CPR_CEB!$K$143)/(SUM([2]CPR_CEB!$K$142:$K$143)))</f>
        <v>134.25285766780991</v>
      </c>
      <c r="CF73" s="70"/>
      <c r="CG73" s="70"/>
      <c r="CI73" s="72">
        <f t="shared" si="5"/>
        <v>3.13</v>
      </c>
      <c r="CJ73" s="73">
        <f t="shared" si="6"/>
        <v>315.06</v>
      </c>
      <c r="CK73" s="73">
        <f t="shared" si="7"/>
        <v>98.87</v>
      </c>
      <c r="CL73" s="73">
        <f t="shared" si="8"/>
        <v>14.002298253302449</v>
      </c>
      <c r="CM73" s="73">
        <f t="shared" si="9"/>
        <v>40.773349089087837</v>
      </c>
      <c r="CN73" s="73">
        <f t="shared" si="10"/>
        <v>59.976459926366459</v>
      </c>
      <c r="CO73" s="73">
        <f t="shared" si="11"/>
        <v>12.526963535997512</v>
      </c>
      <c r="CP73" s="73">
        <f t="shared" si="11"/>
        <v>49.673078836883839</v>
      </c>
      <c r="CQ73" s="73">
        <f t="shared" si="12"/>
        <v>52.609902425750271</v>
      </c>
      <c r="CR73" s="73">
        <f t="shared" si="12"/>
        <v>41.277928538916704</v>
      </c>
      <c r="CS73" s="73">
        <f t="shared" si="13"/>
        <v>19.076502162039144</v>
      </c>
      <c r="CT73" s="73">
        <f t="shared" si="14"/>
        <v>764.92197827544089</v>
      </c>
      <c r="CU73" s="73">
        <f t="shared" si="15"/>
        <v>309.09999999999997</v>
      </c>
      <c r="CV73" s="73">
        <f t="shared" si="16"/>
        <v>100.73173454293088</v>
      </c>
      <c r="CW73" s="73">
        <f t="shared" si="17"/>
        <v>158.50870896160839</v>
      </c>
      <c r="CX73" s="73">
        <f t="shared" si="18"/>
        <v>448.02591487174755</v>
      </c>
      <c r="CY73" s="73">
        <f t="shared" si="18"/>
        <v>101.93121572758837</v>
      </c>
      <c r="CZ73" s="73">
        <f t="shared" si="18"/>
        <v>185.11606380918226</v>
      </c>
      <c r="DA73" s="73">
        <f t="shared" si="19"/>
        <v>16431.388838058985</v>
      </c>
      <c r="DB73" s="73">
        <f t="shared" si="20"/>
        <v>10745.687524027961</v>
      </c>
      <c r="DC73" s="73">
        <f t="shared" si="21"/>
        <v>0.41644699559439152</v>
      </c>
      <c r="DD73" s="73">
        <f t="shared" si="22"/>
        <v>160.03550963012052</v>
      </c>
      <c r="DE73" s="73">
        <f t="shared" si="23"/>
        <v>393.68173466407632</v>
      </c>
      <c r="DF73" s="73">
        <f t="shared" si="24"/>
        <v>204.46784766642367</v>
      </c>
      <c r="DG73" s="74">
        <f t="shared" si="25"/>
        <v>30710.99</v>
      </c>
      <c r="DH73" s="99"/>
    </row>
    <row r="74" spans="1:112" ht="13.25" x14ac:dyDescent="0.25">
      <c r="A74" s="22" t="str">
        <f t="shared" si="30"/>
        <v>COMMERCE ET REPARATION AUTOMOBILE</v>
      </c>
      <c r="B74" s="22" t="str">
        <f t="shared" si="30"/>
        <v xml:space="preserve">FJ1 </v>
      </c>
      <c r="C74" s="22">
        <v>19</v>
      </c>
      <c r="D74" s="67">
        <f t="shared" si="27"/>
        <v>0</v>
      </c>
      <c r="E74" s="67">
        <f t="shared" si="29"/>
        <v>0</v>
      </c>
      <c r="F74" s="67">
        <f t="shared" si="29"/>
        <v>0</v>
      </c>
      <c r="G74" s="67">
        <f t="shared" si="29"/>
        <v>0</v>
      </c>
      <c r="H74" s="67">
        <f t="shared" si="29"/>
        <v>0</v>
      </c>
      <c r="I74" s="67">
        <f t="shared" si="29"/>
        <v>0</v>
      </c>
      <c r="J74" s="67">
        <f t="shared" si="29"/>
        <v>0</v>
      </c>
      <c r="K74" s="67">
        <f t="shared" si="29"/>
        <v>0</v>
      </c>
      <c r="L74" s="67">
        <f t="shared" si="29"/>
        <v>0</v>
      </c>
      <c r="M74" s="67">
        <f t="shared" si="29"/>
        <v>0</v>
      </c>
      <c r="N74" s="67">
        <f t="shared" si="29"/>
        <v>0</v>
      </c>
      <c r="O74" s="68">
        <f t="shared" si="29"/>
        <v>0</v>
      </c>
      <c r="P74" s="67">
        <f t="shared" si="29"/>
        <v>0</v>
      </c>
      <c r="Q74" s="69">
        <f t="shared" si="29"/>
        <v>0</v>
      </c>
      <c r="R74" s="68">
        <f t="shared" si="29"/>
        <v>0</v>
      </c>
      <c r="S74" s="69">
        <f t="shared" si="29"/>
        <v>0</v>
      </c>
      <c r="T74" s="67">
        <f t="shared" si="29"/>
        <v>0</v>
      </c>
      <c r="U74" s="68">
        <f t="shared" si="29"/>
        <v>0</v>
      </c>
      <c r="V74" s="69">
        <f t="shared" si="29"/>
        <v>0</v>
      </c>
      <c r="W74" s="67">
        <f t="shared" si="29"/>
        <v>0</v>
      </c>
      <c r="X74" s="67">
        <f t="shared" si="29"/>
        <v>0</v>
      </c>
      <c r="Y74" s="67">
        <f t="shared" si="29"/>
        <v>0</v>
      </c>
      <c r="Z74" s="67">
        <f t="shared" si="29"/>
        <v>0</v>
      </c>
      <c r="AA74" s="67">
        <f t="shared" si="29"/>
        <v>0</v>
      </c>
      <c r="AB74" s="68">
        <f t="shared" si="29"/>
        <v>0</v>
      </c>
      <c r="AC74" s="67">
        <f t="shared" si="29"/>
        <v>0</v>
      </c>
      <c r="AD74" s="67">
        <f t="shared" si="29"/>
        <v>0</v>
      </c>
      <c r="AE74" s="67">
        <f t="shared" si="29"/>
        <v>0</v>
      </c>
      <c r="AF74" s="67">
        <f t="shared" si="29"/>
        <v>0</v>
      </c>
      <c r="AG74" s="67">
        <f t="shared" si="29"/>
        <v>0</v>
      </c>
      <c r="AH74" s="67">
        <f t="shared" si="29"/>
        <v>0</v>
      </c>
      <c r="AI74" s="67">
        <f t="shared" si="29"/>
        <v>0</v>
      </c>
      <c r="AJ74" s="69">
        <f t="shared" si="29"/>
        <v>0</v>
      </c>
      <c r="AK74" s="67">
        <f t="shared" si="29"/>
        <v>0</v>
      </c>
      <c r="AL74" s="67">
        <f t="shared" si="29"/>
        <v>0</v>
      </c>
      <c r="AM74" s="70">
        <f t="shared" si="29"/>
        <v>0</v>
      </c>
      <c r="AN74" s="68">
        <f t="shared" si="29"/>
        <v>0</v>
      </c>
      <c r="AO74" s="69">
        <f t="shared" si="29"/>
        <v>0</v>
      </c>
      <c r="AP74" s="68">
        <f t="shared" si="29"/>
        <v>0</v>
      </c>
      <c r="AQ74" s="67">
        <f t="shared" si="29"/>
        <v>0</v>
      </c>
      <c r="AR74" s="67">
        <f t="shared" si="29"/>
        <v>0</v>
      </c>
      <c r="AS74" s="67">
        <f t="shared" si="29"/>
        <v>0</v>
      </c>
      <c r="AT74" s="75">
        <f>O74*(SUM([2]CPR_CEB!$K$69:$K$70))/(SUM([2]CPR_CEB!$K$69:$K$72))</f>
        <v>0</v>
      </c>
      <c r="AU74" s="75">
        <f>O74*([2]CPR_CEB!$K$71/(SUM([2]CPR_CEB!$K$69:$K$72)))</f>
        <v>0</v>
      </c>
      <c r="AV74" s="75">
        <f>O74*([2]CPR_CEB!$K$72/(SUM([2]CPR_CEB!$K$69:$K$72)))</f>
        <v>0</v>
      </c>
      <c r="AW74" s="71">
        <f>$Q74*([2]CPR_CEB!$K$76/(SUM([2]CPR_CEB!$K$76:$K$78)))</f>
        <v>0</v>
      </c>
      <c r="AX74" s="71">
        <f>$Q74*(SUM([2]CPR_CEB!$K$77:$K$78)/(SUM([2]CPR_CEB!$K$76:$K$78)))</f>
        <v>0</v>
      </c>
      <c r="AY74" s="75">
        <f>$R74*(SUM([2]CPR_CEB!$K$79)/(SUM([2]CPR_CEB!$K$79:$K$84)))</f>
        <v>0</v>
      </c>
      <c r="AZ74" s="75">
        <f>$R74*(SUM([2]CPR_CEB!$K$80)/(SUM([2]CPR_CEB!$K$79:$K$84)))</f>
        <v>0</v>
      </c>
      <c r="BA74" s="75">
        <f>$R74*(SUM([2]CPR_CEB!$K$81:$K$83)/(SUM([2]CPR_CEB!$K$79:$K$84)))</f>
        <v>0</v>
      </c>
      <c r="BB74" s="75">
        <f>$R74*(SUM([2]CPR_CEB!$K$84)/(SUM([2]CPR_CEB!$K$79:$K$84)))</f>
        <v>0</v>
      </c>
      <c r="BC74" s="71">
        <f>$S74*(SUM([2]CPR_CEB!$K$85)/(SUM([2]CPR_CEB!$K$85:$K$90)))</f>
        <v>0</v>
      </c>
      <c r="BD74" s="71">
        <f>$S74*(SUM([2]CPR_CEB!$K$86)/(SUM([2]CPR_CEB!$K$85:$K$90)))</f>
        <v>0</v>
      </c>
      <c r="BE74" s="71">
        <f>$S74*(SUM([2]CPR_CEB!$K$87:$K$90)/(SUM([2]CPR_CEB!$K$85:$K$90)))</f>
        <v>0</v>
      </c>
      <c r="BF74" s="75">
        <f>$U74*(SUM([2]CPR_CEB!$K$93)/(SUM([2]CPR_CEB!$K$93:$K$97)))</f>
        <v>0</v>
      </c>
      <c r="BG74" s="75">
        <f>$U74*(SUM([2]CPR_CEB!$K$94)/(SUM([2]CPR_CEB!$K$93:$K$97)))*([2]TRP!$D$246/SUM([2]TRP!$D$246:$D$247))</f>
        <v>0</v>
      </c>
      <c r="BH74" s="75">
        <f>$U74*(SUM([2]CPR_CEB!$K$94)/(SUM([2]CPR_CEB!$K$93:$K$97)))*([2]TRP!$D$247/SUM([2]TRP!$D$246:$D$247))</f>
        <v>0</v>
      </c>
      <c r="BI74" s="75">
        <f>$U74*(SUM([2]CPR_CEB!$K$95:$K$96)/(SUM([2]CPR_CEB!$K$93:$K$97)))</f>
        <v>0</v>
      </c>
      <c r="BJ74" s="75">
        <f>$U74*(SUM([2]CPR_CEB!$K$97)/(SUM([2]CPR_CEB!$K$93:$K$97)))</f>
        <v>0</v>
      </c>
      <c r="BK74" s="71">
        <f>$V74*(SUM([2]CPR_CEB!$K$98)/(SUM([2]CPR_CEB!$K$98:$K$100)))</f>
        <v>0</v>
      </c>
      <c r="BL74" s="71">
        <f>$V74*(SUM([2]CPR_CEB!$K$99)/(SUM([2]CPR_CEB!$K$98:$K$100)))</f>
        <v>0</v>
      </c>
      <c r="BM74" s="71">
        <f>$V74*(SUM([2]CPR_CEB!$K$100)/(SUM([2]CPR_CEB!$K$98:$K$100)))</f>
        <v>0</v>
      </c>
      <c r="BN74" s="75">
        <f>$AB74*(SUM([2]CPR_CEB!$K$106)/(SUM([2]CPR_CEB!$K$106:$K$113)))</f>
        <v>0</v>
      </c>
      <c r="BO74" s="75">
        <f>$AB74*(SUM([2]CPR_CEB!$K$107)/(SUM([2]CPR_CEB!$K$106:$K$113)))</f>
        <v>0</v>
      </c>
      <c r="BP74" s="75">
        <f>$AB74*(SUM([2]CPR_CEB!$K$108)/(SUM([2]CPR_CEB!$K$106:$K$113)))</f>
        <v>0</v>
      </c>
      <c r="BQ74" s="75">
        <f>$AB74*(SUM([2]CPR_CEB!$K$109)/(SUM([2]CPR_CEB!$K$106:$K$113)))</f>
        <v>0</v>
      </c>
      <c r="BR74" s="75">
        <f>$AB74*(SUM([2]CPR_CEB!$K$110)/(SUM([2]CPR_CEB!$K$106:$K$113)))</f>
        <v>0</v>
      </c>
      <c r="BS74" s="75">
        <f>$AB74*(SUM([2]CPR_CEB!$K$111:$K$112)/(SUM([2]CPR_CEB!$K$106:$K$113)))</f>
        <v>0</v>
      </c>
      <c r="BT74" s="75">
        <f>$AB74*(SUM([2]CPR_CEB!$K$113)/(SUM([2]CPR_CEB!$K$106:$K$113)))*([2]TRP!$D$248/SUM([2]TRP!$D$248:$D$251))</f>
        <v>0</v>
      </c>
      <c r="BU74" s="75">
        <f>$AB74*(SUM([2]CPR_CEB!$K$113)/(SUM([2]CPR_CEB!$K$106:$K$113)))*([2]TRP!$D$249/SUM([2]TRP!$D$248:$D$251))</f>
        <v>0</v>
      </c>
      <c r="BV74" s="75">
        <f>$AB74*(SUM([2]CPR_CEB!$K$113)/(SUM([2]CPR_CEB!$K$106:$K$113)))*([2]TRP!$D$250/SUM([2]TRP!$D$248:$D$251))</f>
        <v>0</v>
      </c>
      <c r="BW74" s="75">
        <f>$AB74*(SUM([2]CPR_CEB!$K$113)/(SUM([2]CPR_CEB!$K$106:$K$113)))*([2]TRP!$D$251/SUM([2]TRP!$D$248:$D$251))</f>
        <v>0</v>
      </c>
      <c r="BX74" s="71">
        <f>$AJ74*(SUM([2]CPR_CEB!$K$129)/(SUM([2]CPR_CEB!$K$129:$K$130)))</f>
        <v>0</v>
      </c>
      <c r="BY74" s="71">
        <f>$AJ74*(SUM([2]CPR_CEB!$K$130)/(SUM([2]CPR_CEB!$K$129:$K$130)))</f>
        <v>0</v>
      </c>
      <c r="BZ74" s="68">
        <f>$AN74*(SUM([2]CPR_CEB!$K$137)/(SUM([2]CPR_CEB!$K$137:$K$138)))</f>
        <v>0</v>
      </c>
      <c r="CA74" s="68">
        <f>$AN74*(SUM([2]CPR_CEB!$K$138)/(SUM([2]CPR_CEB!$K$137:$K$138)))</f>
        <v>0</v>
      </c>
      <c r="CB74" s="71">
        <f>$AO74*([2]CPR_CEB!$K$139+[2]CPR_CEB!$K$141)/(SUM([2]CPR_CEB!$K$139:$K$141))</f>
        <v>0</v>
      </c>
      <c r="CC74" s="71">
        <f>$AO74*(SUM([2]CPR_CEB!$K$140)/(SUM([2]CPR_CEB!$K$139:$K$141)))</f>
        <v>0</v>
      </c>
      <c r="CD74" s="68">
        <f>$AP74*(SUM([2]CPR_CEB!$K$142)/(SUM([2]CPR_CEB!$K$142:$K$143)))</f>
        <v>0</v>
      </c>
      <c r="CE74" s="68">
        <f>$AP74*(SUM([2]CPR_CEB!$K$143)/(SUM([2]CPR_CEB!$K$142:$K$143)))</f>
        <v>0</v>
      </c>
      <c r="CF74" s="70"/>
      <c r="CG74" s="70"/>
      <c r="CI74" s="72">
        <f t="shared" si="5"/>
        <v>0</v>
      </c>
      <c r="CJ74" s="73">
        <f t="shared" si="6"/>
        <v>0</v>
      </c>
      <c r="CK74" s="73">
        <f t="shared" si="7"/>
        <v>0</v>
      </c>
      <c r="CL74" s="73">
        <f t="shared" si="8"/>
        <v>0</v>
      </c>
      <c r="CM74" s="73">
        <f t="shared" si="9"/>
        <v>0</v>
      </c>
      <c r="CN74" s="73">
        <f t="shared" si="10"/>
        <v>0</v>
      </c>
      <c r="CO74" s="73">
        <f t="shared" si="11"/>
        <v>0</v>
      </c>
      <c r="CP74" s="73">
        <f t="shared" si="11"/>
        <v>0</v>
      </c>
      <c r="CQ74" s="73">
        <f t="shared" si="12"/>
        <v>0</v>
      </c>
      <c r="CR74" s="73">
        <f t="shared" si="12"/>
        <v>0</v>
      </c>
      <c r="CS74" s="73">
        <f t="shared" si="13"/>
        <v>0</v>
      </c>
      <c r="CT74" s="73">
        <f t="shared" si="14"/>
        <v>0</v>
      </c>
      <c r="CU74" s="73">
        <f t="shared" si="15"/>
        <v>0</v>
      </c>
      <c r="CV74" s="73">
        <f t="shared" si="16"/>
        <v>0</v>
      </c>
      <c r="CW74" s="73">
        <f t="shared" si="17"/>
        <v>0</v>
      </c>
      <c r="CX74" s="73">
        <f t="shared" si="18"/>
        <v>0</v>
      </c>
      <c r="CY74" s="73">
        <f t="shared" si="18"/>
        <v>0</v>
      </c>
      <c r="CZ74" s="73">
        <f t="shared" si="18"/>
        <v>0</v>
      </c>
      <c r="DA74" s="73">
        <f t="shared" si="19"/>
        <v>0</v>
      </c>
      <c r="DB74" s="73">
        <f t="shared" si="20"/>
        <v>0</v>
      </c>
      <c r="DC74" s="73">
        <f t="shared" si="21"/>
        <v>0</v>
      </c>
      <c r="DD74" s="73">
        <f t="shared" si="22"/>
        <v>0</v>
      </c>
      <c r="DE74" s="73">
        <f t="shared" si="23"/>
        <v>0</v>
      </c>
      <c r="DF74" s="73">
        <f t="shared" si="24"/>
        <v>0</v>
      </c>
      <c r="DG74" s="74">
        <f t="shared" si="25"/>
        <v>0</v>
      </c>
      <c r="DH74" s="99"/>
    </row>
    <row r="75" spans="1:112" ht="13.25" x14ac:dyDescent="0.25">
      <c r="A75" s="22" t="str">
        <f t="shared" si="30"/>
        <v>COMMERCE DE GROS  INTERMEDIAIRES</v>
      </c>
      <c r="B75" s="22" t="str">
        <f t="shared" si="30"/>
        <v xml:space="preserve">FJ2 </v>
      </c>
      <c r="C75" s="22">
        <v>19</v>
      </c>
      <c r="D75" s="67">
        <f t="shared" si="27"/>
        <v>0</v>
      </c>
      <c r="E75" s="67">
        <f t="shared" si="29"/>
        <v>0</v>
      </c>
      <c r="F75" s="67">
        <f t="shared" si="29"/>
        <v>0</v>
      </c>
      <c r="G75" s="67">
        <f t="shared" si="29"/>
        <v>0</v>
      </c>
      <c r="H75" s="67">
        <f t="shared" si="29"/>
        <v>0</v>
      </c>
      <c r="I75" s="67">
        <f t="shared" si="29"/>
        <v>0</v>
      </c>
      <c r="J75" s="67">
        <f t="shared" si="29"/>
        <v>0</v>
      </c>
      <c r="K75" s="67">
        <f t="shared" si="29"/>
        <v>0</v>
      </c>
      <c r="L75" s="67">
        <f t="shared" si="29"/>
        <v>0</v>
      </c>
      <c r="M75" s="67">
        <f t="shared" si="29"/>
        <v>0</v>
      </c>
      <c r="N75" s="67">
        <f t="shared" si="29"/>
        <v>0</v>
      </c>
      <c r="O75" s="68">
        <f t="shared" si="29"/>
        <v>0</v>
      </c>
      <c r="P75" s="67">
        <f t="shared" si="29"/>
        <v>0</v>
      </c>
      <c r="Q75" s="69">
        <f t="shared" si="29"/>
        <v>0</v>
      </c>
      <c r="R75" s="68">
        <f t="shared" si="29"/>
        <v>0</v>
      </c>
      <c r="S75" s="69">
        <f t="shared" si="29"/>
        <v>0</v>
      </c>
      <c r="T75" s="67">
        <f t="shared" si="29"/>
        <v>0</v>
      </c>
      <c r="U75" s="68">
        <f t="shared" si="29"/>
        <v>0</v>
      </c>
      <c r="V75" s="69">
        <f t="shared" si="29"/>
        <v>0</v>
      </c>
      <c r="W75" s="67">
        <f t="shared" si="29"/>
        <v>0</v>
      </c>
      <c r="X75" s="67">
        <f t="shared" si="29"/>
        <v>0</v>
      </c>
      <c r="Y75" s="67">
        <f t="shared" si="29"/>
        <v>0</v>
      </c>
      <c r="Z75" s="67">
        <f t="shared" si="29"/>
        <v>0</v>
      </c>
      <c r="AA75" s="67">
        <f t="shared" si="29"/>
        <v>0</v>
      </c>
      <c r="AB75" s="68">
        <f t="shared" si="29"/>
        <v>0</v>
      </c>
      <c r="AC75" s="67">
        <f t="shared" si="29"/>
        <v>0</v>
      </c>
      <c r="AD75" s="67">
        <f t="shared" si="29"/>
        <v>0</v>
      </c>
      <c r="AE75" s="67">
        <f t="shared" si="29"/>
        <v>0</v>
      </c>
      <c r="AF75" s="67">
        <f t="shared" si="29"/>
        <v>0</v>
      </c>
      <c r="AG75" s="67">
        <f t="shared" si="29"/>
        <v>0</v>
      </c>
      <c r="AH75" s="67">
        <f t="shared" si="29"/>
        <v>0</v>
      </c>
      <c r="AI75" s="67">
        <f t="shared" si="29"/>
        <v>0</v>
      </c>
      <c r="AJ75" s="69">
        <f t="shared" si="29"/>
        <v>0</v>
      </c>
      <c r="AK75" s="67">
        <f t="shared" si="29"/>
        <v>0</v>
      </c>
      <c r="AL75" s="67">
        <f t="shared" si="29"/>
        <v>0</v>
      </c>
      <c r="AM75" s="70">
        <f t="shared" si="29"/>
        <v>0</v>
      </c>
      <c r="AN75" s="68">
        <f t="shared" si="29"/>
        <v>0</v>
      </c>
      <c r="AO75" s="69">
        <f t="shared" si="29"/>
        <v>0</v>
      </c>
      <c r="AP75" s="68">
        <f t="shared" si="29"/>
        <v>0</v>
      </c>
      <c r="AQ75" s="67">
        <f t="shared" si="29"/>
        <v>0</v>
      </c>
      <c r="AR75" s="67">
        <f t="shared" si="29"/>
        <v>0</v>
      </c>
      <c r="AS75" s="67">
        <f t="shared" si="29"/>
        <v>0</v>
      </c>
      <c r="AT75" s="75">
        <f>O75*(SUM([2]CPR_CEB!$K$69:$K$70))/(SUM([2]CPR_CEB!$K$69:$K$72))</f>
        <v>0</v>
      </c>
      <c r="AU75" s="75">
        <f>O75*([2]CPR_CEB!$K$71/(SUM([2]CPR_CEB!$K$69:$K$72)))</f>
        <v>0</v>
      </c>
      <c r="AV75" s="75">
        <f>O75*([2]CPR_CEB!$K$72/(SUM([2]CPR_CEB!$K$69:$K$72)))</f>
        <v>0</v>
      </c>
      <c r="AW75" s="71">
        <f>$Q75*([2]CPR_CEB!$K$76/(SUM([2]CPR_CEB!$K$76:$K$78)))</f>
        <v>0</v>
      </c>
      <c r="AX75" s="71">
        <f>$Q75*(SUM([2]CPR_CEB!$K$77:$K$78)/(SUM([2]CPR_CEB!$K$76:$K$78)))</f>
        <v>0</v>
      </c>
      <c r="AY75" s="75">
        <f>$R75*(SUM([2]CPR_CEB!$K$79)/(SUM([2]CPR_CEB!$K$79:$K$84)))</f>
        <v>0</v>
      </c>
      <c r="AZ75" s="75">
        <f>$R75*(SUM([2]CPR_CEB!$K$80)/(SUM([2]CPR_CEB!$K$79:$K$84)))</f>
        <v>0</v>
      </c>
      <c r="BA75" s="75">
        <f>$R75*(SUM([2]CPR_CEB!$K$81:$K$83)/(SUM([2]CPR_CEB!$K$79:$K$84)))</f>
        <v>0</v>
      </c>
      <c r="BB75" s="75">
        <f>$R75*(SUM([2]CPR_CEB!$K$84)/(SUM([2]CPR_CEB!$K$79:$K$84)))</f>
        <v>0</v>
      </c>
      <c r="BC75" s="71">
        <f>$S75*(SUM([2]CPR_CEB!$K$85)/(SUM([2]CPR_CEB!$K$85:$K$90)))</f>
        <v>0</v>
      </c>
      <c r="BD75" s="71">
        <f>$S75*(SUM([2]CPR_CEB!$K$86)/(SUM([2]CPR_CEB!$K$85:$K$90)))</f>
        <v>0</v>
      </c>
      <c r="BE75" s="71">
        <f>$S75*(SUM([2]CPR_CEB!$K$87:$K$90)/(SUM([2]CPR_CEB!$K$85:$K$90)))</f>
        <v>0</v>
      </c>
      <c r="BF75" s="75">
        <f>$U75*(SUM([2]CPR_CEB!$K$93)/(SUM([2]CPR_CEB!$K$93:$K$97)))</f>
        <v>0</v>
      </c>
      <c r="BG75" s="75">
        <f>$U75*(SUM([2]CPR_CEB!$K$94)/(SUM([2]CPR_CEB!$K$93:$K$97)))*([2]TRP!$D$246/SUM([2]TRP!$D$246:$D$247))</f>
        <v>0</v>
      </c>
      <c r="BH75" s="75">
        <f>$U75*(SUM([2]CPR_CEB!$K$94)/(SUM([2]CPR_CEB!$K$93:$K$97)))*([2]TRP!$D$247/SUM([2]TRP!$D$246:$D$247))</f>
        <v>0</v>
      </c>
      <c r="BI75" s="75">
        <f>$U75*(SUM([2]CPR_CEB!$K$95:$K$96)/(SUM([2]CPR_CEB!$K$93:$K$97)))</f>
        <v>0</v>
      </c>
      <c r="BJ75" s="75">
        <f>$U75*(SUM([2]CPR_CEB!$K$97)/(SUM([2]CPR_CEB!$K$93:$K$97)))</f>
        <v>0</v>
      </c>
      <c r="BK75" s="71">
        <f>$V75*(SUM([2]CPR_CEB!$K$98)/(SUM([2]CPR_CEB!$K$98:$K$100)))</f>
        <v>0</v>
      </c>
      <c r="BL75" s="71">
        <f>$V75*(SUM([2]CPR_CEB!$K$99)/(SUM([2]CPR_CEB!$K$98:$K$100)))</f>
        <v>0</v>
      </c>
      <c r="BM75" s="71">
        <f>$V75*(SUM([2]CPR_CEB!$K$100)/(SUM([2]CPR_CEB!$K$98:$K$100)))</f>
        <v>0</v>
      </c>
      <c r="BN75" s="75">
        <f>$AB75*(SUM([2]CPR_CEB!$K$106)/(SUM([2]CPR_CEB!$K$106:$K$113)))</f>
        <v>0</v>
      </c>
      <c r="BO75" s="75">
        <f>$AB75*(SUM([2]CPR_CEB!$K$107)/(SUM([2]CPR_CEB!$K$106:$K$113)))</f>
        <v>0</v>
      </c>
      <c r="BP75" s="75">
        <f>$AB75*(SUM([2]CPR_CEB!$K$108)/(SUM([2]CPR_CEB!$K$106:$K$113)))</f>
        <v>0</v>
      </c>
      <c r="BQ75" s="75">
        <f>$AB75*(SUM([2]CPR_CEB!$K$109)/(SUM([2]CPR_CEB!$K$106:$K$113)))</f>
        <v>0</v>
      </c>
      <c r="BR75" s="75">
        <f>$AB75*(SUM([2]CPR_CEB!$K$110)/(SUM([2]CPR_CEB!$K$106:$K$113)))</f>
        <v>0</v>
      </c>
      <c r="BS75" s="75">
        <f>$AB75*(SUM([2]CPR_CEB!$K$111:$K$112)/(SUM([2]CPR_CEB!$K$106:$K$113)))</f>
        <v>0</v>
      </c>
      <c r="BT75" s="75">
        <f>$AB75*(SUM([2]CPR_CEB!$K$113)/(SUM([2]CPR_CEB!$K$106:$K$113)))*([2]TRP!$D$248/SUM([2]TRP!$D$248:$D$251))</f>
        <v>0</v>
      </c>
      <c r="BU75" s="75">
        <f>$AB75*(SUM([2]CPR_CEB!$K$113)/(SUM([2]CPR_CEB!$K$106:$K$113)))*([2]TRP!$D$249/SUM([2]TRP!$D$248:$D$251))</f>
        <v>0</v>
      </c>
      <c r="BV75" s="75">
        <f>$AB75*(SUM([2]CPR_CEB!$K$113)/(SUM([2]CPR_CEB!$K$106:$K$113)))*([2]TRP!$D$250/SUM([2]TRP!$D$248:$D$251))</f>
        <v>0</v>
      </c>
      <c r="BW75" s="75">
        <f>$AB75*(SUM([2]CPR_CEB!$K$113)/(SUM([2]CPR_CEB!$K$106:$K$113)))*([2]TRP!$D$251/SUM([2]TRP!$D$248:$D$251))</f>
        <v>0</v>
      </c>
      <c r="BX75" s="71">
        <f>$AJ75*(SUM([2]CPR_CEB!$K$129)/(SUM([2]CPR_CEB!$K$129:$K$130)))</f>
        <v>0</v>
      </c>
      <c r="BY75" s="71">
        <f>$AJ75*(SUM([2]CPR_CEB!$K$130)/(SUM([2]CPR_CEB!$K$129:$K$130)))</f>
        <v>0</v>
      </c>
      <c r="BZ75" s="68">
        <f>$AN75*(SUM([2]CPR_CEB!$K$137)/(SUM([2]CPR_CEB!$K$137:$K$138)))</f>
        <v>0</v>
      </c>
      <c r="CA75" s="68">
        <f>$AN75*(SUM([2]CPR_CEB!$K$138)/(SUM([2]CPR_CEB!$K$137:$K$138)))</f>
        <v>0</v>
      </c>
      <c r="CB75" s="71">
        <f>$AO75*([2]CPR_CEB!$K$139+[2]CPR_CEB!$K$141)/(SUM([2]CPR_CEB!$K$139:$K$141))</f>
        <v>0</v>
      </c>
      <c r="CC75" s="71">
        <f>$AO75*(SUM([2]CPR_CEB!$K$140)/(SUM([2]CPR_CEB!$K$139:$K$141)))</f>
        <v>0</v>
      </c>
      <c r="CD75" s="68">
        <f>$AP75*(SUM([2]CPR_CEB!$K$142)/(SUM([2]CPR_CEB!$K$142:$K$143)))</f>
        <v>0</v>
      </c>
      <c r="CE75" s="68">
        <f>$AP75*(SUM([2]CPR_CEB!$K$143)/(SUM([2]CPR_CEB!$K$142:$K$143)))</f>
        <v>0</v>
      </c>
      <c r="CF75" s="70"/>
      <c r="CG75" s="70"/>
      <c r="CI75" s="72">
        <f t="shared" si="5"/>
        <v>0</v>
      </c>
      <c r="CJ75" s="73">
        <f t="shared" si="6"/>
        <v>0</v>
      </c>
      <c r="CK75" s="73">
        <f t="shared" si="7"/>
        <v>0</v>
      </c>
      <c r="CL75" s="73">
        <f t="shared" si="8"/>
        <v>0</v>
      </c>
      <c r="CM75" s="73">
        <f t="shared" si="9"/>
        <v>0</v>
      </c>
      <c r="CN75" s="73">
        <f t="shared" si="10"/>
        <v>0</v>
      </c>
      <c r="CO75" s="73">
        <f t="shared" si="11"/>
        <v>0</v>
      </c>
      <c r="CP75" s="73">
        <f t="shared" si="11"/>
        <v>0</v>
      </c>
      <c r="CQ75" s="73">
        <f t="shared" si="12"/>
        <v>0</v>
      </c>
      <c r="CR75" s="73">
        <f t="shared" si="12"/>
        <v>0</v>
      </c>
      <c r="CS75" s="73">
        <f t="shared" si="13"/>
        <v>0</v>
      </c>
      <c r="CT75" s="73">
        <f t="shared" si="14"/>
        <v>0</v>
      </c>
      <c r="CU75" s="73">
        <f t="shared" si="15"/>
        <v>0</v>
      </c>
      <c r="CV75" s="73">
        <f t="shared" si="16"/>
        <v>0</v>
      </c>
      <c r="CW75" s="73">
        <f t="shared" si="17"/>
        <v>0</v>
      </c>
      <c r="CX75" s="73">
        <f t="shared" si="18"/>
        <v>0</v>
      </c>
      <c r="CY75" s="73">
        <f t="shared" si="18"/>
        <v>0</v>
      </c>
      <c r="CZ75" s="73">
        <f t="shared" si="18"/>
        <v>0</v>
      </c>
      <c r="DA75" s="73">
        <f t="shared" si="19"/>
        <v>0</v>
      </c>
      <c r="DB75" s="73">
        <f t="shared" si="20"/>
        <v>0</v>
      </c>
      <c r="DC75" s="73">
        <f t="shared" si="21"/>
        <v>0</v>
      </c>
      <c r="DD75" s="73">
        <f t="shared" si="22"/>
        <v>0</v>
      </c>
      <c r="DE75" s="73">
        <f t="shared" si="23"/>
        <v>0</v>
      </c>
      <c r="DF75" s="73">
        <f t="shared" si="24"/>
        <v>0</v>
      </c>
      <c r="DG75" s="74">
        <f t="shared" si="25"/>
        <v>0</v>
      </c>
      <c r="DH75" s="99"/>
    </row>
    <row r="76" spans="1:112" ht="13.25" x14ac:dyDescent="0.25">
      <c r="A76" s="22" t="str">
        <f t="shared" si="30"/>
        <v>COMMERCE DE DETAIL ET REPARATIONS</v>
      </c>
      <c r="B76" s="22" t="str">
        <f t="shared" si="30"/>
        <v xml:space="preserve">FJ3 </v>
      </c>
      <c r="C76" s="22">
        <v>19</v>
      </c>
      <c r="D76" s="67">
        <f t="shared" si="27"/>
        <v>0</v>
      </c>
      <c r="E76" s="67">
        <f t="shared" si="29"/>
        <v>0</v>
      </c>
      <c r="F76" s="67">
        <f t="shared" si="29"/>
        <v>0</v>
      </c>
      <c r="G76" s="67">
        <f t="shared" si="29"/>
        <v>0</v>
      </c>
      <c r="H76" s="67">
        <f t="shared" si="29"/>
        <v>0</v>
      </c>
      <c r="I76" s="67">
        <f t="shared" si="29"/>
        <v>0</v>
      </c>
      <c r="J76" s="67">
        <f t="shared" si="29"/>
        <v>0</v>
      </c>
      <c r="K76" s="67">
        <f t="shared" si="29"/>
        <v>0</v>
      </c>
      <c r="L76" s="67">
        <f t="shared" si="29"/>
        <v>0</v>
      </c>
      <c r="M76" s="67">
        <f t="shared" si="29"/>
        <v>0</v>
      </c>
      <c r="N76" s="67">
        <f t="shared" si="29"/>
        <v>0</v>
      </c>
      <c r="O76" s="68">
        <f t="shared" si="29"/>
        <v>0</v>
      </c>
      <c r="P76" s="67">
        <f t="shared" si="29"/>
        <v>0</v>
      </c>
      <c r="Q76" s="69">
        <f t="shared" si="29"/>
        <v>0</v>
      </c>
      <c r="R76" s="68">
        <f t="shared" si="29"/>
        <v>0</v>
      </c>
      <c r="S76" s="69">
        <f t="shared" si="29"/>
        <v>0</v>
      </c>
      <c r="T76" s="67">
        <f t="shared" si="29"/>
        <v>0</v>
      </c>
      <c r="U76" s="68">
        <f t="shared" si="29"/>
        <v>0</v>
      </c>
      <c r="V76" s="69">
        <f t="shared" si="29"/>
        <v>0</v>
      </c>
      <c r="W76" s="67">
        <f t="shared" si="29"/>
        <v>0</v>
      </c>
      <c r="X76" s="67">
        <f t="shared" si="29"/>
        <v>0</v>
      </c>
      <c r="Y76" s="67">
        <f t="shared" si="29"/>
        <v>0</v>
      </c>
      <c r="Z76" s="67">
        <f t="shared" si="29"/>
        <v>0</v>
      </c>
      <c r="AA76" s="67">
        <f t="shared" si="29"/>
        <v>0</v>
      </c>
      <c r="AB76" s="68">
        <f t="shared" si="29"/>
        <v>0</v>
      </c>
      <c r="AC76" s="67">
        <f t="shared" si="29"/>
        <v>0</v>
      </c>
      <c r="AD76" s="67">
        <f t="shared" si="29"/>
        <v>0</v>
      </c>
      <c r="AE76" s="67">
        <f t="shared" si="29"/>
        <v>0</v>
      </c>
      <c r="AF76" s="67">
        <f t="shared" si="29"/>
        <v>0</v>
      </c>
      <c r="AG76" s="67">
        <f t="shared" si="29"/>
        <v>0</v>
      </c>
      <c r="AH76" s="67">
        <f t="shared" si="29"/>
        <v>0</v>
      </c>
      <c r="AI76" s="67">
        <f t="shared" si="29"/>
        <v>0</v>
      </c>
      <c r="AJ76" s="69">
        <f t="shared" si="29"/>
        <v>0</v>
      </c>
      <c r="AK76" s="67">
        <f t="shared" si="29"/>
        <v>0</v>
      </c>
      <c r="AL76" s="67">
        <f t="shared" si="29"/>
        <v>0</v>
      </c>
      <c r="AM76" s="70">
        <f t="shared" si="29"/>
        <v>0</v>
      </c>
      <c r="AN76" s="68">
        <f t="shared" si="29"/>
        <v>0</v>
      </c>
      <c r="AO76" s="69">
        <f t="shared" si="29"/>
        <v>0</v>
      </c>
      <c r="AP76" s="68">
        <f t="shared" si="29"/>
        <v>0</v>
      </c>
      <c r="AQ76" s="67">
        <f t="shared" si="29"/>
        <v>0</v>
      </c>
      <c r="AR76" s="67">
        <f t="shared" si="29"/>
        <v>0</v>
      </c>
      <c r="AS76" s="67">
        <f t="shared" si="29"/>
        <v>0</v>
      </c>
      <c r="AT76" s="75">
        <f>O76*(SUM([2]CPR_CEB!$K$69:$K$70))/(SUM([2]CPR_CEB!$K$69:$K$72))</f>
        <v>0</v>
      </c>
      <c r="AU76" s="75">
        <f>O76*([2]CPR_CEB!$K$71/(SUM([2]CPR_CEB!$K$69:$K$72)))</f>
        <v>0</v>
      </c>
      <c r="AV76" s="75">
        <f>O76*([2]CPR_CEB!$K$72/(SUM([2]CPR_CEB!$K$69:$K$72)))</f>
        <v>0</v>
      </c>
      <c r="AW76" s="71">
        <f>$Q76*([2]CPR_CEB!$K$76/(SUM([2]CPR_CEB!$K$76:$K$78)))</f>
        <v>0</v>
      </c>
      <c r="AX76" s="71">
        <f>$Q76*(SUM([2]CPR_CEB!$K$77:$K$78)/(SUM([2]CPR_CEB!$K$76:$K$78)))</f>
        <v>0</v>
      </c>
      <c r="AY76" s="75">
        <f>$R76*(SUM([2]CPR_CEB!$K$79)/(SUM([2]CPR_CEB!$K$79:$K$84)))</f>
        <v>0</v>
      </c>
      <c r="AZ76" s="75">
        <f>$R76*(SUM([2]CPR_CEB!$K$80)/(SUM([2]CPR_CEB!$K$79:$K$84)))</f>
        <v>0</v>
      </c>
      <c r="BA76" s="75">
        <f>$R76*(SUM([2]CPR_CEB!$K$81:$K$83)/(SUM([2]CPR_CEB!$K$79:$K$84)))</f>
        <v>0</v>
      </c>
      <c r="BB76" s="75">
        <f>$R76*(SUM([2]CPR_CEB!$K$84)/(SUM([2]CPR_CEB!$K$79:$K$84)))</f>
        <v>0</v>
      </c>
      <c r="BC76" s="71">
        <f>$S76*(SUM([2]CPR_CEB!$K$85)/(SUM([2]CPR_CEB!$K$85:$K$90)))</f>
        <v>0</v>
      </c>
      <c r="BD76" s="71">
        <f>$S76*(SUM([2]CPR_CEB!$K$86)/(SUM([2]CPR_CEB!$K$85:$K$90)))</f>
        <v>0</v>
      </c>
      <c r="BE76" s="71">
        <f>$S76*(SUM([2]CPR_CEB!$K$87:$K$90)/(SUM([2]CPR_CEB!$K$85:$K$90)))</f>
        <v>0</v>
      </c>
      <c r="BF76" s="75">
        <f>$U76*(SUM([2]CPR_CEB!$K$93)/(SUM([2]CPR_CEB!$K$93:$K$97)))</f>
        <v>0</v>
      </c>
      <c r="BG76" s="75">
        <f>$U76*(SUM([2]CPR_CEB!$K$94)/(SUM([2]CPR_CEB!$K$93:$K$97)))*([2]TRP!$D$246/SUM([2]TRP!$D$246:$D$247))</f>
        <v>0</v>
      </c>
      <c r="BH76" s="75">
        <f>$U76*(SUM([2]CPR_CEB!$K$94)/(SUM([2]CPR_CEB!$K$93:$K$97)))*([2]TRP!$D$247/SUM([2]TRP!$D$246:$D$247))</f>
        <v>0</v>
      </c>
      <c r="BI76" s="75">
        <f>$U76*(SUM([2]CPR_CEB!$K$95:$K$96)/(SUM([2]CPR_CEB!$K$93:$K$97)))</f>
        <v>0</v>
      </c>
      <c r="BJ76" s="75">
        <f>$U76*(SUM([2]CPR_CEB!$K$97)/(SUM([2]CPR_CEB!$K$93:$K$97)))</f>
        <v>0</v>
      </c>
      <c r="BK76" s="71">
        <f>$V76*(SUM([2]CPR_CEB!$K$98)/(SUM([2]CPR_CEB!$K$98:$K$100)))</f>
        <v>0</v>
      </c>
      <c r="BL76" s="71">
        <f>$V76*(SUM([2]CPR_CEB!$K$99)/(SUM([2]CPR_CEB!$K$98:$K$100)))</f>
        <v>0</v>
      </c>
      <c r="BM76" s="71">
        <f>$V76*(SUM([2]CPR_CEB!$K$100)/(SUM([2]CPR_CEB!$K$98:$K$100)))</f>
        <v>0</v>
      </c>
      <c r="BN76" s="75">
        <f>$AB76*(SUM([2]CPR_CEB!$K$106)/(SUM([2]CPR_CEB!$K$106:$K$113)))</f>
        <v>0</v>
      </c>
      <c r="BO76" s="75">
        <f>$AB76*(SUM([2]CPR_CEB!$K$107)/(SUM([2]CPR_CEB!$K$106:$K$113)))</f>
        <v>0</v>
      </c>
      <c r="BP76" s="75">
        <f>$AB76*(SUM([2]CPR_CEB!$K$108)/(SUM([2]CPR_CEB!$K$106:$K$113)))</f>
        <v>0</v>
      </c>
      <c r="BQ76" s="75">
        <f>$AB76*(SUM([2]CPR_CEB!$K$109)/(SUM([2]CPR_CEB!$K$106:$K$113)))</f>
        <v>0</v>
      </c>
      <c r="BR76" s="75">
        <f>$AB76*(SUM([2]CPR_CEB!$K$110)/(SUM([2]CPR_CEB!$K$106:$K$113)))</f>
        <v>0</v>
      </c>
      <c r="BS76" s="75">
        <f>$AB76*(SUM([2]CPR_CEB!$K$111:$K$112)/(SUM([2]CPR_CEB!$K$106:$K$113)))</f>
        <v>0</v>
      </c>
      <c r="BT76" s="75">
        <f>$AB76*(SUM([2]CPR_CEB!$K$113)/(SUM([2]CPR_CEB!$K$106:$K$113)))*([2]TRP!$D$248/SUM([2]TRP!$D$248:$D$251))</f>
        <v>0</v>
      </c>
      <c r="BU76" s="75">
        <f>$AB76*(SUM([2]CPR_CEB!$K$113)/(SUM([2]CPR_CEB!$K$106:$K$113)))*([2]TRP!$D$249/SUM([2]TRP!$D$248:$D$251))</f>
        <v>0</v>
      </c>
      <c r="BV76" s="75">
        <f>$AB76*(SUM([2]CPR_CEB!$K$113)/(SUM([2]CPR_CEB!$K$106:$K$113)))*([2]TRP!$D$250/SUM([2]TRP!$D$248:$D$251))</f>
        <v>0</v>
      </c>
      <c r="BW76" s="75">
        <f>$AB76*(SUM([2]CPR_CEB!$K$113)/(SUM([2]CPR_CEB!$K$106:$K$113)))*([2]TRP!$D$251/SUM([2]TRP!$D$248:$D$251))</f>
        <v>0</v>
      </c>
      <c r="BX76" s="71">
        <f>$AJ76*(SUM([2]CPR_CEB!$K$129)/(SUM([2]CPR_CEB!$K$129:$K$130)))</f>
        <v>0</v>
      </c>
      <c r="BY76" s="71">
        <f>$AJ76*(SUM([2]CPR_CEB!$K$130)/(SUM([2]CPR_CEB!$K$129:$K$130)))</f>
        <v>0</v>
      </c>
      <c r="BZ76" s="68">
        <f>$AN76*(SUM([2]CPR_CEB!$K$137)/(SUM([2]CPR_CEB!$K$137:$K$138)))</f>
        <v>0</v>
      </c>
      <c r="CA76" s="68">
        <f>$AN76*(SUM([2]CPR_CEB!$K$138)/(SUM([2]CPR_CEB!$K$137:$K$138)))</f>
        <v>0</v>
      </c>
      <c r="CB76" s="71">
        <f>$AO76*([2]CPR_CEB!$K$139+[2]CPR_CEB!$K$141)/(SUM([2]CPR_CEB!$K$139:$K$141))</f>
        <v>0</v>
      </c>
      <c r="CC76" s="71">
        <f>$AO76*(SUM([2]CPR_CEB!$K$140)/(SUM([2]CPR_CEB!$K$139:$K$141)))</f>
        <v>0</v>
      </c>
      <c r="CD76" s="68">
        <f>$AP76*(SUM([2]CPR_CEB!$K$142)/(SUM([2]CPR_CEB!$K$142:$K$143)))</f>
        <v>0</v>
      </c>
      <c r="CE76" s="68">
        <f>$AP76*(SUM([2]CPR_CEB!$K$143)/(SUM([2]CPR_CEB!$K$142:$K$143)))</f>
        <v>0</v>
      </c>
      <c r="CF76" s="70"/>
      <c r="CG76" s="70"/>
      <c r="CI76" s="72">
        <f t="shared" si="5"/>
        <v>0</v>
      </c>
      <c r="CJ76" s="73">
        <f t="shared" si="6"/>
        <v>0</v>
      </c>
      <c r="CK76" s="73">
        <f t="shared" si="7"/>
        <v>0</v>
      </c>
      <c r="CL76" s="73">
        <f t="shared" si="8"/>
        <v>0</v>
      </c>
      <c r="CM76" s="73">
        <f t="shared" si="9"/>
        <v>0</v>
      </c>
      <c r="CN76" s="73">
        <f t="shared" si="10"/>
        <v>0</v>
      </c>
      <c r="CO76" s="73">
        <f t="shared" si="11"/>
        <v>0</v>
      </c>
      <c r="CP76" s="73">
        <f t="shared" si="11"/>
        <v>0</v>
      </c>
      <c r="CQ76" s="73">
        <f t="shared" si="12"/>
        <v>0</v>
      </c>
      <c r="CR76" s="73">
        <f t="shared" si="12"/>
        <v>0</v>
      </c>
      <c r="CS76" s="73">
        <f t="shared" si="13"/>
        <v>0</v>
      </c>
      <c r="CT76" s="73">
        <f t="shared" si="14"/>
        <v>0</v>
      </c>
      <c r="CU76" s="73">
        <f t="shared" si="15"/>
        <v>0</v>
      </c>
      <c r="CV76" s="73">
        <f t="shared" si="16"/>
        <v>0</v>
      </c>
      <c r="CW76" s="73">
        <f t="shared" si="17"/>
        <v>0</v>
      </c>
      <c r="CX76" s="73">
        <f t="shared" si="18"/>
        <v>0</v>
      </c>
      <c r="CY76" s="73">
        <f t="shared" si="18"/>
        <v>0</v>
      </c>
      <c r="CZ76" s="73">
        <f t="shared" si="18"/>
        <v>0</v>
      </c>
      <c r="DA76" s="73">
        <f t="shared" si="19"/>
        <v>0</v>
      </c>
      <c r="DB76" s="73">
        <f t="shared" si="20"/>
        <v>0</v>
      </c>
      <c r="DC76" s="73">
        <f t="shared" si="21"/>
        <v>0</v>
      </c>
      <c r="DD76" s="73">
        <f t="shared" si="22"/>
        <v>0</v>
      </c>
      <c r="DE76" s="73">
        <f t="shared" si="23"/>
        <v>0</v>
      </c>
      <c r="DF76" s="73">
        <f t="shared" si="24"/>
        <v>0</v>
      </c>
      <c r="DG76" s="74">
        <f t="shared" si="25"/>
        <v>0</v>
      </c>
      <c r="DH76" s="99"/>
    </row>
    <row r="77" spans="1:112" ht="13.25" x14ac:dyDescent="0.25">
      <c r="A77" s="22" t="str">
        <f t="shared" si="30"/>
        <v>TRANSPORTS</v>
      </c>
      <c r="B77" s="45" t="str">
        <f t="shared" si="30"/>
        <v xml:space="preserve">FK0 </v>
      </c>
      <c r="C77" s="22" t="s">
        <v>164</v>
      </c>
      <c r="D77" s="67">
        <f t="shared" si="27"/>
        <v>0</v>
      </c>
      <c r="E77" s="67">
        <f t="shared" si="29"/>
        <v>0</v>
      </c>
      <c r="F77" s="67">
        <f t="shared" si="29"/>
        <v>0</v>
      </c>
      <c r="G77" s="67">
        <f t="shared" si="29"/>
        <v>0</v>
      </c>
      <c r="H77" s="67">
        <f t="shared" si="29"/>
        <v>0</v>
      </c>
      <c r="I77" s="67">
        <f t="shared" si="29"/>
        <v>0</v>
      </c>
      <c r="J77" s="67">
        <f t="shared" si="29"/>
        <v>0</v>
      </c>
      <c r="K77" s="67">
        <f t="shared" si="29"/>
        <v>0</v>
      </c>
      <c r="L77" s="67">
        <f t="shared" si="29"/>
        <v>0</v>
      </c>
      <c r="M77" s="67">
        <f t="shared" si="29"/>
        <v>0</v>
      </c>
      <c r="N77" s="67">
        <f t="shared" si="29"/>
        <v>0</v>
      </c>
      <c r="O77" s="68">
        <f t="shared" si="29"/>
        <v>0</v>
      </c>
      <c r="P77" s="67">
        <f t="shared" si="29"/>
        <v>0</v>
      </c>
      <c r="Q77" s="69">
        <f t="shared" si="29"/>
        <v>0</v>
      </c>
      <c r="R77" s="68">
        <f t="shared" si="29"/>
        <v>0</v>
      </c>
      <c r="S77" s="69">
        <f t="shared" si="29"/>
        <v>0</v>
      </c>
      <c r="T77" s="67">
        <f t="shared" si="29"/>
        <v>0</v>
      </c>
      <c r="U77" s="68">
        <f t="shared" si="29"/>
        <v>0</v>
      </c>
      <c r="V77" s="69">
        <f t="shared" si="29"/>
        <v>0</v>
      </c>
      <c r="W77" s="67">
        <f t="shared" si="29"/>
        <v>0</v>
      </c>
      <c r="X77" s="67">
        <f t="shared" si="29"/>
        <v>0</v>
      </c>
      <c r="Y77" s="67">
        <f t="shared" si="29"/>
        <v>0</v>
      </c>
      <c r="Z77" s="67">
        <f t="shared" si="29"/>
        <v>0</v>
      </c>
      <c r="AA77" s="67">
        <f t="shared" si="29"/>
        <v>0</v>
      </c>
      <c r="AB77" s="68">
        <f t="shared" si="29"/>
        <v>0</v>
      </c>
      <c r="AC77" s="67">
        <f t="shared" si="29"/>
        <v>0</v>
      </c>
      <c r="AD77" s="67">
        <f t="shared" si="29"/>
        <v>0</v>
      </c>
      <c r="AE77" s="67">
        <f t="shared" si="29"/>
        <v>0</v>
      </c>
      <c r="AF77" s="67">
        <f t="shared" si="29"/>
        <v>0</v>
      </c>
      <c r="AG77" s="67">
        <f t="shared" si="29"/>
        <v>0</v>
      </c>
      <c r="AH77" s="67">
        <f t="shared" ref="AH77:AS77" si="31">AH29</f>
        <v>0</v>
      </c>
      <c r="AI77" s="67">
        <f t="shared" si="31"/>
        <v>0</v>
      </c>
      <c r="AJ77" s="69">
        <f t="shared" si="31"/>
        <v>0</v>
      </c>
      <c r="AK77" s="67">
        <f t="shared" si="31"/>
        <v>0</v>
      </c>
      <c r="AL77" s="67">
        <f t="shared" si="31"/>
        <v>0</v>
      </c>
      <c r="AM77" s="70">
        <f t="shared" si="31"/>
        <v>0</v>
      </c>
      <c r="AN77" s="68">
        <f t="shared" si="31"/>
        <v>0</v>
      </c>
      <c r="AO77" s="69">
        <f t="shared" si="31"/>
        <v>0</v>
      </c>
      <c r="AP77" s="68">
        <f t="shared" si="31"/>
        <v>0</v>
      </c>
      <c r="AQ77" s="67">
        <f t="shared" si="31"/>
        <v>0</v>
      </c>
      <c r="AR77" s="67">
        <f t="shared" si="31"/>
        <v>0</v>
      </c>
      <c r="AS77" s="67">
        <f t="shared" si="31"/>
        <v>0</v>
      </c>
      <c r="AT77" s="75">
        <f>O77*(SUM([2]CPR_CEB!$K$69:$K$70))/(SUM([2]CPR_CEB!$K$69:$K$72))</f>
        <v>0</v>
      </c>
      <c r="AU77" s="75">
        <f>O77*([2]CPR_CEB!$K$71/(SUM([2]CPR_CEB!$K$69:$K$72)))</f>
        <v>0</v>
      </c>
      <c r="AV77" s="75">
        <f>O77*([2]CPR_CEB!$K$72/(SUM([2]CPR_CEB!$K$69:$K$72)))</f>
        <v>0</v>
      </c>
      <c r="AW77" s="71">
        <f>$Q77*([2]CPR_CEB!$K$76/(SUM([2]CPR_CEB!$K$76:$K$78)))</f>
        <v>0</v>
      </c>
      <c r="AX77" s="71">
        <f>$Q77*(SUM([2]CPR_CEB!$K$77:$K$78)/(SUM([2]CPR_CEB!$K$76:$K$78)))</f>
        <v>0</v>
      </c>
      <c r="AY77" s="75">
        <f>$R77*(SUM([2]CPR_CEB!$K$79)/(SUM([2]CPR_CEB!$K$79:$K$84)))</f>
        <v>0</v>
      </c>
      <c r="AZ77" s="75">
        <f>$R77*(SUM([2]CPR_CEB!$K$80)/(SUM([2]CPR_CEB!$K$79:$K$84)))</f>
        <v>0</v>
      </c>
      <c r="BA77" s="75">
        <f>$R77*(SUM([2]CPR_CEB!$K$81:$K$83)/(SUM([2]CPR_CEB!$K$79:$K$84)))</f>
        <v>0</v>
      </c>
      <c r="BB77" s="75">
        <f>$R77*(SUM([2]CPR_CEB!$K$84)/(SUM([2]CPR_CEB!$K$79:$K$84)))</f>
        <v>0</v>
      </c>
      <c r="BC77" s="71">
        <f>$S77*(SUM([2]CPR_CEB!$K$85)/(SUM([2]CPR_CEB!$K$85:$K$90)))</f>
        <v>0</v>
      </c>
      <c r="BD77" s="71">
        <f>$S77*(SUM([2]CPR_CEB!$K$86)/(SUM([2]CPR_CEB!$K$85:$K$90)))</f>
        <v>0</v>
      </c>
      <c r="BE77" s="71">
        <f>$S77*(SUM([2]CPR_CEB!$K$87:$K$90)/(SUM([2]CPR_CEB!$K$85:$K$90)))</f>
        <v>0</v>
      </c>
      <c r="BF77" s="75">
        <f>$U77*(SUM([2]CPR_CEB!$K$93)/(SUM([2]CPR_CEB!$K$93:$K$97)))</f>
        <v>0</v>
      </c>
      <c r="BG77" s="75">
        <f>$U77*(SUM([2]CPR_CEB!$K$94)/(SUM([2]CPR_CEB!$K$93:$K$97)))*([2]TRP!$D$246/SUM([2]TRP!$D$246:$D$247))</f>
        <v>0</v>
      </c>
      <c r="BH77" s="75">
        <f>$U77*(SUM([2]CPR_CEB!$K$94)/(SUM([2]CPR_CEB!$K$93:$K$97)))*([2]TRP!$D$247/SUM([2]TRP!$D$246:$D$247))</f>
        <v>0</v>
      </c>
      <c r="BI77" s="75">
        <f>$U77*(SUM([2]CPR_CEB!$K$95:$K$96)/(SUM([2]CPR_CEB!$K$93:$K$97)))</f>
        <v>0</v>
      </c>
      <c r="BJ77" s="75">
        <f>$U77*(SUM([2]CPR_CEB!$K$97)/(SUM([2]CPR_CEB!$K$93:$K$97)))</f>
        <v>0</v>
      </c>
      <c r="BK77" s="71">
        <f>$V77*(SUM([2]CPR_CEB!$K$98)/(SUM([2]CPR_CEB!$K$98:$K$100)))</f>
        <v>0</v>
      </c>
      <c r="BL77" s="71">
        <f>$V77*(SUM([2]CPR_CEB!$K$99)/(SUM([2]CPR_CEB!$K$98:$K$100)))</f>
        <v>0</v>
      </c>
      <c r="BM77" s="71">
        <f>$V77*(SUM([2]CPR_CEB!$K$100)/(SUM([2]CPR_CEB!$K$98:$K$100)))</f>
        <v>0</v>
      </c>
      <c r="BN77" s="75">
        <f>$AB77*(SUM([2]CPR_CEB!$K$106)/(SUM([2]CPR_CEB!$K$106:$K$113)))</f>
        <v>0</v>
      </c>
      <c r="BO77" s="75">
        <f>$AB77*(SUM([2]CPR_CEB!$K$107)/(SUM([2]CPR_CEB!$K$106:$K$113)))</f>
        <v>0</v>
      </c>
      <c r="BP77" s="75">
        <f>$AB77*(SUM([2]CPR_CEB!$K$108)/(SUM([2]CPR_CEB!$K$106:$K$113)))</f>
        <v>0</v>
      </c>
      <c r="BQ77" s="75">
        <f>$AB77*(SUM([2]CPR_CEB!$K$109)/(SUM([2]CPR_CEB!$K$106:$K$113)))</f>
        <v>0</v>
      </c>
      <c r="BR77" s="75">
        <f>$AB77*(SUM([2]CPR_CEB!$K$110)/(SUM([2]CPR_CEB!$K$106:$K$113)))</f>
        <v>0</v>
      </c>
      <c r="BS77" s="75">
        <f>$AB77*(SUM([2]CPR_CEB!$K$111:$K$112)/(SUM([2]CPR_CEB!$K$106:$K$113)))</f>
        <v>0</v>
      </c>
      <c r="BT77" s="75">
        <f>$AB77*(SUM([2]CPR_CEB!$K$113)/(SUM([2]CPR_CEB!$K$106:$K$113)))*([2]TRP!$D$248/SUM([2]TRP!$D$248:$D$251))</f>
        <v>0</v>
      </c>
      <c r="BU77" s="75">
        <f>$AB77*(SUM([2]CPR_CEB!$K$113)/(SUM([2]CPR_CEB!$K$106:$K$113)))*([2]TRP!$D$249/SUM([2]TRP!$D$248:$D$251))</f>
        <v>0</v>
      </c>
      <c r="BV77" s="75">
        <f>$AB77*(SUM([2]CPR_CEB!$K$113)/(SUM([2]CPR_CEB!$K$106:$K$113)))*([2]TRP!$D$250/SUM([2]TRP!$D$248:$D$251))</f>
        <v>0</v>
      </c>
      <c r="BW77" s="75">
        <f>$AB77*(SUM([2]CPR_CEB!$K$113)/(SUM([2]CPR_CEB!$K$106:$K$113)))*([2]TRP!$D$251/SUM([2]TRP!$D$248:$D$251))</f>
        <v>0</v>
      </c>
      <c r="BX77" s="71">
        <f>$AJ77*(SUM([2]CPR_CEB!$K$129)/(SUM([2]CPR_CEB!$K$129:$K$130)))</f>
        <v>0</v>
      </c>
      <c r="BY77" s="71">
        <f>$AJ77*(SUM([2]CPR_CEB!$K$130)/(SUM([2]CPR_CEB!$K$129:$K$130)))</f>
        <v>0</v>
      </c>
      <c r="BZ77" s="68">
        <f>$AN77*(SUM([2]CPR_CEB!$K$137)/(SUM([2]CPR_CEB!$K$137:$K$138)))</f>
        <v>0</v>
      </c>
      <c r="CA77" s="68">
        <f>$AN77*(SUM([2]CPR_CEB!$K$138)/(SUM([2]CPR_CEB!$K$137:$K$138)))</f>
        <v>0</v>
      </c>
      <c r="CB77" s="71">
        <f>$AO77*([2]CPR_CEB!$K$139+[2]CPR_CEB!$K$141)/(SUM([2]CPR_CEB!$K$139:$K$141))</f>
        <v>0</v>
      </c>
      <c r="CC77" s="71">
        <f>$AO77*(SUM([2]CPR_CEB!$K$140)/(SUM([2]CPR_CEB!$K$139:$K$141)))</f>
        <v>0</v>
      </c>
      <c r="CD77" s="68">
        <f>$AP77*(SUM([2]CPR_CEB!$K$142)/(SUM([2]CPR_CEB!$K$142:$K$143)))</f>
        <v>0</v>
      </c>
      <c r="CE77" s="68">
        <f>$AP77*(SUM([2]CPR_CEB!$K$143)/(SUM([2]CPR_CEB!$K$142:$K$143)))</f>
        <v>0</v>
      </c>
      <c r="CF77" s="70"/>
      <c r="CG77" s="70"/>
      <c r="CI77" s="72">
        <f t="shared" si="5"/>
        <v>0</v>
      </c>
      <c r="CJ77" s="73">
        <f t="shared" si="6"/>
        <v>0</v>
      </c>
      <c r="CK77" s="73">
        <f t="shared" si="7"/>
        <v>0</v>
      </c>
      <c r="CL77" s="73">
        <f t="shared" si="8"/>
        <v>0</v>
      </c>
      <c r="CM77" s="73">
        <f t="shared" si="9"/>
        <v>0</v>
      </c>
      <c r="CN77" s="73">
        <f t="shared" si="10"/>
        <v>0</v>
      </c>
      <c r="CO77" s="73">
        <f t="shared" si="11"/>
        <v>0</v>
      </c>
      <c r="CP77" s="73">
        <f t="shared" si="11"/>
        <v>0</v>
      </c>
      <c r="CQ77" s="73">
        <f t="shared" si="12"/>
        <v>0</v>
      </c>
      <c r="CR77" s="73">
        <f t="shared" si="12"/>
        <v>0</v>
      </c>
      <c r="CS77" s="73">
        <f t="shared" si="13"/>
        <v>0</v>
      </c>
      <c r="CT77" s="73">
        <f t="shared" si="14"/>
        <v>0</v>
      </c>
      <c r="CU77" s="73">
        <f t="shared" si="15"/>
        <v>0</v>
      </c>
      <c r="CV77" s="73">
        <f t="shared" si="16"/>
        <v>0</v>
      </c>
      <c r="CW77" s="73">
        <f t="shared" si="17"/>
        <v>0</v>
      </c>
      <c r="CX77" s="73">
        <f t="shared" si="18"/>
        <v>0</v>
      </c>
      <c r="CY77" s="73">
        <f t="shared" si="18"/>
        <v>0</v>
      </c>
      <c r="CZ77" s="73">
        <f t="shared" si="18"/>
        <v>0</v>
      </c>
      <c r="DA77" s="73">
        <f t="shared" si="19"/>
        <v>0</v>
      </c>
      <c r="DB77" s="73">
        <f t="shared" si="20"/>
        <v>0</v>
      </c>
      <c r="DC77" s="73">
        <f t="shared" si="21"/>
        <v>0</v>
      </c>
      <c r="DD77" s="73">
        <f t="shared" si="22"/>
        <v>0</v>
      </c>
      <c r="DE77" s="73">
        <f t="shared" si="23"/>
        <v>0</v>
      </c>
      <c r="DF77" s="73">
        <f t="shared" si="24"/>
        <v>0</v>
      </c>
      <c r="DG77" s="74">
        <f t="shared" si="25"/>
        <v>0</v>
      </c>
      <c r="DH77" s="99"/>
    </row>
    <row r="78" spans="1:112" ht="13.25" x14ac:dyDescent="0.25">
      <c r="A78" s="22" t="str">
        <f t="shared" si="30"/>
        <v>INTERMEDIATION FINANCIERE</v>
      </c>
      <c r="B78" s="22" t="str">
        <f t="shared" si="30"/>
        <v xml:space="preserve">FL1 </v>
      </c>
      <c r="C78" s="22">
        <v>19</v>
      </c>
      <c r="D78" s="67">
        <f t="shared" si="27"/>
        <v>0</v>
      </c>
      <c r="E78" s="67">
        <f t="shared" ref="E78:S78" si="32">E30</f>
        <v>0</v>
      </c>
      <c r="F78" s="67">
        <f t="shared" si="32"/>
        <v>0</v>
      </c>
      <c r="G78" s="67">
        <f t="shared" si="32"/>
        <v>0</v>
      </c>
      <c r="H78" s="67">
        <f t="shared" si="32"/>
        <v>0</v>
      </c>
      <c r="I78" s="67">
        <f t="shared" si="32"/>
        <v>0</v>
      </c>
      <c r="J78" s="67">
        <f t="shared" si="32"/>
        <v>0</v>
      </c>
      <c r="K78" s="67">
        <f t="shared" si="32"/>
        <v>0</v>
      </c>
      <c r="L78" s="67">
        <f t="shared" si="32"/>
        <v>0</v>
      </c>
      <c r="M78" s="67">
        <f t="shared" si="32"/>
        <v>0</v>
      </c>
      <c r="N78" s="67">
        <f t="shared" si="32"/>
        <v>0</v>
      </c>
      <c r="O78" s="68">
        <f t="shared" si="32"/>
        <v>0</v>
      </c>
      <c r="P78" s="67">
        <f t="shared" si="32"/>
        <v>0</v>
      </c>
      <c r="Q78" s="69">
        <f t="shared" si="32"/>
        <v>0</v>
      </c>
      <c r="R78" s="68">
        <f t="shared" si="32"/>
        <v>0</v>
      </c>
      <c r="S78" s="69">
        <f t="shared" si="32"/>
        <v>0</v>
      </c>
      <c r="T78" s="67">
        <f t="shared" ref="E78:AS84" si="33">T30</f>
        <v>0</v>
      </c>
      <c r="U78" s="68">
        <f t="shared" si="33"/>
        <v>0</v>
      </c>
      <c r="V78" s="69">
        <f t="shared" si="33"/>
        <v>0</v>
      </c>
      <c r="W78" s="67">
        <f t="shared" si="33"/>
        <v>0</v>
      </c>
      <c r="X78" s="67">
        <f t="shared" si="33"/>
        <v>0</v>
      </c>
      <c r="Y78" s="67">
        <f t="shared" si="33"/>
        <v>0</v>
      </c>
      <c r="Z78" s="67">
        <f t="shared" si="33"/>
        <v>0</v>
      </c>
      <c r="AA78" s="67">
        <f t="shared" si="33"/>
        <v>0</v>
      </c>
      <c r="AB78" s="68">
        <f t="shared" si="33"/>
        <v>0</v>
      </c>
      <c r="AC78" s="67">
        <f t="shared" si="33"/>
        <v>0</v>
      </c>
      <c r="AD78" s="67">
        <f t="shared" si="33"/>
        <v>0</v>
      </c>
      <c r="AE78" s="67">
        <f t="shared" si="33"/>
        <v>0</v>
      </c>
      <c r="AF78" s="67">
        <f t="shared" si="33"/>
        <v>0</v>
      </c>
      <c r="AG78" s="67">
        <f t="shared" si="33"/>
        <v>0</v>
      </c>
      <c r="AH78" s="67">
        <f t="shared" si="33"/>
        <v>0</v>
      </c>
      <c r="AI78" s="67">
        <f t="shared" si="33"/>
        <v>0</v>
      </c>
      <c r="AJ78" s="69">
        <f t="shared" si="33"/>
        <v>0</v>
      </c>
      <c r="AK78" s="67">
        <f t="shared" si="33"/>
        <v>0</v>
      </c>
      <c r="AL78" s="67">
        <f t="shared" si="33"/>
        <v>0</v>
      </c>
      <c r="AM78" s="70">
        <f t="shared" si="33"/>
        <v>0</v>
      </c>
      <c r="AN78" s="68">
        <f t="shared" si="33"/>
        <v>0</v>
      </c>
      <c r="AO78" s="69">
        <f t="shared" si="33"/>
        <v>0</v>
      </c>
      <c r="AP78" s="68">
        <f t="shared" si="33"/>
        <v>0</v>
      </c>
      <c r="AQ78" s="67">
        <f t="shared" si="33"/>
        <v>0</v>
      </c>
      <c r="AR78" s="67">
        <f t="shared" si="33"/>
        <v>0</v>
      </c>
      <c r="AS78" s="67">
        <f t="shared" si="33"/>
        <v>0</v>
      </c>
      <c r="AT78" s="75">
        <f>O78*(SUM([2]CPR_CEB!$K$69:$K$70))/(SUM([2]CPR_CEB!$K$69:$K$72))</f>
        <v>0</v>
      </c>
      <c r="AU78" s="75">
        <f>O78*([2]CPR_CEB!$K$71/(SUM([2]CPR_CEB!$K$69:$K$72)))</f>
        <v>0</v>
      </c>
      <c r="AV78" s="75">
        <f>O78*([2]CPR_CEB!$K$72/(SUM([2]CPR_CEB!$K$69:$K$72)))</f>
        <v>0</v>
      </c>
      <c r="AW78" s="71">
        <f>$Q78*([2]CPR_CEB!$K$76/(SUM([2]CPR_CEB!$K$76:$K$78)))</f>
        <v>0</v>
      </c>
      <c r="AX78" s="71">
        <f>$Q78*(SUM([2]CPR_CEB!$K$77:$K$78)/(SUM([2]CPR_CEB!$K$76:$K$78)))</f>
        <v>0</v>
      </c>
      <c r="AY78" s="75">
        <f>$R78*(SUM([2]CPR_CEB!$K$79)/(SUM([2]CPR_CEB!$K$79:$K$84)))</f>
        <v>0</v>
      </c>
      <c r="AZ78" s="75">
        <f>$R78*(SUM([2]CPR_CEB!$K$80)/(SUM([2]CPR_CEB!$K$79:$K$84)))</f>
        <v>0</v>
      </c>
      <c r="BA78" s="75">
        <f>$R78*(SUM([2]CPR_CEB!$K$81:$K$83)/(SUM([2]CPR_CEB!$K$79:$K$84)))</f>
        <v>0</v>
      </c>
      <c r="BB78" s="75">
        <f>$R78*(SUM([2]CPR_CEB!$K$84)/(SUM([2]CPR_CEB!$K$79:$K$84)))</f>
        <v>0</v>
      </c>
      <c r="BC78" s="71">
        <f>$S78*(SUM([2]CPR_CEB!$K$85)/(SUM([2]CPR_CEB!$K$85:$K$90)))</f>
        <v>0</v>
      </c>
      <c r="BD78" s="71">
        <f>$S78*(SUM([2]CPR_CEB!$K$86)/(SUM([2]CPR_CEB!$K$85:$K$90)))</f>
        <v>0</v>
      </c>
      <c r="BE78" s="71">
        <f>$S78*(SUM([2]CPR_CEB!$K$87:$K$90)/(SUM([2]CPR_CEB!$K$85:$K$90)))</f>
        <v>0</v>
      </c>
      <c r="BF78" s="75">
        <f>$U78*(SUM([2]CPR_CEB!$K$93)/(SUM([2]CPR_CEB!$K$93:$K$97)))</f>
        <v>0</v>
      </c>
      <c r="BG78" s="75">
        <f>$U78*(SUM([2]CPR_CEB!$K$94)/(SUM([2]CPR_CEB!$K$93:$K$97)))*([2]TRP!$D$246/SUM([2]TRP!$D$246:$D$247))</f>
        <v>0</v>
      </c>
      <c r="BH78" s="75">
        <f>$U78*(SUM([2]CPR_CEB!$K$94)/(SUM([2]CPR_CEB!$K$93:$K$97)))*([2]TRP!$D$247/SUM([2]TRP!$D$246:$D$247))</f>
        <v>0</v>
      </c>
      <c r="BI78" s="75">
        <f>$U78*(SUM([2]CPR_CEB!$K$95:$K$96)/(SUM([2]CPR_CEB!$K$93:$K$97)))</f>
        <v>0</v>
      </c>
      <c r="BJ78" s="75">
        <f>$U78*(SUM([2]CPR_CEB!$K$97)/(SUM([2]CPR_CEB!$K$93:$K$97)))</f>
        <v>0</v>
      </c>
      <c r="BK78" s="71">
        <f>$V78*(SUM([2]CPR_CEB!$K$98)/(SUM([2]CPR_CEB!$K$98:$K$100)))</f>
        <v>0</v>
      </c>
      <c r="BL78" s="71">
        <f>$V78*(SUM([2]CPR_CEB!$K$99)/(SUM([2]CPR_CEB!$K$98:$K$100)))</f>
        <v>0</v>
      </c>
      <c r="BM78" s="71">
        <f>$V78*(SUM([2]CPR_CEB!$K$100)/(SUM([2]CPR_CEB!$K$98:$K$100)))</f>
        <v>0</v>
      </c>
      <c r="BN78" s="75">
        <f>$AB78*(SUM([2]CPR_CEB!$K$106)/(SUM([2]CPR_CEB!$K$106:$K$113)))</f>
        <v>0</v>
      </c>
      <c r="BO78" s="75">
        <f>$AB78*(SUM([2]CPR_CEB!$K$107)/(SUM([2]CPR_CEB!$K$106:$K$113)))</f>
        <v>0</v>
      </c>
      <c r="BP78" s="75">
        <f>$AB78*(SUM([2]CPR_CEB!$K$108)/(SUM([2]CPR_CEB!$K$106:$K$113)))</f>
        <v>0</v>
      </c>
      <c r="BQ78" s="75">
        <f>$AB78*(SUM([2]CPR_CEB!$K$109)/(SUM([2]CPR_CEB!$K$106:$K$113)))</f>
        <v>0</v>
      </c>
      <c r="BR78" s="75">
        <f>$AB78*(SUM([2]CPR_CEB!$K$110)/(SUM([2]CPR_CEB!$K$106:$K$113)))</f>
        <v>0</v>
      </c>
      <c r="BS78" s="75">
        <f>$AB78*(SUM([2]CPR_CEB!$K$111:$K$112)/(SUM([2]CPR_CEB!$K$106:$K$113)))</f>
        <v>0</v>
      </c>
      <c r="BT78" s="75">
        <f>$AB78*(SUM([2]CPR_CEB!$K$113)/(SUM([2]CPR_CEB!$K$106:$K$113)))*([2]TRP!$D$248/SUM([2]TRP!$D$248:$D$251))</f>
        <v>0</v>
      </c>
      <c r="BU78" s="75">
        <f>$AB78*(SUM([2]CPR_CEB!$K$113)/(SUM([2]CPR_CEB!$K$106:$K$113)))*([2]TRP!$D$249/SUM([2]TRP!$D$248:$D$251))</f>
        <v>0</v>
      </c>
      <c r="BV78" s="75">
        <f>$AB78*(SUM([2]CPR_CEB!$K$113)/(SUM([2]CPR_CEB!$K$106:$K$113)))*([2]TRP!$D$250/SUM([2]TRP!$D$248:$D$251))</f>
        <v>0</v>
      </c>
      <c r="BW78" s="75">
        <f>$AB78*(SUM([2]CPR_CEB!$K$113)/(SUM([2]CPR_CEB!$K$106:$K$113)))*([2]TRP!$D$251/SUM([2]TRP!$D$248:$D$251))</f>
        <v>0</v>
      </c>
      <c r="BX78" s="71">
        <f>$AJ78*(SUM([2]CPR_CEB!$K$129)/(SUM([2]CPR_CEB!$K$129:$K$130)))</f>
        <v>0</v>
      </c>
      <c r="BY78" s="71">
        <f>$AJ78*(SUM([2]CPR_CEB!$K$130)/(SUM([2]CPR_CEB!$K$129:$K$130)))</f>
        <v>0</v>
      </c>
      <c r="BZ78" s="68">
        <f>$AN78*(SUM([2]CPR_CEB!$K$137)/(SUM([2]CPR_CEB!$K$137:$K$138)))</f>
        <v>0</v>
      </c>
      <c r="CA78" s="68">
        <f>$AN78*(SUM([2]CPR_CEB!$K$138)/(SUM([2]CPR_CEB!$K$137:$K$138)))</f>
        <v>0</v>
      </c>
      <c r="CB78" s="71">
        <f>$AO78*([2]CPR_CEB!$K$139+[2]CPR_CEB!$K$141)/(SUM([2]CPR_CEB!$K$139:$K$141))</f>
        <v>0</v>
      </c>
      <c r="CC78" s="71">
        <f>$AO78*(SUM([2]CPR_CEB!$K$140)/(SUM([2]CPR_CEB!$K$139:$K$141)))</f>
        <v>0</v>
      </c>
      <c r="CD78" s="68">
        <f>$AP78*(SUM([2]CPR_CEB!$K$142)/(SUM([2]CPR_CEB!$K$142:$K$143)))</f>
        <v>0</v>
      </c>
      <c r="CE78" s="68">
        <f>$AP78*(SUM([2]CPR_CEB!$K$143)/(SUM([2]CPR_CEB!$K$142:$K$143)))</f>
        <v>0</v>
      </c>
      <c r="CF78" s="70"/>
      <c r="CG78" s="70"/>
      <c r="CI78" s="72">
        <f t="shared" si="5"/>
        <v>0</v>
      </c>
      <c r="CJ78" s="73">
        <f t="shared" si="6"/>
        <v>0</v>
      </c>
      <c r="CK78" s="73">
        <f t="shared" si="7"/>
        <v>0</v>
      </c>
      <c r="CL78" s="73">
        <f t="shared" si="8"/>
        <v>0</v>
      </c>
      <c r="CM78" s="73">
        <f t="shared" si="9"/>
        <v>0</v>
      </c>
      <c r="CN78" s="73">
        <f t="shared" si="10"/>
        <v>0</v>
      </c>
      <c r="CO78" s="73">
        <f t="shared" si="11"/>
        <v>0</v>
      </c>
      <c r="CP78" s="73">
        <f t="shared" si="11"/>
        <v>0</v>
      </c>
      <c r="CQ78" s="73">
        <f t="shared" si="12"/>
        <v>0</v>
      </c>
      <c r="CR78" s="73">
        <f t="shared" si="12"/>
        <v>0</v>
      </c>
      <c r="CS78" s="73">
        <f t="shared" si="13"/>
        <v>0</v>
      </c>
      <c r="CT78" s="73">
        <f t="shared" si="14"/>
        <v>0</v>
      </c>
      <c r="CU78" s="73">
        <f t="shared" si="15"/>
        <v>0</v>
      </c>
      <c r="CV78" s="73">
        <f t="shared" si="16"/>
        <v>0</v>
      </c>
      <c r="CW78" s="73">
        <f t="shared" si="17"/>
        <v>0</v>
      </c>
      <c r="CX78" s="73">
        <f t="shared" si="18"/>
        <v>0</v>
      </c>
      <c r="CY78" s="73">
        <f t="shared" si="18"/>
        <v>0</v>
      </c>
      <c r="CZ78" s="73">
        <f t="shared" si="18"/>
        <v>0</v>
      </c>
      <c r="DA78" s="73">
        <f t="shared" si="19"/>
        <v>0</v>
      </c>
      <c r="DB78" s="73">
        <f t="shared" si="20"/>
        <v>0</v>
      </c>
      <c r="DC78" s="73">
        <f t="shared" si="21"/>
        <v>0</v>
      </c>
      <c r="DD78" s="73">
        <f t="shared" si="22"/>
        <v>0</v>
      </c>
      <c r="DE78" s="73">
        <f t="shared" si="23"/>
        <v>0</v>
      </c>
      <c r="DF78" s="73">
        <f t="shared" si="24"/>
        <v>0</v>
      </c>
      <c r="DG78" s="74">
        <f t="shared" si="25"/>
        <v>0</v>
      </c>
      <c r="DH78" s="99"/>
    </row>
    <row r="79" spans="1:112" ht="13.25" x14ac:dyDescent="0.25">
      <c r="A79" s="22" t="str">
        <f t="shared" si="30"/>
        <v>ASSURANCES ET AUXILIAIRES FINANCIERS</v>
      </c>
      <c r="B79" s="22" t="str">
        <f t="shared" si="30"/>
        <v xml:space="preserve">FL2 </v>
      </c>
      <c r="C79" s="22">
        <v>19</v>
      </c>
      <c r="D79" s="67">
        <f t="shared" si="27"/>
        <v>0</v>
      </c>
      <c r="E79" s="67">
        <f t="shared" si="33"/>
        <v>0</v>
      </c>
      <c r="F79" s="67">
        <f t="shared" si="33"/>
        <v>0</v>
      </c>
      <c r="G79" s="67">
        <f t="shared" si="33"/>
        <v>0</v>
      </c>
      <c r="H79" s="67">
        <f t="shared" si="33"/>
        <v>0</v>
      </c>
      <c r="I79" s="67">
        <f t="shared" si="33"/>
        <v>0</v>
      </c>
      <c r="J79" s="67">
        <f t="shared" si="33"/>
        <v>0</v>
      </c>
      <c r="K79" s="67">
        <f t="shared" si="33"/>
        <v>0</v>
      </c>
      <c r="L79" s="67">
        <f t="shared" si="33"/>
        <v>0</v>
      </c>
      <c r="M79" s="67">
        <f t="shared" si="33"/>
        <v>0</v>
      </c>
      <c r="N79" s="67">
        <f t="shared" si="33"/>
        <v>0</v>
      </c>
      <c r="O79" s="68">
        <f t="shared" si="33"/>
        <v>0</v>
      </c>
      <c r="P79" s="67">
        <f t="shared" si="33"/>
        <v>0</v>
      </c>
      <c r="Q79" s="69">
        <f t="shared" si="33"/>
        <v>0</v>
      </c>
      <c r="R79" s="68">
        <f t="shared" si="33"/>
        <v>0</v>
      </c>
      <c r="S79" s="69">
        <f t="shared" si="33"/>
        <v>0</v>
      </c>
      <c r="T79" s="67">
        <f t="shared" si="33"/>
        <v>0</v>
      </c>
      <c r="U79" s="68">
        <f t="shared" si="33"/>
        <v>0</v>
      </c>
      <c r="V79" s="69">
        <f t="shared" si="33"/>
        <v>0</v>
      </c>
      <c r="W79" s="67">
        <f t="shared" si="33"/>
        <v>0</v>
      </c>
      <c r="X79" s="67">
        <f t="shared" si="33"/>
        <v>0</v>
      </c>
      <c r="Y79" s="67">
        <f t="shared" si="33"/>
        <v>0</v>
      </c>
      <c r="Z79" s="67">
        <f t="shared" si="33"/>
        <v>0</v>
      </c>
      <c r="AA79" s="67">
        <f t="shared" si="33"/>
        <v>0</v>
      </c>
      <c r="AB79" s="68">
        <f t="shared" si="33"/>
        <v>0</v>
      </c>
      <c r="AC79" s="67">
        <f t="shared" si="33"/>
        <v>0</v>
      </c>
      <c r="AD79" s="67">
        <f t="shared" si="33"/>
        <v>0</v>
      </c>
      <c r="AE79" s="67">
        <f t="shared" si="33"/>
        <v>0</v>
      </c>
      <c r="AF79" s="67">
        <f t="shared" si="33"/>
        <v>0</v>
      </c>
      <c r="AG79" s="67">
        <f t="shared" si="33"/>
        <v>0</v>
      </c>
      <c r="AH79" s="67">
        <f t="shared" si="33"/>
        <v>0</v>
      </c>
      <c r="AI79" s="67">
        <f t="shared" si="33"/>
        <v>0</v>
      </c>
      <c r="AJ79" s="69">
        <f t="shared" si="33"/>
        <v>0</v>
      </c>
      <c r="AK79" s="67">
        <f t="shared" si="33"/>
        <v>0</v>
      </c>
      <c r="AL79" s="67">
        <f t="shared" si="33"/>
        <v>0</v>
      </c>
      <c r="AM79" s="70">
        <f t="shared" si="33"/>
        <v>0</v>
      </c>
      <c r="AN79" s="68">
        <f t="shared" si="33"/>
        <v>0</v>
      </c>
      <c r="AO79" s="69">
        <f t="shared" si="33"/>
        <v>0</v>
      </c>
      <c r="AP79" s="68">
        <f t="shared" si="33"/>
        <v>0</v>
      </c>
      <c r="AQ79" s="67">
        <f t="shared" si="33"/>
        <v>0</v>
      </c>
      <c r="AR79" s="67">
        <f t="shared" si="33"/>
        <v>0</v>
      </c>
      <c r="AS79" s="67">
        <f t="shared" si="33"/>
        <v>0</v>
      </c>
      <c r="AT79" s="75">
        <f>O79*(SUM([2]CPR_CEB!$K$69:$K$70))/(SUM([2]CPR_CEB!$K$69:$K$72))</f>
        <v>0</v>
      </c>
      <c r="AU79" s="75">
        <f>O79*([2]CPR_CEB!$K$71/(SUM([2]CPR_CEB!$K$69:$K$72)))</f>
        <v>0</v>
      </c>
      <c r="AV79" s="75">
        <f>O79*([2]CPR_CEB!$K$72/(SUM([2]CPR_CEB!$K$69:$K$72)))</f>
        <v>0</v>
      </c>
      <c r="AW79" s="71">
        <f>$Q79*([2]CPR_CEB!$K$76/(SUM([2]CPR_CEB!$K$76:$K$78)))</f>
        <v>0</v>
      </c>
      <c r="AX79" s="71">
        <f>$Q79*(SUM([2]CPR_CEB!$K$77:$K$78)/(SUM([2]CPR_CEB!$K$76:$K$78)))</f>
        <v>0</v>
      </c>
      <c r="AY79" s="75">
        <f>$R79*(SUM([2]CPR_CEB!$K$79)/(SUM([2]CPR_CEB!$K$79:$K$84)))</f>
        <v>0</v>
      </c>
      <c r="AZ79" s="75">
        <f>$R79*(SUM([2]CPR_CEB!$K$80)/(SUM([2]CPR_CEB!$K$79:$K$84)))</f>
        <v>0</v>
      </c>
      <c r="BA79" s="75">
        <f>$R79*(SUM([2]CPR_CEB!$K$81:$K$83)/(SUM([2]CPR_CEB!$K$79:$K$84)))</f>
        <v>0</v>
      </c>
      <c r="BB79" s="75">
        <f>$R79*(SUM([2]CPR_CEB!$K$84)/(SUM([2]CPR_CEB!$K$79:$K$84)))</f>
        <v>0</v>
      </c>
      <c r="BC79" s="71">
        <f>$S79*(SUM([2]CPR_CEB!$K$85)/(SUM([2]CPR_CEB!$K$85:$K$90)))</f>
        <v>0</v>
      </c>
      <c r="BD79" s="71">
        <f>$S79*(SUM([2]CPR_CEB!$K$86)/(SUM([2]CPR_CEB!$K$85:$K$90)))</f>
        <v>0</v>
      </c>
      <c r="BE79" s="71">
        <f>$S79*(SUM([2]CPR_CEB!$K$87:$K$90)/(SUM([2]CPR_CEB!$K$85:$K$90)))</f>
        <v>0</v>
      </c>
      <c r="BF79" s="75">
        <f>$U79*(SUM([2]CPR_CEB!$K$93)/(SUM([2]CPR_CEB!$K$93:$K$97)))</f>
        <v>0</v>
      </c>
      <c r="BG79" s="75">
        <f>$U79*(SUM([2]CPR_CEB!$K$94)/(SUM([2]CPR_CEB!$K$93:$K$97)))*([2]TRP!$D$246/SUM([2]TRP!$D$246:$D$247))</f>
        <v>0</v>
      </c>
      <c r="BH79" s="75">
        <f>$U79*(SUM([2]CPR_CEB!$K$94)/(SUM([2]CPR_CEB!$K$93:$K$97)))*([2]TRP!$D$247/SUM([2]TRP!$D$246:$D$247))</f>
        <v>0</v>
      </c>
      <c r="BI79" s="75">
        <f>$U79*(SUM([2]CPR_CEB!$K$95:$K$96)/(SUM([2]CPR_CEB!$K$93:$K$97)))</f>
        <v>0</v>
      </c>
      <c r="BJ79" s="75">
        <f>$U79*(SUM([2]CPR_CEB!$K$97)/(SUM([2]CPR_CEB!$K$93:$K$97)))</f>
        <v>0</v>
      </c>
      <c r="BK79" s="71">
        <f>$V79*(SUM([2]CPR_CEB!$K$98)/(SUM([2]CPR_CEB!$K$98:$K$100)))</f>
        <v>0</v>
      </c>
      <c r="BL79" s="71">
        <f>$V79*(SUM([2]CPR_CEB!$K$99)/(SUM([2]CPR_CEB!$K$98:$K$100)))</f>
        <v>0</v>
      </c>
      <c r="BM79" s="71">
        <f>$V79*(SUM([2]CPR_CEB!$K$100)/(SUM([2]CPR_CEB!$K$98:$K$100)))</f>
        <v>0</v>
      </c>
      <c r="BN79" s="75">
        <f>$AB79*(SUM([2]CPR_CEB!$K$106)/(SUM([2]CPR_CEB!$K$106:$K$113)))</f>
        <v>0</v>
      </c>
      <c r="BO79" s="75">
        <f>$AB79*(SUM([2]CPR_CEB!$K$107)/(SUM([2]CPR_CEB!$K$106:$K$113)))</f>
        <v>0</v>
      </c>
      <c r="BP79" s="75">
        <f>$AB79*(SUM([2]CPR_CEB!$K$108)/(SUM([2]CPR_CEB!$K$106:$K$113)))</f>
        <v>0</v>
      </c>
      <c r="BQ79" s="75">
        <f>$AB79*(SUM([2]CPR_CEB!$K$109)/(SUM([2]CPR_CEB!$K$106:$K$113)))</f>
        <v>0</v>
      </c>
      <c r="BR79" s="75">
        <f>$AB79*(SUM([2]CPR_CEB!$K$110)/(SUM([2]CPR_CEB!$K$106:$K$113)))</f>
        <v>0</v>
      </c>
      <c r="BS79" s="75">
        <f>$AB79*(SUM([2]CPR_CEB!$K$111:$K$112)/(SUM([2]CPR_CEB!$K$106:$K$113)))</f>
        <v>0</v>
      </c>
      <c r="BT79" s="75">
        <f>$AB79*(SUM([2]CPR_CEB!$K$113)/(SUM([2]CPR_CEB!$K$106:$K$113)))*([2]TRP!$D$248/SUM([2]TRP!$D$248:$D$251))</f>
        <v>0</v>
      </c>
      <c r="BU79" s="75">
        <f>$AB79*(SUM([2]CPR_CEB!$K$113)/(SUM([2]CPR_CEB!$K$106:$K$113)))*([2]TRP!$D$249/SUM([2]TRP!$D$248:$D$251))</f>
        <v>0</v>
      </c>
      <c r="BV79" s="75">
        <f>$AB79*(SUM([2]CPR_CEB!$K$113)/(SUM([2]CPR_CEB!$K$106:$K$113)))*([2]TRP!$D$250/SUM([2]TRP!$D$248:$D$251))</f>
        <v>0</v>
      </c>
      <c r="BW79" s="75">
        <f>$AB79*(SUM([2]CPR_CEB!$K$113)/(SUM([2]CPR_CEB!$K$106:$K$113)))*([2]TRP!$D$251/SUM([2]TRP!$D$248:$D$251))</f>
        <v>0</v>
      </c>
      <c r="BX79" s="71">
        <f>$AJ79*(SUM([2]CPR_CEB!$K$129)/(SUM([2]CPR_CEB!$K$129:$K$130)))</f>
        <v>0</v>
      </c>
      <c r="BY79" s="71">
        <f>$AJ79*(SUM([2]CPR_CEB!$K$130)/(SUM([2]CPR_CEB!$K$129:$K$130)))</f>
        <v>0</v>
      </c>
      <c r="BZ79" s="68">
        <f>$AN79*(SUM([2]CPR_CEB!$K$137)/(SUM([2]CPR_CEB!$K$137:$K$138)))</f>
        <v>0</v>
      </c>
      <c r="CA79" s="68">
        <f>$AN79*(SUM([2]CPR_CEB!$K$138)/(SUM([2]CPR_CEB!$K$137:$K$138)))</f>
        <v>0</v>
      </c>
      <c r="CB79" s="71">
        <f>$AO79*([2]CPR_CEB!$K$139+[2]CPR_CEB!$K$141)/(SUM([2]CPR_CEB!$K$139:$K$141))</f>
        <v>0</v>
      </c>
      <c r="CC79" s="71">
        <f>$AO79*(SUM([2]CPR_CEB!$K$140)/(SUM([2]CPR_CEB!$K$139:$K$141)))</f>
        <v>0</v>
      </c>
      <c r="CD79" s="68">
        <f>$AP79*(SUM([2]CPR_CEB!$K$142)/(SUM([2]CPR_CEB!$K$142:$K$143)))</f>
        <v>0</v>
      </c>
      <c r="CE79" s="68">
        <f>$AP79*(SUM([2]CPR_CEB!$K$143)/(SUM([2]CPR_CEB!$K$142:$K$143)))</f>
        <v>0</v>
      </c>
      <c r="CF79" s="70"/>
      <c r="CG79" s="70"/>
      <c r="CI79" s="72">
        <f t="shared" si="5"/>
        <v>0</v>
      </c>
      <c r="CJ79" s="73">
        <f t="shared" si="6"/>
        <v>0</v>
      </c>
      <c r="CK79" s="73">
        <f t="shared" si="7"/>
        <v>0</v>
      </c>
      <c r="CL79" s="73">
        <f t="shared" si="8"/>
        <v>0</v>
      </c>
      <c r="CM79" s="73">
        <f t="shared" si="9"/>
        <v>0</v>
      </c>
      <c r="CN79" s="73">
        <f t="shared" si="10"/>
        <v>0</v>
      </c>
      <c r="CO79" s="73">
        <f t="shared" si="11"/>
        <v>0</v>
      </c>
      <c r="CP79" s="73">
        <f t="shared" si="11"/>
        <v>0</v>
      </c>
      <c r="CQ79" s="73">
        <f t="shared" si="12"/>
        <v>0</v>
      </c>
      <c r="CR79" s="73">
        <f t="shared" si="12"/>
        <v>0</v>
      </c>
      <c r="CS79" s="73">
        <f t="shared" si="13"/>
        <v>0</v>
      </c>
      <c r="CT79" s="73">
        <f t="shared" si="14"/>
        <v>0</v>
      </c>
      <c r="CU79" s="73">
        <f t="shared" si="15"/>
        <v>0</v>
      </c>
      <c r="CV79" s="73">
        <f t="shared" si="16"/>
        <v>0</v>
      </c>
      <c r="CW79" s="73">
        <f t="shared" si="17"/>
        <v>0</v>
      </c>
      <c r="CX79" s="73">
        <f t="shared" si="18"/>
        <v>0</v>
      </c>
      <c r="CY79" s="73">
        <f t="shared" si="18"/>
        <v>0</v>
      </c>
      <c r="CZ79" s="73">
        <f t="shared" si="18"/>
        <v>0</v>
      </c>
      <c r="DA79" s="73">
        <f t="shared" si="19"/>
        <v>0</v>
      </c>
      <c r="DB79" s="73">
        <f t="shared" si="20"/>
        <v>0</v>
      </c>
      <c r="DC79" s="73">
        <f t="shared" si="21"/>
        <v>0</v>
      </c>
      <c r="DD79" s="73">
        <f t="shared" si="22"/>
        <v>0</v>
      </c>
      <c r="DE79" s="73">
        <f t="shared" si="23"/>
        <v>0</v>
      </c>
      <c r="DF79" s="73">
        <f t="shared" si="24"/>
        <v>0</v>
      </c>
      <c r="DG79" s="74">
        <f t="shared" si="25"/>
        <v>0</v>
      </c>
      <c r="DH79" s="99"/>
    </row>
    <row r="80" spans="1:112" ht="13.25" x14ac:dyDescent="0.25">
      <c r="A80" s="22" t="str">
        <f t="shared" si="30"/>
        <v>PROMOTION  GESTION IMMOBILIERE</v>
      </c>
      <c r="B80" s="22" t="str">
        <f t="shared" si="30"/>
        <v xml:space="preserve">FM1 </v>
      </c>
      <c r="C80" s="22">
        <v>19</v>
      </c>
      <c r="D80" s="67">
        <f t="shared" si="27"/>
        <v>0.1</v>
      </c>
      <c r="E80" s="67">
        <f t="shared" si="33"/>
        <v>51.91</v>
      </c>
      <c r="F80" s="67">
        <f t="shared" si="33"/>
        <v>91.4</v>
      </c>
      <c r="G80" s="67">
        <f t="shared" si="33"/>
        <v>-2</v>
      </c>
      <c r="H80" s="67">
        <f t="shared" si="33"/>
        <v>13.02</v>
      </c>
      <c r="I80" s="67">
        <f t="shared" si="33"/>
        <v>18.260000000000002</v>
      </c>
      <c r="J80" s="67">
        <f t="shared" si="33"/>
        <v>9.2799999999999994</v>
      </c>
      <c r="K80" s="67">
        <f t="shared" si="33"/>
        <v>56.3</v>
      </c>
      <c r="L80" s="67">
        <f t="shared" si="33"/>
        <v>55.31</v>
      </c>
      <c r="M80" s="67">
        <f t="shared" si="33"/>
        <v>36.39</v>
      </c>
      <c r="N80" s="67">
        <f t="shared" si="33"/>
        <v>3.65</v>
      </c>
      <c r="O80" s="68">
        <f t="shared" si="33"/>
        <v>29.7</v>
      </c>
      <c r="P80" s="67">
        <f t="shared" si="33"/>
        <v>-5.43</v>
      </c>
      <c r="Q80" s="69">
        <f t="shared" si="33"/>
        <v>40.450000000000003</v>
      </c>
      <c r="R80" s="68">
        <f t="shared" si="33"/>
        <v>81.17</v>
      </c>
      <c r="S80" s="69">
        <f t="shared" si="33"/>
        <v>48.4</v>
      </c>
      <c r="T80" s="67">
        <f t="shared" si="33"/>
        <v>36.5</v>
      </c>
      <c r="U80" s="68">
        <f t="shared" si="33"/>
        <v>-5.94</v>
      </c>
      <c r="V80" s="69">
        <f t="shared" si="33"/>
        <v>158.85</v>
      </c>
      <c r="W80" s="67">
        <f t="shared" si="33"/>
        <v>120.88</v>
      </c>
      <c r="X80" s="67">
        <f t="shared" si="33"/>
        <v>6.88</v>
      </c>
      <c r="Y80" s="67">
        <f t="shared" si="33"/>
        <v>38.33</v>
      </c>
      <c r="Z80" s="67">
        <f t="shared" si="33"/>
        <v>132.43</v>
      </c>
      <c r="AA80" s="67">
        <f t="shared" si="33"/>
        <v>324.26</v>
      </c>
      <c r="AB80" s="68">
        <f t="shared" si="33"/>
        <v>546.07000000000005</v>
      </c>
      <c r="AC80" s="67">
        <f t="shared" si="33"/>
        <v>0</v>
      </c>
      <c r="AD80" s="67">
        <f t="shared" si="33"/>
        <v>262.75</v>
      </c>
      <c r="AE80" s="67">
        <f t="shared" si="33"/>
        <v>683.37</v>
      </c>
      <c r="AF80" s="67">
        <f t="shared" si="33"/>
        <v>13058.31</v>
      </c>
      <c r="AG80" s="67">
        <f t="shared" si="33"/>
        <v>38.590000000000003</v>
      </c>
      <c r="AH80" s="67">
        <f t="shared" si="33"/>
        <v>133.86000000000001</v>
      </c>
      <c r="AI80" s="67">
        <f t="shared" si="33"/>
        <v>-41.74</v>
      </c>
      <c r="AJ80" s="69">
        <f t="shared" si="33"/>
        <v>-0.69</v>
      </c>
      <c r="AK80" s="67">
        <f t="shared" si="33"/>
        <v>294.24</v>
      </c>
      <c r="AL80" s="67">
        <f t="shared" si="33"/>
        <v>37.659999999999997</v>
      </c>
      <c r="AM80" s="70">
        <f t="shared" si="33"/>
        <v>35.1</v>
      </c>
      <c r="AN80" s="68">
        <f t="shared" si="33"/>
        <v>23.53</v>
      </c>
      <c r="AO80" s="69">
        <f t="shared" si="33"/>
        <v>179.43</v>
      </c>
      <c r="AP80" s="68">
        <f t="shared" si="33"/>
        <v>29.48</v>
      </c>
      <c r="AQ80" s="67">
        <f t="shared" si="33"/>
        <v>0</v>
      </c>
      <c r="AR80" s="67">
        <f t="shared" si="33"/>
        <v>2.91</v>
      </c>
      <c r="AS80" s="67">
        <f t="shared" si="33"/>
        <v>16622.969999999998</v>
      </c>
      <c r="AT80" s="75">
        <f>O80*(SUM([2]CPR_CEB!$K$69:$K$70))/(SUM([2]CPR_CEB!$K$69:$K$72))</f>
        <v>5.1365585675827958</v>
      </c>
      <c r="AU80" s="75">
        <f>O80*([2]CPR_CEB!$K$71/(SUM([2]CPR_CEB!$K$69:$K$72)))</f>
        <v>6.2791523195392225</v>
      </c>
      <c r="AV80" s="75">
        <f>O80*([2]CPR_CEB!$K$72/(SUM([2]CPR_CEB!$K$69:$K$72)))</f>
        <v>18.284289112877978</v>
      </c>
      <c r="AW80" s="71">
        <f>$Q80*([2]CPR_CEB!$K$76/(SUM([2]CPR_CEB!$K$76:$K$78)))</f>
        <v>15.110039648824696</v>
      </c>
      <c r="AX80" s="71">
        <f>$Q80*(SUM([2]CPR_CEB!$K$77:$K$78)/(SUM([2]CPR_CEB!$K$76:$K$78)))</f>
        <v>25.339960351175304</v>
      </c>
      <c r="AY80" s="75">
        <f>$R80*(SUM([2]CPR_CEB!$K$79)/(SUM([2]CPR_CEB!$K$79:$K$84)))</f>
        <v>6.3034754833359248</v>
      </c>
      <c r="AZ80" s="75">
        <f>$R80*(SUM([2]CPR_CEB!$K$80)/(SUM([2]CPR_CEB!$K$79:$K$84)))</f>
        <v>24.995126211579329</v>
      </c>
      <c r="BA80" s="75">
        <f>$R80*(SUM([2]CPR_CEB!$K$81:$K$83)/(SUM([2]CPR_CEB!$K$79:$K$84)))</f>
        <v>23.398484165241278</v>
      </c>
      <c r="BB80" s="75">
        <f>$R80*(SUM([2]CPR_CEB!$K$84)/(SUM([2]CPR_CEB!$K$79:$K$84)))</f>
        <v>26.472914139843468</v>
      </c>
      <c r="BC80" s="71">
        <f>$S80*(SUM([2]CPR_CEB!$K$85)/(SUM([2]CPR_CEB!$K$85:$K$90)))</f>
        <v>15.088375056895767</v>
      </c>
      <c r="BD80" s="71">
        <f>$S80*(SUM([2]CPR_CEB!$K$86)/(SUM([2]CPR_CEB!$K$85:$K$90)))</f>
        <v>6.9730587164314972</v>
      </c>
      <c r="BE80" s="71">
        <f>$S80*(SUM([2]CPR_CEB!$K$87:$K$90)/(SUM([2]CPR_CEB!$K$85:$K$90)))</f>
        <v>26.338566226672736</v>
      </c>
      <c r="BF80" s="75">
        <f>$U80*(SUM([2]CPR_CEB!$K$93)/(SUM([2]CPR_CEB!$K$93:$K$97)))</f>
        <v>-1.422481399557611E-2</v>
      </c>
      <c r="BG80" s="75">
        <f>$U80*(SUM([2]CPR_CEB!$K$94)/(SUM([2]CPR_CEB!$K$93:$K$97)))*([2]TRP!$D$246/SUM([2]TRP!$D$246:$D$247))</f>
        <v>-4.1339362494330824E-2</v>
      </c>
      <c r="BH80" s="75">
        <f>$U80*(SUM([2]CPR_CEB!$K$94)/(SUM([2]CPR_CEB!$K$93:$K$97)))*([2]TRP!$D$247/SUM([2]TRP!$D$246:$D$247))</f>
        <v>-1.9686175410354483E-2</v>
      </c>
      <c r="BI80" s="75">
        <f>$U80*(SUM([2]CPR_CEB!$K$95:$K$96)/(SUM([2]CPR_CEB!$K$93:$K$97)))</f>
        <v>-0.43966619746631813</v>
      </c>
      <c r="BJ80" s="75">
        <f>$U80*(SUM([2]CPR_CEB!$K$97)/(SUM([2]CPR_CEB!$K$93:$K$97)))</f>
        <v>-5.4250834506334202</v>
      </c>
      <c r="BK80" s="71">
        <f>$V80*(SUM([2]CPR_CEB!$K$98)/(SUM([2]CPR_CEB!$K$98:$K$100)))</f>
        <v>92.859668203116073</v>
      </c>
      <c r="BL80" s="71">
        <f>$V80*(SUM([2]CPR_CEB!$K$99)/(SUM([2]CPR_CEB!$K$98:$K$100)))</f>
        <v>48.09290503218925</v>
      </c>
      <c r="BM80" s="71">
        <f>$V80*(SUM([2]CPR_CEB!$K$100)/(SUM([2]CPR_CEB!$K$98:$K$100)))</f>
        <v>17.897426764694679</v>
      </c>
      <c r="BN80" s="75">
        <f>$AB80*(SUM([2]CPR_CEB!$K$106)/(SUM([2]CPR_CEB!$K$106:$K$113)))</f>
        <v>35.410458373436001</v>
      </c>
      <c r="BO80" s="75">
        <f>$AB80*(SUM([2]CPR_CEB!$K$107)/(SUM([2]CPR_CEB!$K$106:$K$113)))</f>
        <v>64.630838680355055</v>
      </c>
      <c r="BP80" s="75">
        <f>$AB80*(SUM([2]CPR_CEB!$K$108)/(SUM([2]CPR_CEB!$K$106:$K$113)))</f>
        <v>153.65700860870498</v>
      </c>
      <c r="BQ80" s="75">
        <f>$AB80*(SUM([2]CPR_CEB!$K$109)/(SUM([2]CPR_CEB!$K$106:$K$113)))</f>
        <v>34.651297855844298</v>
      </c>
      <c r="BR80" s="75">
        <f>$AB80*(SUM([2]CPR_CEB!$K$110)/(SUM([2]CPR_CEB!$K$106:$K$113)))</f>
        <v>64.959321596620683</v>
      </c>
      <c r="BS80" s="75">
        <f>$AB80*(SUM([2]CPR_CEB!$K$111:$K$112)/(SUM([2]CPR_CEB!$K$106:$K$113)))</f>
        <v>140.64543531440489</v>
      </c>
      <c r="BT80" s="75">
        <f>$AB80*(SUM([2]CPR_CEB!$K$113)/(SUM([2]CPR_CEB!$K$106:$K$113)))*([2]TRP!$D$248/SUM([2]TRP!$D$248:$D$251))</f>
        <v>5.6622153483174209</v>
      </c>
      <c r="BU80" s="75">
        <f>$AB80*(SUM([2]CPR_CEB!$K$113)/(SUM([2]CPR_CEB!$K$106:$K$113)))*([2]TRP!$D$249/SUM([2]TRP!$D$248:$D$251))</f>
        <v>29.022484640513028</v>
      </c>
      <c r="BV80" s="75">
        <f>$AB80*(SUM([2]CPR_CEB!$K$113)/(SUM([2]CPR_CEB!$K$106:$K$113)))*([2]TRP!$D$250/SUM([2]TRP!$D$248:$D$251))</f>
        <v>6.910456090292854</v>
      </c>
      <c r="BW80" s="75">
        <f>$AB80*(SUM([2]CPR_CEB!$K$113)/(SUM([2]CPR_CEB!$K$106:$K$113)))*([2]TRP!$D$251/SUM([2]TRP!$D$248:$D$251))</f>
        <v>10.520483491510856</v>
      </c>
      <c r="BX80" s="71">
        <f>$AJ80*(SUM([2]CPR_CEB!$K$129)/(SUM([2]CPR_CEB!$K$129:$K$130)))</f>
        <v>-0.51984778292521505</v>
      </c>
      <c r="BY80" s="71">
        <f>$AJ80*(SUM([2]CPR_CEB!$K$130)/(SUM([2]CPR_CEB!$K$129:$K$130)))</f>
        <v>-0.17015221707478489</v>
      </c>
      <c r="BZ80" s="68">
        <f>$AN80*(SUM([2]CPR_CEB!$K$137)/(SUM([2]CPR_CEB!$K$137:$K$138)))</f>
        <v>3.9611550283770636</v>
      </c>
      <c r="CA80" s="68">
        <f>$AN80*(SUM([2]CPR_CEB!$K$138)/(SUM([2]CPR_CEB!$K$137:$K$138)))</f>
        <v>19.568844971622937</v>
      </c>
      <c r="CB80" s="71">
        <f>$AO80*([2]CPR_CEB!$K$139+[2]CPR_CEB!$K$141)/(SUM([2]CPR_CEB!$K$139:$K$141))</f>
        <v>98.087614737619489</v>
      </c>
      <c r="CC80" s="71">
        <f>$AO80*(SUM([2]CPR_CEB!$K$140)/(SUM([2]CPR_CEB!$K$139:$K$141)))</f>
        <v>81.342385262380503</v>
      </c>
      <c r="CD80" s="68">
        <f>$AP80*(SUM([2]CPR_CEB!$K$142)/(SUM([2]CPR_CEB!$K$142:$K$143)))</f>
        <v>12.403699167074963</v>
      </c>
      <c r="CE80" s="68">
        <f>$AP80*(SUM([2]CPR_CEB!$K$143)/(SUM([2]CPR_CEB!$K$142:$K$143)))</f>
        <v>17.076300832925035</v>
      </c>
      <c r="CF80" s="70"/>
      <c r="CG80" s="70"/>
      <c r="CI80" s="72">
        <f t="shared" si="5"/>
        <v>0.1</v>
      </c>
      <c r="CJ80" s="73">
        <f t="shared" si="6"/>
        <v>143.31</v>
      </c>
      <c r="CK80" s="73">
        <f t="shared" si="7"/>
        <v>56.3</v>
      </c>
      <c r="CL80" s="73">
        <f t="shared" si="8"/>
        <v>6.2791523195392225</v>
      </c>
      <c r="CM80" s="73">
        <f t="shared" si="9"/>
        <v>18.284289112877978</v>
      </c>
      <c r="CN80" s="73">
        <f t="shared" si="10"/>
        <v>25.339960351175304</v>
      </c>
      <c r="CO80" s="73">
        <f t="shared" si="11"/>
        <v>6.3034754833359248</v>
      </c>
      <c r="CP80" s="73">
        <f t="shared" si="11"/>
        <v>24.995126211579329</v>
      </c>
      <c r="CQ80" s="73">
        <f t="shared" si="12"/>
        <v>26.472914139843468</v>
      </c>
      <c r="CR80" s="73">
        <f t="shared" si="12"/>
        <v>15.088375056895767</v>
      </c>
      <c r="CS80" s="73">
        <f t="shared" si="13"/>
        <v>6.9730587164314972</v>
      </c>
      <c r="CT80" s="73">
        <f t="shared" si="14"/>
        <v>252.42140917554983</v>
      </c>
      <c r="CU80" s="73">
        <f t="shared" si="15"/>
        <v>127.75999999999999</v>
      </c>
      <c r="CV80" s="73">
        <f t="shared" si="16"/>
        <v>41.072673721753418</v>
      </c>
      <c r="CW80" s="73">
        <f t="shared" si="17"/>
        <v>64.630838680355055</v>
      </c>
      <c r="CX80" s="73">
        <f t="shared" si="18"/>
        <v>182.67949324921801</v>
      </c>
      <c r="CY80" s="73">
        <f t="shared" si="18"/>
        <v>41.561753946137152</v>
      </c>
      <c r="CZ80" s="73">
        <f t="shared" si="18"/>
        <v>75.479805088131542</v>
      </c>
      <c r="DA80" s="73">
        <f t="shared" si="19"/>
        <v>15251.738056464552</v>
      </c>
      <c r="DB80" s="73">
        <f t="shared" si="20"/>
        <v>120.72737884985369</v>
      </c>
      <c r="DC80" s="73">
        <f t="shared" si="21"/>
        <v>-1.422481399557611E-2</v>
      </c>
      <c r="DD80" s="73">
        <f t="shared" si="22"/>
        <v>-5.4664228131277515</v>
      </c>
      <c r="DE80" s="73">
        <f t="shared" si="23"/>
        <v>92.859668203116073</v>
      </c>
      <c r="DF80" s="73">
        <f t="shared" si="24"/>
        <v>48.073218856778894</v>
      </c>
      <c r="DG80" s="74">
        <f t="shared" si="25"/>
        <v>16622.97</v>
      </c>
      <c r="DH80" s="99"/>
    </row>
    <row r="81" spans="1:112" ht="13.25" x14ac:dyDescent="0.25">
      <c r="A81" s="22" t="str">
        <f t="shared" si="30"/>
        <v>LOCATION IMMOBILIERE</v>
      </c>
      <c r="B81" s="22" t="str">
        <f t="shared" si="30"/>
        <v xml:space="preserve">FM2 </v>
      </c>
      <c r="C81" s="22">
        <v>19</v>
      </c>
      <c r="D81" s="67">
        <f t="shared" si="27"/>
        <v>0</v>
      </c>
      <c r="E81" s="67">
        <f t="shared" si="33"/>
        <v>0</v>
      </c>
      <c r="F81" s="67">
        <f t="shared" si="33"/>
        <v>0</v>
      </c>
      <c r="G81" s="67">
        <f t="shared" si="33"/>
        <v>0</v>
      </c>
      <c r="H81" s="67">
        <f t="shared" si="33"/>
        <v>0</v>
      </c>
      <c r="I81" s="67">
        <f t="shared" si="33"/>
        <v>0</v>
      </c>
      <c r="J81" s="67">
        <f t="shared" si="33"/>
        <v>0</v>
      </c>
      <c r="K81" s="67">
        <f t="shared" si="33"/>
        <v>0</v>
      </c>
      <c r="L81" s="67">
        <f t="shared" si="33"/>
        <v>0</v>
      </c>
      <c r="M81" s="67">
        <f t="shared" si="33"/>
        <v>0</v>
      </c>
      <c r="N81" s="67">
        <f t="shared" si="33"/>
        <v>0</v>
      </c>
      <c r="O81" s="68">
        <f t="shared" si="33"/>
        <v>0</v>
      </c>
      <c r="P81" s="67">
        <f t="shared" si="33"/>
        <v>0</v>
      </c>
      <c r="Q81" s="69">
        <f t="shared" si="33"/>
        <v>0</v>
      </c>
      <c r="R81" s="68">
        <f t="shared" si="33"/>
        <v>0</v>
      </c>
      <c r="S81" s="69">
        <f t="shared" si="33"/>
        <v>0</v>
      </c>
      <c r="T81" s="67">
        <f t="shared" si="33"/>
        <v>0</v>
      </c>
      <c r="U81" s="68">
        <f t="shared" si="33"/>
        <v>0</v>
      </c>
      <c r="V81" s="69">
        <f t="shared" si="33"/>
        <v>0</v>
      </c>
      <c r="W81" s="67">
        <f t="shared" si="33"/>
        <v>0</v>
      </c>
      <c r="X81" s="67">
        <f t="shared" si="33"/>
        <v>0</v>
      </c>
      <c r="Y81" s="67">
        <f t="shared" si="33"/>
        <v>0</v>
      </c>
      <c r="Z81" s="67">
        <f t="shared" si="33"/>
        <v>0</v>
      </c>
      <c r="AA81" s="67">
        <f t="shared" si="33"/>
        <v>0</v>
      </c>
      <c r="AB81" s="68">
        <f t="shared" si="33"/>
        <v>0</v>
      </c>
      <c r="AC81" s="67">
        <f t="shared" si="33"/>
        <v>0</v>
      </c>
      <c r="AD81" s="67">
        <f t="shared" si="33"/>
        <v>0</v>
      </c>
      <c r="AE81" s="67">
        <f t="shared" si="33"/>
        <v>0</v>
      </c>
      <c r="AF81" s="67">
        <f t="shared" si="33"/>
        <v>0</v>
      </c>
      <c r="AG81" s="67">
        <f t="shared" si="33"/>
        <v>0</v>
      </c>
      <c r="AH81" s="67">
        <f t="shared" si="33"/>
        <v>0</v>
      </c>
      <c r="AI81" s="67">
        <f t="shared" si="33"/>
        <v>0</v>
      </c>
      <c r="AJ81" s="69">
        <f t="shared" si="33"/>
        <v>0</v>
      </c>
      <c r="AK81" s="67">
        <f t="shared" si="33"/>
        <v>0</v>
      </c>
      <c r="AL81" s="67">
        <f t="shared" si="33"/>
        <v>0</v>
      </c>
      <c r="AM81" s="70">
        <f t="shared" si="33"/>
        <v>0</v>
      </c>
      <c r="AN81" s="68">
        <f t="shared" si="33"/>
        <v>0</v>
      </c>
      <c r="AO81" s="69">
        <f t="shared" si="33"/>
        <v>0</v>
      </c>
      <c r="AP81" s="68">
        <f t="shared" si="33"/>
        <v>0</v>
      </c>
      <c r="AQ81" s="67">
        <f t="shared" si="33"/>
        <v>0</v>
      </c>
      <c r="AR81" s="67">
        <f t="shared" si="33"/>
        <v>0</v>
      </c>
      <c r="AS81" s="67">
        <f t="shared" si="33"/>
        <v>0</v>
      </c>
      <c r="AT81" s="75">
        <f>O81*(SUM([2]CPR_CEB!$K$69:$K$70))/(SUM([2]CPR_CEB!$K$69:$K$72))</f>
        <v>0</v>
      </c>
      <c r="AU81" s="75">
        <f>O81*([2]CPR_CEB!$K$71/(SUM([2]CPR_CEB!$K$69:$K$72)))</f>
        <v>0</v>
      </c>
      <c r="AV81" s="75">
        <f>O81*([2]CPR_CEB!$K$72/(SUM([2]CPR_CEB!$K$69:$K$72)))</f>
        <v>0</v>
      </c>
      <c r="AW81" s="71">
        <f>$Q81*([2]CPR_CEB!$K$76/(SUM([2]CPR_CEB!$K$76:$K$78)))</f>
        <v>0</v>
      </c>
      <c r="AX81" s="71">
        <f>$Q81*(SUM([2]CPR_CEB!$K$77:$K$78)/(SUM([2]CPR_CEB!$K$76:$K$78)))</f>
        <v>0</v>
      </c>
      <c r="AY81" s="75">
        <f>$R81*(SUM([2]CPR_CEB!$K$79)/(SUM([2]CPR_CEB!$K$79:$K$84)))</f>
        <v>0</v>
      </c>
      <c r="AZ81" s="75">
        <f>$R81*(SUM([2]CPR_CEB!$K$80)/(SUM([2]CPR_CEB!$K$79:$K$84)))</f>
        <v>0</v>
      </c>
      <c r="BA81" s="75">
        <f>$R81*(SUM([2]CPR_CEB!$K$81:$K$83)/(SUM([2]CPR_CEB!$K$79:$K$84)))</f>
        <v>0</v>
      </c>
      <c r="BB81" s="75">
        <f>$R81*(SUM([2]CPR_CEB!$K$84)/(SUM([2]CPR_CEB!$K$79:$K$84)))</f>
        <v>0</v>
      </c>
      <c r="BC81" s="71">
        <f>$S81*(SUM([2]CPR_CEB!$K$85)/(SUM([2]CPR_CEB!$K$85:$K$90)))</f>
        <v>0</v>
      </c>
      <c r="BD81" s="71">
        <f>$S81*(SUM([2]CPR_CEB!$K$86)/(SUM([2]CPR_CEB!$K$85:$K$90)))</f>
        <v>0</v>
      </c>
      <c r="BE81" s="71">
        <f>$S81*(SUM([2]CPR_CEB!$K$87:$K$90)/(SUM([2]CPR_CEB!$K$85:$K$90)))</f>
        <v>0</v>
      </c>
      <c r="BF81" s="75">
        <f>$U81*(SUM([2]CPR_CEB!$K$93)/(SUM([2]CPR_CEB!$K$93:$K$97)))</f>
        <v>0</v>
      </c>
      <c r="BG81" s="75">
        <f>$U81*(SUM([2]CPR_CEB!$K$94)/(SUM([2]CPR_CEB!$K$93:$K$97)))*([2]TRP!$D$246/SUM([2]TRP!$D$246:$D$247))</f>
        <v>0</v>
      </c>
      <c r="BH81" s="75">
        <f>$U81*(SUM([2]CPR_CEB!$K$94)/(SUM([2]CPR_CEB!$K$93:$K$97)))*([2]TRP!$D$247/SUM([2]TRP!$D$246:$D$247))</f>
        <v>0</v>
      </c>
      <c r="BI81" s="75">
        <f>$U81*(SUM([2]CPR_CEB!$K$95:$K$96)/(SUM([2]CPR_CEB!$K$93:$K$97)))</f>
        <v>0</v>
      </c>
      <c r="BJ81" s="75">
        <f>$U81*(SUM([2]CPR_CEB!$K$97)/(SUM([2]CPR_CEB!$K$93:$K$97)))</f>
        <v>0</v>
      </c>
      <c r="BK81" s="71">
        <f>$V81*(SUM([2]CPR_CEB!$K$98)/(SUM([2]CPR_CEB!$K$98:$K$100)))</f>
        <v>0</v>
      </c>
      <c r="BL81" s="71">
        <f>$V81*(SUM([2]CPR_CEB!$K$99)/(SUM([2]CPR_CEB!$K$98:$K$100)))</f>
        <v>0</v>
      </c>
      <c r="BM81" s="71">
        <f>$V81*(SUM([2]CPR_CEB!$K$100)/(SUM([2]CPR_CEB!$K$98:$K$100)))</f>
        <v>0</v>
      </c>
      <c r="BN81" s="75">
        <f>$AB81*(SUM([2]CPR_CEB!$K$106)/(SUM([2]CPR_CEB!$K$106:$K$113)))</f>
        <v>0</v>
      </c>
      <c r="BO81" s="75">
        <f>$AB81*(SUM([2]CPR_CEB!$K$107)/(SUM([2]CPR_CEB!$K$106:$K$113)))</f>
        <v>0</v>
      </c>
      <c r="BP81" s="75">
        <f>$AB81*(SUM([2]CPR_CEB!$K$108)/(SUM([2]CPR_CEB!$K$106:$K$113)))</f>
        <v>0</v>
      </c>
      <c r="BQ81" s="75">
        <f>$AB81*(SUM([2]CPR_CEB!$K$109)/(SUM([2]CPR_CEB!$K$106:$K$113)))</f>
        <v>0</v>
      </c>
      <c r="BR81" s="75">
        <f>$AB81*(SUM([2]CPR_CEB!$K$110)/(SUM([2]CPR_CEB!$K$106:$K$113)))</f>
        <v>0</v>
      </c>
      <c r="BS81" s="75">
        <f>$AB81*(SUM([2]CPR_CEB!$K$111:$K$112)/(SUM([2]CPR_CEB!$K$106:$K$113)))</f>
        <v>0</v>
      </c>
      <c r="BT81" s="75">
        <f>$AB81*(SUM([2]CPR_CEB!$K$113)/(SUM([2]CPR_CEB!$K$106:$K$113)))*([2]TRP!$D$248/SUM([2]TRP!$D$248:$D$251))</f>
        <v>0</v>
      </c>
      <c r="BU81" s="75">
        <f>$AB81*(SUM([2]CPR_CEB!$K$113)/(SUM([2]CPR_CEB!$K$106:$K$113)))*([2]TRP!$D$249/SUM([2]TRP!$D$248:$D$251))</f>
        <v>0</v>
      </c>
      <c r="BV81" s="75">
        <f>$AB81*(SUM([2]CPR_CEB!$K$113)/(SUM([2]CPR_CEB!$K$106:$K$113)))*([2]TRP!$D$250/SUM([2]TRP!$D$248:$D$251))</f>
        <v>0</v>
      </c>
      <c r="BW81" s="75">
        <f>$AB81*(SUM([2]CPR_CEB!$K$113)/(SUM([2]CPR_CEB!$K$106:$K$113)))*([2]TRP!$D$251/SUM([2]TRP!$D$248:$D$251))</f>
        <v>0</v>
      </c>
      <c r="BX81" s="71">
        <f>$AJ81*(SUM([2]CPR_CEB!$K$129)/(SUM([2]CPR_CEB!$K$129:$K$130)))</f>
        <v>0</v>
      </c>
      <c r="BY81" s="71">
        <f>$AJ81*(SUM([2]CPR_CEB!$K$130)/(SUM([2]CPR_CEB!$K$129:$K$130)))</f>
        <v>0</v>
      </c>
      <c r="BZ81" s="68">
        <f>$AN81*(SUM([2]CPR_CEB!$K$137)/(SUM([2]CPR_CEB!$K$137:$K$138)))</f>
        <v>0</v>
      </c>
      <c r="CA81" s="68">
        <f>$AN81*(SUM([2]CPR_CEB!$K$138)/(SUM([2]CPR_CEB!$K$137:$K$138)))</f>
        <v>0</v>
      </c>
      <c r="CB81" s="71">
        <f>$AO81*([2]CPR_CEB!$K$139+[2]CPR_CEB!$K$141)/(SUM([2]CPR_CEB!$K$139:$K$141))</f>
        <v>0</v>
      </c>
      <c r="CC81" s="71">
        <f>$AO81*(SUM([2]CPR_CEB!$K$140)/(SUM([2]CPR_CEB!$K$139:$K$141)))</f>
        <v>0</v>
      </c>
      <c r="CD81" s="68">
        <f>$AP81*(SUM([2]CPR_CEB!$K$142)/(SUM([2]CPR_CEB!$K$142:$K$143)))</f>
        <v>0</v>
      </c>
      <c r="CE81" s="68">
        <f>$AP81*(SUM([2]CPR_CEB!$K$143)/(SUM([2]CPR_CEB!$K$142:$K$143)))</f>
        <v>0</v>
      </c>
      <c r="CF81" s="70"/>
      <c r="CG81" s="70"/>
      <c r="CI81" s="72">
        <f t="shared" si="5"/>
        <v>0</v>
      </c>
      <c r="CJ81" s="73">
        <f t="shared" si="6"/>
        <v>0</v>
      </c>
      <c r="CK81" s="73">
        <f t="shared" si="7"/>
        <v>0</v>
      </c>
      <c r="CL81" s="73">
        <f t="shared" si="8"/>
        <v>0</v>
      </c>
      <c r="CM81" s="73">
        <f t="shared" si="9"/>
        <v>0</v>
      </c>
      <c r="CN81" s="73">
        <f t="shared" si="10"/>
        <v>0</v>
      </c>
      <c r="CO81" s="73">
        <f t="shared" si="11"/>
        <v>0</v>
      </c>
      <c r="CP81" s="73">
        <f t="shared" si="11"/>
        <v>0</v>
      </c>
      <c r="CQ81" s="73">
        <f t="shared" si="12"/>
        <v>0</v>
      </c>
      <c r="CR81" s="73">
        <f t="shared" si="12"/>
        <v>0</v>
      </c>
      <c r="CS81" s="73">
        <f t="shared" si="13"/>
        <v>0</v>
      </c>
      <c r="CT81" s="73">
        <f t="shared" si="14"/>
        <v>0</v>
      </c>
      <c r="CU81" s="73">
        <f t="shared" si="15"/>
        <v>0</v>
      </c>
      <c r="CV81" s="73">
        <f t="shared" si="16"/>
        <v>0</v>
      </c>
      <c r="CW81" s="73">
        <f t="shared" si="17"/>
        <v>0</v>
      </c>
      <c r="CX81" s="73">
        <f t="shared" si="18"/>
        <v>0</v>
      </c>
      <c r="CY81" s="73">
        <f t="shared" si="18"/>
        <v>0</v>
      </c>
      <c r="CZ81" s="73">
        <f t="shared" si="18"/>
        <v>0</v>
      </c>
      <c r="DA81" s="73">
        <f t="shared" si="19"/>
        <v>0</v>
      </c>
      <c r="DB81" s="73">
        <f t="shared" si="20"/>
        <v>0</v>
      </c>
      <c r="DC81" s="73">
        <f t="shared" si="21"/>
        <v>0</v>
      </c>
      <c r="DD81" s="73">
        <f t="shared" si="22"/>
        <v>0</v>
      </c>
      <c r="DE81" s="73">
        <f t="shared" si="23"/>
        <v>0</v>
      </c>
      <c r="DF81" s="73">
        <f t="shared" si="24"/>
        <v>0</v>
      </c>
      <c r="DG81" s="74">
        <f t="shared" si="25"/>
        <v>0</v>
      </c>
      <c r="DH81" s="99"/>
    </row>
    <row r="82" spans="1:112" ht="13.25" x14ac:dyDescent="0.25">
      <c r="A82" s="22" t="str">
        <f t="shared" si="30"/>
        <v>POSTES ET TELECOMMUNICATIONS</v>
      </c>
      <c r="B82" s="22" t="str">
        <f t="shared" si="30"/>
        <v xml:space="preserve">FN1 </v>
      </c>
      <c r="C82" s="22">
        <v>19</v>
      </c>
      <c r="D82" s="67">
        <f t="shared" si="27"/>
        <v>0</v>
      </c>
      <c r="E82" s="67">
        <f t="shared" si="33"/>
        <v>0</v>
      </c>
      <c r="F82" s="67">
        <f t="shared" si="33"/>
        <v>0</v>
      </c>
      <c r="G82" s="67">
        <f t="shared" si="33"/>
        <v>0</v>
      </c>
      <c r="H82" s="67">
        <f t="shared" si="33"/>
        <v>0</v>
      </c>
      <c r="I82" s="67">
        <f t="shared" si="33"/>
        <v>0</v>
      </c>
      <c r="J82" s="67">
        <f t="shared" si="33"/>
        <v>0</v>
      </c>
      <c r="K82" s="67">
        <f t="shared" si="33"/>
        <v>0</v>
      </c>
      <c r="L82" s="67">
        <f t="shared" si="33"/>
        <v>0</v>
      </c>
      <c r="M82" s="67">
        <f t="shared" si="33"/>
        <v>0</v>
      </c>
      <c r="N82" s="67">
        <f t="shared" si="33"/>
        <v>0</v>
      </c>
      <c r="O82" s="68">
        <f t="shared" si="33"/>
        <v>0</v>
      </c>
      <c r="P82" s="67">
        <f t="shared" si="33"/>
        <v>0</v>
      </c>
      <c r="Q82" s="69">
        <f t="shared" si="33"/>
        <v>0</v>
      </c>
      <c r="R82" s="68">
        <f t="shared" si="33"/>
        <v>0</v>
      </c>
      <c r="S82" s="69">
        <f t="shared" si="33"/>
        <v>0</v>
      </c>
      <c r="T82" s="67">
        <f t="shared" si="33"/>
        <v>0</v>
      </c>
      <c r="U82" s="68">
        <f t="shared" si="33"/>
        <v>0</v>
      </c>
      <c r="V82" s="69">
        <f t="shared" si="33"/>
        <v>0</v>
      </c>
      <c r="W82" s="67">
        <f t="shared" si="33"/>
        <v>0</v>
      </c>
      <c r="X82" s="67">
        <f t="shared" si="33"/>
        <v>0</v>
      </c>
      <c r="Y82" s="67">
        <f t="shared" si="33"/>
        <v>0</v>
      </c>
      <c r="Z82" s="67">
        <f t="shared" si="33"/>
        <v>0</v>
      </c>
      <c r="AA82" s="67">
        <f t="shared" si="33"/>
        <v>0</v>
      </c>
      <c r="AB82" s="68">
        <f t="shared" si="33"/>
        <v>0</v>
      </c>
      <c r="AC82" s="67">
        <f t="shared" si="33"/>
        <v>0</v>
      </c>
      <c r="AD82" s="67">
        <f t="shared" si="33"/>
        <v>0</v>
      </c>
      <c r="AE82" s="67">
        <f t="shared" si="33"/>
        <v>0</v>
      </c>
      <c r="AF82" s="67">
        <f t="shared" si="33"/>
        <v>0</v>
      </c>
      <c r="AG82" s="67">
        <f t="shared" si="33"/>
        <v>0</v>
      </c>
      <c r="AH82" s="67">
        <f t="shared" si="33"/>
        <v>0</v>
      </c>
      <c r="AI82" s="67">
        <f t="shared" si="33"/>
        <v>0</v>
      </c>
      <c r="AJ82" s="69">
        <f t="shared" si="33"/>
        <v>0</v>
      </c>
      <c r="AK82" s="67">
        <f t="shared" si="33"/>
        <v>0</v>
      </c>
      <c r="AL82" s="67">
        <f t="shared" si="33"/>
        <v>0</v>
      </c>
      <c r="AM82" s="70">
        <f t="shared" si="33"/>
        <v>0</v>
      </c>
      <c r="AN82" s="68">
        <f t="shared" si="33"/>
        <v>0</v>
      </c>
      <c r="AO82" s="69">
        <f t="shared" si="33"/>
        <v>0</v>
      </c>
      <c r="AP82" s="68">
        <f t="shared" si="33"/>
        <v>0</v>
      </c>
      <c r="AQ82" s="67">
        <f t="shared" si="33"/>
        <v>0</v>
      </c>
      <c r="AR82" s="67">
        <f t="shared" si="33"/>
        <v>0</v>
      </c>
      <c r="AS82" s="67">
        <f t="shared" si="33"/>
        <v>0</v>
      </c>
      <c r="AT82" s="75">
        <f>O82*(SUM([2]CPR_CEB!$K$69:$K$70))/(SUM([2]CPR_CEB!$K$69:$K$72))</f>
        <v>0</v>
      </c>
      <c r="AU82" s="75">
        <f>O82*([2]CPR_CEB!$K$71/(SUM([2]CPR_CEB!$K$69:$K$72)))</f>
        <v>0</v>
      </c>
      <c r="AV82" s="75">
        <f>O82*([2]CPR_CEB!$K$72/(SUM([2]CPR_CEB!$K$69:$K$72)))</f>
        <v>0</v>
      </c>
      <c r="AW82" s="71">
        <f>$Q82*([2]CPR_CEB!$K$76/(SUM([2]CPR_CEB!$K$76:$K$78)))</f>
        <v>0</v>
      </c>
      <c r="AX82" s="71">
        <f>$Q82*(SUM([2]CPR_CEB!$K$77:$K$78)/(SUM([2]CPR_CEB!$K$76:$K$78)))</f>
        <v>0</v>
      </c>
      <c r="AY82" s="75">
        <f>$R82*(SUM([2]CPR_CEB!$K$79)/(SUM([2]CPR_CEB!$K$79:$K$84)))</f>
        <v>0</v>
      </c>
      <c r="AZ82" s="75">
        <f>$R82*(SUM([2]CPR_CEB!$K$80)/(SUM([2]CPR_CEB!$K$79:$K$84)))</f>
        <v>0</v>
      </c>
      <c r="BA82" s="75">
        <f>$R82*(SUM([2]CPR_CEB!$K$81:$K$83)/(SUM([2]CPR_CEB!$K$79:$K$84)))</f>
        <v>0</v>
      </c>
      <c r="BB82" s="75">
        <f>$R82*(SUM([2]CPR_CEB!$K$84)/(SUM([2]CPR_CEB!$K$79:$K$84)))</f>
        <v>0</v>
      </c>
      <c r="BC82" s="71">
        <f>$S82*(SUM([2]CPR_CEB!$K$85)/(SUM([2]CPR_CEB!$K$85:$K$90)))</f>
        <v>0</v>
      </c>
      <c r="BD82" s="71">
        <f>$S82*(SUM([2]CPR_CEB!$K$86)/(SUM([2]CPR_CEB!$K$85:$K$90)))</f>
        <v>0</v>
      </c>
      <c r="BE82" s="71">
        <f>$S82*(SUM([2]CPR_CEB!$K$87:$K$90)/(SUM([2]CPR_CEB!$K$85:$K$90)))</f>
        <v>0</v>
      </c>
      <c r="BF82" s="75">
        <f>$U82*(SUM([2]CPR_CEB!$K$93)/(SUM([2]CPR_CEB!$K$93:$K$97)))</f>
        <v>0</v>
      </c>
      <c r="BG82" s="75">
        <f>$U82*(SUM([2]CPR_CEB!$K$94)/(SUM([2]CPR_CEB!$K$93:$K$97)))*([2]TRP!$D$246/SUM([2]TRP!$D$246:$D$247))</f>
        <v>0</v>
      </c>
      <c r="BH82" s="75">
        <f>$U82*(SUM([2]CPR_CEB!$K$94)/(SUM([2]CPR_CEB!$K$93:$K$97)))*([2]TRP!$D$247/SUM([2]TRP!$D$246:$D$247))</f>
        <v>0</v>
      </c>
      <c r="BI82" s="75">
        <f>$U82*(SUM([2]CPR_CEB!$K$95:$K$96)/(SUM([2]CPR_CEB!$K$93:$K$97)))</f>
        <v>0</v>
      </c>
      <c r="BJ82" s="75">
        <f>$U82*(SUM([2]CPR_CEB!$K$97)/(SUM([2]CPR_CEB!$K$93:$K$97)))</f>
        <v>0</v>
      </c>
      <c r="BK82" s="71">
        <f>$V82*(SUM([2]CPR_CEB!$K$98)/(SUM([2]CPR_CEB!$K$98:$K$100)))</f>
        <v>0</v>
      </c>
      <c r="BL82" s="71">
        <f>$V82*(SUM([2]CPR_CEB!$K$99)/(SUM([2]CPR_CEB!$K$98:$K$100)))</f>
        <v>0</v>
      </c>
      <c r="BM82" s="71">
        <f>$V82*(SUM([2]CPR_CEB!$K$100)/(SUM([2]CPR_CEB!$K$98:$K$100)))</f>
        <v>0</v>
      </c>
      <c r="BN82" s="75">
        <f>$AB82*(SUM([2]CPR_CEB!$K$106)/(SUM([2]CPR_CEB!$K$106:$K$113)))</f>
        <v>0</v>
      </c>
      <c r="BO82" s="75">
        <f>$AB82*(SUM([2]CPR_CEB!$K$107)/(SUM([2]CPR_CEB!$K$106:$K$113)))</f>
        <v>0</v>
      </c>
      <c r="BP82" s="75">
        <f>$AB82*(SUM([2]CPR_CEB!$K$108)/(SUM([2]CPR_CEB!$K$106:$K$113)))</f>
        <v>0</v>
      </c>
      <c r="BQ82" s="75">
        <f>$AB82*(SUM([2]CPR_CEB!$K$109)/(SUM([2]CPR_CEB!$K$106:$K$113)))</f>
        <v>0</v>
      </c>
      <c r="BR82" s="75">
        <f>$AB82*(SUM([2]CPR_CEB!$K$110)/(SUM([2]CPR_CEB!$K$106:$K$113)))</f>
        <v>0</v>
      </c>
      <c r="BS82" s="75">
        <f>$AB82*(SUM([2]CPR_CEB!$K$111:$K$112)/(SUM([2]CPR_CEB!$K$106:$K$113)))</f>
        <v>0</v>
      </c>
      <c r="BT82" s="75">
        <f>$AB82*(SUM([2]CPR_CEB!$K$113)/(SUM([2]CPR_CEB!$K$106:$K$113)))*([2]TRP!$D$248/SUM([2]TRP!$D$248:$D$251))</f>
        <v>0</v>
      </c>
      <c r="BU82" s="75">
        <f>$AB82*(SUM([2]CPR_CEB!$K$113)/(SUM([2]CPR_CEB!$K$106:$K$113)))*([2]TRP!$D$249/SUM([2]TRP!$D$248:$D$251))</f>
        <v>0</v>
      </c>
      <c r="BV82" s="75">
        <f>$AB82*(SUM([2]CPR_CEB!$K$113)/(SUM([2]CPR_CEB!$K$106:$K$113)))*([2]TRP!$D$250/SUM([2]TRP!$D$248:$D$251))</f>
        <v>0</v>
      </c>
      <c r="BW82" s="75">
        <f>$AB82*(SUM([2]CPR_CEB!$K$113)/(SUM([2]CPR_CEB!$K$106:$K$113)))*([2]TRP!$D$251/SUM([2]TRP!$D$248:$D$251))</f>
        <v>0</v>
      </c>
      <c r="BX82" s="71">
        <f>$AJ82*(SUM([2]CPR_CEB!$K$129)/(SUM([2]CPR_CEB!$K$129:$K$130)))</f>
        <v>0</v>
      </c>
      <c r="BY82" s="71">
        <f>$AJ82*(SUM([2]CPR_CEB!$K$130)/(SUM([2]CPR_CEB!$K$129:$K$130)))</f>
        <v>0</v>
      </c>
      <c r="BZ82" s="68">
        <f>$AN82*(SUM([2]CPR_CEB!$K$137)/(SUM([2]CPR_CEB!$K$137:$K$138)))</f>
        <v>0</v>
      </c>
      <c r="CA82" s="68">
        <f>$AN82*(SUM([2]CPR_CEB!$K$138)/(SUM([2]CPR_CEB!$K$137:$K$138)))</f>
        <v>0</v>
      </c>
      <c r="CB82" s="71">
        <f>$AO82*([2]CPR_CEB!$K$139+[2]CPR_CEB!$K$141)/(SUM([2]CPR_CEB!$K$139:$K$141))</f>
        <v>0</v>
      </c>
      <c r="CC82" s="71">
        <f>$AO82*(SUM([2]CPR_CEB!$K$140)/(SUM([2]CPR_CEB!$K$139:$K$141)))</f>
        <v>0</v>
      </c>
      <c r="CD82" s="68">
        <f>$AP82*(SUM([2]CPR_CEB!$K$142)/(SUM([2]CPR_CEB!$K$142:$K$143)))</f>
        <v>0</v>
      </c>
      <c r="CE82" s="68">
        <f>$AP82*(SUM([2]CPR_CEB!$K$143)/(SUM([2]CPR_CEB!$K$142:$K$143)))</f>
        <v>0</v>
      </c>
      <c r="CF82" s="70"/>
      <c r="CG82" s="70"/>
      <c r="CI82" s="72">
        <f t="shared" si="5"/>
        <v>0</v>
      </c>
      <c r="CJ82" s="73">
        <f t="shared" si="6"/>
        <v>0</v>
      </c>
      <c r="CK82" s="73">
        <f t="shared" si="7"/>
        <v>0</v>
      </c>
      <c r="CL82" s="73">
        <f t="shared" si="8"/>
        <v>0</v>
      </c>
      <c r="CM82" s="73">
        <f t="shared" si="9"/>
        <v>0</v>
      </c>
      <c r="CN82" s="73">
        <f t="shared" si="10"/>
        <v>0</v>
      </c>
      <c r="CO82" s="73">
        <f t="shared" si="11"/>
        <v>0</v>
      </c>
      <c r="CP82" s="73">
        <f t="shared" si="11"/>
        <v>0</v>
      </c>
      <c r="CQ82" s="73">
        <f t="shared" si="12"/>
        <v>0</v>
      </c>
      <c r="CR82" s="73">
        <f t="shared" si="12"/>
        <v>0</v>
      </c>
      <c r="CS82" s="73">
        <f t="shared" si="13"/>
        <v>0</v>
      </c>
      <c r="CT82" s="73">
        <f t="shared" si="14"/>
        <v>0</v>
      </c>
      <c r="CU82" s="73">
        <f t="shared" si="15"/>
        <v>0</v>
      </c>
      <c r="CV82" s="73">
        <f t="shared" si="16"/>
        <v>0</v>
      </c>
      <c r="CW82" s="73">
        <f t="shared" si="17"/>
        <v>0</v>
      </c>
      <c r="CX82" s="73">
        <f t="shared" si="18"/>
        <v>0</v>
      </c>
      <c r="CY82" s="73">
        <f t="shared" si="18"/>
        <v>0</v>
      </c>
      <c r="CZ82" s="73">
        <f t="shared" si="18"/>
        <v>0</v>
      </c>
      <c r="DA82" s="73">
        <f t="shared" si="19"/>
        <v>0</v>
      </c>
      <c r="DB82" s="73">
        <f t="shared" si="20"/>
        <v>0</v>
      </c>
      <c r="DC82" s="73">
        <f t="shared" si="21"/>
        <v>0</v>
      </c>
      <c r="DD82" s="73">
        <f t="shared" si="22"/>
        <v>0</v>
      </c>
      <c r="DE82" s="73">
        <f t="shared" si="23"/>
        <v>0</v>
      </c>
      <c r="DF82" s="73">
        <f t="shared" si="24"/>
        <v>0</v>
      </c>
      <c r="DG82" s="74">
        <f t="shared" si="25"/>
        <v>0</v>
      </c>
      <c r="DH82" s="99"/>
    </row>
    <row r="83" spans="1:112" ht="13.25" x14ac:dyDescent="0.25">
      <c r="A83" s="22" t="str">
        <f t="shared" si="30"/>
        <v>CONSEILS ET ASSISTANCE</v>
      </c>
      <c r="B83" s="22" t="str">
        <f t="shared" si="30"/>
        <v xml:space="preserve">FN2 </v>
      </c>
      <c r="C83" s="22">
        <v>19</v>
      </c>
      <c r="D83" s="67">
        <f t="shared" si="27"/>
        <v>318.3</v>
      </c>
      <c r="E83" s="67">
        <f t="shared" si="33"/>
        <v>184.65</v>
      </c>
      <c r="F83" s="67">
        <f t="shared" si="33"/>
        <v>359.4</v>
      </c>
      <c r="G83" s="67">
        <f t="shared" si="33"/>
        <v>47.34</v>
      </c>
      <c r="H83" s="67">
        <f t="shared" si="33"/>
        <v>257.14</v>
      </c>
      <c r="I83" s="67">
        <f t="shared" si="33"/>
        <v>169.72</v>
      </c>
      <c r="J83" s="67">
        <f t="shared" si="33"/>
        <v>144.69999999999999</v>
      </c>
      <c r="K83" s="67">
        <f t="shared" si="33"/>
        <v>390.04</v>
      </c>
      <c r="L83" s="67">
        <f t="shared" si="33"/>
        <v>444.41</v>
      </c>
      <c r="M83" s="67">
        <f t="shared" si="33"/>
        <v>402.91</v>
      </c>
      <c r="N83" s="67">
        <f t="shared" si="33"/>
        <v>2521.23</v>
      </c>
      <c r="O83" s="68">
        <f t="shared" si="33"/>
        <v>135.47</v>
      </c>
      <c r="P83" s="67">
        <f t="shared" si="33"/>
        <v>36.31</v>
      </c>
      <c r="Q83" s="69">
        <f t="shared" si="33"/>
        <v>159.32</v>
      </c>
      <c r="R83" s="68">
        <f t="shared" si="33"/>
        <v>368.66</v>
      </c>
      <c r="S83" s="69">
        <f t="shared" si="33"/>
        <v>299.47000000000003</v>
      </c>
      <c r="T83" s="67">
        <f t="shared" si="33"/>
        <v>394.8</v>
      </c>
      <c r="U83" s="68">
        <f t="shared" si="33"/>
        <v>84.66</v>
      </c>
      <c r="V83" s="69">
        <f t="shared" si="33"/>
        <v>649.37</v>
      </c>
      <c r="W83" s="67">
        <f t="shared" si="33"/>
        <v>488.19</v>
      </c>
      <c r="X83" s="67">
        <f t="shared" si="33"/>
        <v>54.5</v>
      </c>
      <c r="Y83" s="67">
        <f t="shared" si="33"/>
        <v>156.62</v>
      </c>
      <c r="Z83" s="67">
        <f t="shared" si="33"/>
        <v>1779.98</v>
      </c>
      <c r="AA83" s="67">
        <f t="shared" si="33"/>
        <v>966.53</v>
      </c>
      <c r="AB83" s="68">
        <f t="shared" si="33"/>
        <v>1820.18</v>
      </c>
      <c r="AC83" s="67">
        <f t="shared" si="33"/>
        <v>1985</v>
      </c>
      <c r="AD83" s="67">
        <f t="shared" si="33"/>
        <v>557.47</v>
      </c>
      <c r="AE83" s="67">
        <f t="shared" si="33"/>
        <v>1319.71</v>
      </c>
      <c r="AF83" s="67">
        <f t="shared" si="33"/>
        <v>15479.02</v>
      </c>
      <c r="AG83" s="67">
        <f t="shared" si="33"/>
        <v>475.76</v>
      </c>
      <c r="AH83" s="67">
        <f t="shared" si="33"/>
        <v>8238.9500000000007</v>
      </c>
      <c r="AI83" s="67">
        <f t="shared" si="33"/>
        <v>949.98</v>
      </c>
      <c r="AJ83" s="69">
        <f t="shared" si="33"/>
        <v>890.16</v>
      </c>
      <c r="AK83" s="67">
        <f t="shared" si="33"/>
        <v>653.86</v>
      </c>
      <c r="AL83" s="67">
        <f t="shared" si="33"/>
        <v>400.13</v>
      </c>
      <c r="AM83" s="70">
        <f t="shared" si="33"/>
        <v>94.76</v>
      </c>
      <c r="AN83" s="68">
        <f t="shared" si="33"/>
        <v>556.91</v>
      </c>
      <c r="AO83" s="69">
        <f t="shared" si="33"/>
        <v>610.76</v>
      </c>
      <c r="AP83" s="68">
        <f t="shared" si="33"/>
        <v>202.29</v>
      </c>
      <c r="AQ83" s="67">
        <f t="shared" si="33"/>
        <v>3963</v>
      </c>
      <c r="AR83" s="67">
        <f t="shared" si="33"/>
        <v>129.34</v>
      </c>
      <c r="AS83" s="67">
        <f t="shared" si="33"/>
        <v>49141.000000000007</v>
      </c>
      <c r="AT83" s="75">
        <f>O83*(SUM([2]CPR_CEB!$K$69:$K$70))/(SUM([2]CPR_CEB!$K$69:$K$72))</f>
        <v>23.429279095974458</v>
      </c>
      <c r="AU83" s="75">
        <f>O83*([2]CPR_CEB!$K$71/(SUM([2]CPR_CEB!$K$69:$K$72)))</f>
        <v>28.640968509359542</v>
      </c>
      <c r="AV83" s="75">
        <f>O83*([2]CPR_CEB!$K$72/(SUM([2]CPR_CEB!$K$69:$K$72)))</f>
        <v>83.399752394665995</v>
      </c>
      <c r="AW83" s="71">
        <f>$Q83*([2]CPR_CEB!$K$76/(SUM([2]CPR_CEB!$K$76:$K$78)))</f>
        <v>59.513758142169351</v>
      </c>
      <c r="AX83" s="71">
        <f>$Q83*(SUM([2]CPR_CEB!$K$77:$K$78)/(SUM([2]CPR_CEB!$K$76:$K$78)))</f>
        <v>99.806241857830628</v>
      </c>
      <c r="AY83" s="75">
        <f>$R83*(SUM([2]CPR_CEB!$K$79)/(SUM([2]CPR_CEB!$K$79:$K$84)))</f>
        <v>28.629287565438243</v>
      </c>
      <c r="AZ83" s="75">
        <f>$R83*(SUM([2]CPR_CEB!$K$80)/(SUM([2]CPR_CEB!$K$79:$K$84)))</f>
        <v>113.52350904473126</v>
      </c>
      <c r="BA83" s="75">
        <f>$R83*(SUM([2]CPR_CEB!$K$81:$K$83)/(SUM([2]CPR_CEB!$K$79:$K$84)))</f>
        <v>106.27183900896698</v>
      </c>
      <c r="BB83" s="75">
        <f>$R83*(SUM([2]CPR_CEB!$K$84)/(SUM([2]CPR_CEB!$K$79:$K$84)))</f>
        <v>120.23536438086353</v>
      </c>
      <c r="BC83" s="71">
        <f>$S83*(SUM([2]CPR_CEB!$K$85)/(SUM([2]CPR_CEB!$K$85:$K$90)))</f>
        <v>93.357761948111076</v>
      </c>
      <c r="BD83" s="71">
        <f>$S83*(SUM([2]CPR_CEB!$K$86)/(SUM([2]CPR_CEB!$K$85:$K$90)))</f>
        <v>43.145080450614479</v>
      </c>
      <c r="BE83" s="71">
        <f>$S83*(SUM([2]CPR_CEB!$K$87:$K$90)/(SUM([2]CPR_CEB!$K$85:$K$90)))</f>
        <v>162.96715760127449</v>
      </c>
      <c r="BF83" s="75">
        <f>$U83*(SUM([2]CPR_CEB!$K$93)/(SUM([2]CPR_CEB!$K$93:$K$97)))</f>
        <v>0.20273952068442314</v>
      </c>
      <c r="BG83" s="75">
        <f>$U83*(SUM([2]CPR_CEB!$K$94)/(SUM([2]CPR_CEB!$K$93:$K$97)))*([2]TRP!$D$246/SUM([2]TRP!$D$246:$D$247))</f>
        <v>0.58919030787374538</v>
      </c>
      <c r="BH83" s="75">
        <f>$U83*(SUM([2]CPR_CEB!$K$94)/(SUM([2]CPR_CEB!$K$93:$K$97)))*([2]TRP!$D$247/SUM([2]TRP!$D$246:$D$247))</f>
        <v>0.28057771216171895</v>
      </c>
      <c r="BI83" s="75">
        <f>$U83*(SUM([2]CPR_CEB!$K$95:$K$96)/(SUM([2]CPR_CEB!$K$93:$K$97)))</f>
        <v>6.2663535820704528</v>
      </c>
      <c r="BJ83" s="75">
        <f>$U83*(SUM([2]CPR_CEB!$K$97)/(SUM([2]CPR_CEB!$K$93:$K$97)))</f>
        <v>77.321138877209648</v>
      </c>
      <c r="BK83" s="71">
        <f>$V83*(SUM([2]CPR_CEB!$K$98)/(SUM([2]CPR_CEB!$K$98:$K$100)))</f>
        <v>379.60517935824669</v>
      </c>
      <c r="BL83" s="71">
        <f>$V83*(SUM([2]CPR_CEB!$K$99)/(SUM([2]CPR_CEB!$K$98:$K$100)))</f>
        <v>196.60113151245034</v>
      </c>
      <c r="BM83" s="71">
        <f>$V83*(SUM([2]CPR_CEB!$K$100)/(SUM([2]CPR_CEB!$K$98:$K$100)))</f>
        <v>73.163689129303009</v>
      </c>
      <c r="BN83" s="75">
        <f>$AB83*(SUM([2]CPR_CEB!$K$106)/(SUM([2]CPR_CEB!$K$106:$K$113)))</f>
        <v>118.03140279114534</v>
      </c>
      <c r="BO83" s="75">
        <f>$AB83*(SUM([2]CPR_CEB!$K$107)/(SUM([2]CPR_CEB!$K$106:$K$113)))</f>
        <v>215.42981659715539</v>
      </c>
      <c r="BP83" s="75">
        <f>$AB83*(SUM([2]CPR_CEB!$K$108)/(SUM([2]CPR_CEB!$K$106:$K$113)))</f>
        <v>512.17502138808686</v>
      </c>
      <c r="BQ83" s="75">
        <f>$AB83*(SUM([2]CPR_CEB!$K$109)/(SUM([2]CPR_CEB!$K$106:$K$113)))</f>
        <v>115.50094187787404</v>
      </c>
      <c r="BR83" s="75">
        <f>$AB83*(SUM([2]CPR_CEB!$K$110)/(SUM([2]CPR_CEB!$K$106:$K$113)))</f>
        <v>216.52472756924394</v>
      </c>
      <c r="BS83" s="75">
        <f>$AB83*(SUM([2]CPR_CEB!$K$111:$K$112)/(SUM([2]CPR_CEB!$K$106:$K$113)))</f>
        <v>468.80438121591283</v>
      </c>
      <c r="BT83" s="75">
        <f>$AB83*(SUM([2]CPR_CEB!$K$113)/(SUM([2]CPR_CEB!$K$106:$K$113)))*([2]TRP!$D$248/SUM([2]TRP!$D$248:$D$251))</f>
        <v>18.873498146209101</v>
      </c>
      <c r="BU83" s="75">
        <f>$AB83*(SUM([2]CPR_CEB!$K$113)/(SUM([2]CPR_CEB!$K$106:$K$113)))*([2]TRP!$D$249/SUM([2]TRP!$D$248:$D$251))</f>
        <v>96.738780912646732</v>
      </c>
      <c r="BV83" s="75">
        <f>$AB83*(SUM([2]CPR_CEB!$K$113)/(SUM([2]CPR_CEB!$K$106:$K$113)))*([2]TRP!$D$250/SUM([2]TRP!$D$248:$D$251))</f>
        <v>23.034178706812767</v>
      </c>
      <c r="BW83" s="75">
        <f>$AB83*(SUM([2]CPR_CEB!$K$113)/(SUM([2]CPR_CEB!$K$106:$K$113)))*([2]TRP!$D$251/SUM([2]TRP!$D$248:$D$251))</f>
        <v>35.067250794913157</v>
      </c>
      <c r="BX83" s="71">
        <f>$AJ83*(SUM([2]CPR_CEB!$K$129)/(SUM([2]CPR_CEB!$K$129:$K$130)))</f>
        <v>670.64884412856441</v>
      </c>
      <c r="BY83" s="71">
        <f>$AJ83*(SUM([2]CPR_CEB!$K$130)/(SUM([2]CPR_CEB!$K$129:$K$130)))</f>
        <v>219.51115587143553</v>
      </c>
      <c r="BZ83" s="68">
        <f>$AN83*(SUM([2]CPR_CEB!$K$137)/(SUM([2]CPR_CEB!$K$137:$K$138)))</f>
        <v>93.752947167593291</v>
      </c>
      <c r="CA83" s="68">
        <f>$AN83*(SUM([2]CPR_CEB!$K$138)/(SUM([2]CPR_CEB!$K$137:$K$138)))</f>
        <v>463.15705283240669</v>
      </c>
      <c r="CB83" s="71">
        <f>$AO83*([2]CPR_CEB!$K$139+[2]CPR_CEB!$K$141)/(SUM([2]CPR_CEB!$K$139:$K$141))</f>
        <v>333.87946038649324</v>
      </c>
      <c r="CC83" s="71">
        <f>$AO83*(SUM([2]CPR_CEB!$K$140)/(SUM([2]CPR_CEB!$K$139:$K$141)))</f>
        <v>276.88053961350676</v>
      </c>
      <c r="CD83" s="68">
        <f>$AP83*(SUM([2]CPR_CEB!$K$142)/(SUM([2]CPR_CEB!$K$142:$K$143)))</f>
        <v>85.113443165115129</v>
      </c>
      <c r="CE83" s="68">
        <f>$AP83*(SUM([2]CPR_CEB!$K$143)/(SUM([2]CPR_CEB!$K$142:$K$143)))</f>
        <v>117.17655683488485</v>
      </c>
      <c r="CF83" s="70"/>
      <c r="CG83" s="70"/>
      <c r="CI83" s="72">
        <f t="shared" si="5"/>
        <v>318.3</v>
      </c>
      <c r="CJ83" s="73">
        <f t="shared" si="6"/>
        <v>544.04999999999995</v>
      </c>
      <c r="CK83" s="73">
        <f t="shared" si="7"/>
        <v>390.04</v>
      </c>
      <c r="CL83" s="73">
        <f t="shared" si="8"/>
        <v>28.640968509359542</v>
      </c>
      <c r="CM83" s="73">
        <f t="shared" si="9"/>
        <v>83.399752394665995</v>
      </c>
      <c r="CN83" s="73">
        <f t="shared" si="10"/>
        <v>99.806241857830628</v>
      </c>
      <c r="CO83" s="73">
        <f t="shared" si="11"/>
        <v>28.629287565438243</v>
      </c>
      <c r="CP83" s="73">
        <f t="shared" si="11"/>
        <v>113.52350904473126</v>
      </c>
      <c r="CQ83" s="73">
        <f t="shared" si="12"/>
        <v>120.23536438086353</v>
      </c>
      <c r="CR83" s="73">
        <f t="shared" si="12"/>
        <v>93.357761948111076</v>
      </c>
      <c r="CS83" s="73">
        <f t="shared" si="13"/>
        <v>43.145080450614479</v>
      </c>
      <c r="CT83" s="73">
        <f t="shared" si="14"/>
        <v>4850.1720765597584</v>
      </c>
      <c r="CU83" s="73">
        <f t="shared" si="15"/>
        <v>542.69000000000005</v>
      </c>
      <c r="CV83" s="73">
        <f t="shared" si="16"/>
        <v>136.90490093735445</v>
      </c>
      <c r="CW83" s="73">
        <f t="shared" si="17"/>
        <v>215.42981659715539</v>
      </c>
      <c r="CX83" s="73">
        <f t="shared" si="18"/>
        <v>608.91380230073355</v>
      </c>
      <c r="CY83" s="73">
        <f t="shared" si="18"/>
        <v>138.53512058468681</v>
      </c>
      <c r="CZ83" s="73">
        <f t="shared" si="18"/>
        <v>251.59197836415709</v>
      </c>
      <c r="DA83" s="73">
        <f t="shared" si="19"/>
        <v>34709.969076063688</v>
      </c>
      <c r="DB83" s="73">
        <f t="shared" si="20"/>
        <v>5169.0653051522331</v>
      </c>
      <c r="DC83" s="73">
        <f t="shared" si="21"/>
        <v>0.20273952068442314</v>
      </c>
      <c r="DD83" s="73">
        <f t="shared" si="22"/>
        <v>77.910329185083398</v>
      </c>
      <c r="DE83" s="73">
        <f t="shared" si="23"/>
        <v>379.60517935824669</v>
      </c>
      <c r="DF83" s="73">
        <f t="shared" si="24"/>
        <v>196.88170922461205</v>
      </c>
      <c r="DG83" s="74">
        <f t="shared" si="25"/>
        <v>49141</v>
      </c>
      <c r="DH83" s="99"/>
    </row>
    <row r="84" spans="1:112" ht="13.25" x14ac:dyDescent="0.25">
      <c r="A84" s="22" t="str">
        <f t="shared" si="30"/>
        <v>SERVICES OPERATIONNELS</v>
      </c>
      <c r="B84" s="22" t="str">
        <f t="shared" si="30"/>
        <v xml:space="preserve">FN3 </v>
      </c>
      <c r="C84" s="22">
        <v>19</v>
      </c>
      <c r="D84" s="67">
        <f t="shared" si="27"/>
        <v>0</v>
      </c>
      <c r="E84" s="67">
        <f t="shared" si="33"/>
        <v>0</v>
      </c>
      <c r="F84" s="67">
        <f t="shared" si="33"/>
        <v>0</v>
      </c>
      <c r="G84" s="67">
        <f t="shared" si="33"/>
        <v>0</v>
      </c>
      <c r="H84" s="67">
        <f t="shared" si="33"/>
        <v>0</v>
      </c>
      <c r="I84" s="67">
        <f t="shared" si="33"/>
        <v>0</v>
      </c>
      <c r="J84" s="67">
        <f t="shared" si="33"/>
        <v>0</v>
      </c>
      <c r="K84" s="67">
        <f t="shared" si="33"/>
        <v>0</v>
      </c>
      <c r="L84" s="67">
        <f t="shared" si="33"/>
        <v>0</v>
      </c>
      <c r="M84" s="67">
        <f t="shared" si="33"/>
        <v>0</v>
      </c>
      <c r="N84" s="67">
        <f t="shared" si="33"/>
        <v>0</v>
      </c>
      <c r="O84" s="68">
        <f t="shared" si="33"/>
        <v>0</v>
      </c>
      <c r="P84" s="67">
        <f t="shared" si="33"/>
        <v>0</v>
      </c>
      <c r="Q84" s="69">
        <f t="shared" si="33"/>
        <v>0</v>
      </c>
      <c r="R84" s="68">
        <f t="shared" si="33"/>
        <v>0</v>
      </c>
      <c r="S84" s="69">
        <f t="shared" si="33"/>
        <v>0</v>
      </c>
      <c r="T84" s="67">
        <f t="shared" si="33"/>
        <v>0</v>
      </c>
      <c r="U84" s="68">
        <f t="shared" si="33"/>
        <v>0</v>
      </c>
      <c r="V84" s="69">
        <f t="shared" si="33"/>
        <v>0</v>
      </c>
      <c r="W84" s="67">
        <f t="shared" si="33"/>
        <v>0</v>
      </c>
      <c r="X84" s="67">
        <f t="shared" si="33"/>
        <v>0</v>
      </c>
      <c r="Y84" s="67">
        <f t="shared" si="33"/>
        <v>0</v>
      </c>
      <c r="Z84" s="67">
        <f t="shared" si="33"/>
        <v>0</v>
      </c>
      <c r="AA84" s="67">
        <f t="shared" si="33"/>
        <v>0</v>
      </c>
      <c r="AB84" s="68">
        <f t="shared" si="33"/>
        <v>0</v>
      </c>
      <c r="AC84" s="67">
        <f t="shared" ref="AC84:AS84" si="34">AC36</f>
        <v>0</v>
      </c>
      <c r="AD84" s="67">
        <f t="shared" si="34"/>
        <v>0</v>
      </c>
      <c r="AE84" s="67">
        <f t="shared" si="34"/>
        <v>0</v>
      </c>
      <c r="AF84" s="67">
        <f t="shared" si="34"/>
        <v>0</v>
      </c>
      <c r="AG84" s="67">
        <f t="shared" si="34"/>
        <v>0</v>
      </c>
      <c r="AH84" s="67">
        <f t="shared" si="34"/>
        <v>0</v>
      </c>
      <c r="AI84" s="67">
        <f t="shared" si="34"/>
        <v>0</v>
      </c>
      <c r="AJ84" s="69">
        <f t="shared" si="34"/>
        <v>0</v>
      </c>
      <c r="AK84" s="67">
        <f t="shared" si="34"/>
        <v>0</v>
      </c>
      <c r="AL84" s="67">
        <f t="shared" si="34"/>
        <v>0</v>
      </c>
      <c r="AM84" s="70">
        <f t="shared" si="34"/>
        <v>0</v>
      </c>
      <c r="AN84" s="68">
        <f t="shared" si="34"/>
        <v>0</v>
      </c>
      <c r="AO84" s="69">
        <f t="shared" si="34"/>
        <v>0</v>
      </c>
      <c r="AP84" s="68">
        <f t="shared" si="34"/>
        <v>0</v>
      </c>
      <c r="AQ84" s="67">
        <f t="shared" si="34"/>
        <v>0</v>
      </c>
      <c r="AR84" s="67">
        <f t="shared" si="34"/>
        <v>0</v>
      </c>
      <c r="AS84" s="67">
        <f t="shared" si="34"/>
        <v>0</v>
      </c>
      <c r="AT84" s="75">
        <f>O84*(SUM([2]CPR_CEB!$K$69:$K$70))/(SUM([2]CPR_CEB!$K$69:$K$72))</f>
        <v>0</v>
      </c>
      <c r="AU84" s="75">
        <f>O84*([2]CPR_CEB!$K$71/(SUM([2]CPR_CEB!$K$69:$K$72)))</f>
        <v>0</v>
      </c>
      <c r="AV84" s="75">
        <f>O84*([2]CPR_CEB!$K$72/(SUM([2]CPR_CEB!$K$69:$K$72)))</f>
        <v>0</v>
      </c>
      <c r="AW84" s="71">
        <f>$Q84*([2]CPR_CEB!$K$76/(SUM([2]CPR_CEB!$K$76:$K$78)))</f>
        <v>0</v>
      </c>
      <c r="AX84" s="71">
        <f>$Q84*(SUM([2]CPR_CEB!$K$77:$K$78)/(SUM([2]CPR_CEB!$K$76:$K$78)))</f>
        <v>0</v>
      </c>
      <c r="AY84" s="75">
        <f>$R84*(SUM([2]CPR_CEB!$K$79)/(SUM([2]CPR_CEB!$K$79:$K$84)))</f>
        <v>0</v>
      </c>
      <c r="AZ84" s="75">
        <f>$R84*(SUM([2]CPR_CEB!$K$80)/(SUM([2]CPR_CEB!$K$79:$K$84)))</f>
        <v>0</v>
      </c>
      <c r="BA84" s="75">
        <f>$R84*(SUM([2]CPR_CEB!$K$81:$K$83)/(SUM([2]CPR_CEB!$K$79:$K$84)))</f>
        <v>0</v>
      </c>
      <c r="BB84" s="75">
        <f>$R84*(SUM([2]CPR_CEB!$K$84)/(SUM([2]CPR_CEB!$K$79:$K$84)))</f>
        <v>0</v>
      </c>
      <c r="BC84" s="71">
        <f>$S84*(SUM([2]CPR_CEB!$K$85)/(SUM([2]CPR_CEB!$K$85:$K$90)))</f>
        <v>0</v>
      </c>
      <c r="BD84" s="71">
        <f>$S84*(SUM([2]CPR_CEB!$K$86)/(SUM([2]CPR_CEB!$K$85:$K$90)))</f>
        <v>0</v>
      </c>
      <c r="BE84" s="71">
        <f>$S84*(SUM([2]CPR_CEB!$K$87:$K$90)/(SUM([2]CPR_CEB!$K$85:$K$90)))</f>
        <v>0</v>
      </c>
      <c r="BF84" s="75">
        <f>$U84*(SUM([2]CPR_CEB!$K$93)/(SUM([2]CPR_CEB!$K$93:$K$97)))</f>
        <v>0</v>
      </c>
      <c r="BG84" s="75">
        <f>$U84*(SUM([2]CPR_CEB!$K$94)/(SUM([2]CPR_CEB!$K$93:$K$97)))*([2]TRP!$D$246/SUM([2]TRP!$D$246:$D$247))</f>
        <v>0</v>
      </c>
      <c r="BH84" s="75">
        <f>$U84*(SUM([2]CPR_CEB!$K$94)/(SUM([2]CPR_CEB!$K$93:$K$97)))*([2]TRP!$D$247/SUM([2]TRP!$D$246:$D$247))</f>
        <v>0</v>
      </c>
      <c r="BI84" s="75">
        <f>$U84*(SUM([2]CPR_CEB!$K$95:$K$96)/(SUM([2]CPR_CEB!$K$93:$K$97)))</f>
        <v>0</v>
      </c>
      <c r="BJ84" s="75">
        <f>$U84*(SUM([2]CPR_CEB!$K$97)/(SUM([2]CPR_CEB!$K$93:$K$97)))</f>
        <v>0</v>
      </c>
      <c r="BK84" s="71">
        <f>$V84*(SUM([2]CPR_CEB!$K$98)/(SUM([2]CPR_CEB!$K$98:$K$100)))</f>
        <v>0</v>
      </c>
      <c r="BL84" s="71">
        <f>$V84*(SUM([2]CPR_CEB!$K$99)/(SUM([2]CPR_CEB!$K$98:$K$100)))</f>
        <v>0</v>
      </c>
      <c r="BM84" s="71">
        <f>$V84*(SUM([2]CPR_CEB!$K$100)/(SUM([2]CPR_CEB!$K$98:$K$100)))</f>
        <v>0</v>
      </c>
      <c r="BN84" s="75">
        <f>$AB84*(SUM([2]CPR_CEB!$K$106)/(SUM([2]CPR_CEB!$K$106:$K$113)))</f>
        <v>0</v>
      </c>
      <c r="BO84" s="75">
        <f>$AB84*(SUM([2]CPR_CEB!$K$107)/(SUM([2]CPR_CEB!$K$106:$K$113)))</f>
        <v>0</v>
      </c>
      <c r="BP84" s="75">
        <f>$AB84*(SUM([2]CPR_CEB!$K$108)/(SUM([2]CPR_CEB!$K$106:$K$113)))</f>
        <v>0</v>
      </c>
      <c r="BQ84" s="75">
        <f>$AB84*(SUM([2]CPR_CEB!$K$109)/(SUM([2]CPR_CEB!$K$106:$K$113)))</f>
        <v>0</v>
      </c>
      <c r="BR84" s="75">
        <f>$AB84*(SUM([2]CPR_CEB!$K$110)/(SUM([2]CPR_CEB!$K$106:$K$113)))</f>
        <v>0</v>
      </c>
      <c r="BS84" s="75">
        <f>$AB84*(SUM([2]CPR_CEB!$K$111:$K$112)/(SUM([2]CPR_CEB!$K$106:$K$113)))</f>
        <v>0</v>
      </c>
      <c r="BT84" s="75">
        <f>$AB84*(SUM([2]CPR_CEB!$K$113)/(SUM([2]CPR_CEB!$K$106:$K$113)))*([2]TRP!$D$248/SUM([2]TRP!$D$248:$D$251))</f>
        <v>0</v>
      </c>
      <c r="BU84" s="75">
        <f>$AB84*(SUM([2]CPR_CEB!$K$113)/(SUM([2]CPR_CEB!$K$106:$K$113)))*([2]TRP!$D$249/SUM([2]TRP!$D$248:$D$251))</f>
        <v>0</v>
      </c>
      <c r="BV84" s="75">
        <f>$AB84*(SUM([2]CPR_CEB!$K$113)/(SUM([2]CPR_CEB!$K$106:$K$113)))*([2]TRP!$D$250/SUM([2]TRP!$D$248:$D$251))</f>
        <v>0</v>
      </c>
      <c r="BW84" s="75">
        <f>$AB84*(SUM([2]CPR_CEB!$K$113)/(SUM([2]CPR_CEB!$K$106:$K$113)))*([2]TRP!$D$251/SUM([2]TRP!$D$248:$D$251))</f>
        <v>0</v>
      </c>
      <c r="BX84" s="71">
        <f>$AJ84*(SUM([2]CPR_CEB!$K$129)/(SUM([2]CPR_CEB!$K$129:$K$130)))</f>
        <v>0</v>
      </c>
      <c r="BY84" s="71">
        <f>$AJ84*(SUM([2]CPR_CEB!$K$130)/(SUM([2]CPR_CEB!$K$129:$K$130)))</f>
        <v>0</v>
      </c>
      <c r="BZ84" s="68">
        <f>$AN84*(SUM([2]CPR_CEB!$K$137)/(SUM([2]CPR_CEB!$K$137:$K$138)))</f>
        <v>0</v>
      </c>
      <c r="CA84" s="68">
        <f>$AN84*(SUM([2]CPR_CEB!$K$138)/(SUM([2]CPR_CEB!$K$137:$K$138)))</f>
        <v>0</v>
      </c>
      <c r="CB84" s="71">
        <f>$AO84*([2]CPR_CEB!$K$139+[2]CPR_CEB!$K$141)/(SUM([2]CPR_CEB!$K$139:$K$141))</f>
        <v>0</v>
      </c>
      <c r="CC84" s="71">
        <f>$AO84*(SUM([2]CPR_CEB!$K$140)/(SUM([2]CPR_CEB!$K$139:$K$141)))</f>
        <v>0</v>
      </c>
      <c r="CD84" s="68">
        <f>$AP84*(SUM([2]CPR_CEB!$K$142)/(SUM([2]CPR_CEB!$K$142:$K$143)))</f>
        <v>0</v>
      </c>
      <c r="CE84" s="68">
        <f>$AP84*(SUM([2]CPR_CEB!$K$143)/(SUM([2]CPR_CEB!$K$142:$K$143)))</f>
        <v>0</v>
      </c>
      <c r="CF84" s="70"/>
      <c r="CG84" s="70"/>
      <c r="CI84" s="72">
        <f t="shared" si="5"/>
        <v>0</v>
      </c>
      <c r="CJ84" s="73">
        <f t="shared" si="6"/>
        <v>0</v>
      </c>
      <c r="CK84" s="73">
        <f t="shared" si="7"/>
        <v>0</v>
      </c>
      <c r="CL84" s="73">
        <f t="shared" si="8"/>
        <v>0</v>
      </c>
      <c r="CM84" s="73">
        <f t="shared" si="9"/>
        <v>0</v>
      </c>
      <c r="CN84" s="73">
        <f t="shared" si="10"/>
        <v>0</v>
      </c>
      <c r="CO84" s="73">
        <f t="shared" si="11"/>
        <v>0</v>
      </c>
      <c r="CP84" s="73">
        <f t="shared" si="11"/>
        <v>0</v>
      </c>
      <c r="CQ84" s="73">
        <f t="shared" si="12"/>
        <v>0</v>
      </c>
      <c r="CR84" s="73">
        <f t="shared" si="12"/>
        <v>0</v>
      </c>
      <c r="CS84" s="73">
        <f t="shared" si="13"/>
        <v>0</v>
      </c>
      <c r="CT84" s="73">
        <f t="shared" si="14"/>
        <v>0</v>
      </c>
      <c r="CU84" s="73">
        <f t="shared" si="15"/>
        <v>0</v>
      </c>
      <c r="CV84" s="73">
        <f t="shared" si="16"/>
        <v>0</v>
      </c>
      <c r="CW84" s="73">
        <f t="shared" si="17"/>
        <v>0</v>
      </c>
      <c r="CX84" s="73">
        <f t="shared" si="18"/>
        <v>0</v>
      </c>
      <c r="CY84" s="73">
        <f t="shared" si="18"/>
        <v>0</v>
      </c>
      <c r="CZ84" s="73">
        <f t="shared" si="18"/>
        <v>0</v>
      </c>
      <c r="DA84" s="73">
        <f t="shared" si="19"/>
        <v>0</v>
      </c>
      <c r="DB84" s="73">
        <f t="shared" si="20"/>
        <v>0</v>
      </c>
      <c r="DC84" s="73">
        <f t="shared" si="21"/>
        <v>0</v>
      </c>
      <c r="DD84" s="73">
        <f t="shared" si="22"/>
        <v>0</v>
      </c>
      <c r="DE84" s="73">
        <f t="shared" si="23"/>
        <v>0</v>
      </c>
      <c r="DF84" s="73">
        <f t="shared" si="24"/>
        <v>0</v>
      </c>
      <c r="DG84" s="74">
        <f t="shared" si="25"/>
        <v>0</v>
      </c>
      <c r="DH84" s="99"/>
    </row>
    <row r="85" spans="1:112" ht="13.25" x14ac:dyDescent="0.25">
      <c r="A85" s="22" t="str">
        <f t="shared" si="30"/>
        <v>RECHERCHE ET DEVELOPPEMENT</v>
      </c>
      <c r="B85" s="46" t="str">
        <f t="shared" si="30"/>
        <v xml:space="preserve">FN4 </v>
      </c>
      <c r="C85" s="22" t="s">
        <v>165</v>
      </c>
      <c r="D85" s="67">
        <f t="shared" si="27"/>
        <v>0</v>
      </c>
      <c r="E85" s="67">
        <f t="shared" ref="E85:S85" si="35">E37</f>
        <v>0</v>
      </c>
      <c r="F85" s="67">
        <f t="shared" si="35"/>
        <v>0</v>
      </c>
      <c r="G85" s="67">
        <f t="shared" si="35"/>
        <v>0</v>
      </c>
      <c r="H85" s="67">
        <f t="shared" si="35"/>
        <v>0</v>
      </c>
      <c r="I85" s="67">
        <f t="shared" si="35"/>
        <v>0</v>
      </c>
      <c r="J85" s="67">
        <f t="shared" si="35"/>
        <v>0</v>
      </c>
      <c r="K85" s="67">
        <f t="shared" si="35"/>
        <v>0</v>
      </c>
      <c r="L85" s="67">
        <f t="shared" si="35"/>
        <v>0</v>
      </c>
      <c r="M85" s="67">
        <f t="shared" si="35"/>
        <v>0</v>
      </c>
      <c r="N85" s="67">
        <f t="shared" si="35"/>
        <v>0</v>
      </c>
      <c r="O85" s="68">
        <f t="shared" si="35"/>
        <v>0</v>
      </c>
      <c r="P85" s="67">
        <f t="shared" si="35"/>
        <v>0</v>
      </c>
      <c r="Q85" s="69">
        <f t="shared" si="35"/>
        <v>0</v>
      </c>
      <c r="R85" s="68">
        <f t="shared" si="35"/>
        <v>0</v>
      </c>
      <c r="S85" s="69">
        <f t="shared" si="35"/>
        <v>0</v>
      </c>
      <c r="T85" s="67">
        <f t="shared" ref="E85:AS91" si="36">T37</f>
        <v>0</v>
      </c>
      <c r="U85" s="68">
        <f t="shared" si="36"/>
        <v>0</v>
      </c>
      <c r="V85" s="69">
        <f t="shared" si="36"/>
        <v>0</v>
      </c>
      <c r="W85" s="67">
        <f t="shared" si="36"/>
        <v>0</v>
      </c>
      <c r="X85" s="67">
        <f t="shared" si="36"/>
        <v>0</v>
      </c>
      <c r="Y85" s="67">
        <f t="shared" si="36"/>
        <v>0</v>
      </c>
      <c r="Z85" s="67">
        <f t="shared" si="36"/>
        <v>0</v>
      </c>
      <c r="AA85" s="67">
        <f t="shared" si="36"/>
        <v>0</v>
      </c>
      <c r="AB85" s="68">
        <f t="shared" si="36"/>
        <v>0</v>
      </c>
      <c r="AC85" s="67">
        <f t="shared" si="36"/>
        <v>0</v>
      </c>
      <c r="AD85" s="67">
        <f t="shared" si="36"/>
        <v>0</v>
      </c>
      <c r="AE85" s="67">
        <f t="shared" si="36"/>
        <v>0</v>
      </c>
      <c r="AF85" s="67">
        <f t="shared" si="36"/>
        <v>0</v>
      </c>
      <c r="AG85" s="67">
        <f t="shared" si="36"/>
        <v>0</v>
      </c>
      <c r="AH85" s="67">
        <f t="shared" si="36"/>
        <v>0</v>
      </c>
      <c r="AI85" s="67">
        <f t="shared" si="36"/>
        <v>0</v>
      </c>
      <c r="AJ85" s="69">
        <f t="shared" si="36"/>
        <v>0</v>
      </c>
      <c r="AK85" s="67">
        <f t="shared" si="36"/>
        <v>0</v>
      </c>
      <c r="AL85" s="67">
        <f t="shared" si="36"/>
        <v>0</v>
      </c>
      <c r="AM85" s="70">
        <f t="shared" si="36"/>
        <v>0</v>
      </c>
      <c r="AN85" s="68">
        <f t="shared" si="36"/>
        <v>0</v>
      </c>
      <c r="AO85" s="69">
        <f t="shared" si="36"/>
        <v>0</v>
      </c>
      <c r="AP85" s="68">
        <f t="shared" si="36"/>
        <v>0</v>
      </c>
      <c r="AQ85" s="67">
        <f t="shared" si="36"/>
        <v>0</v>
      </c>
      <c r="AR85" s="67">
        <f t="shared" si="36"/>
        <v>0</v>
      </c>
      <c r="AS85" s="67">
        <f t="shared" si="36"/>
        <v>0</v>
      </c>
      <c r="AT85" s="75">
        <f>O85*(SUM([2]CPR_CEB!$K$69:$K$70))/(SUM([2]CPR_CEB!$K$69:$K$72))</f>
        <v>0</v>
      </c>
      <c r="AU85" s="75">
        <f>O85*([2]CPR_CEB!$K$71/(SUM([2]CPR_CEB!$K$69:$K$72)))</f>
        <v>0</v>
      </c>
      <c r="AV85" s="75">
        <f>O85*([2]CPR_CEB!$K$72/(SUM([2]CPR_CEB!$K$69:$K$72)))</f>
        <v>0</v>
      </c>
      <c r="AW85" s="71">
        <f>$Q85*([2]CPR_CEB!$K$76/(SUM([2]CPR_CEB!$K$76:$K$78)))</f>
        <v>0</v>
      </c>
      <c r="AX85" s="71">
        <f>$Q85*(SUM([2]CPR_CEB!$K$77:$K$78)/(SUM([2]CPR_CEB!$K$76:$K$78)))</f>
        <v>0</v>
      </c>
      <c r="AY85" s="75">
        <f>$R85*(SUM([2]CPR_CEB!$K$79)/(SUM([2]CPR_CEB!$K$79:$K$84)))</f>
        <v>0</v>
      </c>
      <c r="AZ85" s="75">
        <f>$R85*(SUM([2]CPR_CEB!$K$80)/(SUM([2]CPR_CEB!$K$79:$K$84)))</f>
        <v>0</v>
      </c>
      <c r="BA85" s="75">
        <f>$R85*(SUM([2]CPR_CEB!$K$81:$K$83)/(SUM([2]CPR_CEB!$K$79:$K$84)))</f>
        <v>0</v>
      </c>
      <c r="BB85" s="75">
        <f>$R85*(SUM([2]CPR_CEB!$K$84)/(SUM([2]CPR_CEB!$K$79:$K$84)))</f>
        <v>0</v>
      </c>
      <c r="BC85" s="71">
        <f>$S85*(SUM([2]CPR_CEB!$K$85)/(SUM([2]CPR_CEB!$K$85:$K$90)))</f>
        <v>0</v>
      </c>
      <c r="BD85" s="71">
        <f>$S85*(SUM([2]CPR_CEB!$K$86)/(SUM([2]CPR_CEB!$K$85:$K$90)))</f>
        <v>0</v>
      </c>
      <c r="BE85" s="71">
        <f>$S85*(SUM([2]CPR_CEB!$K$87:$K$90)/(SUM([2]CPR_CEB!$K$85:$K$90)))</f>
        <v>0</v>
      </c>
      <c r="BF85" s="75">
        <f>$U85*(SUM([2]CPR_CEB!$K$93)/(SUM([2]CPR_CEB!$K$93:$K$97)))</f>
        <v>0</v>
      </c>
      <c r="BG85" s="75">
        <f>$U85*(SUM([2]CPR_CEB!$K$94)/(SUM([2]CPR_CEB!$K$93:$K$97)))*([2]TRP!$D$246/SUM([2]TRP!$D$246:$D$247))</f>
        <v>0</v>
      </c>
      <c r="BH85" s="75">
        <f>$U85*(SUM([2]CPR_CEB!$K$94)/(SUM([2]CPR_CEB!$K$93:$K$97)))*([2]TRP!$D$247/SUM([2]TRP!$D$246:$D$247))</f>
        <v>0</v>
      </c>
      <c r="BI85" s="75">
        <f>$U85*(SUM([2]CPR_CEB!$K$95:$K$96)/(SUM([2]CPR_CEB!$K$93:$K$97)))</f>
        <v>0</v>
      </c>
      <c r="BJ85" s="75">
        <f>$U85*(SUM([2]CPR_CEB!$K$97)/(SUM([2]CPR_CEB!$K$93:$K$97)))</f>
        <v>0</v>
      </c>
      <c r="BK85" s="71">
        <f>$V85*(SUM([2]CPR_CEB!$K$98)/(SUM([2]CPR_CEB!$K$98:$K$100)))</f>
        <v>0</v>
      </c>
      <c r="BL85" s="71">
        <f>$V85*(SUM([2]CPR_CEB!$K$99)/(SUM([2]CPR_CEB!$K$98:$K$100)))</f>
        <v>0</v>
      </c>
      <c r="BM85" s="71">
        <f>$V85*(SUM([2]CPR_CEB!$K$100)/(SUM([2]CPR_CEB!$K$98:$K$100)))</f>
        <v>0</v>
      </c>
      <c r="BN85" s="75">
        <f>$AB85*(SUM([2]CPR_CEB!$K$106)/(SUM([2]CPR_CEB!$K$106:$K$113)))</f>
        <v>0</v>
      </c>
      <c r="BO85" s="75">
        <f>$AB85*(SUM([2]CPR_CEB!$K$107)/(SUM([2]CPR_CEB!$K$106:$K$113)))</f>
        <v>0</v>
      </c>
      <c r="BP85" s="75">
        <f>$AB85*(SUM([2]CPR_CEB!$K$108)/(SUM([2]CPR_CEB!$K$106:$K$113)))</f>
        <v>0</v>
      </c>
      <c r="BQ85" s="75">
        <f>$AB85*(SUM([2]CPR_CEB!$K$109)/(SUM([2]CPR_CEB!$K$106:$K$113)))</f>
        <v>0</v>
      </c>
      <c r="BR85" s="75">
        <f>$AB85*(SUM([2]CPR_CEB!$K$110)/(SUM([2]CPR_CEB!$K$106:$K$113)))</f>
        <v>0</v>
      </c>
      <c r="BS85" s="75">
        <f>$AB85*(SUM([2]CPR_CEB!$K$111:$K$112)/(SUM([2]CPR_CEB!$K$106:$K$113)))</f>
        <v>0</v>
      </c>
      <c r="BT85" s="75">
        <f>$AB85*(SUM([2]CPR_CEB!$K$113)/(SUM([2]CPR_CEB!$K$106:$K$113)))*([2]TRP!$D$248/SUM([2]TRP!$D$248:$D$251))</f>
        <v>0</v>
      </c>
      <c r="BU85" s="75">
        <f>$AB85*(SUM([2]CPR_CEB!$K$113)/(SUM([2]CPR_CEB!$K$106:$K$113)))*([2]TRP!$D$249/SUM([2]TRP!$D$248:$D$251))</f>
        <v>0</v>
      </c>
      <c r="BV85" s="75">
        <f>$AB85*(SUM([2]CPR_CEB!$K$113)/(SUM([2]CPR_CEB!$K$106:$K$113)))*([2]TRP!$D$250/SUM([2]TRP!$D$248:$D$251))</f>
        <v>0</v>
      </c>
      <c r="BW85" s="75">
        <f>$AB85*(SUM([2]CPR_CEB!$K$113)/(SUM([2]CPR_CEB!$K$106:$K$113)))*([2]TRP!$D$251/SUM([2]TRP!$D$248:$D$251))</f>
        <v>0</v>
      </c>
      <c r="BX85" s="71">
        <f>$AJ85*(SUM([2]CPR_CEB!$K$129)/(SUM([2]CPR_CEB!$K$129:$K$130)))</f>
        <v>0</v>
      </c>
      <c r="BY85" s="71">
        <f>$AJ85*(SUM([2]CPR_CEB!$K$130)/(SUM([2]CPR_CEB!$K$129:$K$130)))</f>
        <v>0</v>
      </c>
      <c r="BZ85" s="68">
        <f>$AN85*(SUM([2]CPR_CEB!$K$137)/(SUM([2]CPR_CEB!$K$137:$K$138)))</f>
        <v>0</v>
      </c>
      <c r="CA85" s="68">
        <f>$AN85*(SUM([2]CPR_CEB!$K$138)/(SUM([2]CPR_CEB!$K$137:$K$138)))</f>
        <v>0</v>
      </c>
      <c r="CB85" s="71">
        <f>$AO85*([2]CPR_CEB!$K$139+[2]CPR_CEB!$K$141)/(SUM([2]CPR_CEB!$K$139:$K$141))</f>
        <v>0</v>
      </c>
      <c r="CC85" s="71">
        <f>$AO85*(SUM([2]CPR_CEB!$K$140)/(SUM([2]CPR_CEB!$K$139:$K$141)))</f>
        <v>0</v>
      </c>
      <c r="CD85" s="68">
        <f>$AP85*(SUM([2]CPR_CEB!$K$142)/(SUM([2]CPR_CEB!$K$142:$K$143)))</f>
        <v>0</v>
      </c>
      <c r="CE85" s="68">
        <f>$AP85*(SUM([2]CPR_CEB!$K$143)/(SUM([2]CPR_CEB!$K$142:$K$143)))</f>
        <v>0</v>
      </c>
      <c r="CF85" s="70"/>
      <c r="CG85" s="70"/>
      <c r="CI85" s="72">
        <f t="shared" si="5"/>
        <v>0</v>
      </c>
      <c r="CJ85" s="73">
        <f t="shared" si="6"/>
        <v>0</v>
      </c>
      <c r="CK85" s="73">
        <f t="shared" si="7"/>
        <v>0</v>
      </c>
      <c r="CL85" s="73">
        <f t="shared" si="8"/>
        <v>0</v>
      </c>
      <c r="CM85" s="73">
        <f t="shared" si="9"/>
        <v>0</v>
      </c>
      <c r="CN85" s="73">
        <f t="shared" si="10"/>
        <v>0</v>
      </c>
      <c r="CO85" s="73">
        <f t="shared" si="11"/>
        <v>0</v>
      </c>
      <c r="CP85" s="73">
        <f t="shared" si="11"/>
        <v>0</v>
      </c>
      <c r="CQ85" s="73">
        <f t="shared" si="12"/>
        <v>0</v>
      </c>
      <c r="CR85" s="73">
        <f t="shared" si="12"/>
        <v>0</v>
      </c>
      <c r="CS85" s="73">
        <f t="shared" si="13"/>
        <v>0</v>
      </c>
      <c r="CT85" s="73">
        <f t="shared" si="14"/>
        <v>0</v>
      </c>
      <c r="CU85" s="73">
        <f t="shared" si="15"/>
        <v>0</v>
      </c>
      <c r="CV85" s="73">
        <f t="shared" si="16"/>
        <v>0</v>
      </c>
      <c r="CW85" s="73">
        <f t="shared" si="17"/>
        <v>0</v>
      </c>
      <c r="CX85" s="73">
        <f t="shared" si="18"/>
        <v>0</v>
      </c>
      <c r="CY85" s="73">
        <f t="shared" si="18"/>
        <v>0</v>
      </c>
      <c r="CZ85" s="73">
        <f t="shared" si="18"/>
        <v>0</v>
      </c>
      <c r="DA85" s="73">
        <f t="shared" si="19"/>
        <v>0</v>
      </c>
      <c r="DB85" s="73">
        <f t="shared" si="20"/>
        <v>0</v>
      </c>
      <c r="DC85" s="73">
        <f t="shared" si="21"/>
        <v>0</v>
      </c>
      <c r="DD85" s="73">
        <f t="shared" si="22"/>
        <v>0</v>
      </c>
      <c r="DE85" s="73">
        <f t="shared" si="23"/>
        <v>0</v>
      </c>
      <c r="DF85" s="73">
        <f t="shared" si="24"/>
        <v>0</v>
      </c>
      <c r="DG85" s="74">
        <f t="shared" si="25"/>
        <v>0</v>
      </c>
      <c r="DH85" s="99"/>
    </row>
    <row r="86" spans="1:112" ht="13.25" x14ac:dyDescent="0.25">
      <c r="A86" s="22" t="str">
        <f t="shared" si="30"/>
        <v>HOTELS ET RESTAURANTS</v>
      </c>
      <c r="B86" s="22" t="str">
        <f t="shared" si="30"/>
        <v xml:space="preserve">FP1 </v>
      </c>
      <c r="C86" s="22">
        <v>19</v>
      </c>
      <c r="D86" s="67">
        <f t="shared" si="27"/>
        <v>0</v>
      </c>
      <c r="E86" s="67">
        <f t="shared" si="36"/>
        <v>0</v>
      </c>
      <c r="F86" s="67">
        <f t="shared" si="36"/>
        <v>0</v>
      </c>
      <c r="G86" s="67">
        <f t="shared" si="36"/>
        <v>0</v>
      </c>
      <c r="H86" s="67">
        <f t="shared" si="36"/>
        <v>0</v>
      </c>
      <c r="I86" s="67">
        <f t="shared" si="36"/>
        <v>0</v>
      </c>
      <c r="J86" s="67">
        <f t="shared" si="36"/>
        <v>0</v>
      </c>
      <c r="K86" s="67">
        <f t="shared" si="36"/>
        <v>0</v>
      </c>
      <c r="L86" s="67">
        <f t="shared" si="36"/>
        <v>0</v>
      </c>
      <c r="M86" s="67">
        <f t="shared" si="36"/>
        <v>0</v>
      </c>
      <c r="N86" s="67">
        <f t="shared" si="36"/>
        <v>0</v>
      </c>
      <c r="O86" s="68">
        <f t="shared" si="36"/>
        <v>0</v>
      </c>
      <c r="P86" s="67">
        <f t="shared" si="36"/>
        <v>0</v>
      </c>
      <c r="Q86" s="69">
        <f t="shared" si="36"/>
        <v>0</v>
      </c>
      <c r="R86" s="68">
        <f t="shared" si="36"/>
        <v>0</v>
      </c>
      <c r="S86" s="69">
        <f t="shared" si="36"/>
        <v>0</v>
      </c>
      <c r="T86" s="67">
        <f t="shared" si="36"/>
        <v>0</v>
      </c>
      <c r="U86" s="68">
        <f t="shared" si="36"/>
        <v>0</v>
      </c>
      <c r="V86" s="69">
        <f t="shared" si="36"/>
        <v>0</v>
      </c>
      <c r="W86" s="67">
        <f t="shared" si="36"/>
        <v>0</v>
      </c>
      <c r="X86" s="67">
        <f t="shared" si="36"/>
        <v>0</v>
      </c>
      <c r="Y86" s="67">
        <f t="shared" si="36"/>
        <v>0</v>
      </c>
      <c r="Z86" s="67">
        <f t="shared" si="36"/>
        <v>0</v>
      </c>
      <c r="AA86" s="67">
        <f t="shared" si="36"/>
        <v>0</v>
      </c>
      <c r="AB86" s="68">
        <f t="shared" si="36"/>
        <v>0</v>
      </c>
      <c r="AC86" s="67">
        <f t="shared" si="36"/>
        <v>0</v>
      </c>
      <c r="AD86" s="67">
        <f t="shared" si="36"/>
        <v>0</v>
      </c>
      <c r="AE86" s="67">
        <f t="shared" si="36"/>
        <v>0</v>
      </c>
      <c r="AF86" s="67">
        <f t="shared" si="36"/>
        <v>0</v>
      </c>
      <c r="AG86" s="67">
        <f t="shared" si="36"/>
        <v>0</v>
      </c>
      <c r="AH86" s="67">
        <f t="shared" si="36"/>
        <v>0</v>
      </c>
      <c r="AI86" s="67">
        <f t="shared" si="36"/>
        <v>0</v>
      </c>
      <c r="AJ86" s="69">
        <f t="shared" si="36"/>
        <v>0</v>
      </c>
      <c r="AK86" s="67">
        <f t="shared" si="36"/>
        <v>0</v>
      </c>
      <c r="AL86" s="67">
        <f t="shared" si="36"/>
        <v>0</v>
      </c>
      <c r="AM86" s="70">
        <f t="shared" si="36"/>
        <v>0</v>
      </c>
      <c r="AN86" s="68">
        <f t="shared" si="36"/>
        <v>0</v>
      </c>
      <c r="AO86" s="69">
        <f t="shared" si="36"/>
        <v>0</v>
      </c>
      <c r="AP86" s="68">
        <f t="shared" si="36"/>
        <v>0</v>
      </c>
      <c r="AQ86" s="67">
        <f t="shared" si="36"/>
        <v>0</v>
      </c>
      <c r="AR86" s="67">
        <f t="shared" si="36"/>
        <v>0</v>
      </c>
      <c r="AS86" s="67">
        <f t="shared" si="36"/>
        <v>0</v>
      </c>
      <c r="AT86" s="75">
        <f>O86*(SUM([2]CPR_CEB!$K$69:$K$70))/(SUM([2]CPR_CEB!$K$69:$K$72))</f>
        <v>0</v>
      </c>
      <c r="AU86" s="75">
        <f>O86*([2]CPR_CEB!$K$71/(SUM([2]CPR_CEB!$K$69:$K$72)))</f>
        <v>0</v>
      </c>
      <c r="AV86" s="75">
        <f>O86*([2]CPR_CEB!$K$72/(SUM([2]CPR_CEB!$K$69:$K$72)))</f>
        <v>0</v>
      </c>
      <c r="AW86" s="71">
        <f>$Q86*([2]CPR_CEB!$K$76/(SUM([2]CPR_CEB!$K$76:$K$78)))</f>
        <v>0</v>
      </c>
      <c r="AX86" s="71">
        <f>$Q86*(SUM([2]CPR_CEB!$K$77:$K$78)/(SUM([2]CPR_CEB!$K$76:$K$78)))</f>
        <v>0</v>
      </c>
      <c r="AY86" s="75">
        <f>$R86*(SUM([2]CPR_CEB!$K$79)/(SUM([2]CPR_CEB!$K$79:$K$84)))</f>
        <v>0</v>
      </c>
      <c r="AZ86" s="75">
        <f>$R86*(SUM([2]CPR_CEB!$K$80)/(SUM([2]CPR_CEB!$K$79:$K$84)))</f>
        <v>0</v>
      </c>
      <c r="BA86" s="75">
        <f>$R86*(SUM([2]CPR_CEB!$K$81:$K$83)/(SUM([2]CPR_CEB!$K$79:$K$84)))</f>
        <v>0</v>
      </c>
      <c r="BB86" s="75">
        <f>$R86*(SUM([2]CPR_CEB!$K$84)/(SUM([2]CPR_CEB!$K$79:$K$84)))</f>
        <v>0</v>
      </c>
      <c r="BC86" s="71">
        <f>$S86*(SUM([2]CPR_CEB!$K$85)/(SUM([2]CPR_CEB!$K$85:$K$90)))</f>
        <v>0</v>
      </c>
      <c r="BD86" s="71">
        <f>$S86*(SUM([2]CPR_CEB!$K$86)/(SUM([2]CPR_CEB!$K$85:$K$90)))</f>
        <v>0</v>
      </c>
      <c r="BE86" s="71">
        <f>$S86*(SUM([2]CPR_CEB!$K$87:$K$90)/(SUM([2]CPR_CEB!$K$85:$K$90)))</f>
        <v>0</v>
      </c>
      <c r="BF86" s="75">
        <f>$U86*(SUM([2]CPR_CEB!$K$93)/(SUM([2]CPR_CEB!$K$93:$K$97)))</f>
        <v>0</v>
      </c>
      <c r="BG86" s="75">
        <f>$U86*(SUM([2]CPR_CEB!$K$94)/(SUM([2]CPR_CEB!$K$93:$K$97)))*([2]TRP!$D$246/SUM([2]TRP!$D$246:$D$247))</f>
        <v>0</v>
      </c>
      <c r="BH86" s="75">
        <f>$U86*(SUM([2]CPR_CEB!$K$94)/(SUM([2]CPR_CEB!$K$93:$K$97)))*([2]TRP!$D$247/SUM([2]TRP!$D$246:$D$247))</f>
        <v>0</v>
      </c>
      <c r="BI86" s="75">
        <f>$U86*(SUM([2]CPR_CEB!$K$95:$K$96)/(SUM([2]CPR_CEB!$K$93:$K$97)))</f>
        <v>0</v>
      </c>
      <c r="BJ86" s="75">
        <f>$U86*(SUM([2]CPR_CEB!$K$97)/(SUM([2]CPR_CEB!$K$93:$K$97)))</f>
        <v>0</v>
      </c>
      <c r="BK86" s="71">
        <f>$V86*(SUM([2]CPR_CEB!$K$98)/(SUM([2]CPR_CEB!$K$98:$K$100)))</f>
        <v>0</v>
      </c>
      <c r="BL86" s="71">
        <f>$V86*(SUM([2]CPR_CEB!$K$99)/(SUM([2]CPR_CEB!$K$98:$K$100)))</f>
        <v>0</v>
      </c>
      <c r="BM86" s="71">
        <f>$V86*(SUM([2]CPR_CEB!$K$100)/(SUM([2]CPR_CEB!$K$98:$K$100)))</f>
        <v>0</v>
      </c>
      <c r="BN86" s="75">
        <f>$AB86*(SUM([2]CPR_CEB!$K$106)/(SUM([2]CPR_CEB!$K$106:$K$113)))</f>
        <v>0</v>
      </c>
      <c r="BO86" s="75">
        <f>$AB86*(SUM([2]CPR_CEB!$K$107)/(SUM([2]CPR_CEB!$K$106:$K$113)))</f>
        <v>0</v>
      </c>
      <c r="BP86" s="75">
        <f>$AB86*(SUM([2]CPR_CEB!$K$108)/(SUM([2]CPR_CEB!$K$106:$K$113)))</f>
        <v>0</v>
      </c>
      <c r="BQ86" s="75">
        <f>$AB86*(SUM([2]CPR_CEB!$K$109)/(SUM([2]CPR_CEB!$K$106:$K$113)))</f>
        <v>0</v>
      </c>
      <c r="BR86" s="75">
        <f>$AB86*(SUM([2]CPR_CEB!$K$110)/(SUM([2]CPR_CEB!$K$106:$K$113)))</f>
        <v>0</v>
      </c>
      <c r="BS86" s="75">
        <f>$AB86*(SUM([2]CPR_CEB!$K$111:$K$112)/(SUM([2]CPR_CEB!$K$106:$K$113)))</f>
        <v>0</v>
      </c>
      <c r="BT86" s="75">
        <f>$AB86*(SUM([2]CPR_CEB!$K$113)/(SUM([2]CPR_CEB!$K$106:$K$113)))*([2]TRP!$D$248/SUM([2]TRP!$D$248:$D$251))</f>
        <v>0</v>
      </c>
      <c r="BU86" s="75">
        <f>$AB86*(SUM([2]CPR_CEB!$K$113)/(SUM([2]CPR_CEB!$K$106:$K$113)))*([2]TRP!$D$249/SUM([2]TRP!$D$248:$D$251))</f>
        <v>0</v>
      </c>
      <c r="BV86" s="75">
        <f>$AB86*(SUM([2]CPR_CEB!$K$113)/(SUM([2]CPR_CEB!$K$106:$K$113)))*([2]TRP!$D$250/SUM([2]TRP!$D$248:$D$251))</f>
        <v>0</v>
      </c>
      <c r="BW86" s="75">
        <f>$AB86*(SUM([2]CPR_CEB!$K$113)/(SUM([2]CPR_CEB!$K$106:$K$113)))*([2]TRP!$D$251/SUM([2]TRP!$D$248:$D$251))</f>
        <v>0</v>
      </c>
      <c r="BX86" s="71">
        <f>$AJ86*(SUM([2]CPR_CEB!$K$129)/(SUM([2]CPR_CEB!$K$129:$K$130)))</f>
        <v>0</v>
      </c>
      <c r="BY86" s="71">
        <f>$AJ86*(SUM([2]CPR_CEB!$K$130)/(SUM([2]CPR_CEB!$K$129:$K$130)))</f>
        <v>0</v>
      </c>
      <c r="BZ86" s="68">
        <f>$AN86*(SUM([2]CPR_CEB!$K$137)/(SUM([2]CPR_CEB!$K$137:$K$138)))</f>
        <v>0</v>
      </c>
      <c r="CA86" s="68">
        <f>$AN86*(SUM([2]CPR_CEB!$K$138)/(SUM([2]CPR_CEB!$K$137:$K$138)))</f>
        <v>0</v>
      </c>
      <c r="CB86" s="71">
        <f>$AO86*([2]CPR_CEB!$K$139+[2]CPR_CEB!$K$141)/(SUM([2]CPR_CEB!$K$139:$K$141))</f>
        <v>0</v>
      </c>
      <c r="CC86" s="71">
        <f>$AO86*(SUM([2]CPR_CEB!$K$140)/(SUM([2]CPR_CEB!$K$139:$K$141)))</f>
        <v>0</v>
      </c>
      <c r="CD86" s="68">
        <f>$AP86*(SUM([2]CPR_CEB!$K$142)/(SUM([2]CPR_CEB!$K$142:$K$143)))</f>
        <v>0</v>
      </c>
      <c r="CE86" s="68">
        <f>$AP86*(SUM([2]CPR_CEB!$K$143)/(SUM([2]CPR_CEB!$K$142:$K$143)))</f>
        <v>0</v>
      </c>
      <c r="CF86" s="70"/>
      <c r="CG86" s="70"/>
      <c r="CI86" s="72">
        <f t="shared" si="5"/>
        <v>0</v>
      </c>
      <c r="CJ86" s="73">
        <f t="shared" si="6"/>
        <v>0</v>
      </c>
      <c r="CK86" s="73">
        <f t="shared" si="7"/>
        <v>0</v>
      </c>
      <c r="CL86" s="73">
        <f t="shared" si="8"/>
        <v>0</v>
      </c>
      <c r="CM86" s="73">
        <f t="shared" si="9"/>
        <v>0</v>
      </c>
      <c r="CN86" s="73">
        <f t="shared" si="10"/>
        <v>0</v>
      </c>
      <c r="CO86" s="73">
        <f t="shared" si="11"/>
        <v>0</v>
      </c>
      <c r="CP86" s="73">
        <f t="shared" si="11"/>
        <v>0</v>
      </c>
      <c r="CQ86" s="73">
        <f t="shared" si="12"/>
        <v>0</v>
      </c>
      <c r="CR86" s="73">
        <f t="shared" si="12"/>
        <v>0</v>
      </c>
      <c r="CS86" s="73">
        <f t="shared" si="13"/>
        <v>0</v>
      </c>
      <c r="CT86" s="73">
        <f t="shared" si="14"/>
        <v>0</v>
      </c>
      <c r="CU86" s="73">
        <f t="shared" si="15"/>
        <v>0</v>
      </c>
      <c r="CV86" s="73">
        <f t="shared" si="16"/>
        <v>0</v>
      </c>
      <c r="CW86" s="73">
        <f t="shared" si="17"/>
        <v>0</v>
      </c>
      <c r="CX86" s="73">
        <f t="shared" si="18"/>
        <v>0</v>
      </c>
      <c r="CY86" s="73">
        <f t="shared" si="18"/>
        <v>0</v>
      </c>
      <c r="CZ86" s="73">
        <f t="shared" si="18"/>
        <v>0</v>
      </c>
      <c r="DA86" s="73">
        <f t="shared" si="19"/>
        <v>0</v>
      </c>
      <c r="DB86" s="73">
        <f t="shared" si="20"/>
        <v>0</v>
      </c>
      <c r="DC86" s="73">
        <f t="shared" si="21"/>
        <v>0</v>
      </c>
      <c r="DD86" s="73">
        <f t="shared" si="22"/>
        <v>0</v>
      </c>
      <c r="DE86" s="73">
        <f t="shared" si="23"/>
        <v>0</v>
      </c>
      <c r="DF86" s="73">
        <f t="shared" si="24"/>
        <v>0</v>
      </c>
      <c r="DG86" s="74">
        <f t="shared" si="25"/>
        <v>0</v>
      </c>
      <c r="DH86" s="99"/>
    </row>
    <row r="87" spans="1:112" ht="13.25" x14ac:dyDescent="0.25">
      <c r="A87" s="22" t="str">
        <f t="shared" si="30"/>
        <v>ACTIVITES RECREATIVES  CULTURELLES ET SP</v>
      </c>
      <c r="B87" s="22" t="str">
        <f t="shared" si="30"/>
        <v xml:space="preserve">FP2 </v>
      </c>
      <c r="C87" s="22">
        <v>19</v>
      </c>
      <c r="D87" s="67">
        <f t="shared" si="27"/>
        <v>0.01</v>
      </c>
      <c r="E87" s="67">
        <f t="shared" si="36"/>
        <v>0.05</v>
      </c>
      <c r="F87" s="67">
        <f t="shared" si="36"/>
        <v>0.13</v>
      </c>
      <c r="G87" s="67">
        <f t="shared" si="36"/>
        <v>0.03</v>
      </c>
      <c r="H87" s="67">
        <f t="shared" si="36"/>
        <v>-0.84</v>
      </c>
      <c r="I87" s="67">
        <f t="shared" si="36"/>
        <v>0.12</v>
      </c>
      <c r="J87" s="67">
        <f t="shared" si="36"/>
        <v>0.05</v>
      </c>
      <c r="K87" s="67">
        <f t="shared" si="36"/>
        <v>0</v>
      </c>
      <c r="L87" s="67">
        <f t="shared" si="36"/>
        <v>0</v>
      </c>
      <c r="M87" s="67">
        <f t="shared" si="36"/>
        <v>0.06</v>
      </c>
      <c r="N87" s="67">
        <f t="shared" si="36"/>
        <v>0.03</v>
      </c>
      <c r="O87" s="68">
        <f t="shared" si="36"/>
        <v>0.03</v>
      </c>
      <c r="P87" s="67">
        <f t="shared" si="36"/>
        <v>0.01</v>
      </c>
      <c r="Q87" s="69">
        <f t="shared" si="36"/>
        <v>0.02</v>
      </c>
      <c r="R87" s="68">
        <f t="shared" si="36"/>
        <v>7.0000000000000007E-2</v>
      </c>
      <c r="S87" s="69">
        <f t="shared" si="36"/>
        <v>0.05</v>
      </c>
      <c r="T87" s="67">
        <f t="shared" si="36"/>
        <v>0.02</v>
      </c>
      <c r="U87" s="68">
        <f t="shared" si="36"/>
        <v>0.01</v>
      </c>
      <c r="V87" s="69">
        <f t="shared" si="36"/>
        <v>-0.21</v>
      </c>
      <c r="W87" s="67">
        <f t="shared" si="36"/>
        <v>0</v>
      </c>
      <c r="X87" s="67">
        <f t="shared" si="36"/>
        <v>0.01</v>
      </c>
      <c r="Y87" s="67">
        <f t="shared" si="36"/>
        <v>0.05</v>
      </c>
      <c r="Z87" s="67">
        <f t="shared" si="36"/>
        <v>-3.17</v>
      </c>
      <c r="AA87" s="67">
        <f t="shared" si="36"/>
        <v>-2.38</v>
      </c>
      <c r="AB87" s="68">
        <f t="shared" si="36"/>
        <v>0</v>
      </c>
      <c r="AC87" s="67">
        <f t="shared" si="36"/>
        <v>0</v>
      </c>
      <c r="AD87" s="67">
        <f t="shared" si="36"/>
        <v>0</v>
      </c>
      <c r="AE87" s="67">
        <f t="shared" si="36"/>
        <v>0.01</v>
      </c>
      <c r="AF87" s="67">
        <f t="shared" si="36"/>
        <v>-0.36</v>
      </c>
      <c r="AG87" s="67">
        <f t="shared" si="36"/>
        <v>-8.4</v>
      </c>
      <c r="AH87" s="67">
        <f t="shared" si="36"/>
        <v>0.15</v>
      </c>
      <c r="AI87" s="67">
        <f t="shared" si="36"/>
        <v>-0.82</v>
      </c>
      <c r="AJ87" s="69">
        <f t="shared" si="36"/>
        <v>0.06</v>
      </c>
      <c r="AK87" s="67">
        <f t="shared" si="36"/>
        <v>-0.6</v>
      </c>
      <c r="AL87" s="67">
        <f t="shared" si="36"/>
        <v>2431.83</v>
      </c>
      <c r="AM87" s="70">
        <f t="shared" si="36"/>
        <v>0</v>
      </c>
      <c r="AN87" s="68">
        <f t="shared" si="36"/>
        <v>2</v>
      </c>
      <c r="AO87" s="69">
        <f t="shared" si="36"/>
        <v>0.01</v>
      </c>
      <c r="AP87" s="68">
        <f t="shared" si="36"/>
        <v>0.01</v>
      </c>
      <c r="AQ87" s="67">
        <f t="shared" si="36"/>
        <v>14</v>
      </c>
      <c r="AR87" s="67">
        <f t="shared" si="36"/>
        <v>0</v>
      </c>
      <c r="AS87" s="67">
        <f t="shared" si="36"/>
        <v>2432.0400000000004</v>
      </c>
      <c r="AT87" s="75">
        <f>O87*(SUM([2]CPR_CEB!$K$69:$K$70))/(SUM([2]CPR_CEB!$K$69:$K$72))</f>
        <v>5.1884429975583794E-3</v>
      </c>
      <c r="AU87" s="75">
        <f>O87*([2]CPR_CEB!$K$71/(SUM([2]CPR_CEB!$K$69:$K$72)))</f>
        <v>6.3425781005446687E-3</v>
      </c>
      <c r="AV87" s="75">
        <f>O87*([2]CPR_CEB!$K$72/(SUM([2]CPR_CEB!$K$69:$K$72)))</f>
        <v>1.846897890189695E-2</v>
      </c>
      <c r="AW87" s="71">
        <f>$Q87*([2]CPR_CEB!$K$76/(SUM([2]CPR_CEB!$K$76:$K$78)))</f>
        <v>7.4709713962050409E-3</v>
      </c>
      <c r="AX87" s="71">
        <f>$Q87*(SUM([2]CPR_CEB!$K$77:$K$78)/(SUM([2]CPR_CEB!$K$76:$K$78)))</f>
        <v>1.2529028603794958E-2</v>
      </c>
      <c r="AY87" s="75">
        <f>$R87*(SUM([2]CPR_CEB!$K$79)/(SUM([2]CPR_CEB!$K$79:$K$84)))</f>
        <v>5.4360389778676209E-3</v>
      </c>
      <c r="AZ87" s="75">
        <f>$R87*(SUM([2]CPR_CEB!$K$80)/(SUM([2]CPR_CEB!$K$79:$K$84)))</f>
        <v>2.1555486445861194E-2</v>
      </c>
      <c r="BA87" s="75">
        <f>$R87*(SUM([2]CPR_CEB!$K$81:$K$83)/(SUM([2]CPR_CEB!$K$79:$K$84)))</f>
        <v>2.0178562172808792E-2</v>
      </c>
      <c r="BB87" s="75">
        <f>$R87*(SUM([2]CPR_CEB!$K$84)/(SUM([2]CPR_CEB!$K$79:$K$84)))</f>
        <v>2.2829912403462396E-2</v>
      </c>
      <c r="BC87" s="71">
        <f>$S87*(SUM([2]CPR_CEB!$K$85)/(SUM([2]CPR_CEB!$K$85:$K$90)))</f>
        <v>1.5587164314974967E-2</v>
      </c>
      <c r="BD87" s="71">
        <f>$S87*(SUM([2]CPR_CEB!$K$86)/(SUM([2]CPR_CEB!$K$85:$K$90)))</f>
        <v>7.2035730541647712E-3</v>
      </c>
      <c r="BE87" s="71">
        <f>$S87*(SUM([2]CPR_CEB!$K$87:$K$90)/(SUM([2]CPR_CEB!$K$85:$K$90)))</f>
        <v>2.7209262630860265E-2</v>
      </c>
      <c r="BF87" s="75">
        <f>$U87*(SUM([2]CPR_CEB!$K$93)/(SUM([2]CPR_CEB!$K$93:$K$97)))</f>
        <v>2.3947498309050689E-5</v>
      </c>
      <c r="BG87" s="75">
        <f>$U87*(SUM([2]CPR_CEB!$K$94)/(SUM([2]CPR_CEB!$K$93:$K$97)))*([2]TRP!$D$246/SUM([2]TRP!$D$246:$D$247))</f>
        <v>6.9594886354092293E-5</v>
      </c>
      <c r="BH87" s="75">
        <f>$U87*(SUM([2]CPR_CEB!$K$94)/(SUM([2]CPR_CEB!$K$93:$K$97)))*([2]TRP!$D$247/SUM([2]TRP!$D$246:$D$247))</f>
        <v>3.314170944504122E-5</v>
      </c>
      <c r="BI87" s="75">
        <f>$U87*(SUM([2]CPR_CEB!$K$95:$K$96)/(SUM([2]CPR_CEB!$K$93:$K$97)))</f>
        <v>7.4017878361333012E-4</v>
      </c>
      <c r="BJ87" s="75">
        <f>$U87*(SUM([2]CPR_CEB!$K$97)/(SUM([2]CPR_CEB!$K$93:$K$97)))</f>
        <v>9.1331371222784855E-3</v>
      </c>
      <c r="BK87" s="71">
        <f>$V87*(SUM([2]CPR_CEB!$K$98)/(SUM([2]CPR_CEB!$K$98:$K$100)))</f>
        <v>-0.12276065673688621</v>
      </c>
      <c r="BL87" s="71">
        <f>$V87*(SUM([2]CPR_CEB!$K$99)/(SUM([2]CPR_CEB!$K$98:$K$100)))</f>
        <v>-6.3578911279570299E-2</v>
      </c>
      <c r="BM87" s="71">
        <f>$V87*(SUM([2]CPR_CEB!$K$100)/(SUM([2]CPR_CEB!$K$98:$K$100)))</f>
        <v>-2.3660431983543485E-2</v>
      </c>
      <c r="BN87" s="75">
        <f>$AB87*(SUM([2]CPR_CEB!$K$106)/(SUM([2]CPR_CEB!$K$106:$K$113)))</f>
        <v>0</v>
      </c>
      <c r="BO87" s="75">
        <f>$AB87*(SUM([2]CPR_CEB!$K$107)/(SUM([2]CPR_CEB!$K$106:$K$113)))</f>
        <v>0</v>
      </c>
      <c r="BP87" s="75">
        <f>$AB87*(SUM([2]CPR_CEB!$K$108)/(SUM([2]CPR_CEB!$K$106:$K$113)))</f>
        <v>0</v>
      </c>
      <c r="BQ87" s="75">
        <f>$AB87*(SUM([2]CPR_CEB!$K$109)/(SUM([2]CPR_CEB!$K$106:$K$113)))</f>
        <v>0</v>
      </c>
      <c r="BR87" s="75">
        <f>$AB87*(SUM([2]CPR_CEB!$K$110)/(SUM([2]CPR_CEB!$K$106:$K$113)))</f>
        <v>0</v>
      </c>
      <c r="BS87" s="75">
        <f>$AB87*(SUM([2]CPR_CEB!$K$111:$K$112)/(SUM([2]CPR_CEB!$K$106:$K$113)))</f>
        <v>0</v>
      </c>
      <c r="BT87" s="75">
        <f>$AB87*(SUM([2]CPR_CEB!$K$113)/(SUM([2]CPR_CEB!$K$106:$K$113)))*([2]TRP!$D$248/SUM([2]TRP!$D$248:$D$251))</f>
        <v>0</v>
      </c>
      <c r="BU87" s="75">
        <f>$AB87*(SUM([2]CPR_CEB!$K$113)/(SUM([2]CPR_CEB!$K$106:$K$113)))*([2]TRP!$D$249/SUM([2]TRP!$D$248:$D$251))</f>
        <v>0</v>
      </c>
      <c r="BV87" s="75">
        <f>$AB87*(SUM([2]CPR_CEB!$K$113)/(SUM([2]CPR_CEB!$K$106:$K$113)))*([2]TRP!$D$250/SUM([2]TRP!$D$248:$D$251))</f>
        <v>0</v>
      </c>
      <c r="BW87" s="75">
        <f>$AB87*(SUM([2]CPR_CEB!$K$113)/(SUM([2]CPR_CEB!$K$106:$K$113)))*([2]TRP!$D$251/SUM([2]TRP!$D$248:$D$251))</f>
        <v>0</v>
      </c>
      <c r="BX87" s="71">
        <f>$AJ87*(SUM([2]CPR_CEB!$K$129)/(SUM([2]CPR_CEB!$K$129:$K$130)))</f>
        <v>4.5204155036975217E-2</v>
      </c>
      <c r="BY87" s="71">
        <f>$AJ87*(SUM([2]CPR_CEB!$K$130)/(SUM([2]CPR_CEB!$K$129:$K$130)))</f>
        <v>1.4795844963024773E-2</v>
      </c>
      <c r="BZ87" s="68">
        <f>$AN87*(SUM([2]CPR_CEB!$K$137)/(SUM([2]CPR_CEB!$K$137:$K$138)))</f>
        <v>0.33668976016804619</v>
      </c>
      <c r="CA87" s="68">
        <f>$AN87*(SUM([2]CPR_CEB!$K$138)/(SUM([2]CPR_CEB!$K$137:$K$138)))</f>
        <v>1.6633102398319539</v>
      </c>
      <c r="CB87" s="71">
        <f>$AO87*([2]CPR_CEB!$K$139+[2]CPR_CEB!$K$141)/(SUM([2]CPR_CEB!$K$139:$K$141))</f>
        <v>5.4666229023919918E-3</v>
      </c>
      <c r="CC87" s="71">
        <f>$AO87*(SUM([2]CPR_CEB!$K$140)/(SUM([2]CPR_CEB!$K$139:$K$141)))</f>
        <v>4.5333770976080092E-3</v>
      </c>
      <c r="CD87" s="68">
        <f>$AP87*(SUM([2]CPR_CEB!$K$142)/(SUM([2]CPR_CEB!$K$142:$K$143)))</f>
        <v>4.2074963253307205E-3</v>
      </c>
      <c r="CE87" s="68">
        <f>$AP87*(SUM([2]CPR_CEB!$K$143)/(SUM([2]CPR_CEB!$K$142:$K$143)))</f>
        <v>5.7925036746692797E-3</v>
      </c>
      <c r="CF87" s="70"/>
      <c r="CG87" s="70"/>
      <c r="CI87" s="72">
        <f t="shared" si="5"/>
        <v>0.01</v>
      </c>
      <c r="CJ87" s="73">
        <f t="shared" si="6"/>
        <v>0.18</v>
      </c>
      <c r="CK87" s="73">
        <f t="shared" si="7"/>
        <v>0</v>
      </c>
      <c r="CL87" s="73">
        <f t="shared" si="8"/>
        <v>6.3425781005446687E-3</v>
      </c>
      <c r="CM87" s="73">
        <f t="shared" si="9"/>
        <v>1.846897890189695E-2</v>
      </c>
      <c r="CN87" s="73">
        <f t="shared" si="10"/>
        <v>1.2529028603794958E-2</v>
      </c>
      <c r="CO87" s="73">
        <f t="shared" si="11"/>
        <v>5.4360389778676209E-3</v>
      </c>
      <c r="CP87" s="73">
        <f t="shared" si="11"/>
        <v>2.1555486445861194E-2</v>
      </c>
      <c r="CQ87" s="73">
        <f t="shared" si="12"/>
        <v>2.2829912403462396E-2</v>
      </c>
      <c r="CR87" s="73">
        <f t="shared" si="12"/>
        <v>1.5587164314974967E-2</v>
      </c>
      <c r="CS87" s="73">
        <f t="shared" si="13"/>
        <v>7.2035730541647712E-3</v>
      </c>
      <c r="CT87" s="73">
        <f t="shared" si="14"/>
        <v>-0.48287301400249755</v>
      </c>
      <c r="CU87" s="73">
        <f t="shared" si="15"/>
        <v>0.01</v>
      </c>
      <c r="CV87" s="73">
        <f t="shared" si="16"/>
        <v>0</v>
      </c>
      <c r="CW87" s="73">
        <f t="shared" si="17"/>
        <v>0</v>
      </c>
      <c r="CX87" s="73">
        <f t="shared" si="18"/>
        <v>0</v>
      </c>
      <c r="CY87" s="73">
        <f t="shared" si="18"/>
        <v>0</v>
      </c>
      <c r="CZ87" s="73">
        <f t="shared" si="18"/>
        <v>0</v>
      </c>
      <c r="DA87" s="73">
        <f t="shared" si="19"/>
        <v>2416.701568034433</v>
      </c>
      <c r="DB87" s="73">
        <f t="shared" si="20"/>
        <v>15.688431965567258</v>
      </c>
      <c r="DC87" s="73">
        <f t="shared" si="21"/>
        <v>2.3947498309050689E-5</v>
      </c>
      <c r="DD87" s="73">
        <f t="shared" si="22"/>
        <v>9.2027320086325772E-3</v>
      </c>
      <c r="DE87" s="73">
        <f t="shared" si="23"/>
        <v>-0.12276065673688621</v>
      </c>
      <c r="DF87" s="73">
        <f t="shared" si="24"/>
        <v>-6.3545769570125255E-2</v>
      </c>
      <c r="DG87" s="74">
        <f t="shared" si="25"/>
        <v>2432.0400000000004</v>
      </c>
      <c r="DH87" s="99"/>
    </row>
    <row r="88" spans="1:112" ht="13.25" x14ac:dyDescent="0.25">
      <c r="A88" s="22" t="str">
        <f t="shared" si="30"/>
        <v>SERVICES PERSONNELS ET DOMESTIQUES</v>
      </c>
      <c r="B88" s="22" t="str">
        <f t="shared" si="30"/>
        <v xml:space="preserve">FP3 </v>
      </c>
      <c r="C88" s="22">
        <v>19</v>
      </c>
      <c r="D88" s="67">
        <f t="shared" si="27"/>
        <v>0</v>
      </c>
      <c r="E88" s="67">
        <f t="shared" si="36"/>
        <v>0</v>
      </c>
      <c r="F88" s="67">
        <f t="shared" si="36"/>
        <v>0</v>
      </c>
      <c r="G88" s="67">
        <f t="shared" si="36"/>
        <v>0</v>
      </c>
      <c r="H88" s="67">
        <f t="shared" si="36"/>
        <v>0</v>
      </c>
      <c r="I88" s="67">
        <f t="shared" si="36"/>
        <v>0</v>
      </c>
      <c r="J88" s="67">
        <f t="shared" si="36"/>
        <v>0</v>
      </c>
      <c r="K88" s="67">
        <f t="shared" si="36"/>
        <v>0</v>
      </c>
      <c r="L88" s="67">
        <f t="shared" si="36"/>
        <v>0</v>
      </c>
      <c r="M88" s="67">
        <f t="shared" si="36"/>
        <v>0</v>
      </c>
      <c r="N88" s="67">
        <f t="shared" si="36"/>
        <v>0</v>
      </c>
      <c r="O88" s="68">
        <f t="shared" si="36"/>
        <v>0</v>
      </c>
      <c r="P88" s="67">
        <f t="shared" si="36"/>
        <v>0</v>
      </c>
      <c r="Q88" s="69">
        <f t="shared" si="36"/>
        <v>0</v>
      </c>
      <c r="R88" s="68">
        <f t="shared" si="36"/>
        <v>0</v>
      </c>
      <c r="S88" s="69">
        <f t="shared" si="36"/>
        <v>0</v>
      </c>
      <c r="T88" s="67">
        <f t="shared" si="36"/>
        <v>0</v>
      </c>
      <c r="U88" s="68">
        <f t="shared" si="36"/>
        <v>0</v>
      </c>
      <c r="V88" s="69">
        <f t="shared" si="36"/>
        <v>0</v>
      </c>
      <c r="W88" s="67">
        <f t="shared" si="36"/>
        <v>0</v>
      </c>
      <c r="X88" s="67">
        <f t="shared" si="36"/>
        <v>0</v>
      </c>
      <c r="Y88" s="67">
        <f t="shared" si="36"/>
        <v>0</v>
      </c>
      <c r="Z88" s="67">
        <f t="shared" si="36"/>
        <v>0</v>
      </c>
      <c r="AA88" s="67">
        <f t="shared" si="36"/>
        <v>0</v>
      </c>
      <c r="AB88" s="68">
        <f t="shared" si="36"/>
        <v>0</v>
      </c>
      <c r="AC88" s="67">
        <f t="shared" si="36"/>
        <v>0</v>
      </c>
      <c r="AD88" s="67">
        <f t="shared" si="36"/>
        <v>0</v>
      </c>
      <c r="AE88" s="67">
        <f t="shared" si="36"/>
        <v>0</v>
      </c>
      <c r="AF88" s="67">
        <f t="shared" si="36"/>
        <v>0</v>
      </c>
      <c r="AG88" s="67">
        <f t="shared" si="36"/>
        <v>0</v>
      </c>
      <c r="AH88" s="67">
        <f t="shared" si="36"/>
        <v>0</v>
      </c>
      <c r="AI88" s="67">
        <f t="shared" si="36"/>
        <v>0</v>
      </c>
      <c r="AJ88" s="69">
        <f t="shared" si="36"/>
        <v>0</v>
      </c>
      <c r="AK88" s="67">
        <f t="shared" si="36"/>
        <v>0</v>
      </c>
      <c r="AL88" s="67">
        <f t="shared" si="36"/>
        <v>0</v>
      </c>
      <c r="AM88" s="70">
        <f t="shared" si="36"/>
        <v>0</v>
      </c>
      <c r="AN88" s="68">
        <f t="shared" si="36"/>
        <v>0</v>
      </c>
      <c r="AO88" s="69">
        <f t="shared" si="36"/>
        <v>0</v>
      </c>
      <c r="AP88" s="68">
        <f t="shared" si="36"/>
        <v>0</v>
      </c>
      <c r="AQ88" s="67">
        <f t="shared" si="36"/>
        <v>0</v>
      </c>
      <c r="AR88" s="67">
        <f t="shared" si="36"/>
        <v>0</v>
      </c>
      <c r="AS88" s="67">
        <f t="shared" si="36"/>
        <v>0</v>
      </c>
      <c r="AT88" s="75">
        <f>O88*(SUM([2]CPR_CEB!$K$69:$K$70))/(SUM([2]CPR_CEB!$K$69:$K$72))</f>
        <v>0</v>
      </c>
      <c r="AU88" s="75">
        <f>O88*([2]CPR_CEB!$K$71/(SUM([2]CPR_CEB!$K$69:$K$72)))</f>
        <v>0</v>
      </c>
      <c r="AV88" s="75">
        <f>O88*([2]CPR_CEB!$K$72/(SUM([2]CPR_CEB!$K$69:$K$72)))</f>
        <v>0</v>
      </c>
      <c r="AW88" s="71">
        <f>$Q88*([2]CPR_CEB!$K$76/(SUM([2]CPR_CEB!$K$76:$K$78)))</f>
        <v>0</v>
      </c>
      <c r="AX88" s="71">
        <f>$Q88*(SUM([2]CPR_CEB!$K$77:$K$78)/(SUM([2]CPR_CEB!$K$76:$K$78)))</f>
        <v>0</v>
      </c>
      <c r="AY88" s="75">
        <f>$R88*(SUM([2]CPR_CEB!$K$79)/(SUM([2]CPR_CEB!$K$79:$K$84)))</f>
        <v>0</v>
      </c>
      <c r="AZ88" s="75">
        <f>$R88*(SUM([2]CPR_CEB!$K$80)/(SUM([2]CPR_CEB!$K$79:$K$84)))</f>
        <v>0</v>
      </c>
      <c r="BA88" s="75">
        <f>$R88*(SUM([2]CPR_CEB!$K$81:$K$83)/(SUM([2]CPR_CEB!$K$79:$K$84)))</f>
        <v>0</v>
      </c>
      <c r="BB88" s="75">
        <f>$R88*(SUM([2]CPR_CEB!$K$84)/(SUM([2]CPR_CEB!$K$79:$K$84)))</f>
        <v>0</v>
      </c>
      <c r="BC88" s="71">
        <f>$S88*(SUM([2]CPR_CEB!$K$85)/(SUM([2]CPR_CEB!$K$85:$K$90)))</f>
        <v>0</v>
      </c>
      <c r="BD88" s="71">
        <f>$S88*(SUM([2]CPR_CEB!$K$86)/(SUM([2]CPR_CEB!$K$85:$K$90)))</f>
        <v>0</v>
      </c>
      <c r="BE88" s="71">
        <f>$S88*(SUM([2]CPR_CEB!$K$87:$K$90)/(SUM([2]CPR_CEB!$K$85:$K$90)))</f>
        <v>0</v>
      </c>
      <c r="BF88" s="75">
        <f>$U88*(SUM([2]CPR_CEB!$K$93)/(SUM([2]CPR_CEB!$K$93:$K$97)))</f>
        <v>0</v>
      </c>
      <c r="BG88" s="75">
        <f>$U88*(SUM([2]CPR_CEB!$K$94)/(SUM([2]CPR_CEB!$K$93:$K$97)))*([2]TRP!$D$246/SUM([2]TRP!$D$246:$D$247))</f>
        <v>0</v>
      </c>
      <c r="BH88" s="75">
        <f>$U88*(SUM([2]CPR_CEB!$K$94)/(SUM([2]CPR_CEB!$K$93:$K$97)))*([2]TRP!$D$247/SUM([2]TRP!$D$246:$D$247))</f>
        <v>0</v>
      </c>
      <c r="BI88" s="75">
        <f>$U88*(SUM([2]CPR_CEB!$K$95:$K$96)/(SUM([2]CPR_CEB!$K$93:$K$97)))</f>
        <v>0</v>
      </c>
      <c r="BJ88" s="75">
        <f>$U88*(SUM([2]CPR_CEB!$K$97)/(SUM([2]CPR_CEB!$K$93:$K$97)))</f>
        <v>0</v>
      </c>
      <c r="BK88" s="71">
        <f>$V88*(SUM([2]CPR_CEB!$K$98)/(SUM([2]CPR_CEB!$K$98:$K$100)))</f>
        <v>0</v>
      </c>
      <c r="BL88" s="71">
        <f>$V88*(SUM([2]CPR_CEB!$K$99)/(SUM([2]CPR_CEB!$K$98:$K$100)))</f>
        <v>0</v>
      </c>
      <c r="BM88" s="71">
        <f>$V88*(SUM([2]CPR_CEB!$K$100)/(SUM([2]CPR_CEB!$K$98:$K$100)))</f>
        <v>0</v>
      </c>
      <c r="BN88" s="75">
        <f>$AB88*(SUM([2]CPR_CEB!$K$106)/(SUM([2]CPR_CEB!$K$106:$K$113)))</f>
        <v>0</v>
      </c>
      <c r="BO88" s="75">
        <f>$AB88*(SUM([2]CPR_CEB!$K$107)/(SUM([2]CPR_CEB!$K$106:$K$113)))</f>
        <v>0</v>
      </c>
      <c r="BP88" s="75">
        <f>$AB88*(SUM([2]CPR_CEB!$K$108)/(SUM([2]CPR_CEB!$K$106:$K$113)))</f>
        <v>0</v>
      </c>
      <c r="BQ88" s="75">
        <f>$AB88*(SUM([2]CPR_CEB!$K$109)/(SUM([2]CPR_CEB!$K$106:$K$113)))</f>
        <v>0</v>
      </c>
      <c r="BR88" s="75">
        <f>$AB88*(SUM([2]CPR_CEB!$K$110)/(SUM([2]CPR_CEB!$K$106:$K$113)))</f>
        <v>0</v>
      </c>
      <c r="BS88" s="75">
        <f>$AB88*(SUM([2]CPR_CEB!$K$111:$K$112)/(SUM([2]CPR_CEB!$K$106:$K$113)))</f>
        <v>0</v>
      </c>
      <c r="BT88" s="75">
        <f>$AB88*(SUM([2]CPR_CEB!$K$113)/(SUM([2]CPR_CEB!$K$106:$K$113)))*([2]TRP!$D$248/SUM([2]TRP!$D$248:$D$251))</f>
        <v>0</v>
      </c>
      <c r="BU88" s="75">
        <f>$AB88*(SUM([2]CPR_CEB!$K$113)/(SUM([2]CPR_CEB!$K$106:$K$113)))*([2]TRP!$D$249/SUM([2]TRP!$D$248:$D$251))</f>
        <v>0</v>
      </c>
      <c r="BV88" s="75">
        <f>$AB88*(SUM([2]CPR_CEB!$K$113)/(SUM([2]CPR_CEB!$K$106:$K$113)))*([2]TRP!$D$250/SUM([2]TRP!$D$248:$D$251))</f>
        <v>0</v>
      </c>
      <c r="BW88" s="75">
        <f>$AB88*(SUM([2]CPR_CEB!$K$113)/(SUM([2]CPR_CEB!$K$106:$K$113)))*([2]TRP!$D$251/SUM([2]TRP!$D$248:$D$251))</f>
        <v>0</v>
      </c>
      <c r="BX88" s="71">
        <f>$AJ88*(SUM([2]CPR_CEB!$K$129)/(SUM([2]CPR_CEB!$K$129:$K$130)))</f>
        <v>0</v>
      </c>
      <c r="BY88" s="71">
        <f>$AJ88*(SUM([2]CPR_CEB!$K$130)/(SUM([2]CPR_CEB!$K$129:$K$130)))</f>
        <v>0</v>
      </c>
      <c r="BZ88" s="68">
        <f>$AN88*(SUM([2]CPR_CEB!$K$137)/(SUM([2]CPR_CEB!$K$137:$K$138)))</f>
        <v>0</v>
      </c>
      <c r="CA88" s="68">
        <f>$AN88*(SUM([2]CPR_CEB!$K$138)/(SUM([2]CPR_CEB!$K$137:$K$138)))</f>
        <v>0</v>
      </c>
      <c r="CB88" s="71">
        <f>$AO88*([2]CPR_CEB!$K$139+[2]CPR_CEB!$K$141)/(SUM([2]CPR_CEB!$K$139:$K$141))</f>
        <v>0</v>
      </c>
      <c r="CC88" s="71">
        <f>$AO88*(SUM([2]CPR_CEB!$K$140)/(SUM([2]CPR_CEB!$K$139:$K$141)))</f>
        <v>0</v>
      </c>
      <c r="CD88" s="68">
        <f>$AP88*(SUM([2]CPR_CEB!$K$142)/(SUM([2]CPR_CEB!$K$142:$K$143)))</f>
        <v>0</v>
      </c>
      <c r="CE88" s="68">
        <f>$AP88*(SUM([2]CPR_CEB!$K$143)/(SUM([2]CPR_CEB!$K$142:$K$143)))</f>
        <v>0</v>
      </c>
      <c r="CF88" s="70"/>
      <c r="CG88" s="70"/>
      <c r="CI88" s="72">
        <f t="shared" si="5"/>
        <v>0</v>
      </c>
      <c r="CJ88" s="73">
        <f t="shared" si="6"/>
        <v>0</v>
      </c>
      <c r="CK88" s="73">
        <f t="shared" si="7"/>
        <v>0</v>
      </c>
      <c r="CL88" s="73">
        <f t="shared" si="8"/>
        <v>0</v>
      </c>
      <c r="CM88" s="73">
        <f t="shared" si="9"/>
        <v>0</v>
      </c>
      <c r="CN88" s="73">
        <f t="shared" si="10"/>
        <v>0</v>
      </c>
      <c r="CO88" s="73">
        <f t="shared" si="11"/>
        <v>0</v>
      </c>
      <c r="CP88" s="73">
        <f t="shared" si="11"/>
        <v>0</v>
      </c>
      <c r="CQ88" s="73">
        <f t="shared" si="12"/>
        <v>0</v>
      </c>
      <c r="CR88" s="73">
        <f t="shared" si="12"/>
        <v>0</v>
      </c>
      <c r="CS88" s="73">
        <f t="shared" si="13"/>
        <v>0</v>
      </c>
      <c r="CT88" s="73">
        <f t="shared" si="14"/>
        <v>0</v>
      </c>
      <c r="CU88" s="73">
        <f t="shared" si="15"/>
        <v>0</v>
      </c>
      <c r="CV88" s="73">
        <f t="shared" si="16"/>
        <v>0</v>
      </c>
      <c r="CW88" s="73">
        <f t="shared" si="17"/>
        <v>0</v>
      </c>
      <c r="CX88" s="73">
        <f t="shared" si="18"/>
        <v>0</v>
      </c>
      <c r="CY88" s="73">
        <f t="shared" si="18"/>
        <v>0</v>
      </c>
      <c r="CZ88" s="73">
        <f t="shared" si="18"/>
        <v>0</v>
      </c>
      <c r="DA88" s="73">
        <f t="shared" si="19"/>
        <v>0</v>
      </c>
      <c r="DB88" s="73">
        <f t="shared" si="20"/>
        <v>0</v>
      </c>
      <c r="DC88" s="73">
        <f t="shared" si="21"/>
        <v>0</v>
      </c>
      <c r="DD88" s="73">
        <f t="shared" si="22"/>
        <v>0</v>
      </c>
      <c r="DE88" s="73">
        <f t="shared" si="23"/>
        <v>0</v>
      </c>
      <c r="DF88" s="73">
        <f t="shared" si="24"/>
        <v>0</v>
      </c>
      <c r="DG88" s="74">
        <f t="shared" si="25"/>
        <v>0</v>
      </c>
      <c r="DH88" s="99"/>
    </row>
    <row r="89" spans="1:112" ht="13.25" x14ac:dyDescent="0.25">
      <c r="A89" s="22" t="str">
        <f t="shared" si="30"/>
        <v>EDUCATION</v>
      </c>
      <c r="B89" s="45" t="str">
        <f t="shared" si="30"/>
        <v xml:space="preserve">FQ1 </v>
      </c>
      <c r="C89" s="22" t="s">
        <v>165</v>
      </c>
      <c r="D89" s="67">
        <f t="shared" si="27"/>
        <v>0</v>
      </c>
      <c r="E89" s="67">
        <f t="shared" si="36"/>
        <v>0</v>
      </c>
      <c r="F89" s="67">
        <f t="shared" si="36"/>
        <v>0</v>
      </c>
      <c r="G89" s="67">
        <f t="shared" si="36"/>
        <v>0</v>
      </c>
      <c r="H89" s="67">
        <f t="shared" si="36"/>
        <v>0</v>
      </c>
      <c r="I89" s="67">
        <f t="shared" si="36"/>
        <v>0</v>
      </c>
      <c r="J89" s="67">
        <f t="shared" si="36"/>
        <v>0</v>
      </c>
      <c r="K89" s="67">
        <f t="shared" si="36"/>
        <v>0</v>
      </c>
      <c r="L89" s="67">
        <f t="shared" si="36"/>
        <v>0</v>
      </c>
      <c r="M89" s="67">
        <f t="shared" si="36"/>
        <v>0</v>
      </c>
      <c r="N89" s="67">
        <f t="shared" si="36"/>
        <v>0</v>
      </c>
      <c r="O89" s="68">
        <f t="shared" si="36"/>
        <v>0</v>
      </c>
      <c r="P89" s="67">
        <f t="shared" si="36"/>
        <v>0</v>
      </c>
      <c r="Q89" s="69">
        <f t="shared" si="36"/>
        <v>0</v>
      </c>
      <c r="R89" s="68">
        <f t="shared" si="36"/>
        <v>0</v>
      </c>
      <c r="S89" s="69">
        <f t="shared" si="36"/>
        <v>0</v>
      </c>
      <c r="T89" s="67">
        <f t="shared" si="36"/>
        <v>0</v>
      </c>
      <c r="U89" s="68">
        <f t="shared" si="36"/>
        <v>0</v>
      </c>
      <c r="V89" s="69">
        <f t="shared" si="36"/>
        <v>0</v>
      </c>
      <c r="W89" s="67">
        <f t="shared" si="36"/>
        <v>0</v>
      </c>
      <c r="X89" s="67">
        <f t="shared" si="36"/>
        <v>0</v>
      </c>
      <c r="Y89" s="67">
        <f t="shared" si="36"/>
        <v>0</v>
      </c>
      <c r="Z89" s="67">
        <f t="shared" si="36"/>
        <v>0</v>
      </c>
      <c r="AA89" s="67">
        <f t="shared" si="36"/>
        <v>0</v>
      </c>
      <c r="AB89" s="68">
        <f t="shared" si="36"/>
        <v>0</v>
      </c>
      <c r="AC89" s="67">
        <f t="shared" si="36"/>
        <v>0</v>
      </c>
      <c r="AD89" s="67">
        <f t="shared" si="36"/>
        <v>0</v>
      </c>
      <c r="AE89" s="67">
        <f t="shared" si="36"/>
        <v>0</v>
      </c>
      <c r="AF89" s="67">
        <f t="shared" si="36"/>
        <v>0</v>
      </c>
      <c r="AG89" s="67">
        <f t="shared" si="36"/>
        <v>0</v>
      </c>
      <c r="AH89" s="67">
        <f t="shared" si="36"/>
        <v>0</v>
      </c>
      <c r="AI89" s="67">
        <f t="shared" si="36"/>
        <v>0</v>
      </c>
      <c r="AJ89" s="69">
        <f t="shared" si="36"/>
        <v>0</v>
      </c>
      <c r="AK89" s="67">
        <f t="shared" si="36"/>
        <v>0</v>
      </c>
      <c r="AL89" s="67">
        <f t="shared" si="36"/>
        <v>0</v>
      </c>
      <c r="AM89" s="70">
        <f t="shared" si="36"/>
        <v>0</v>
      </c>
      <c r="AN89" s="68">
        <f t="shared" si="36"/>
        <v>0</v>
      </c>
      <c r="AO89" s="69">
        <f t="shared" si="36"/>
        <v>0</v>
      </c>
      <c r="AP89" s="68">
        <f t="shared" si="36"/>
        <v>0</v>
      </c>
      <c r="AQ89" s="67">
        <f t="shared" si="36"/>
        <v>0</v>
      </c>
      <c r="AR89" s="67">
        <f t="shared" si="36"/>
        <v>0</v>
      </c>
      <c r="AS89" s="67">
        <f t="shared" si="36"/>
        <v>0</v>
      </c>
      <c r="AT89" s="75">
        <f>O89*(SUM([2]CPR_CEB!$K$69:$K$70))/(SUM([2]CPR_CEB!$K$69:$K$72))</f>
        <v>0</v>
      </c>
      <c r="AU89" s="75">
        <f>O89*([2]CPR_CEB!$K$71/(SUM([2]CPR_CEB!$K$69:$K$72)))</f>
        <v>0</v>
      </c>
      <c r="AV89" s="75">
        <f>O89*([2]CPR_CEB!$K$72/(SUM([2]CPR_CEB!$K$69:$K$72)))</f>
        <v>0</v>
      </c>
      <c r="AW89" s="71">
        <f>$Q89*([2]CPR_CEB!$K$76/(SUM([2]CPR_CEB!$K$76:$K$78)))</f>
        <v>0</v>
      </c>
      <c r="AX89" s="71">
        <f>$Q89*(SUM([2]CPR_CEB!$K$77:$K$78)/(SUM([2]CPR_CEB!$K$76:$K$78)))</f>
        <v>0</v>
      </c>
      <c r="AY89" s="75">
        <f>$R89*(SUM([2]CPR_CEB!$K$79)/(SUM([2]CPR_CEB!$K$79:$K$84)))</f>
        <v>0</v>
      </c>
      <c r="AZ89" s="75">
        <f>$R89*(SUM([2]CPR_CEB!$K$80)/(SUM([2]CPR_CEB!$K$79:$K$84)))</f>
        <v>0</v>
      </c>
      <c r="BA89" s="75">
        <f>$R89*(SUM([2]CPR_CEB!$K$81:$K$83)/(SUM([2]CPR_CEB!$K$79:$K$84)))</f>
        <v>0</v>
      </c>
      <c r="BB89" s="75">
        <f>$R89*(SUM([2]CPR_CEB!$K$84)/(SUM([2]CPR_CEB!$K$79:$K$84)))</f>
        <v>0</v>
      </c>
      <c r="BC89" s="71">
        <f>$S89*(SUM([2]CPR_CEB!$K$85)/(SUM([2]CPR_CEB!$K$85:$K$90)))</f>
        <v>0</v>
      </c>
      <c r="BD89" s="71">
        <f>$S89*(SUM([2]CPR_CEB!$K$86)/(SUM([2]CPR_CEB!$K$85:$K$90)))</f>
        <v>0</v>
      </c>
      <c r="BE89" s="71">
        <f>$S89*(SUM([2]CPR_CEB!$K$87:$K$90)/(SUM([2]CPR_CEB!$K$85:$K$90)))</f>
        <v>0</v>
      </c>
      <c r="BF89" s="75">
        <f>$U89*(SUM([2]CPR_CEB!$K$93)/(SUM([2]CPR_CEB!$K$93:$K$97)))</f>
        <v>0</v>
      </c>
      <c r="BG89" s="75">
        <f>$U89*(SUM([2]CPR_CEB!$K$94)/(SUM([2]CPR_CEB!$K$93:$K$97)))*([2]TRP!$D$246/SUM([2]TRP!$D$246:$D$247))</f>
        <v>0</v>
      </c>
      <c r="BH89" s="75">
        <f>$U89*(SUM([2]CPR_CEB!$K$94)/(SUM([2]CPR_CEB!$K$93:$K$97)))*([2]TRP!$D$247/SUM([2]TRP!$D$246:$D$247))</f>
        <v>0</v>
      </c>
      <c r="BI89" s="75">
        <f>$U89*(SUM([2]CPR_CEB!$K$95:$K$96)/(SUM([2]CPR_CEB!$K$93:$K$97)))</f>
        <v>0</v>
      </c>
      <c r="BJ89" s="75">
        <f>$U89*(SUM([2]CPR_CEB!$K$97)/(SUM([2]CPR_CEB!$K$93:$K$97)))</f>
        <v>0</v>
      </c>
      <c r="BK89" s="71">
        <f>$V89*(SUM([2]CPR_CEB!$K$98)/(SUM([2]CPR_CEB!$K$98:$K$100)))</f>
        <v>0</v>
      </c>
      <c r="BL89" s="71">
        <f>$V89*(SUM([2]CPR_CEB!$K$99)/(SUM([2]CPR_CEB!$K$98:$K$100)))</f>
        <v>0</v>
      </c>
      <c r="BM89" s="71">
        <f>$V89*(SUM([2]CPR_CEB!$K$100)/(SUM([2]CPR_CEB!$K$98:$K$100)))</f>
        <v>0</v>
      </c>
      <c r="BN89" s="75">
        <f>$AB89*(SUM([2]CPR_CEB!$K$106)/(SUM([2]CPR_CEB!$K$106:$K$113)))</f>
        <v>0</v>
      </c>
      <c r="BO89" s="75">
        <f>$AB89*(SUM([2]CPR_CEB!$K$107)/(SUM([2]CPR_CEB!$K$106:$K$113)))</f>
        <v>0</v>
      </c>
      <c r="BP89" s="75">
        <f>$AB89*(SUM([2]CPR_CEB!$K$108)/(SUM([2]CPR_CEB!$K$106:$K$113)))</f>
        <v>0</v>
      </c>
      <c r="BQ89" s="75">
        <f>$AB89*(SUM([2]CPR_CEB!$K$109)/(SUM([2]CPR_CEB!$K$106:$K$113)))</f>
        <v>0</v>
      </c>
      <c r="BR89" s="75">
        <f>$AB89*(SUM([2]CPR_CEB!$K$110)/(SUM([2]CPR_CEB!$K$106:$K$113)))</f>
        <v>0</v>
      </c>
      <c r="BS89" s="75">
        <f>$AB89*(SUM([2]CPR_CEB!$K$111:$K$112)/(SUM([2]CPR_CEB!$K$106:$K$113)))</f>
        <v>0</v>
      </c>
      <c r="BT89" s="75">
        <f>$AB89*(SUM([2]CPR_CEB!$K$113)/(SUM([2]CPR_CEB!$K$106:$K$113)))*([2]TRP!$D$248/SUM([2]TRP!$D$248:$D$251))</f>
        <v>0</v>
      </c>
      <c r="BU89" s="75">
        <f>$AB89*(SUM([2]CPR_CEB!$K$113)/(SUM([2]CPR_CEB!$K$106:$K$113)))*([2]TRP!$D$249/SUM([2]TRP!$D$248:$D$251))</f>
        <v>0</v>
      </c>
      <c r="BV89" s="75">
        <f>$AB89*(SUM([2]CPR_CEB!$K$113)/(SUM([2]CPR_CEB!$K$106:$K$113)))*([2]TRP!$D$250/SUM([2]TRP!$D$248:$D$251))</f>
        <v>0</v>
      </c>
      <c r="BW89" s="75">
        <f>$AB89*(SUM([2]CPR_CEB!$K$113)/(SUM([2]CPR_CEB!$K$106:$K$113)))*([2]TRP!$D$251/SUM([2]TRP!$D$248:$D$251))</f>
        <v>0</v>
      </c>
      <c r="BX89" s="71">
        <f>$AJ89*(SUM([2]CPR_CEB!$K$129)/(SUM([2]CPR_CEB!$K$129:$K$130)))</f>
        <v>0</v>
      </c>
      <c r="BY89" s="71">
        <f>$AJ89*(SUM([2]CPR_CEB!$K$130)/(SUM([2]CPR_CEB!$K$129:$K$130)))</f>
        <v>0</v>
      </c>
      <c r="BZ89" s="68">
        <f>$AN89*(SUM([2]CPR_CEB!$K$137)/(SUM([2]CPR_CEB!$K$137:$K$138)))</f>
        <v>0</v>
      </c>
      <c r="CA89" s="68">
        <f>$AN89*(SUM([2]CPR_CEB!$K$138)/(SUM([2]CPR_CEB!$K$137:$K$138)))</f>
        <v>0</v>
      </c>
      <c r="CB89" s="71">
        <f>$AO89*([2]CPR_CEB!$K$139+[2]CPR_CEB!$K$141)/(SUM([2]CPR_CEB!$K$139:$K$141))</f>
        <v>0</v>
      </c>
      <c r="CC89" s="71">
        <f>$AO89*(SUM([2]CPR_CEB!$K$140)/(SUM([2]CPR_CEB!$K$139:$K$141)))</f>
        <v>0</v>
      </c>
      <c r="CD89" s="68">
        <f>$AP89*(SUM([2]CPR_CEB!$K$142)/(SUM([2]CPR_CEB!$K$142:$K$143)))</f>
        <v>0</v>
      </c>
      <c r="CE89" s="68">
        <f>$AP89*(SUM([2]CPR_CEB!$K$143)/(SUM([2]CPR_CEB!$K$142:$K$143)))</f>
        <v>0</v>
      </c>
      <c r="CF89" s="70"/>
      <c r="CG89" s="70"/>
      <c r="CI89" s="72">
        <f t="shared" si="5"/>
        <v>0</v>
      </c>
      <c r="CJ89" s="73">
        <f t="shared" si="6"/>
        <v>0</v>
      </c>
      <c r="CK89" s="73">
        <f t="shared" si="7"/>
        <v>0</v>
      </c>
      <c r="CL89" s="73">
        <f t="shared" si="8"/>
        <v>0</v>
      </c>
      <c r="CM89" s="73">
        <f t="shared" si="9"/>
        <v>0</v>
      </c>
      <c r="CN89" s="73">
        <f t="shared" si="10"/>
        <v>0</v>
      </c>
      <c r="CO89" s="73">
        <f t="shared" si="11"/>
        <v>0</v>
      </c>
      <c r="CP89" s="73">
        <f t="shared" si="11"/>
        <v>0</v>
      </c>
      <c r="CQ89" s="73">
        <f t="shared" si="12"/>
        <v>0</v>
      </c>
      <c r="CR89" s="73">
        <f t="shared" si="12"/>
        <v>0</v>
      </c>
      <c r="CS89" s="73">
        <f t="shared" si="13"/>
        <v>0</v>
      </c>
      <c r="CT89" s="73">
        <f t="shared" si="14"/>
        <v>0</v>
      </c>
      <c r="CU89" s="73">
        <f t="shared" si="15"/>
        <v>0</v>
      </c>
      <c r="CV89" s="73">
        <f t="shared" si="16"/>
        <v>0</v>
      </c>
      <c r="CW89" s="73">
        <f t="shared" si="17"/>
        <v>0</v>
      </c>
      <c r="CX89" s="73">
        <f t="shared" si="18"/>
        <v>0</v>
      </c>
      <c r="CY89" s="73">
        <f t="shared" si="18"/>
        <v>0</v>
      </c>
      <c r="CZ89" s="73">
        <f t="shared" si="18"/>
        <v>0</v>
      </c>
      <c r="DA89" s="73">
        <f t="shared" si="19"/>
        <v>0</v>
      </c>
      <c r="DB89" s="73">
        <f t="shared" si="20"/>
        <v>0</v>
      </c>
      <c r="DC89" s="73">
        <f t="shared" si="21"/>
        <v>0</v>
      </c>
      <c r="DD89" s="73">
        <f t="shared" si="22"/>
        <v>0</v>
      </c>
      <c r="DE89" s="73">
        <f t="shared" si="23"/>
        <v>0</v>
      </c>
      <c r="DF89" s="73">
        <f t="shared" si="24"/>
        <v>0</v>
      </c>
      <c r="DG89" s="74">
        <f t="shared" si="25"/>
        <v>0</v>
      </c>
      <c r="DH89" s="99"/>
    </row>
    <row r="90" spans="1:112" ht="13.25" x14ac:dyDescent="0.25">
      <c r="A90" s="22" t="str">
        <f t="shared" si="30"/>
        <v>SANTE</v>
      </c>
      <c r="B90" s="46" t="str">
        <f t="shared" si="30"/>
        <v xml:space="preserve">FQ2 </v>
      </c>
      <c r="C90" s="22" t="s">
        <v>165</v>
      </c>
      <c r="D90" s="67">
        <f t="shared" si="27"/>
        <v>0</v>
      </c>
      <c r="E90" s="67">
        <f t="shared" si="36"/>
        <v>0</v>
      </c>
      <c r="F90" s="67">
        <f t="shared" si="36"/>
        <v>0</v>
      </c>
      <c r="G90" s="67">
        <f t="shared" si="36"/>
        <v>0</v>
      </c>
      <c r="H90" s="67">
        <f t="shared" si="36"/>
        <v>0</v>
      </c>
      <c r="I90" s="67">
        <f t="shared" si="36"/>
        <v>0</v>
      </c>
      <c r="J90" s="67">
        <f t="shared" si="36"/>
        <v>0</v>
      </c>
      <c r="K90" s="67">
        <f t="shared" si="36"/>
        <v>0</v>
      </c>
      <c r="L90" s="67">
        <f t="shared" si="36"/>
        <v>0</v>
      </c>
      <c r="M90" s="67">
        <f t="shared" si="36"/>
        <v>0</v>
      </c>
      <c r="N90" s="67">
        <f t="shared" si="36"/>
        <v>0</v>
      </c>
      <c r="O90" s="68">
        <f t="shared" si="36"/>
        <v>0</v>
      </c>
      <c r="P90" s="67">
        <f t="shared" si="36"/>
        <v>0</v>
      </c>
      <c r="Q90" s="69">
        <f t="shared" si="36"/>
        <v>0</v>
      </c>
      <c r="R90" s="68">
        <f t="shared" si="36"/>
        <v>0</v>
      </c>
      <c r="S90" s="69">
        <f t="shared" si="36"/>
        <v>0</v>
      </c>
      <c r="T90" s="67">
        <f t="shared" si="36"/>
        <v>0</v>
      </c>
      <c r="U90" s="68">
        <f t="shared" si="36"/>
        <v>0</v>
      </c>
      <c r="V90" s="69">
        <f t="shared" si="36"/>
        <v>0</v>
      </c>
      <c r="W90" s="67">
        <f t="shared" si="36"/>
        <v>0</v>
      </c>
      <c r="X90" s="67">
        <f t="shared" si="36"/>
        <v>0</v>
      </c>
      <c r="Y90" s="67">
        <f t="shared" si="36"/>
        <v>0</v>
      </c>
      <c r="Z90" s="67">
        <f t="shared" si="36"/>
        <v>0</v>
      </c>
      <c r="AA90" s="67">
        <f t="shared" si="36"/>
        <v>0</v>
      </c>
      <c r="AB90" s="68">
        <f t="shared" si="36"/>
        <v>0</v>
      </c>
      <c r="AC90" s="67">
        <f t="shared" si="36"/>
        <v>0</v>
      </c>
      <c r="AD90" s="67">
        <f t="shared" si="36"/>
        <v>0</v>
      </c>
      <c r="AE90" s="67">
        <f t="shared" si="36"/>
        <v>0</v>
      </c>
      <c r="AF90" s="67">
        <f t="shared" si="36"/>
        <v>0</v>
      </c>
      <c r="AG90" s="67">
        <f t="shared" si="36"/>
        <v>0</v>
      </c>
      <c r="AH90" s="67">
        <f t="shared" si="36"/>
        <v>0</v>
      </c>
      <c r="AI90" s="67">
        <f t="shared" si="36"/>
        <v>0</v>
      </c>
      <c r="AJ90" s="69">
        <f t="shared" si="36"/>
        <v>0</v>
      </c>
      <c r="AK90" s="67">
        <f t="shared" si="36"/>
        <v>0</v>
      </c>
      <c r="AL90" s="67">
        <f t="shared" si="36"/>
        <v>0</v>
      </c>
      <c r="AM90" s="70">
        <f t="shared" si="36"/>
        <v>0</v>
      </c>
      <c r="AN90" s="68">
        <f t="shared" si="36"/>
        <v>0</v>
      </c>
      <c r="AO90" s="69">
        <f t="shared" si="36"/>
        <v>0</v>
      </c>
      <c r="AP90" s="68">
        <f t="shared" si="36"/>
        <v>0</v>
      </c>
      <c r="AQ90" s="67">
        <f t="shared" si="36"/>
        <v>0</v>
      </c>
      <c r="AR90" s="67">
        <f t="shared" si="36"/>
        <v>0</v>
      </c>
      <c r="AS90" s="67">
        <f t="shared" si="36"/>
        <v>0</v>
      </c>
      <c r="AT90" s="75">
        <f>O90*(SUM([2]CPR_CEB!$K$69:$K$70))/(SUM([2]CPR_CEB!$K$69:$K$72))</f>
        <v>0</v>
      </c>
      <c r="AU90" s="75">
        <f>O90*([2]CPR_CEB!$K$71/(SUM([2]CPR_CEB!$K$69:$K$72)))</f>
        <v>0</v>
      </c>
      <c r="AV90" s="75">
        <f>O90*([2]CPR_CEB!$K$72/(SUM([2]CPR_CEB!$K$69:$K$72)))</f>
        <v>0</v>
      </c>
      <c r="AW90" s="71">
        <f>$Q90*([2]CPR_CEB!$K$76/(SUM([2]CPR_CEB!$K$76:$K$78)))</f>
        <v>0</v>
      </c>
      <c r="AX90" s="71">
        <f>$Q90*(SUM([2]CPR_CEB!$K$77:$K$78)/(SUM([2]CPR_CEB!$K$76:$K$78)))</f>
        <v>0</v>
      </c>
      <c r="AY90" s="75">
        <f>$R90*(SUM([2]CPR_CEB!$K$79)/(SUM([2]CPR_CEB!$K$79:$K$84)))</f>
        <v>0</v>
      </c>
      <c r="AZ90" s="75">
        <f>$R90*(SUM([2]CPR_CEB!$K$80)/(SUM([2]CPR_CEB!$K$79:$K$84)))</f>
        <v>0</v>
      </c>
      <c r="BA90" s="75">
        <f>$R90*(SUM([2]CPR_CEB!$K$81:$K$83)/(SUM([2]CPR_CEB!$K$79:$K$84)))</f>
        <v>0</v>
      </c>
      <c r="BB90" s="75">
        <f>$R90*(SUM([2]CPR_CEB!$K$84)/(SUM([2]CPR_CEB!$K$79:$K$84)))</f>
        <v>0</v>
      </c>
      <c r="BC90" s="71">
        <f>$S90*(SUM([2]CPR_CEB!$K$85)/(SUM([2]CPR_CEB!$K$85:$K$90)))</f>
        <v>0</v>
      </c>
      <c r="BD90" s="71">
        <f>$S90*(SUM([2]CPR_CEB!$K$86)/(SUM([2]CPR_CEB!$K$85:$K$90)))</f>
        <v>0</v>
      </c>
      <c r="BE90" s="71">
        <f>$S90*(SUM([2]CPR_CEB!$K$87:$K$90)/(SUM([2]CPR_CEB!$K$85:$K$90)))</f>
        <v>0</v>
      </c>
      <c r="BF90" s="75">
        <f>$U90*(SUM([2]CPR_CEB!$K$93)/(SUM([2]CPR_CEB!$K$93:$K$97)))</f>
        <v>0</v>
      </c>
      <c r="BG90" s="75">
        <f>$U90*(SUM([2]CPR_CEB!$K$94)/(SUM([2]CPR_CEB!$K$93:$K$97)))*([2]TRP!$D$246/SUM([2]TRP!$D$246:$D$247))</f>
        <v>0</v>
      </c>
      <c r="BH90" s="75">
        <f>$U90*(SUM([2]CPR_CEB!$K$94)/(SUM([2]CPR_CEB!$K$93:$K$97)))*([2]TRP!$D$247/SUM([2]TRP!$D$246:$D$247))</f>
        <v>0</v>
      </c>
      <c r="BI90" s="75">
        <f>$U90*(SUM([2]CPR_CEB!$K$95:$K$96)/(SUM([2]CPR_CEB!$K$93:$K$97)))</f>
        <v>0</v>
      </c>
      <c r="BJ90" s="75">
        <f>$U90*(SUM([2]CPR_CEB!$K$97)/(SUM([2]CPR_CEB!$K$93:$K$97)))</f>
        <v>0</v>
      </c>
      <c r="BK90" s="71">
        <f>$V90*(SUM([2]CPR_CEB!$K$98)/(SUM([2]CPR_CEB!$K$98:$K$100)))</f>
        <v>0</v>
      </c>
      <c r="BL90" s="71">
        <f>$V90*(SUM([2]CPR_CEB!$K$99)/(SUM([2]CPR_CEB!$K$98:$K$100)))</f>
        <v>0</v>
      </c>
      <c r="BM90" s="71">
        <f>$V90*(SUM([2]CPR_CEB!$K$100)/(SUM([2]CPR_CEB!$K$98:$K$100)))</f>
        <v>0</v>
      </c>
      <c r="BN90" s="75">
        <f>$AB90*(SUM([2]CPR_CEB!$K$106)/(SUM([2]CPR_CEB!$K$106:$K$113)))</f>
        <v>0</v>
      </c>
      <c r="BO90" s="75">
        <f>$AB90*(SUM([2]CPR_CEB!$K$107)/(SUM([2]CPR_CEB!$K$106:$K$113)))</f>
        <v>0</v>
      </c>
      <c r="BP90" s="75">
        <f>$AB90*(SUM([2]CPR_CEB!$K$108)/(SUM([2]CPR_CEB!$K$106:$K$113)))</f>
        <v>0</v>
      </c>
      <c r="BQ90" s="75">
        <f>$AB90*(SUM([2]CPR_CEB!$K$109)/(SUM([2]CPR_CEB!$K$106:$K$113)))</f>
        <v>0</v>
      </c>
      <c r="BR90" s="75">
        <f>$AB90*(SUM([2]CPR_CEB!$K$110)/(SUM([2]CPR_CEB!$K$106:$K$113)))</f>
        <v>0</v>
      </c>
      <c r="BS90" s="75">
        <f>$AB90*(SUM([2]CPR_CEB!$K$111:$K$112)/(SUM([2]CPR_CEB!$K$106:$K$113)))</f>
        <v>0</v>
      </c>
      <c r="BT90" s="75">
        <f>$AB90*(SUM([2]CPR_CEB!$K$113)/(SUM([2]CPR_CEB!$K$106:$K$113)))*([2]TRP!$D$248/SUM([2]TRP!$D$248:$D$251))</f>
        <v>0</v>
      </c>
      <c r="BU90" s="75">
        <f>$AB90*(SUM([2]CPR_CEB!$K$113)/(SUM([2]CPR_CEB!$K$106:$K$113)))*([2]TRP!$D$249/SUM([2]TRP!$D$248:$D$251))</f>
        <v>0</v>
      </c>
      <c r="BV90" s="75">
        <f>$AB90*(SUM([2]CPR_CEB!$K$113)/(SUM([2]CPR_CEB!$K$106:$K$113)))*([2]TRP!$D$250/SUM([2]TRP!$D$248:$D$251))</f>
        <v>0</v>
      </c>
      <c r="BW90" s="75">
        <f>$AB90*(SUM([2]CPR_CEB!$K$113)/(SUM([2]CPR_CEB!$K$106:$K$113)))*([2]TRP!$D$251/SUM([2]TRP!$D$248:$D$251))</f>
        <v>0</v>
      </c>
      <c r="BX90" s="71">
        <f>$AJ90*(SUM([2]CPR_CEB!$K$129)/(SUM([2]CPR_CEB!$K$129:$K$130)))</f>
        <v>0</v>
      </c>
      <c r="BY90" s="71">
        <f>$AJ90*(SUM([2]CPR_CEB!$K$130)/(SUM([2]CPR_CEB!$K$129:$K$130)))</f>
        <v>0</v>
      </c>
      <c r="BZ90" s="68">
        <f>$AN90*(SUM([2]CPR_CEB!$K$137)/(SUM([2]CPR_CEB!$K$137:$K$138)))</f>
        <v>0</v>
      </c>
      <c r="CA90" s="68">
        <f>$AN90*(SUM([2]CPR_CEB!$K$138)/(SUM([2]CPR_CEB!$K$137:$K$138)))</f>
        <v>0</v>
      </c>
      <c r="CB90" s="71">
        <f>$AO90*([2]CPR_CEB!$K$139+[2]CPR_CEB!$K$141)/(SUM([2]CPR_CEB!$K$139:$K$141))</f>
        <v>0</v>
      </c>
      <c r="CC90" s="71">
        <f>$AO90*(SUM([2]CPR_CEB!$K$140)/(SUM([2]CPR_CEB!$K$139:$K$141)))</f>
        <v>0</v>
      </c>
      <c r="CD90" s="68">
        <f>$AP90*(SUM([2]CPR_CEB!$K$142)/(SUM([2]CPR_CEB!$K$142:$K$143)))</f>
        <v>0</v>
      </c>
      <c r="CE90" s="68">
        <f>$AP90*(SUM([2]CPR_CEB!$K$143)/(SUM([2]CPR_CEB!$K$142:$K$143)))</f>
        <v>0</v>
      </c>
      <c r="CF90" s="70"/>
      <c r="CG90" s="70"/>
      <c r="CI90" s="72">
        <f t="shared" si="5"/>
        <v>0</v>
      </c>
      <c r="CJ90" s="73">
        <f t="shared" si="6"/>
        <v>0</v>
      </c>
      <c r="CK90" s="73">
        <f t="shared" si="7"/>
        <v>0</v>
      </c>
      <c r="CL90" s="73">
        <f t="shared" si="8"/>
        <v>0</v>
      </c>
      <c r="CM90" s="73">
        <f t="shared" si="9"/>
        <v>0</v>
      </c>
      <c r="CN90" s="73">
        <f t="shared" si="10"/>
        <v>0</v>
      </c>
      <c r="CO90" s="73">
        <f t="shared" si="11"/>
        <v>0</v>
      </c>
      <c r="CP90" s="73">
        <f t="shared" si="11"/>
        <v>0</v>
      </c>
      <c r="CQ90" s="73">
        <f t="shared" si="12"/>
        <v>0</v>
      </c>
      <c r="CR90" s="73">
        <f t="shared" si="12"/>
        <v>0</v>
      </c>
      <c r="CS90" s="73">
        <f t="shared" si="13"/>
        <v>0</v>
      </c>
      <c r="CT90" s="73">
        <f t="shared" si="14"/>
        <v>0</v>
      </c>
      <c r="CU90" s="73">
        <f t="shared" si="15"/>
        <v>0</v>
      </c>
      <c r="CV90" s="73">
        <f t="shared" si="16"/>
        <v>0</v>
      </c>
      <c r="CW90" s="73">
        <f t="shared" si="17"/>
        <v>0</v>
      </c>
      <c r="CX90" s="73">
        <f t="shared" si="18"/>
        <v>0</v>
      </c>
      <c r="CY90" s="73">
        <f t="shared" si="18"/>
        <v>0</v>
      </c>
      <c r="CZ90" s="73">
        <f t="shared" si="18"/>
        <v>0</v>
      </c>
      <c r="DA90" s="73">
        <f t="shared" si="19"/>
        <v>0</v>
      </c>
      <c r="DB90" s="73">
        <f t="shared" si="20"/>
        <v>0</v>
      </c>
      <c r="DC90" s="73">
        <f t="shared" si="21"/>
        <v>0</v>
      </c>
      <c r="DD90" s="73">
        <f t="shared" si="22"/>
        <v>0</v>
      </c>
      <c r="DE90" s="73">
        <f t="shared" si="23"/>
        <v>0</v>
      </c>
      <c r="DF90" s="73">
        <f t="shared" si="24"/>
        <v>0</v>
      </c>
      <c r="DG90" s="74">
        <f t="shared" si="25"/>
        <v>0</v>
      </c>
      <c r="DH90" s="99"/>
    </row>
    <row r="91" spans="1:112" ht="13.25" x14ac:dyDescent="0.25">
      <c r="A91" s="22" t="str">
        <f t="shared" si="30"/>
        <v>ACTION SOCIALE</v>
      </c>
      <c r="B91" s="45" t="str">
        <f t="shared" si="30"/>
        <v xml:space="preserve">FQ3 </v>
      </c>
      <c r="C91" s="22" t="s">
        <v>165</v>
      </c>
      <c r="D91" s="67">
        <f t="shared" si="27"/>
        <v>0</v>
      </c>
      <c r="E91" s="67">
        <f t="shared" si="36"/>
        <v>0</v>
      </c>
      <c r="F91" s="67">
        <f t="shared" si="36"/>
        <v>0</v>
      </c>
      <c r="G91" s="67">
        <f t="shared" si="36"/>
        <v>0</v>
      </c>
      <c r="H91" s="67">
        <f t="shared" si="36"/>
        <v>0</v>
      </c>
      <c r="I91" s="67">
        <f t="shared" si="36"/>
        <v>0</v>
      </c>
      <c r="J91" s="67">
        <f t="shared" si="36"/>
        <v>0</v>
      </c>
      <c r="K91" s="67">
        <f t="shared" si="36"/>
        <v>0</v>
      </c>
      <c r="L91" s="67">
        <f t="shared" si="36"/>
        <v>0</v>
      </c>
      <c r="M91" s="67">
        <f t="shared" si="36"/>
        <v>0</v>
      </c>
      <c r="N91" s="67">
        <f t="shared" si="36"/>
        <v>0</v>
      </c>
      <c r="O91" s="68">
        <f t="shared" si="36"/>
        <v>0</v>
      </c>
      <c r="P91" s="67">
        <f t="shared" si="36"/>
        <v>0</v>
      </c>
      <c r="Q91" s="69">
        <f t="shared" si="36"/>
        <v>0</v>
      </c>
      <c r="R91" s="68">
        <f t="shared" si="36"/>
        <v>0</v>
      </c>
      <c r="S91" s="69">
        <f t="shared" si="36"/>
        <v>0</v>
      </c>
      <c r="T91" s="67">
        <f t="shared" si="36"/>
        <v>0</v>
      </c>
      <c r="U91" s="68">
        <f t="shared" si="36"/>
        <v>0</v>
      </c>
      <c r="V91" s="69">
        <f t="shared" si="36"/>
        <v>0</v>
      </c>
      <c r="W91" s="67">
        <f t="shared" si="36"/>
        <v>0</v>
      </c>
      <c r="X91" s="67">
        <f t="shared" si="36"/>
        <v>0</v>
      </c>
      <c r="Y91" s="67">
        <f t="shared" si="36"/>
        <v>0</v>
      </c>
      <c r="Z91" s="67">
        <f t="shared" si="36"/>
        <v>0</v>
      </c>
      <c r="AA91" s="67">
        <f t="shared" si="36"/>
        <v>0</v>
      </c>
      <c r="AB91" s="68">
        <f t="shared" si="36"/>
        <v>0</v>
      </c>
      <c r="AC91" s="67">
        <f t="shared" ref="AC91:AS91" si="37">AC43</f>
        <v>0</v>
      </c>
      <c r="AD91" s="67">
        <f t="shared" si="37"/>
        <v>0</v>
      </c>
      <c r="AE91" s="67">
        <f t="shared" si="37"/>
        <v>0</v>
      </c>
      <c r="AF91" s="67">
        <f t="shared" si="37"/>
        <v>0</v>
      </c>
      <c r="AG91" s="67">
        <f t="shared" si="37"/>
        <v>0</v>
      </c>
      <c r="AH91" s="67">
        <f t="shared" si="37"/>
        <v>0</v>
      </c>
      <c r="AI91" s="67">
        <f t="shared" si="37"/>
        <v>0</v>
      </c>
      <c r="AJ91" s="69">
        <f t="shared" si="37"/>
        <v>0</v>
      </c>
      <c r="AK91" s="67">
        <f t="shared" si="37"/>
        <v>0</v>
      </c>
      <c r="AL91" s="67">
        <f t="shared" si="37"/>
        <v>0</v>
      </c>
      <c r="AM91" s="70">
        <f t="shared" si="37"/>
        <v>0</v>
      </c>
      <c r="AN91" s="68">
        <f t="shared" si="37"/>
        <v>0</v>
      </c>
      <c r="AO91" s="69">
        <f t="shared" si="37"/>
        <v>0</v>
      </c>
      <c r="AP91" s="68">
        <f t="shared" si="37"/>
        <v>0</v>
      </c>
      <c r="AQ91" s="67">
        <f t="shared" si="37"/>
        <v>0</v>
      </c>
      <c r="AR91" s="67">
        <f t="shared" si="37"/>
        <v>0</v>
      </c>
      <c r="AS91" s="67">
        <f t="shared" si="37"/>
        <v>0</v>
      </c>
      <c r="AT91" s="75">
        <f>O91*(SUM([2]CPR_CEB!$K$69:$K$70))/(SUM([2]CPR_CEB!$K$69:$K$72))</f>
        <v>0</v>
      </c>
      <c r="AU91" s="75">
        <f>O91*([2]CPR_CEB!$K$71/(SUM([2]CPR_CEB!$K$69:$K$72)))</f>
        <v>0</v>
      </c>
      <c r="AV91" s="75">
        <f>O91*([2]CPR_CEB!$K$72/(SUM([2]CPR_CEB!$K$69:$K$72)))</f>
        <v>0</v>
      </c>
      <c r="AW91" s="71">
        <f>$Q91*([2]CPR_CEB!$K$76/(SUM([2]CPR_CEB!$K$76:$K$78)))</f>
        <v>0</v>
      </c>
      <c r="AX91" s="71">
        <f>$Q91*(SUM([2]CPR_CEB!$K$77:$K$78)/(SUM([2]CPR_CEB!$K$76:$K$78)))</f>
        <v>0</v>
      </c>
      <c r="AY91" s="75">
        <f>$R91*(SUM([2]CPR_CEB!$K$79)/(SUM([2]CPR_CEB!$K$79:$K$84)))</f>
        <v>0</v>
      </c>
      <c r="AZ91" s="75">
        <f>$R91*(SUM([2]CPR_CEB!$K$80)/(SUM([2]CPR_CEB!$K$79:$K$84)))</f>
        <v>0</v>
      </c>
      <c r="BA91" s="75">
        <f>$R91*(SUM([2]CPR_CEB!$K$81:$K$83)/(SUM([2]CPR_CEB!$K$79:$K$84)))</f>
        <v>0</v>
      </c>
      <c r="BB91" s="75">
        <f>$R91*(SUM([2]CPR_CEB!$K$84)/(SUM([2]CPR_CEB!$K$79:$K$84)))</f>
        <v>0</v>
      </c>
      <c r="BC91" s="71">
        <f>$S91*(SUM([2]CPR_CEB!$K$85)/(SUM([2]CPR_CEB!$K$85:$K$90)))</f>
        <v>0</v>
      </c>
      <c r="BD91" s="71">
        <f>$S91*(SUM([2]CPR_CEB!$K$86)/(SUM([2]CPR_CEB!$K$85:$K$90)))</f>
        <v>0</v>
      </c>
      <c r="BE91" s="71">
        <f>$S91*(SUM([2]CPR_CEB!$K$87:$K$90)/(SUM([2]CPR_CEB!$K$85:$K$90)))</f>
        <v>0</v>
      </c>
      <c r="BF91" s="75">
        <f>$U91*(SUM([2]CPR_CEB!$K$93)/(SUM([2]CPR_CEB!$K$93:$K$97)))</f>
        <v>0</v>
      </c>
      <c r="BG91" s="75">
        <f>$U91*(SUM([2]CPR_CEB!$K$94)/(SUM([2]CPR_CEB!$K$93:$K$97)))*([2]TRP!$D$246/SUM([2]TRP!$D$246:$D$247))</f>
        <v>0</v>
      </c>
      <c r="BH91" s="75">
        <f>$U91*(SUM([2]CPR_CEB!$K$94)/(SUM([2]CPR_CEB!$K$93:$K$97)))*([2]TRP!$D$247/SUM([2]TRP!$D$246:$D$247))</f>
        <v>0</v>
      </c>
      <c r="BI91" s="75">
        <f>$U91*(SUM([2]CPR_CEB!$K$95:$K$96)/(SUM([2]CPR_CEB!$K$93:$K$97)))</f>
        <v>0</v>
      </c>
      <c r="BJ91" s="75">
        <f>$U91*(SUM([2]CPR_CEB!$K$97)/(SUM([2]CPR_CEB!$K$93:$K$97)))</f>
        <v>0</v>
      </c>
      <c r="BK91" s="71">
        <f>$V91*(SUM([2]CPR_CEB!$K$98)/(SUM([2]CPR_CEB!$K$98:$K$100)))</f>
        <v>0</v>
      </c>
      <c r="BL91" s="71">
        <f>$V91*(SUM([2]CPR_CEB!$K$99)/(SUM([2]CPR_CEB!$K$98:$K$100)))</f>
        <v>0</v>
      </c>
      <c r="BM91" s="71">
        <f>$V91*(SUM([2]CPR_CEB!$K$100)/(SUM([2]CPR_CEB!$K$98:$K$100)))</f>
        <v>0</v>
      </c>
      <c r="BN91" s="75">
        <f>$AB91*(SUM([2]CPR_CEB!$K$106)/(SUM([2]CPR_CEB!$K$106:$K$113)))</f>
        <v>0</v>
      </c>
      <c r="BO91" s="75">
        <f>$AB91*(SUM([2]CPR_CEB!$K$107)/(SUM([2]CPR_CEB!$K$106:$K$113)))</f>
        <v>0</v>
      </c>
      <c r="BP91" s="75">
        <f>$AB91*(SUM([2]CPR_CEB!$K$108)/(SUM([2]CPR_CEB!$K$106:$K$113)))</f>
        <v>0</v>
      </c>
      <c r="BQ91" s="75">
        <f>$AB91*(SUM([2]CPR_CEB!$K$109)/(SUM([2]CPR_CEB!$K$106:$K$113)))</f>
        <v>0</v>
      </c>
      <c r="BR91" s="75">
        <f>$AB91*(SUM([2]CPR_CEB!$K$110)/(SUM([2]CPR_CEB!$K$106:$K$113)))</f>
        <v>0</v>
      </c>
      <c r="BS91" s="75">
        <f>$AB91*(SUM([2]CPR_CEB!$K$111:$K$112)/(SUM([2]CPR_CEB!$K$106:$K$113)))</f>
        <v>0</v>
      </c>
      <c r="BT91" s="75">
        <f>$AB91*(SUM([2]CPR_CEB!$K$113)/(SUM([2]CPR_CEB!$K$106:$K$113)))*([2]TRP!$D$248/SUM([2]TRP!$D$248:$D$251))</f>
        <v>0</v>
      </c>
      <c r="BU91" s="75">
        <f>$AB91*(SUM([2]CPR_CEB!$K$113)/(SUM([2]CPR_CEB!$K$106:$K$113)))*([2]TRP!$D$249/SUM([2]TRP!$D$248:$D$251))</f>
        <v>0</v>
      </c>
      <c r="BV91" s="75">
        <f>$AB91*(SUM([2]CPR_CEB!$K$113)/(SUM([2]CPR_CEB!$K$106:$K$113)))*([2]TRP!$D$250/SUM([2]TRP!$D$248:$D$251))</f>
        <v>0</v>
      </c>
      <c r="BW91" s="75">
        <f>$AB91*(SUM([2]CPR_CEB!$K$113)/(SUM([2]CPR_CEB!$K$106:$K$113)))*([2]TRP!$D$251/SUM([2]TRP!$D$248:$D$251))</f>
        <v>0</v>
      </c>
      <c r="BX91" s="71">
        <f>$AJ91*(SUM([2]CPR_CEB!$K$129)/(SUM([2]CPR_CEB!$K$129:$K$130)))</f>
        <v>0</v>
      </c>
      <c r="BY91" s="71">
        <f>$AJ91*(SUM([2]CPR_CEB!$K$130)/(SUM([2]CPR_CEB!$K$129:$K$130)))</f>
        <v>0</v>
      </c>
      <c r="BZ91" s="68">
        <f>$AN91*(SUM([2]CPR_CEB!$K$137)/(SUM([2]CPR_CEB!$K$137:$K$138)))</f>
        <v>0</v>
      </c>
      <c r="CA91" s="68">
        <f>$AN91*(SUM([2]CPR_CEB!$K$138)/(SUM([2]CPR_CEB!$K$137:$K$138)))</f>
        <v>0</v>
      </c>
      <c r="CB91" s="71">
        <f>$AO91*([2]CPR_CEB!$K$139+[2]CPR_CEB!$K$141)/(SUM([2]CPR_CEB!$K$139:$K$141))</f>
        <v>0</v>
      </c>
      <c r="CC91" s="71">
        <f>$AO91*(SUM([2]CPR_CEB!$K$140)/(SUM([2]CPR_CEB!$K$139:$K$141)))</f>
        <v>0</v>
      </c>
      <c r="CD91" s="68">
        <f>$AP91*(SUM([2]CPR_CEB!$K$142)/(SUM([2]CPR_CEB!$K$142:$K$143)))</f>
        <v>0</v>
      </c>
      <c r="CE91" s="68">
        <f>$AP91*(SUM([2]CPR_CEB!$K$143)/(SUM([2]CPR_CEB!$K$142:$K$143)))</f>
        <v>0</v>
      </c>
      <c r="CF91" s="70"/>
      <c r="CG91" s="70"/>
      <c r="CI91" s="72">
        <f t="shared" si="5"/>
        <v>0</v>
      </c>
      <c r="CJ91" s="73">
        <f t="shared" si="6"/>
        <v>0</v>
      </c>
      <c r="CK91" s="73">
        <f t="shared" si="7"/>
        <v>0</v>
      </c>
      <c r="CL91" s="73">
        <f t="shared" si="8"/>
        <v>0</v>
      </c>
      <c r="CM91" s="73">
        <f t="shared" si="9"/>
        <v>0</v>
      </c>
      <c r="CN91" s="73">
        <f t="shared" si="10"/>
        <v>0</v>
      </c>
      <c r="CO91" s="73">
        <f t="shared" si="11"/>
        <v>0</v>
      </c>
      <c r="CP91" s="73">
        <f t="shared" si="11"/>
        <v>0</v>
      </c>
      <c r="CQ91" s="73">
        <f t="shared" si="12"/>
        <v>0</v>
      </c>
      <c r="CR91" s="73">
        <f t="shared" si="12"/>
        <v>0</v>
      </c>
      <c r="CS91" s="73">
        <f t="shared" si="13"/>
        <v>0</v>
      </c>
      <c r="CT91" s="73">
        <f t="shared" si="14"/>
        <v>0</v>
      </c>
      <c r="CU91" s="73">
        <f t="shared" si="15"/>
        <v>0</v>
      </c>
      <c r="CV91" s="73">
        <f t="shared" si="16"/>
        <v>0</v>
      </c>
      <c r="CW91" s="73">
        <f t="shared" si="17"/>
        <v>0</v>
      </c>
      <c r="CX91" s="73">
        <f t="shared" si="18"/>
        <v>0</v>
      </c>
      <c r="CY91" s="73">
        <f t="shared" si="18"/>
        <v>0</v>
      </c>
      <c r="CZ91" s="73">
        <f t="shared" si="18"/>
        <v>0</v>
      </c>
      <c r="DA91" s="73">
        <f t="shared" si="19"/>
        <v>0</v>
      </c>
      <c r="DB91" s="73">
        <f t="shared" si="20"/>
        <v>0</v>
      </c>
      <c r="DC91" s="73">
        <f t="shared" si="21"/>
        <v>0</v>
      </c>
      <c r="DD91" s="73">
        <f t="shared" si="22"/>
        <v>0</v>
      </c>
      <c r="DE91" s="73">
        <f t="shared" si="23"/>
        <v>0</v>
      </c>
      <c r="DF91" s="73">
        <f t="shared" si="24"/>
        <v>0</v>
      </c>
      <c r="DG91" s="74">
        <f t="shared" si="25"/>
        <v>0</v>
      </c>
      <c r="DH91" s="99"/>
    </row>
    <row r="92" spans="1:112" ht="13.25" x14ac:dyDescent="0.25">
      <c r="A92" s="22" t="str">
        <f t="shared" si="30"/>
        <v>ADMINISTRATION PUBLIQUE</v>
      </c>
      <c r="B92" s="22" t="str">
        <f t="shared" si="30"/>
        <v xml:space="preserve">FR1 </v>
      </c>
      <c r="C92" s="22">
        <v>20</v>
      </c>
      <c r="D92" s="67">
        <f t="shared" si="27"/>
        <v>0</v>
      </c>
      <c r="E92" s="67">
        <f t="shared" ref="E92:S92" si="38">E44</f>
        <v>0</v>
      </c>
      <c r="F92" s="67">
        <f t="shared" si="38"/>
        <v>0</v>
      </c>
      <c r="G92" s="67">
        <f t="shared" si="38"/>
        <v>0</v>
      </c>
      <c r="H92" s="67">
        <f t="shared" si="38"/>
        <v>0</v>
      </c>
      <c r="I92" s="67">
        <f t="shared" si="38"/>
        <v>0</v>
      </c>
      <c r="J92" s="67">
        <f t="shared" si="38"/>
        <v>0</v>
      </c>
      <c r="K92" s="67">
        <f t="shared" si="38"/>
        <v>0</v>
      </c>
      <c r="L92" s="67">
        <f t="shared" si="38"/>
        <v>0</v>
      </c>
      <c r="M92" s="67">
        <f t="shared" si="38"/>
        <v>0</v>
      </c>
      <c r="N92" s="67">
        <f t="shared" si="38"/>
        <v>0</v>
      </c>
      <c r="O92" s="68">
        <f t="shared" si="38"/>
        <v>0</v>
      </c>
      <c r="P92" s="67">
        <f t="shared" si="38"/>
        <v>0</v>
      </c>
      <c r="Q92" s="69">
        <f t="shared" si="38"/>
        <v>0</v>
      </c>
      <c r="R92" s="68">
        <f t="shared" si="38"/>
        <v>0</v>
      </c>
      <c r="S92" s="69">
        <f t="shared" si="38"/>
        <v>0</v>
      </c>
      <c r="T92" s="67">
        <f t="shared" ref="E92:AS93" si="39">T44</f>
        <v>0</v>
      </c>
      <c r="U92" s="68">
        <f t="shared" si="39"/>
        <v>0</v>
      </c>
      <c r="V92" s="69">
        <f t="shared" si="39"/>
        <v>0</v>
      </c>
      <c r="W92" s="67">
        <f t="shared" si="39"/>
        <v>0</v>
      </c>
      <c r="X92" s="67">
        <f t="shared" si="39"/>
        <v>0</v>
      </c>
      <c r="Y92" s="67">
        <f t="shared" si="39"/>
        <v>0</v>
      </c>
      <c r="Z92" s="67">
        <f t="shared" si="39"/>
        <v>0</v>
      </c>
      <c r="AA92" s="67">
        <f t="shared" si="39"/>
        <v>0</v>
      </c>
      <c r="AB92" s="68">
        <f t="shared" si="39"/>
        <v>0</v>
      </c>
      <c r="AC92" s="67">
        <f t="shared" si="39"/>
        <v>0</v>
      </c>
      <c r="AD92" s="67">
        <f t="shared" si="39"/>
        <v>0</v>
      </c>
      <c r="AE92" s="67">
        <f t="shared" si="39"/>
        <v>0</v>
      </c>
      <c r="AF92" s="67">
        <f t="shared" si="39"/>
        <v>0</v>
      </c>
      <c r="AG92" s="67">
        <f t="shared" si="39"/>
        <v>0</v>
      </c>
      <c r="AH92" s="67">
        <f t="shared" si="39"/>
        <v>0</v>
      </c>
      <c r="AI92" s="67">
        <f t="shared" si="39"/>
        <v>0</v>
      </c>
      <c r="AJ92" s="69">
        <f t="shared" si="39"/>
        <v>0</v>
      </c>
      <c r="AK92" s="67">
        <f t="shared" si="39"/>
        <v>0</v>
      </c>
      <c r="AL92" s="67">
        <f t="shared" si="39"/>
        <v>0</v>
      </c>
      <c r="AM92" s="70">
        <f t="shared" si="39"/>
        <v>0</v>
      </c>
      <c r="AN92" s="68">
        <f t="shared" si="39"/>
        <v>0</v>
      </c>
      <c r="AO92" s="69">
        <f t="shared" si="39"/>
        <v>0</v>
      </c>
      <c r="AP92" s="68">
        <f t="shared" si="39"/>
        <v>0</v>
      </c>
      <c r="AQ92" s="67">
        <f t="shared" si="39"/>
        <v>0</v>
      </c>
      <c r="AR92" s="67">
        <f t="shared" si="39"/>
        <v>0</v>
      </c>
      <c r="AS92" s="67">
        <f t="shared" si="39"/>
        <v>0</v>
      </c>
      <c r="AT92" s="75">
        <f>O92*(SUM([2]CPR_CEB!$K$69:$K$70))/(SUM([2]CPR_CEB!$K$69:$K$72))</f>
        <v>0</v>
      </c>
      <c r="AU92" s="75">
        <f>O92*([2]CPR_CEB!$K$71/(SUM([2]CPR_CEB!$K$69:$K$72)))</f>
        <v>0</v>
      </c>
      <c r="AV92" s="75">
        <f>O92*([2]CPR_CEB!$K$72/(SUM([2]CPR_CEB!$K$69:$K$72)))</f>
        <v>0</v>
      </c>
      <c r="AW92" s="71">
        <f>$Q92*([2]CPR_CEB!$K$76/(SUM([2]CPR_CEB!$K$76:$K$78)))</f>
        <v>0</v>
      </c>
      <c r="AX92" s="71">
        <f>$Q92*(SUM([2]CPR_CEB!$K$77:$K$78)/(SUM([2]CPR_CEB!$K$76:$K$78)))</f>
        <v>0</v>
      </c>
      <c r="AY92" s="75">
        <f>$R92*(SUM([2]CPR_CEB!$K$79)/(SUM([2]CPR_CEB!$K$79:$K$84)))</f>
        <v>0</v>
      </c>
      <c r="AZ92" s="75">
        <f>$R92*(SUM([2]CPR_CEB!$K$80)/(SUM([2]CPR_CEB!$K$79:$K$84)))</f>
        <v>0</v>
      </c>
      <c r="BA92" s="75">
        <f>$R92*(SUM([2]CPR_CEB!$K$81:$K$83)/(SUM([2]CPR_CEB!$K$79:$K$84)))</f>
        <v>0</v>
      </c>
      <c r="BB92" s="75">
        <f>$R92*(SUM([2]CPR_CEB!$K$84)/(SUM([2]CPR_CEB!$K$79:$K$84)))</f>
        <v>0</v>
      </c>
      <c r="BC92" s="71">
        <f>$S92*(SUM([2]CPR_CEB!$K$85)/(SUM([2]CPR_CEB!$K$85:$K$90)))</f>
        <v>0</v>
      </c>
      <c r="BD92" s="71">
        <f>$S92*(SUM([2]CPR_CEB!$K$86)/(SUM([2]CPR_CEB!$K$85:$K$90)))</f>
        <v>0</v>
      </c>
      <c r="BE92" s="71">
        <f>$S92*(SUM([2]CPR_CEB!$K$87:$K$90)/(SUM([2]CPR_CEB!$K$85:$K$90)))</f>
        <v>0</v>
      </c>
      <c r="BF92" s="75">
        <f>$U92*(SUM([2]CPR_CEB!$K$93)/(SUM([2]CPR_CEB!$K$93:$K$97)))</f>
        <v>0</v>
      </c>
      <c r="BG92" s="75">
        <f>$U92*(SUM([2]CPR_CEB!$K$94)/(SUM([2]CPR_CEB!$K$93:$K$97)))*([2]TRP!$D$246/SUM([2]TRP!$D$246:$D$247))</f>
        <v>0</v>
      </c>
      <c r="BH92" s="75">
        <f>$U92*(SUM([2]CPR_CEB!$K$94)/(SUM([2]CPR_CEB!$K$93:$K$97)))*([2]TRP!$D$247/SUM([2]TRP!$D$246:$D$247))</f>
        <v>0</v>
      </c>
      <c r="BI92" s="75">
        <f>$U92*(SUM([2]CPR_CEB!$K$95:$K$96)/(SUM([2]CPR_CEB!$K$93:$K$97)))</f>
        <v>0</v>
      </c>
      <c r="BJ92" s="75">
        <f>$U92*(SUM([2]CPR_CEB!$K$97)/(SUM([2]CPR_CEB!$K$93:$K$97)))</f>
        <v>0</v>
      </c>
      <c r="BK92" s="71">
        <f>$V92*(SUM([2]CPR_CEB!$K$98)/(SUM([2]CPR_CEB!$K$98:$K$100)))</f>
        <v>0</v>
      </c>
      <c r="BL92" s="71">
        <f>$V92*(SUM([2]CPR_CEB!$K$99)/(SUM([2]CPR_CEB!$K$98:$K$100)))</f>
        <v>0</v>
      </c>
      <c r="BM92" s="71">
        <f>$V92*(SUM([2]CPR_CEB!$K$100)/(SUM([2]CPR_CEB!$K$98:$K$100)))</f>
        <v>0</v>
      </c>
      <c r="BN92" s="75">
        <f>$AB92*(SUM([2]CPR_CEB!$K$106)/(SUM([2]CPR_CEB!$K$106:$K$113)))</f>
        <v>0</v>
      </c>
      <c r="BO92" s="75">
        <f>$AB92*(SUM([2]CPR_CEB!$K$107)/(SUM([2]CPR_CEB!$K$106:$K$113)))</f>
        <v>0</v>
      </c>
      <c r="BP92" s="75">
        <f>$AB92*(SUM([2]CPR_CEB!$K$108)/(SUM([2]CPR_CEB!$K$106:$K$113)))</f>
        <v>0</v>
      </c>
      <c r="BQ92" s="75">
        <f>$AB92*(SUM([2]CPR_CEB!$K$109)/(SUM([2]CPR_CEB!$K$106:$K$113)))</f>
        <v>0</v>
      </c>
      <c r="BR92" s="75">
        <f>$AB92*(SUM([2]CPR_CEB!$K$110)/(SUM([2]CPR_CEB!$K$106:$K$113)))</f>
        <v>0</v>
      </c>
      <c r="BS92" s="75">
        <f>$AB92*(SUM([2]CPR_CEB!$K$111:$K$112)/(SUM([2]CPR_CEB!$K$106:$K$113)))</f>
        <v>0</v>
      </c>
      <c r="BT92" s="75">
        <f>$AB92*(SUM([2]CPR_CEB!$K$113)/(SUM([2]CPR_CEB!$K$106:$K$113)))*([2]TRP!$D$248/SUM([2]TRP!$D$248:$D$251))</f>
        <v>0</v>
      </c>
      <c r="BU92" s="75">
        <f>$AB92*(SUM([2]CPR_CEB!$K$113)/(SUM([2]CPR_CEB!$K$106:$K$113)))*([2]TRP!$D$249/SUM([2]TRP!$D$248:$D$251))</f>
        <v>0</v>
      </c>
      <c r="BV92" s="75">
        <f>$AB92*(SUM([2]CPR_CEB!$K$113)/(SUM([2]CPR_CEB!$K$106:$K$113)))*([2]TRP!$D$250/SUM([2]TRP!$D$248:$D$251))</f>
        <v>0</v>
      </c>
      <c r="BW92" s="75">
        <f>$AB92*(SUM([2]CPR_CEB!$K$113)/(SUM([2]CPR_CEB!$K$106:$K$113)))*([2]TRP!$D$251/SUM([2]TRP!$D$248:$D$251))</f>
        <v>0</v>
      </c>
      <c r="BX92" s="71">
        <f>$AJ92*(SUM([2]CPR_CEB!$K$129)/(SUM([2]CPR_CEB!$K$129:$K$130)))</f>
        <v>0</v>
      </c>
      <c r="BY92" s="71">
        <f>$AJ92*(SUM([2]CPR_CEB!$K$130)/(SUM([2]CPR_CEB!$K$129:$K$130)))</f>
        <v>0</v>
      </c>
      <c r="BZ92" s="68">
        <f>$AN92*(SUM([2]CPR_CEB!$K$137)/(SUM([2]CPR_CEB!$K$137:$K$138)))</f>
        <v>0</v>
      </c>
      <c r="CA92" s="68">
        <f>$AN92*(SUM([2]CPR_CEB!$K$138)/(SUM([2]CPR_CEB!$K$137:$K$138)))</f>
        <v>0</v>
      </c>
      <c r="CB92" s="71">
        <f>$AO92*([2]CPR_CEB!$K$139+[2]CPR_CEB!$K$141)/(SUM([2]CPR_CEB!$K$139:$K$141))</f>
        <v>0</v>
      </c>
      <c r="CC92" s="71">
        <f>$AO92*(SUM([2]CPR_CEB!$K$140)/(SUM([2]CPR_CEB!$K$139:$K$141)))</f>
        <v>0</v>
      </c>
      <c r="CD92" s="68">
        <f>$AP92*(SUM([2]CPR_CEB!$K$142)/(SUM([2]CPR_CEB!$K$142:$K$143)))</f>
        <v>0</v>
      </c>
      <c r="CE92" s="68">
        <f>$AP92*(SUM([2]CPR_CEB!$K$143)/(SUM([2]CPR_CEB!$K$142:$K$143)))</f>
        <v>0</v>
      </c>
      <c r="CF92" s="70"/>
      <c r="CG92" s="70"/>
      <c r="CI92" s="72">
        <f t="shared" si="5"/>
        <v>0</v>
      </c>
      <c r="CJ92" s="73">
        <f t="shared" si="6"/>
        <v>0</v>
      </c>
      <c r="CK92" s="73">
        <f t="shared" si="7"/>
        <v>0</v>
      </c>
      <c r="CL92" s="73">
        <f t="shared" si="8"/>
        <v>0</v>
      </c>
      <c r="CM92" s="73">
        <f t="shared" si="9"/>
        <v>0</v>
      </c>
      <c r="CN92" s="73">
        <f t="shared" si="10"/>
        <v>0</v>
      </c>
      <c r="CO92" s="73">
        <f t="shared" si="11"/>
        <v>0</v>
      </c>
      <c r="CP92" s="73">
        <f t="shared" si="11"/>
        <v>0</v>
      </c>
      <c r="CQ92" s="73">
        <f t="shared" si="12"/>
        <v>0</v>
      </c>
      <c r="CR92" s="73">
        <f t="shared" si="12"/>
        <v>0</v>
      </c>
      <c r="CS92" s="73">
        <f t="shared" si="13"/>
        <v>0</v>
      </c>
      <c r="CT92" s="73">
        <f t="shared" si="14"/>
        <v>0</v>
      </c>
      <c r="CU92" s="73">
        <f t="shared" si="15"/>
        <v>0</v>
      </c>
      <c r="CV92" s="73">
        <f t="shared" si="16"/>
        <v>0</v>
      </c>
      <c r="CW92" s="73">
        <f t="shared" si="17"/>
        <v>0</v>
      </c>
      <c r="CX92" s="73">
        <f t="shared" si="18"/>
        <v>0</v>
      </c>
      <c r="CY92" s="73">
        <f t="shared" si="18"/>
        <v>0</v>
      </c>
      <c r="CZ92" s="73">
        <f t="shared" si="18"/>
        <v>0</v>
      </c>
      <c r="DA92" s="73">
        <f t="shared" si="19"/>
        <v>0</v>
      </c>
      <c r="DB92" s="73">
        <f t="shared" si="20"/>
        <v>0</v>
      </c>
      <c r="DC92" s="73">
        <f t="shared" si="21"/>
        <v>0</v>
      </c>
      <c r="DD92" s="73">
        <f t="shared" si="22"/>
        <v>0</v>
      </c>
      <c r="DE92" s="73">
        <f t="shared" si="23"/>
        <v>0</v>
      </c>
      <c r="DF92" s="73">
        <f t="shared" si="24"/>
        <v>0</v>
      </c>
      <c r="DG92" s="74">
        <f t="shared" si="25"/>
        <v>0</v>
      </c>
      <c r="DH92" s="99"/>
    </row>
    <row r="93" spans="1:112" ht="13.25" x14ac:dyDescent="0.25">
      <c r="A93" s="22" t="str">
        <f>B45</f>
        <v>ACTIVITES ASSOCIATIVES</v>
      </c>
      <c r="B93" s="22" t="str">
        <f>C45</f>
        <v xml:space="preserve">FR2 </v>
      </c>
      <c r="C93" s="22">
        <v>20</v>
      </c>
      <c r="D93" s="67">
        <f t="shared" si="27"/>
        <v>0</v>
      </c>
      <c r="E93" s="67">
        <f t="shared" si="39"/>
        <v>0</v>
      </c>
      <c r="F93" s="67">
        <f t="shared" si="39"/>
        <v>0</v>
      </c>
      <c r="G93" s="67">
        <f t="shared" si="39"/>
        <v>0</v>
      </c>
      <c r="H93" s="67">
        <f t="shared" si="39"/>
        <v>0</v>
      </c>
      <c r="I93" s="67">
        <f t="shared" si="39"/>
        <v>0</v>
      </c>
      <c r="J93" s="67">
        <f t="shared" si="39"/>
        <v>0</v>
      </c>
      <c r="K93" s="67">
        <f t="shared" si="39"/>
        <v>0</v>
      </c>
      <c r="L93" s="67">
        <f t="shared" si="39"/>
        <v>0</v>
      </c>
      <c r="M93" s="67">
        <f t="shared" si="39"/>
        <v>0</v>
      </c>
      <c r="N93" s="67">
        <f t="shared" si="39"/>
        <v>0</v>
      </c>
      <c r="O93" s="68">
        <f t="shared" si="39"/>
        <v>0</v>
      </c>
      <c r="P93" s="67">
        <f t="shared" si="39"/>
        <v>0</v>
      </c>
      <c r="Q93" s="69">
        <f t="shared" si="39"/>
        <v>0</v>
      </c>
      <c r="R93" s="68">
        <f t="shared" si="39"/>
        <v>0</v>
      </c>
      <c r="S93" s="69">
        <f t="shared" si="39"/>
        <v>0</v>
      </c>
      <c r="T93" s="67">
        <f t="shared" si="39"/>
        <v>0</v>
      </c>
      <c r="U93" s="68">
        <f t="shared" si="39"/>
        <v>0</v>
      </c>
      <c r="V93" s="69">
        <f t="shared" si="39"/>
        <v>0</v>
      </c>
      <c r="W93" s="67">
        <f t="shared" si="39"/>
        <v>0</v>
      </c>
      <c r="X93" s="67">
        <f t="shared" si="39"/>
        <v>0</v>
      </c>
      <c r="Y93" s="67">
        <f t="shared" si="39"/>
        <v>0</v>
      </c>
      <c r="Z93" s="67">
        <f t="shared" si="39"/>
        <v>0</v>
      </c>
      <c r="AA93" s="67">
        <f t="shared" si="39"/>
        <v>0</v>
      </c>
      <c r="AB93" s="68">
        <f t="shared" si="39"/>
        <v>0</v>
      </c>
      <c r="AC93" s="67">
        <f t="shared" si="39"/>
        <v>0</v>
      </c>
      <c r="AD93" s="67">
        <f t="shared" si="39"/>
        <v>0</v>
      </c>
      <c r="AE93" s="67">
        <f t="shared" si="39"/>
        <v>0</v>
      </c>
      <c r="AF93" s="67">
        <f t="shared" si="39"/>
        <v>0</v>
      </c>
      <c r="AG93" s="67">
        <f t="shared" si="39"/>
        <v>0</v>
      </c>
      <c r="AH93" s="67">
        <f t="shared" si="39"/>
        <v>0</v>
      </c>
      <c r="AI93" s="67">
        <f t="shared" si="39"/>
        <v>0</v>
      </c>
      <c r="AJ93" s="69">
        <f t="shared" si="39"/>
        <v>0</v>
      </c>
      <c r="AK93" s="67">
        <f t="shared" si="39"/>
        <v>0</v>
      </c>
      <c r="AL93" s="67">
        <f t="shared" si="39"/>
        <v>0</v>
      </c>
      <c r="AM93" s="70">
        <f t="shared" si="39"/>
        <v>0</v>
      </c>
      <c r="AN93" s="68">
        <f t="shared" si="39"/>
        <v>0</v>
      </c>
      <c r="AO93" s="69">
        <f t="shared" si="39"/>
        <v>0</v>
      </c>
      <c r="AP93" s="68">
        <f t="shared" si="39"/>
        <v>0</v>
      </c>
      <c r="AQ93" s="67">
        <f t="shared" si="39"/>
        <v>0</v>
      </c>
      <c r="AR93" s="67">
        <f t="shared" si="39"/>
        <v>0</v>
      </c>
      <c r="AS93" s="67">
        <f t="shared" si="39"/>
        <v>0</v>
      </c>
      <c r="AT93" s="75">
        <f>O93*(SUM([2]CPR_CEB!$K$69:$K$70))/(SUM([2]CPR_CEB!$K$69:$K$72))</f>
        <v>0</v>
      </c>
      <c r="AU93" s="75">
        <f>O93*([2]CPR_CEB!$K$71/(SUM([2]CPR_CEB!$K$69:$K$72)))</f>
        <v>0</v>
      </c>
      <c r="AV93" s="75">
        <f>O93*([2]CPR_CEB!$K$72/(SUM([2]CPR_CEB!$K$69:$K$72)))</f>
        <v>0</v>
      </c>
      <c r="AW93" s="71">
        <f>$Q93*([2]CPR_CEB!$K$76/(SUM([2]CPR_CEB!$K$76:$K$78)))</f>
        <v>0</v>
      </c>
      <c r="AX93" s="71">
        <f>$Q93*(SUM([2]CPR_CEB!$K$77:$K$78)/(SUM([2]CPR_CEB!$K$76:$K$78)))</f>
        <v>0</v>
      </c>
      <c r="AY93" s="75">
        <f>$R93*(SUM([2]CPR_CEB!$K$79)/(SUM([2]CPR_CEB!$K$79:$K$84)))</f>
        <v>0</v>
      </c>
      <c r="AZ93" s="75">
        <f>$R93*(SUM([2]CPR_CEB!$K$80)/(SUM([2]CPR_CEB!$K$79:$K$84)))</f>
        <v>0</v>
      </c>
      <c r="BA93" s="75">
        <f>$R93*(SUM([2]CPR_CEB!$K$81:$K$83)/(SUM([2]CPR_CEB!$K$79:$K$84)))</f>
        <v>0</v>
      </c>
      <c r="BB93" s="75">
        <f>$R93*(SUM([2]CPR_CEB!$K$84)/(SUM([2]CPR_CEB!$K$79:$K$84)))</f>
        <v>0</v>
      </c>
      <c r="BC93" s="71">
        <f>$S93*(SUM([2]CPR_CEB!$K$85)/(SUM([2]CPR_CEB!$K$85:$K$90)))</f>
        <v>0</v>
      </c>
      <c r="BD93" s="71">
        <f>$S93*(SUM([2]CPR_CEB!$K$86)/(SUM([2]CPR_CEB!$K$85:$K$90)))</f>
        <v>0</v>
      </c>
      <c r="BE93" s="71">
        <f>$S93*(SUM([2]CPR_CEB!$K$87:$K$90)/(SUM([2]CPR_CEB!$K$85:$K$90)))</f>
        <v>0</v>
      </c>
      <c r="BF93" s="75">
        <f>$U93*(SUM([2]CPR_CEB!$K$93)/(SUM([2]CPR_CEB!$K$93:$K$97)))</f>
        <v>0</v>
      </c>
      <c r="BG93" s="75">
        <f>$U93*(SUM([2]CPR_CEB!$K$94)/(SUM([2]CPR_CEB!$K$93:$K$97)))*([2]TRP!$D$246/SUM([2]TRP!$D$246:$D$247))</f>
        <v>0</v>
      </c>
      <c r="BH93" s="75">
        <f>$U93*(SUM([2]CPR_CEB!$K$94)/(SUM([2]CPR_CEB!$K$93:$K$97)))*([2]TRP!$D$247/SUM([2]TRP!$D$246:$D$247))</f>
        <v>0</v>
      </c>
      <c r="BI93" s="75">
        <f>$U93*(SUM([2]CPR_CEB!$K$95:$K$96)/(SUM([2]CPR_CEB!$K$93:$K$97)))</f>
        <v>0</v>
      </c>
      <c r="BJ93" s="75">
        <f>$U93*(SUM([2]CPR_CEB!$K$97)/(SUM([2]CPR_CEB!$K$93:$K$97)))</f>
        <v>0</v>
      </c>
      <c r="BK93" s="71">
        <f>$V93*(SUM([2]CPR_CEB!$K$98)/(SUM([2]CPR_CEB!$K$98:$K$100)))</f>
        <v>0</v>
      </c>
      <c r="BL93" s="71">
        <f>$V93*(SUM([2]CPR_CEB!$K$99)/(SUM([2]CPR_CEB!$K$98:$K$100)))</f>
        <v>0</v>
      </c>
      <c r="BM93" s="71">
        <f>$V93*(SUM([2]CPR_CEB!$K$100)/(SUM([2]CPR_CEB!$K$98:$K$100)))</f>
        <v>0</v>
      </c>
      <c r="BN93" s="75">
        <f>$AB93*(SUM([2]CPR_CEB!$K$106)/(SUM([2]CPR_CEB!$K$106:$K$113)))</f>
        <v>0</v>
      </c>
      <c r="BO93" s="75">
        <f>$AB93*(SUM([2]CPR_CEB!$K$107)/(SUM([2]CPR_CEB!$K$106:$K$113)))</f>
        <v>0</v>
      </c>
      <c r="BP93" s="75">
        <f>$AB93*(SUM([2]CPR_CEB!$K$108)/(SUM([2]CPR_CEB!$K$106:$K$113)))</f>
        <v>0</v>
      </c>
      <c r="BQ93" s="75">
        <f>$AB93*(SUM([2]CPR_CEB!$K$109)/(SUM([2]CPR_CEB!$K$106:$K$113)))</f>
        <v>0</v>
      </c>
      <c r="BR93" s="75">
        <f>$AB93*(SUM([2]CPR_CEB!$K$110)/(SUM([2]CPR_CEB!$K$106:$K$113)))</f>
        <v>0</v>
      </c>
      <c r="BS93" s="75">
        <f>$AB93*(SUM([2]CPR_CEB!$K$111:$K$112)/(SUM([2]CPR_CEB!$K$106:$K$113)))</f>
        <v>0</v>
      </c>
      <c r="BT93" s="75">
        <f>$AB93*(SUM([2]CPR_CEB!$K$113)/(SUM([2]CPR_CEB!$K$106:$K$113)))*([2]TRP!$D$248/SUM([2]TRP!$D$248:$D$251))</f>
        <v>0</v>
      </c>
      <c r="BU93" s="75">
        <f>$AB93*(SUM([2]CPR_CEB!$K$113)/(SUM([2]CPR_CEB!$K$106:$K$113)))*([2]TRP!$D$249/SUM([2]TRP!$D$248:$D$251))</f>
        <v>0</v>
      </c>
      <c r="BV93" s="75">
        <f>$AB93*(SUM([2]CPR_CEB!$K$113)/(SUM([2]CPR_CEB!$K$106:$K$113)))*([2]TRP!$D$250/SUM([2]TRP!$D$248:$D$251))</f>
        <v>0</v>
      </c>
      <c r="BW93" s="75">
        <f>$AB93*(SUM([2]CPR_CEB!$K$113)/(SUM([2]CPR_CEB!$K$106:$K$113)))*([2]TRP!$D$251/SUM([2]TRP!$D$248:$D$251))</f>
        <v>0</v>
      </c>
      <c r="BX93" s="71">
        <f>$AJ93*(SUM([2]CPR_CEB!$K$129)/(SUM([2]CPR_CEB!$K$129:$K$130)))</f>
        <v>0</v>
      </c>
      <c r="BY93" s="71">
        <f>$AJ93*(SUM([2]CPR_CEB!$K$130)/(SUM([2]CPR_CEB!$K$129:$K$130)))</f>
        <v>0</v>
      </c>
      <c r="BZ93" s="68">
        <f>$AN93*(SUM([2]CPR_CEB!$K$137)/(SUM([2]CPR_CEB!$K$137:$K$138)))</f>
        <v>0</v>
      </c>
      <c r="CA93" s="68">
        <f>$AN93*(SUM([2]CPR_CEB!$K$138)/(SUM([2]CPR_CEB!$K$137:$K$138)))</f>
        <v>0</v>
      </c>
      <c r="CB93" s="71">
        <f>$AO93*([2]CPR_CEB!$K$139+[2]CPR_CEB!$K$141)/(SUM([2]CPR_CEB!$K$139:$K$141))</f>
        <v>0</v>
      </c>
      <c r="CC93" s="71">
        <f>$AO93*(SUM([2]CPR_CEB!$K$140)/(SUM([2]CPR_CEB!$K$139:$K$141)))</f>
        <v>0</v>
      </c>
      <c r="CD93" s="68">
        <f>$AP93*(SUM([2]CPR_CEB!$K$142)/(SUM([2]CPR_CEB!$K$142:$K$143)))</f>
        <v>0</v>
      </c>
      <c r="CE93" s="68">
        <f>$AP93*(SUM([2]CPR_CEB!$K$143)/(SUM([2]CPR_CEB!$K$142:$K$143)))</f>
        <v>0</v>
      </c>
      <c r="CF93" s="70"/>
      <c r="CG93" s="70"/>
      <c r="CI93" s="72">
        <f t="shared" si="5"/>
        <v>0</v>
      </c>
      <c r="CJ93" s="73">
        <f t="shared" si="6"/>
        <v>0</v>
      </c>
      <c r="CK93" s="73">
        <f t="shared" si="7"/>
        <v>0</v>
      </c>
      <c r="CL93" s="73">
        <f t="shared" si="8"/>
        <v>0</v>
      </c>
      <c r="CM93" s="73">
        <f t="shared" si="9"/>
        <v>0</v>
      </c>
      <c r="CN93" s="73">
        <f t="shared" si="10"/>
        <v>0</v>
      </c>
      <c r="CO93" s="73">
        <f t="shared" si="11"/>
        <v>0</v>
      </c>
      <c r="CP93" s="73">
        <f t="shared" si="11"/>
        <v>0</v>
      </c>
      <c r="CQ93" s="73">
        <f t="shared" si="12"/>
        <v>0</v>
      </c>
      <c r="CR93" s="73">
        <f t="shared" si="12"/>
        <v>0</v>
      </c>
      <c r="CS93" s="73">
        <f t="shared" si="13"/>
        <v>0</v>
      </c>
      <c r="CT93" s="73">
        <f t="shared" si="14"/>
        <v>0</v>
      </c>
      <c r="CU93" s="73">
        <f t="shared" si="15"/>
        <v>0</v>
      </c>
      <c r="CV93" s="73">
        <f t="shared" si="16"/>
        <v>0</v>
      </c>
      <c r="CW93" s="73">
        <f t="shared" si="17"/>
        <v>0</v>
      </c>
      <c r="CX93" s="73">
        <f t="shared" si="18"/>
        <v>0</v>
      </c>
      <c r="CY93" s="73">
        <f t="shared" si="18"/>
        <v>0</v>
      </c>
      <c r="CZ93" s="73">
        <f t="shared" si="18"/>
        <v>0</v>
      </c>
      <c r="DA93" s="73">
        <f t="shared" si="19"/>
        <v>0</v>
      </c>
      <c r="DB93" s="73">
        <f t="shared" si="20"/>
        <v>0</v>
      </c>
      <c r="DC93" s="73">
        <f t="shared" si="21"/>
        <v>0</v>
      </c>
      <c r="DD93" s="73">
        <f t="shared" si="22"/>
        <v>0</v>
      </c>
      <c r="DE93" s="73">
        <f t="shared" si="23"/>
        <v>0</v>
      </c>
      <c r="DF93" s="73">
        <f t="shared" si="24"/>
        <v>0</v>
      </c>
      <c r="DG93" s="74">
        <f t="shared" si="25"/>
        <v>0</v>
      </c>
      <c r="DH93" s="99"/>
    </row>
    <row r="94" spans="1:112" ht="13.25" x14ac:dyDescent="0.25">
      <c r="A94" s="22" t="str">
        <f>B48</f>
        <v>Total des produits</v>
      </c>
      <c r="B94" s="22" t="str">
        <f>C48</f>
        <v xml:space="preserve">TOTAL </v>
      </c>
      <c r="C94" s="22">
        <v>25</v>
      </c>
      <c r="D94" s="67">
        <f>D48</f>
        <v>9625.02</v>
      </c>
      <c r="E94" s="67">
        <f t="shared" ref="E94:AS94" si="40">E48</f>
        <v>1422.67</v>
      </c>
      <c r="F94" s="67">
        <f t="shared" si="40"/>
        <v>3294.39</v>
      </c>
      <c r="G94" s="67">
        <f t="shared" si="40"/>
        <v>192.58</v>
      </c>
      <c r="H94" s="67">
        <f t="shared" si="40"/>
        <v>1360.3300000000002</v>
      </c>
      <c r="I94" s="67">
        <f t="shared" si="40"/>
        <v>967.54000000000008</v>
      </c>
      <c r="J94" s="67">
        <f t="shared" si="40"/>
        <v>832.84999999999991</v>
      </c>
      <c r="K94" s="67">
        <f t="shared" si="40"/>
        <v>4273.88</v>
      </c>
      <c r="L94" s="67">
        <f t="shared" si="40"/>
        <v>1671.45</v>
      </c>
      <c r="M94" s="67">
        <f t="shared" si="40"/>
        <v>1713.7099999999998</v>
      </c>
      <c r="N94" s="67">
        <f t="shared" si="40"/>
        <v>3000.3700000000003</v>
      </c>
      <c r="O94" s="68">
        <f t="shared" si="40"/>
        <v>1648.6699999999998</v>
      </c>
      <c r="P94" s="67">
        <f t="shared" si="40"/>
        <v>288.65000000000003</v>
      </c>
      <c r="Q94" s="69">
        <f t="shared" si="40"/>
        <v>1614.73</v>
      </c>
      <c r="R94" s="68">
        <f t="shared" si="40"/>
        <v>2627.29</v>
      </c>
      <c r="S94" s="69">
        <f t="shared" si="40"/>
        <v>3027.42</v>
      </c>
      <c r="T94" s="67">
        <f t="shared" si="40"/>
        <v>1329.65</v>
      </c>
      <c r="U94" s="68">
        <f t="shared" si="40"/>
        <v>1293.5600000000002</v>
      </c>
      <c r="V94" s="69">
        <f t="shared" si="40"/>
        <v>6542.92</v>
      </c>
      <c r="W94" s="67">
        <f t="shared" si="40"/>
        <v>2981.7100000000005</v>
      </c>
      <c r="X94" s="67">
        <f t="shared" si="40"/>
        <v>1706.4800000000005</v>
      </c>
      <c r="Y94" s="67">
        <f t="shared" si="40"/>
        <v>1453.4399999999998</v>
      </c>
      <c r="Z94" s="67">
        <f t="shared" si="40"/>
        <v>6130.7900000000009</v>
      </c>
      <c r="AA94" s="67">
        <f t="shared" si="40"/>
        <v>7515.8</v>
      </c>
      <c r="AB94" s="68">
        <f t="shared" si="40"/>
        <v>14657.28</v>
      </c>
      <c r="AC94" s="67">
        <f t="shared" si="40"/>
        <v>8961</v>
      </c>
      <c r="AD94" s="67">
        <f t="shared" si="40"/>
        <v>3157.96</v>
      </c>
      <c r="AE94" s="67">
        <f t="shared" si="40"/>
        <v>5246.68</v>
      </c>
      <c r="AF94" s="67">
        <f t="shared" si="40"/>
        <v>103347.38</v>
      </c>
      <c r="AG94" s="67">
        <f t="shared" si="40"/>
        <v>3992.2000000000003</v>
      </c>
      <c r="AH94" s="67">
        <f t="shared" si="40"/>
        <v>14388.050000000001</v>
      </c>
      <c r="AI94" s="67">
        <f t="shared" si="40"/>
        <v>14391.88</v>
      </c>
      <c r="AJ94" s="69">
        <f t="shared" si="40"/>
        <v>5115.9000000000005</v>
      </c>
      <c r="AK94" s="67">
        <f t="shared" si="40"/>
        <v>4838.82</v>
      </c>
      <c r="AL94" s="67">
        <f t="shared" si="40"/>
        <v>9678.5099999999984</v>
      </c>
      <c r="AM94" s="70">
        <f t="shared" si="40"/>
        <v>1308.29</v>
      </c>
      <c r="AN94" s="68">
        <f t="shared" si="40"/>
        <v>8628.0399999999991</v>
      </c>
      <c r="AO94" s="69">
        <f t="shared" si="40"/>
        <v>7636.02</v>
      </c>
      <c r="AP94" s="68">
        <f t="shared" si="40"/>
        <v>2982.9800000000005</v>
      </c>
      <c r="AQ94" s="67">
        <f t="shared" si="40"/>
        <v>25199</v>
      </c>
      <c r="AR94" s="67">
        <f t="shared" si="40"/>
        <v>406.20000000000005</v>
      </c>
      <c r="AS94" s="76">
        <f t="shared" si="40"/>
        <v>300452.08999999997</v>
      </c>
      <c r="AT94" s="75">
        <f>O94*(SUM([2]CPR_CEB!$K$69:$K$70))/(SUM([2]CPR_CEB!$K$69:$K$72))</f>
        <v>285.13434389281912</v>
      </c>
      <c r="AU94" s="75">
        <f>O94*([2]CPR_CEB!$K$71/(SUM([2]CPR_CEB!$K$69:$K$72)))</f>
        <v>348.56060790083262</v>
      </c>
      <c r="AV94" s="75">
        <f>O94*([2]CPR_CEB!$K$72/(SUM([2]CPR_CEB!$K$69:$K$72)))</f>
        <v>1014.975048206348</v>
      </c>
      <c r="AW94" s="71">
        <f>$Q94*([2]CPR_CEB!$K$76/(SUM([2]CPR_CEB!$K$76:$K$78)))</f>
        <v>603.18008212970824</v>
      </c>
      <c r="AX94" s="71">
        <f>$Q94*(SUM([2]CPR_CEB!$K$77:$K$78)/(SUM([2]CPR_CEB!$K$76:$K$78)))</f>
        <v>1011.5499178702917</v>
      </c>
      <c r="AY94" s="75">
        <f>$R94*(SUM([2]CPR_CEB!$K$79)/(SUM([2]CPR_CEB!$K$79:$K$84)))</f>
        <v>204.0292978023117</v>
      </c>
      <c r="AZ94" s="75">
        <f>$R94*(SUM([2]CPR_CEB!$K$80)/(SUM([2]CPR_CEB!$K$79:$K$84)))</f>
        <v>809.035914062095</v>
      </c>
      <c r="BA94" s="75">
        <f>$R94*(SUM([2]CPR_CEB!$K$81:$K$83)/(SUM([2]CPR_CEB!$K$79:$K$84)))</f>
        <v>757.35620872855429</v>
      </c>
      <c r="BB94" s="75">
        <f>$R94*(SUM([2]CPR_CEB!$K$84)/(SUM([2]CPR_CEB!$K$79:$K$84)))</f>
        <v>856.86857940703885</v>
      </c>
      <c r="BC94" s="71">
        <f>$S94*(SUM([2]CPR_CEB!$K$85)/(SUM([2]CPR_CEB!$K$85:$K$90)))</f>
        <v>943.77785980883027</v>
      </c>
      <c r="BD94" s="71">
        <f>$S94*(SUM([2]CPR_CEB!$K$86)/(SUM([2]CPR_CEB!$K$85:$K$90)))</f>
        <v>436.16482271279023</v>
      </c>
      <c r="BE94" s="71">
        <f>$S94*(SUM([2]CPR_CEB!$K$87:$K$90)/(SUM([2]CPR_CEB!$K$85:$K$90)))</f>
        <v>1647.4773174783797</v>
      </c>
      <c r="BF94" s="75">
        <f>$U94*(SUM([2]CPR_CEB!$K$93)/(SUM([2]CPR_CEB!$K$93:$K$97)))</f>
        <v>3.0977525912655612</v>
      </c>
      <c r="BG94" s="75">
        <f>$U94*(SUM([2]CPR_CEB!$K$94)/(SUM([2]CPR_CEB!$K$93:$K$97)))*([2]TRP!$D$246/SUM([2]TRP!$D$246:$D$247))</f>
        <v>9.0025161192199636</v>
      </c>
      <c r="BH94" s="75">
        <f>$U94*(SUM([2]CPR_CEB!$K$94)/(SUM([2]CPR_CEB!$K$93:$K$97)))*([2]TRP!$D$247/SUM([2]TRP!$D$246:$D$247))</f>
        <v>4.2870789669727518</v>
      </c>
      <c r="BI94" s="75">
        <f>$U94*(SUM([2]CPR_CEB!$K$95:$K$96)/(SUM([2]CPR_CEB!$K$93:$K$97)))</f>
        <v>95.746566733085942</v>
      </c>
      <c r="BJ94" s="75">
        <f>$U94*(SUM([2]CPR_CEB!$K$97)/(SUM([2]CPR_CEB!$K$93:$K$97)))</f>
        <v>1181.4260855894559</v>
      </c>
      <c r="BK94" s="71">
        <f>$V94*(SUM([2]CPR_CEB!$K$98)/(SUM([2]CPR_CEB!$K$98:$K$100)))</f>
        <v>3824.8245532233691</v>
      </c>
      <c r="BL94" s="71">
        <f>$V94*(SUM([2]CPR_CEB!$K$99)/(SUM([2]CPR_CEB!$K$98:$K$100)))</f>
        <v>1980.913000901553</v>
      </c>
      <c r="BM94" s="71">
        <f>$V94*(SUM([2]CPR_CEB!$K$100)/(SUM([2]CPR_CEB!$K$98:$K$100)))</f>
        <v>737.18244587507775</v>
      </c>
      <c r="BN94" s="75">
        <f>$AB94*(SUM([2]CPR_CEB!$K$106)/(SUM([2]CPR_CEB!$K$106:$K$113)))</f>
        <v>950.4660635226179</v>
      </c>
      <c r="BO94" s="75">
        <f>$AB94*(SUM([2]CPR_CEB!$K$107)/(SUM([2]CPR_CEB!$K$106:$K$113)))</f>
        <v>1734.7818030157205</v>
      </c>
      <c r="BP94" s="75">
        <f>$AB94*(SUM([2]CPR_CEB!$K$108)/(SUM([2]CPR_CEB!$K$106:$K$113)))</f>
        <v>4124.3683028553105</v>
      </c>
      <c r="BQ94" s="75">
        <f>$AB94*(SUM([2]CPR_CEB!$K$109)/(SUM([2]CPR_CEB!$K$106:$K$113)))</f>
        <v>930.08913699069626</v>
      </c>
      <c r="BR94" s="75">
        <f>$AB94*(SUM([2]CPR_CEB!$K$110)/(SUM([2]CPR_CEB!$K$106:$K$113)))</f>
        <v>1743.5987423804941</v>
      </c>
      <c r="BS94" s="75">
        <f>$AB94*(SUM([2]CPR_CEB!$K$111:$K$112)/(SUM([2]CPR_CEB!$K$106:$K$113)))</f>
        <v>3775.1195380173249</v>
      </c>
      <c r="BT94" s="75">
        <f>$AB94*(SUM([2]CPR_CEB!$K$113)/(SUM([2]CPR_CEB!$K$106:$K$113)))*([2]TRP!$D$248/SUM([2]TRP!$D$248:$D$251))</f>
        <v>151.9817528532715</v>
      </c>
      <c r="BU94" s="75">
        <f>$AB94*(SUM([2]CPR_CEB!$K$113)/(SUM([2]CPR_CEB!$K$106:$K$113)))*([2]TRP!$D$249/SUM([2]TRP!$D$248:$D$251))</f>
        <v>779.0039439480264</v>
      </c>
      <c r="BV94" s="75">
        <f>$AB94*(SUM([2]CPR_CEB!$K$113)/(SUM([2]CPR_CEB!$K$106:$K$113)))*([2]TRP!$D$250/SUM([2]TRP!$D$248:$D$251))</f>
        <v>185.48627436615752</v>
      </c>
      <c r="BW94" s="75">
        <f>$AB94*(SUM([2]CPR_CEB!$K$113)/(SUM([2]CPR_CEB!$K$106:$K$113)))*([2]TRP!$D$251/SUM([2]TRP!$D$248:$D$251))</f>
        <v>282.38444205038223</v>
      </c>
      <c r="BX94" s="71">
        <f>$AJ94*(SUM([2]CPR_CEB!$K$129)/(SUM([2]CPR_CEB!$K$129:$K$130)))</f>
        <v>3854.3322792276927</v>
      </c>
      <c r="BY94" s="71">
        <f>$AJ94*(SUM([2]CPR_CEB!$K$130)/(SUM([2]CPR_CEB!$K$129:$K$130)))</f>
        <v>1261.5677207723074</v>
      </c>
      <c r="BZ94" s="68">
        <f>$AN94*(SUM([2]CPR_CEB!$K$137)/(SUM([2]CPR_CEB!$K$137:$K$138)))</f>
        <v>1452.4863591601545</v>
      </c>
      <c r="CA94" s="68">
        <f>$AN94*(SUM([2]CPR_CEB!$K$138)/(SUM([2]CPR_CEB!$K$137:$K$138)))</f>
        <v>7175.5536408398448</v>
      </c>
      <c r="CB94" s="71">
        <f>$AO94*([2]CPR_CEB!$K$139+[2]CPR_CEB!$K$141)/(SUM([2]CPR_CEB!$K$139:$K$141))</f>
        <v>4174.3241815123292</v>
      </c>
      <c r="CC94" s="71">
        <f>$AO94*(SUM([2]CPR_CEB!$K$140)/(SUM([2]CPR_CEB!$K$139:$K$141)))</f>
        <v>3461.6958184876712</v>
      </c>
      <c r="CD94" s="68">
        <f>$AP94*(SUM([2]CPR_CEB!$K$142)/(SUM([2]CPR_CEB!$K$142:$K$143)))</f>
        <v>1255.0877388535034</v>
      </c>
      <c r="CE94" s="68">
        <f>$AP94*(SUM([2]CPR_CEB!$K$143)/(SUM([2]CPR_CEB!$K$142:$K$143)))</f>
        <v>1727.892261146497</v>
      </c>
      <c r="CF94" s="70"/>
      <c r="CG94" s="70"/>
      <c r="CI94" s="77">
        <f t="shared" si="5"/>
        <v>9625.02</v>
      </c>
      <c r="CJ94" s="78">
        <f t="shared" si="6"/>
        <v>4717.0599999999995</v>
      </c>
      <c r="CK94" s="78">
        <f t="shared" si="7"/>
        <v>4273.88</v>
      </c>
      <c r="CL94" s="78">
        <f t="shared" si="8"/>
        <v>348.56060790083262</v>
      </c>
      <c r="CM94" s="78">
        <f t="shared" si="9"/>
        <v>1014.975048206348</v>
      </c>
      <c r="CN94" s="78">
        <f t="shared" si="10"/>
        <v>1011.5499178702917</v>
      </c>
      <c r="CO94" s="78">
        <f t="shared" si="11"/>
        <v>204.0292978023117</v>
      </c>
      <c r="CP94" s="78">
        <f t="shared" si="11"/>
        <v>809.035914062095</v>
      </c>
      <c r="CQ94" s="78">
        <f t="shared" si="12"/>
        <v>856.86857940703885</v>
      </c>
      <c r="CR94" s="78">
        <f t="shared" si="12"/>
        <v>943.77785980883027</v>
      </c>
      <c r="CS94" s="78">
        <f t="shared" si="13"/>
        <v>436.16482271279023</v>
      </c>
      <c r="CT94" s="78">
        <f t="shared" si="14"/>
        <v>15483.206964837624</v>
      </c>
      <c r="CU94" s="78">
        <f t="shared" si="15"/>
        <v>4688.1900000000005</v>
      </c>
      <c r="CV94" s="78">
        <f t="shared" si="16"/>
        <v>1102.4478163758895</v>
      </c>
      <c r="CW94" s="78">
        <f t="shared" si="17"/>
        <v>1734.7818030157205</v>
      </c>
      <c r="CX94" s="78">
        <f t="shared" si="18"/>
        <v>4903.3722468033366</v>
      </c>
      <c r="CY94" s="78">
        <f t="shared" si="18"/>
        <v>1115.5754113568537</v>
      </c>
      <c r="CZ94" s="78">
        <f t="shared" si="18"/>
        <v>2025.9831844308762</v>
      </c>
      <c r="DA94" s="78">
        <f t="shared" si="19"/>
        <v>198922.15009677102</v>
      </c>
      <c r="DB94" s="78">
        <f t="shared" si="20"/>
        <v>39231.909441246324</v>
      </c>
      <c r="DC94" s="78">
        <f t="shared" si="21"/>
        <v>3.0977525912655612</v>
      </c>
      <c r="DD94" s="78">
        <f t="shared" si="22"/>
        <v>1190.4286017086758</v>
      </c>
      <c r="DE94" s="78">
        <f t="shared" si="23"/>
        <v>3824.8245532233691</v>
      </c>
      <c r="DF94" s="78">
        <f t="shared" si="24"/>
        <v>1985.2000798685258</v>
      </c>
      <c r="DG94" s="79">
        <f t="shared" si="25"/>
        <v>300452.09000000003</v>
      </c>
      <c r="DH94" s="99"/>
    </row>
    <row r="95" spans="1:112" s="97" customFormat="1" ht="13.25" x14ac:dyDescent="0.25">
      <c r="A95" s="97" t="s">
        <v>166</v>
      </c>
      <c r="C95" s="97">
        <v>100</v>
      </c>
      <c r="D95" s="101">
        <f>SUM(D53:D93)-D94</f>
        <v>0</v>
      </c>
      <c r="E95" s="101">
        <f t="shared" ref="E95:BP95" si="41">SUM(E53:E93)-E94</f>
        <v>0</v>
      </c>
      <c r="F95" s="101">
        <f t="shared" si="41"/>
        <v>0</v>
      </c>
      <c r="G95" s="101">
        <f t="shared" si="41"/>
        <v>0</v>
      </c>
      <c r="H95" s="101">
        <f t="shared" si="41"/>
        <v>0</v>
      </c>
      <c r="I95" s="101">
        <f t="shared" si="41"/>
        <v>0</v>
      </c>
      <c r="J95" s="101">
        <f t="shared" si="41"/>
        <v>0</v>
      </c>
      <c r="K95" s="101">
        <f t="shared" si="41"/>
        <v>0</v>
      </c>
      <c r="L95" s="101">
        <f t="shared" si="41"/>
        <v>0</v>
      </c>
      <c r="M95" s="101">
        <f t="shared" si="41"/>
        <v>0</v>
      </c>
      <c r="N95" s="101">
        <f t="shared" si="41"/>
        <v>0</v>
      </c>
      <c r="O95" s="101">
        <f t="shared" si="41"/>
        <v>0</v>
      </c>
      <c r="P95" s="101">
        <f t="shared" si="41"/>
        <v>0</v>
      </c>
      <c r="Q95" s="101">
        <f t="shared" si="41"/>
        <v>0</v>
      </c>
      <c r="R95" s="101">
        <f t="shared" si="41"/>
        <v>0</v>
      </c>
      <c r="S95" s="101">
        <f t="shared" si="41"/>
        <v>0</v>
      </c>
      <c r="T95" s="101">
        <f t="shared" si="41"/>
        <v>0</v>
      </c>
      <c r="U95" s="101">
        <f t="shared" si="41"/>
        <v>0</v>
      </c>
      <c r="V95" s="101">
        <f t="shared" si="41"/>
        <v>0</v>
      </c>
      <c r="W95" s="101">
        <f t="shared" si="41"/>
        <v>0</v>
      </c>
      <c r="X95" s="101">
        <f t="shared" si="41"/>
        <v>0</v>
      </c>
      <c r="Y95" s="101">
        <f t="shared" si="41"/>
        <v>0</v>
      </c>
      <c r="Z95" s="101">
        <f t="shared" si="41"/>
        <v>0</v>
      </c>
      <c r="AA95" s="101">
        <f t="shared" si="41"/>
        <v>0</v>
      </c>
      <c r="AB95" s="101">
        <f t="shared" si="41"/>
        <v>0</v>
      </c>
      <c r="AC95" s="101">
        <f t="shared" si="41"/>
        <v>0</v>
      </c>
      <c r="AD95" s="101">
        <f t="shared" si="41"/>
        <v>0</v>
      </c>
      <c r="AE95" s="101">
        <f t="shared" si="41"/>
        <v>0</v>
      </c>
      <c r="AF95" s="101">
        <f t="shared" si="41"/>
        <v>0</v>
      </c>
      <c r="AG95" s="101">
        <f t="shared" si="41"/>
        <v>0</v>
      </c>
      <c r="AH95" s="101">
        <f t="shared" si="41"/>
        <v>0</v>
      </c>
      <c r="AI95" s="101">
        <f t="shared" si="41"/>
        <v>0</v>
      </c>
      <c r="AJ95" s="101">
        <f t="shared" si="41"/>
        <v>0</v>
      </c>
      <c r="AK95" s="101">
        <f t="shared" si="41"/>
        <v>0</v>
      </c>
      <c r="AL95" s="101">
        <f t="shared" si="41"/>
        <v>0</v>
      </c>
      <c r="AM95" s="101">
        <f t="shared" si="41"/>
        <v>0</v>
      </c>
      <c r="AN95" s="101">
        <f t="shared" si="41"/>
        <v>0</v>
      </c>
      <c r="AO95" s="101">
        <f t="shared" si="41"/>
        <v>0</v>
      </c>
      <c r="AP95" s="101">
        <f t="shared" si="41"/>
        <v>0</v>
      </c>
      <c r="AQ95" s="101">
        <f t="shared" si="41"/>
        <v>0</v>
      </c>
      <c r="AR95" s="101">
        <f t="shared" si="41"/>
        <v>0</v>
      </c>
      <c r="AS95" s="101">
        <f t="shared" si="41"/>
        <v>0</v>
      </c>
      <c r="AT95" s="101">
        <f t="shared" si="41"/>
        <v>0</v>
      </c>
      <c r="AU95" s="101">
        <f t="shared" si="41"/>
        <v>0</v>
      </c>
      <c r="AV95" s="101">
        <f t="shared" si="41"/>
        <v>0</v>
      </c>
      <c r="AW95" s="101">
        <f t="shared" si="41"/>
        <v>0</v>
      </c>
      <c r="AX95" s="101">
        <f t="shared" si="41"/>
        <v>0</v>
      </c>
      <c r="AY95" s="101">
        <f t="shared" si="41"/>
        <v>0</v>
      </c>
      <c r="AZ95" s="101">
        <f t="shared" si="41"/>
        <v>0</v>
      </c>
      <c r="BA95" s="101">
        <f t="shared" si="41"/>
        <v>0</v>
      </c>
      <c r="BB95" s="101">
        <f t="shared" si="41"/>
        <v>0</v>
      </c>
      <c r="BC95" s="101">
        <f t="shared" si="41"/>
        <v>0</v>
      </c>
      <c r="BD95" s="101">
        <f t="shared" si="41"/>
        <v>0</v>
      </c>
      <c r="BE95" s="101">
        <f t="shared" si="41"/>
        <v>0</v>
      </c>
      <c r="BF95" s="101">
        <f t="shared" si="41"/>
        <v>0</v>
      </c>
      <c r="BG95" s="101">
        <f t="shared" si="41"/>
        <v>0</v>
      </c>
      <c r="BH95" s="101">
        <f t="shared" si="41"/>
        <v>0</v>
      </c>
      <c r="BI95" s="101">
        <f t="shared" si="41"/>
        <v>0</v>
      </c>
      <c r="BJ95" s="101">
        <f t="shared" si="41"/>
        <v>0</v>
      </c>
      <c r="BK95" s="101">
        <f t="shared" si="41"/>
        <v>0</v>
      </c>
      <c r="BL95" s="101">
        <f t="shared" si="41"/>
        <v>0</v>
      </c>
      <c r="BM95" s="101">
        <f t="shared" si="41"/>
        <v>0</v>
      </c>
      <c r="BN95" s="101">
        <f t="shared" si="41"/>
        <v>0</v>
      </c>
      <c r="BO95" s="101">
        <f t="shared" si="41"/>
        <v>0</v>
      </c>
      <c r="BP95" s="101">
        <f t="shared" si="41"/>
        <v>0</v>
      </c>
      <c r="BQ95" s="101">
        <f t="shared" ref="BQ95:DG95" si="42">SUM(BQ53:BQ93)-BQ94</f>
        <v>0</v>
      </c>
      <c r="BR95" s="101">
        <f t="shared" si="42"/>
        <v>0</v>
      </c>
      <c r="BS95" s="101">
        <f t="shared" si="42"/>
        <v>0</v>
      </c>
      <c r="BT95" s="101">
        <f t="shared" si="42"/>
        <v>0</v>
      </c>
      <c r="BU95" s="101">
        <f t="shared" si="42"/>
        <v>0</v>
      </c>
      <c r="BV95" s="101">
        <f t="shared" si="42"/>
        <v>0</v>
      </c>
      <c r="BW95" s="101">
        <f t="shared" si="42"/>
        <v>0</v>
      </c>
      <c r="BX95" s="101">
        <f t="shared" si="42"/>
        <v>0</v>
      </c>
      <c r="BY95" s="101">
        <f t="shared" si="42"/>
        <v>0</v>
      </c>
      <c r="BZ95" s="101">
        <f t="shared" si="42"/>
        <v>0</v>
      </c>
      <c r="CA95" s="101">
        <f t="shared" si="42"/>
        <v>0</v>
      </c>
      <c r="CB95" s="101">
        <f t="shared" si="42"/>
        <v>0</v>
      </c>
      <c r="CC95" s="101">
        <f t="shared" si="42"/>
        <v>0</v>
      </c>
      <c r="CD95" s="101">
        <f t="shared" si="42"/>
        <v>0</v>
      </c>
      <c r="CE95" s="101">
        <f t="shared" si="42"/>
        <v>0</v>
      </c>
      <c r="CF95" s="101">
        <f t="shared" si="42"/>
        <v>0</v>
      </c>
      <c r="CG95" s="101">
        <f t="shared" si="42"/>
        <v>0</v>
      </c>
      <c r="CH95" s="101">
        <f t="shared" si="42"/>
        <v>0</v>
      </c>
      <c r="CI95" s="101">
        <f t="shared" si="42"/>
        <v>0</v>
      </c>
      <c r="CJ95" s="101">
        <f t="shared" si="42"/>
        <v>0</v>
      </c>
      <c r="CK95" s="101">
        <f t="shared" si="42"/>
        <v>0</v>
      </c>
      <c r="CL95" s="101">
        <f t="shared" si="42"/>
        <v>0</v>
      </c>
      <c r="CM95" s="101">
        <f t="shared" si="42"/>
        <v>0</v>
      </c>
      <c r="CN95" s="101">
        <f t="shared" si="42"/>
        <v>0</v>
      </c>
      <c r="CO95" s="101">
        <f t="shared" si="42"/>
        <v>0</v>
      </c>
      <c r="CP95" s="101">
        <f t="shared" si="42"/>
        <v>0</v>
      </c>
      <c r="CQ95" s="101">
        <f t="shared" si="42"/>
        <v>0</v>
      </c>
      <c r="CR95" s="101">
        <f t="shared" si="42"/>
        <v>0</v>
      </c>
      <c r="CS95" s="101">
        <f t="shared" si="42"/>
        <v>0</v>
      </c>
      <c r="CT95" s="101">
        <f t="shared" si="42"/>
        <v>0</v>
      </c>
      <c r="CU95" s="101">
        <f t="shared" si="42"/>
        <v>0</v>
      </c>
      <c r="CV95" s="101">
        <f t="shared" si="42"/>
        <v>0</v>
      </c>
      <c r="CW95" s="101">
        <f t="shared" si="42"/>
        <v>0</v>
      </c>
      <c r="CX95" s="101">
        <f t="shared" si="42"/>
        <v>0</v>
      </c>
      <c r="CY95" s="101">
        <f t="shared" si="42"/>
        <v>0</v>
      </c>
      <c r="CZ95" s="101">
        <f t="shared" si="42"/>
        <v>0</v>
      </c>
      <c r="DA95" s="101">
        <f t="shared" si="42"/>
        <v>0</v>
      </c>
      <c r="DB95" s="101">
        <f t="shared" si="42"/>
        <v>0</v>
      </c>
      <c r="DC95" s="101">
        <f t="shared" si="42"/>
        <v>0</v>
      </c>
      <c r="DD95" s="101">
        <f t="shared" si="42"/>
        <v>0</v>
      </c>
      <c r="DE95" s="101">
        <f t="shared" si="42"/>
        <v>0</v>
      </c>
      <c r="DF95" s="101">
        <f t="shared" si="42"/>
        <v>0</v>
      </c>
      <c r="DG95" s="101">
        <f t="shared" si="42"/>
        <v>0</v>
      </c>
    </row>
    <row r="96" spans="1:112" x14ac:dyDescent="0.25">
      <c r="C96" s="22">
        <v>1</v>
      </c>
      <c r="AS96" s="67">
        <f>SUM(U96:AR96)</f>
        <v>0</v>
      </c>
      <c r="BF96" s="47"/>
      <c r="BG96" s="47"/>
      <c r="BH96" s="47"/>
      <c r="BI96" s="47"/>
      <c r="BJ96" s="47"/>
    </row>
    <row r="97" spans="3:45" x14ac:dyDescent="0.25">
      <c r="C97" s="22">
        <f>C96+1</f>
        <v>2</v>
      </c>
      <c r="AS97" s="67">
        <f t="shared" ref="AS97:AS136" si="43">SUM(U97:AR97)</f>
        <v>0</v>
      </c>
    </row>
    <row r="98" spans="3:45" x14ac:dyDescent="0.25">
      <c r="C98" s="22">
        <f t="shared" ref="C98:C120" si="44">C97+1</f>
        <v>3</v>
      </c>
      <c r="AS98" s="67">
        <f t="shared" si="43"/>
        <v>0</v>
      </c>
    </row>
    <row r="99" spans="3:45" x14ac:dyDescent="0.25">
      <c r="C99" s="22">
        <f t="shared" si="44"/>
        <v>4</v>
      </c>
      <c r="AS99" s="67">
        <f t="shared" si="43"/>
        <v>0</v>
      </c>
    </row>
    <row r="100" spans="3:45" x14ac:dyDescent="0.25">
      <c r="C100" s="22">
        <f t="shared" si="44"/>
        <v>5</v>
      </c>
      <c r="AS100" s="67">
        <f t="shared" si="43"/>
        <v>0</v>
      </c>
    </row>
    <row r="101" spans="3:45" x14ac:dyDescent="0.25">
      <c r="C101" s="22">
        <f t="shared" si="44"/>
        <v>6</v>
      </c>
      <c r="AS101" s="67">
        <f t="shared" si="43"/>
        <v>0</v>
      </c>
    </row>
    <row r="102" spans="3:45" x14ac:dyDescent="0.25">
      <c r="C102" s="22">
        <f t="shared" si="44"/>
        <v>7</v>
      </c>
      <c r="AS102" s="67">
        <f t="shared" si="43"/>
        <v>0</v>
      </c>
    </row>
    <row r="103" spans="3:45" x14ac:dyDescent="0.25">
      <c r="C103" s="22">
        <f t="shared" si="44"/>
        <v>8</v>
      </c>
      <c r="AS103" s="67">
        <f t="shared" si="43"/>
        <v>0</v>
      </c>
    </row>
    <row r="104" spans="3:45" x14ac:dyDescent="0.25">
      <c r="C104" s="22">
        <f t="shared" si="44"/>
        <v>9</v>
      </c>
      <c r="AS104" s="67">
        <f t="shared" si="43"/>
        <v>0</v>
      </c>
    </row>
    <row r="105" spans="3:45" x14ac:dyDescent="0.25">
      <c r="C105" s="22">
        <f t="shared" si="44"/>
        <v>10</v>
      </c>
      <c r="AS105" s="67">
        <f t="shared" si="43"/>
        <v>0</v>
      </c>
    </row>
    <row r="106" spans="3:45" x14ac:dyDescent="0.25">
      <c r="C106" s="22">
        <f t="shared" si="44"/>
        <v>11</v>
      </c>
      <c r="AS106" s="67">
        <f t="shared" si="43"/>
        <v>0</v>
      </c>
    </row>
    <row r="107" spans="3:45" x14ac:dyDescent="0.25">
      <c r="C107" s="22">
        <f t="shared" si="44"/>
        <v>12</v>
      </c>
      <c r="AS107" s="67">
        <f t="shared" si="43"/>
        <v>0</v>
      </c>
    </row>
    <row r="108" spans="3:45" x14ac:dyDescent="0.25">
      <c r="C108" s="22">
        <f t="shared" si="44"/>
        <v>13</v>
      </c>
      <c r="AS108" s="67">
        <f t="shared" si="43"/>
        <v>0</v>
      </c>
    </row>
    <row r="109" spans="3:45" x14ac:dyDescent="0.25">
      <c r="C109" s="22">
        <f t="shared" si="44"/>
        <v>14</v>
      </c>
      <c r="AS109" s="67">
        <f t="shared" si="43"/>
        <v>0</v>
      </c>
    </row>
    <row r="110" spans="3:45" x14ac:dyDescent="0.25">
      <c r="C110" s="22">
        <f t="shared" si="44"/>
        <v>15</v>
      </c>
      <c r="AS110" s="67">
        <f t="shared" si="43"/>
        <v>0</v>
      </c>
    </row>
    <row r="111" spans="3:45" x14ac:dyDescent="0.25">
      <c r="C111" s="22">
        <f t="shared" si="44"/>
        <v>16</v>
      </c>
      <c r="AS111" s="67">
        <f t="shared" si="43"/>
        <v>0</v>
      </c>
    </row>
    <row r="112" spans="3:45" x14ac:dyDescent="0.25">
      <c r="C112" s="22">
        <f t="shared" si="44"/>
        <v>17</v>
      </c>
      <c r="AS112" s="67">
        <f t="shared" si="43"/>
        <v>0</v>
      </c>
    </row>
    <row r="113" spans="3:45" x14ac:dyDescent="0.25">
      <c r="C113" s="22">
        <f t="shared" si="44"/>
        <v>18</v>
      </c>
      <c r="AS113" s="67">
        <f t="shared" si="43"/>
        <v>0</v>
      </c>
    </row>
    <row r="114" spans="3:45" x14ac:dyDescent="0.25">
      <c r="C114" s="22">
        <f t="shared" si="44"/>
        <v>19</v>
      </c>
      <c r="AS114" s="67">
        <f t="shared" si="43"/>
        <v>0</v>
      </c>
    </row>
    <row r="115" spans="3:45" x14ac:dyDescent="0.25">
      <c r="C115" s="22">
        <f t="shared" si="44"/>
        <v>20</v>
      </c>
      <c r="AS115" s="67">
        <f t="shared" si="43"/>
        <v>0</v>
      </c>
    </row>
    <row r="116" spans="3:45" x14ac:dyDescent="0.25">
      <c r="C116" s="22">
        <f t="shared" si="44"/>
        <v>21</v>
      </c>
      <c r="AS116" s="67">
        <f t="shared" si="43"/>
        <v>0</v>
      </c>
    </row>
    <row r="117" spans="3:45" x14ac:dyDescent="0.25">
      <c r="C117" s="22">
        <f t="shared" si="44"/>
        <v>22</v>
      </c>
      <c r="AS117" s="67">
        <f t="shared" si="43"/>
        <v>0</v>
      </c>
    </row>
    <row r="118" spans="3:45" x14ac:dyDescent="0.25">
      <c r="C118" s="22">
        <f t="shared" si="44"/>
        <v>23</v>
      </c>
      <c r="AS118" s="67">
        <f t="shared" si="43"/>
        <v>0</v>
      </c>
    </row>
    <row r="119" spans="3:45" x14ac:dyDescent="0.25">
      <c r="C119" s="22">
        <f>C118+1</f>
        <v>24</v>
      </c>
      <c r="AS119" s="67">
        <f t="shared" si="43"/>
        <v>0</v>
      </c>
    </row>
    <row r="120" spans="3:45" x14ac:dyDescent="0.25">
      <c r="C120" s="22">
        <f t="shared" si="44"/>
        <v>25</v>
      </c>
      <c r="AS120" s="67">
        <f t="shared" si="43"/>
        <v>0</v>
      </c>
    </row>
    <row r="121" spans="3:45" x14ac:dyDescent="0.25">
      <c r="C121" s="22">
        <v>100</v>
      </c>
      <c r="AS121" s="67">
        <f t="shared" si="43"/>
        <v>0</v>
      </c>
    </row>
    <row r="122" spans="3:45" x14ac:dyDescent="0.25">
      <c r="C122" s="22">
        <v>100</v>
      </c>
      <c r="AS122" s="67">
        <f t="shared" si="43"/>
        <v>0</v>
      </c>
    </row>
    <row r="123" spans="3:45" x14ac:dyDescent="0.25">
      <c r="C123" s="22">
        <v>100</v>
      </c>
      <c r="AS123" s="67">
        <f t="shared" si="43"/>
        <v>0</v>
      </c>
    </row>
    <row r="124" spans="3:45" x14ac:dyDescent="0.25">
      <c r="C124" s="22">
        <v>100</v>
      </c>
      <c r="AS124" s="67">
        <f t="shared" si="43"/>
        <v>0</v>
      </c>
    </row>
    <row r="125" spans="3:45" x14ac:dyDescent="0.25">
      <c r="C125" s="22">
        <v>100</v>
      </c>
      <c r="AS125" s="67">
        <f t="shared" si="43"/>
        <v>0</v>
      </c>
    </row>
    <row r="126" spans="3:45" x14ac:dyDescent="0.25">
      <c r="C126" s="22">
        <v>100</v>
      </c>
      <c r="AS126" s="67">
        <f t="shared" si="43"/>
        <v>0</v>
      </c>
    </row>
    <row r="127" spans="3:45" x14ac:dyDescent="0.25">
      <c r="C127" s="22">
        <v>100</v>
      </c>
      <c r="AS127" s="67">
        <f t="shared" si="43"/>
        <v>0</v>
      </c>
    </row>
    <row r="128" spans="3:45" x14ac:dyDescent="0.25">
      <c r="C128" s="22">
        <v>100</v>
      </c>
      <c r="AS128" s="67">
        <f t="shared" si="43"/>
        <v>0</v>
      </c>
    </row>
    <row r="129" spans="3:45" x14ac:dyDescent="0.25">
      <c r="C129" s="22">
        <v>100</v>
      </c>
      <c r="AS129" s="67">
        <f t="shared" si="43"/>
        <v>0</v>
      </c>
    </row>
    <row r="130" spans="3:45" x14ac:dyDescent="0.25">
      <c r="C130" s="22">
        <v>100</v>
      </c>
      <c r="AS130" s="67">
        <f t="shared" si="43"/>
        <v>0</v>
      </c>
    </row>
    <row r="131" spans="3:45" x14ac:dyDescent="0.25">
      <c r="C131" s="22">
        <v>100</v>
      </c>
      <c r="AS131" s="67">
        <f t="shared" si="43"/>
        <v>0</v>
      </c>
    </row>
    <row r="132" spans="3:45" x14ac:dyDescent="0.25">
      <c r="C132" s="22">
        <v>100</v>
      </c>
      <c r="AS132" s="67">
        <f t="shared" si="43"/>
        <v>0</v>
      </c>
    </row>
    <row r="133" spans="3:45" x14ac:dyDescent="0.25">
      <c r="C133" s="22">
        <v>100</v>
      </c>
      <c r="AS133" s="67">
        <f t="shared" si="43"/>
        <v>0</v>
      </c>
    </row>
    <row r="134" spans="3:45" x14ac:dyDescent="0.25">
      <c r="C134" s="22">
        <v>100</v>
      </c>
      <c r="AS134" s="67">
        <f t="shared" si="43"/>
        <v>0</v>
      </c>
    </row>
    <row r="135" spans="3:45" x14ac:dyDescent="0.25">
      <c r="C135" s="22">
        <v>100</v>
      </c>
      <c r="AS135" s="67">
        <f t="shared" si="43"/>
        <v>0</v>
      </c>
    </row>
    <row r="136" spans="3:45" x14ac:dyDescent="0.25">
      <c r="C136" s="22">
        <v>100</v>
      </c>
      <c r="AS136" s="67">
        <f t="shared" si="43"/>
        <v>0</v>
      </c>
    </row>
    <row r="137" spans="3:45" x14ac:dyDescent="0.25">
      <c r="C137" s="22">
        <v>100</v>
      </c>
    </row>
    <row r="138" spans="3:45" x14ac:dyDescent="0.25">
      <c r="C138" s="22">
        <v>100</v>
      </c>
    </row>
    <row r="139" spans="3:45" x14ac:dyDescent="0.25">
      <c r="C139" s="22">
        <v>100</v>
      </c>
    </row>
    <row r="140" spans="3:45" x14ac:dyDescent="0.25">
      <c r="C140" s="22">
        <v>100</v>
      </c>
    </row>
    <row r="141" spans="3:45" x14ac:dyDescent="0.25">
      <c r="C141" s="22">
        <v>100</v>
      </c>
    </row>
    <row r="142" spans="3:45" x14ac:dyDescent="0.25">
      <c r="C142" s="22">
        <v>100</v>
      </c>
    </row>
    <row r="143" spans="3:45" x14ac:dyDescent="0.25">
      <c r="C143" s="22">
        <v>100</v>
      </c>
    </row>
    <row r="144" spans="3:45" x14ac:dyDescent="0.25">
      <c r="C144" s="22">
        <v>100</v>
      </c>
    </row>
    <row r="145" spans="3:3" x14ac:dyDescent="0.25">
      <c r="C145" s="22">
        <v>100</v>
      </c>
    </row>
    <row r="146" spans="3:3" x14ac:dyDescent="0.25">
      <c r="C146" s="22">
        <v>100</v>
      </c>
    </row>
    <row r="147" spans="3:3" x14ac:dyDescent="0.25">
      <c r="C147" s="22">
        <v>100</v>
      </c>
    </row>
    <row r="148" spans="3:3" x14ac:dyDescent="0.25">
      <c r="C148" s="22">
        <v>100</v>
      </c>
    </row>
    <row r="149" spans="3:3" x14ac:dyDescent="0.25">
      <c r="C149" s="22">
        <v>100</v>
      </c>
    </row>
    <row r="150" spans="3:3" x14ac:dyDescent="0.25">
      <c r="C150" s="22">
        <v>100</v>
      </c>
    </row>
    <row r="151" spans="3:3" x14ac:dyDescent="0.25">
      <c r="C151" s="22">
        <v>100</v>
      </c>
    </row>
    <row r="152" spans="3:3" x14ac:dyDescent="0.25">
      <c r="C152" s="22">
        <v>100</v>
      </c>
    </row>
    <row r="153" spans="3:3" x14ac:dyDescent="0.25">
      <c r="C153" s="22">
        <v>100</v>
      </c>
    </row>
    <row r="154" spans="3:3" x14ac:dyDescent="0.25">
      <c r="C154" s="22">
        <v>100</v>
      </c>
    </row>
    <row r="155" spans="3:3" x14ac:dyDescent="0.25">
      <c r="C155" s="22">
        <v>100</v>
      </c>
    </row>
    <row r="156" spans="3:3" x14ac:dyDescent="0.25">
      <c r="C156" s="22">
        <v>100</v>
      </c>
    </row>
    <row r="157" spans="3:3" x14ac:dyDescent="0.25">
      <c r="C157" s="22">
        <v>100</v>
      </c>
    </row>
    <row r="158" spans="3:3" x14ac:dyDescent="0.25">
      <c r="C158" s="22">
        <v>100</v>
      </c>
    </row>
    <row r="159" spans="3:3" x14ac:dyDescent="0.25">
      <c r="C159" s="22">
        <v>100</v>
      </c>
    </row>
    <row r="160" spans="3:3" x14ac:dyDescent="0.25">
      <c r="C160" s="22">
        <v>100</v>
      </c>
    </row>
    <row r="161" spans="3:3" x14ac:dyDescent="0.25">
      <c r="C161" s="22">
        <v>100</v>
      </c>
    </row>
    <row r="162" spans="3:3" x14ac:dyDescent="0.25">
      <c r="C162" s="22">
        <v>100</v>
      </c>
    </row>
    <row r="163" spans="3:3" x14ac:dyDescent="0.25">
      <c r="C163" s="22">
        <v>100</v>
      </c>
    </row>
    <row r="164" spans="3:3" x14ac:dyDescent="0.25">
      <c r="C164" s="22">
        <v>100</v>
      </c>
    </row>
    <row r="165" spans="3:3" x14ac:dyDescent="0.25">
      <c r="C165" s="22">
        <v>100</v>
      </c>
    </row>
    <row r="166" spans="3:3" x14ac:dyDescent="0.25">
      <c r="C166" s="22">
        <v>100</v>
      </c>
    </row>
    <row r="167" spans="3:3" x14ac:dyDescent="0.25">
      <c r="C167" s="22">
        <v>100</v>
      </c>
    </row>
    <row r="168" spans="3:3" x14ac:dyDescent="0.25">
      <c r="C168" s="22">
        <v>100</v>
      </c>
    </row>
    <row r="169" spans="3:3" x14ac:dyDescent="0.25">
      <c r="C169" s="22">
        <v>100</v>
      </c>
    </row>
    <row r="170" spans="3:3" x14ac:dyDescent="0.25">
      <c r="C170" s="22">
        <v>100</v>
      </c>
    </row>
    <row r="171" spans="3:3" x14ac:dyDescent="0.25">
      <c r="C171" s="22">
        <v>100</v>
      </c>
    </row>
    <row r="172" spans="3:3" x14ac:dyDescent="0.25">
      <c r="C172" s="22">
        <v>100</v>
      </c>
    </row>
    <row r="173" spans="3:3" x14ac:dyDescent="0.25">
      <c r="C173" s="22">
        <v>100</v>
      </c>
    </row>
    <row r="174" spans="3:3" x14ac:dyDescent="0.25">
      <c r="C174" s="22">
        <v>100</v>
      </c>
    </row>
    <row r="175" spans="3:3" x14ac:dyDescent="0.25">
      <c r="C175" s="22">
        <v>100</v>
      </c>
    </row>
    <row r="176" spans="3:3" x14ac:dyDescent="0.25">
      <c r="C176" s="22">
        <v>100</v>
      </c>
    </row>
    <row r="177" spans="3:3" x14ac:dyDescent="0.25">
      <c r="C177" s="22">
        <v>100</v>
      </c>
    </row>
    <row r="178" spans="3:3" x14ac:dyDescent="0.25">
      <c r="C178" s="22">
        <v>100</v>
      </c>
    </row>
    <row r="179" spans="3:3" x14ac:dyDescent="0.25">
      <c r="C179" s="22">
        <v>100</v>
      </c>
    </row>
    <row r="180" spans="3:3" x14ac:dyDescent="0.25">
      <c r="C180" s="22">
        <v>100</v>
      </c>
    </row>
    <row r="181" spans="3:3" x14ac:dyDescent="0.25">
      <c r="C181" s="22">
        <v>100</v>
      </c>
    </row>
    <row r="182" spans="3:3" x14ac:dyDescent="0.25">
      <c r="C182" s="22">
        <v>100</v>
      </c>
    </row>
    <row r="183" spans="3:3" x14ac:dyDescent="0.25">
      <c r="C183" s="22">
        <v>100</v>
      </c>
    </row>
    <row r="184" spans="3:3" x14ac:dyDescent="0.25">
      <c r="C184" s="22">
        <v>100</v>
      </c>
    </row>
    <row r="185" spans="3:3" x14ac:dyDescent="0.25">
      <c r="C185" s="22">
        <v>100</v>
      </c>
    </row>
  </sheetData>
  <mergeCells count="2">
    <mergeCell ref="B3:C3"/>
    <mergeCell ref="B4:C4"/>
  </mergeCells>
  <pageMargins left="0" right="0" top="0" bottom="0" header="0.51181102362204722" footer="0.51181102362204722"/>
  <pageSetup paperSize="9" scale="50" orientation="landscape"/>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9"/>
  <dimension ref="A1:AR48"/>
  <sheetViews>
    <sheetView showZeros="0" workbookViewId="0">
      <pane xSplit="2" ySplit="4" topLeftCell="AK23" activePane="bottomRight" state="frozen"/>
      <selection activeCell="A2" sqref="A2"/>
      <selection pane="topRight" activeCell="A2" sqref="A2"/>
      <selection pane="bottomLeft" activeCell="A2" sqref="A2"/>
      <selection pane="bottomRight" activeCell="AP48" sqref="AP48"/>
    </sheetView>
  </sheetViews>
  <sheetFormatPr baseColWidth="10" defaultColWidth="11.453125" defaultRowHeight="12.5" x14ac:dyDescent="0.25"/>
  <cols>
    <col min="1" max="1" width="28" customWidth="1"/>
    <col min="2" max="2" width="31.6328125" customWidth="1"/>
    <col min="3" max="3" width="5.90625" customWidth="1"/>
    <col min="4" max="4" width="5.6328125" customWidth="1"/>
    <col min="5" max="5" width="5.90625" customWidth="1"/>
    <col min="6" max="7" width="5.453125" customWidth="1"/>
    <col min="8" max="8" width="5.6328125" customWidth="1"/>
    <col min="9" max="9" width="5.453125" customWidth="1"/>
    <col min="10" max="10" width="5.6328125" customWidth="1"/>
    <col min="11" max="11" width="5.453125" customWidth="1"/>
    <col min="12" max="12" width="5.6328125" customWidth="1"/>
    <col min="13" max="14" width="6" bestFit="1" customWidth="1"/>
    <col min="15" max="15" width="5.453125" customWidth="1"/>
    <col min="16" max="16" width="5.90625" customWidth="1"/>
    <col min="17" max="19" width="5.6328125" customWidth="1"/>
    <col min="20" max="20" width="5.453125" customWidth="1"/>
    <col min="21" max="22" width="5.6328125" customWidth="1"/>
    <col min="23" max="23" width="6" bestFit="1" customWidth="1"/>
    <col min="24" max="24" width="5.453125" customWidth="1"/>
    <col min="25" max="25" width="5.6328125" customWidth="1"/>
    <col min="26" max="26" width="6" bestFit="1" customWidth="1"/>
    <col min="27" max="27" width="5.6328125" customWidth="1"/>
    <col min="28" max="29" width="6" bestFit="1" customWidth="1"/>
    <col min="30" max="30" width="5.453125" customWidth="1"/>
    <col min="31" max="31" width="5.90625" customWidth="1"/>
    <col min="32" max="32" width="5.6328125" customWidth="1"/>
    <col min="33" max="33" width="6.36328125" bestFit="1" customWidth="1"/>
    <col min="34" max="34" width="5.6328125" customWidth="1"/>
    <col min="35" max="36" width="6" bestFit="1" customWidth="1"/>
    <col min="37" max="37" width="5.90625" customWidth="1"/>
    <col min="38" max="39" width="5.453125" customWidth="1"/>
    <col min="40" max="40" width="6" bestFit="1" customWidth="1"/>
    <col min="41" max="41" width="5.453125" customWidth="1"/>
    <col min="42" max="42" width="5.6328125" customWidth="1"/>
    <col min="43" max="43" width="5.453125" customWidth="1"/>
    <col min="44" max="44" width="7.453125" customWidth="1"/>
  </cols>
  <sheetData>
    <row r="1" spans="1:44" ht="13" x14ac:dyDescent="0.3">
      <c r="A1" s="1" t="s">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3"/>
    </row>
    <row r="2" spans="1:44" ht="13.25" x14ac:dyDescent="0.25">
      <c r="A2" s="4">
        <v>2003</v>
      </c>
      <c r="B2" s="5"/>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6"/>
    </row>
    <row r="3" spans="1:44" ht="13.25" x14ac:dyDescent="0.25">
      <c r="A3" s="150" t="s">
        <v>1</v>
      </c>
      <c r="B3" s="151"/>
      <c r="C3" s="7" t="s">
        <v>2</v>
      </c>
      <c r="D3" s="8" t="s">
        <v>3</v>
      </c>
      <c r="E3" s="8" t="s">
        <v>4</v>
      </c>
      <c r="F3" s="8" t="s">
        <v>5</v>
      </c>
      <c r="G3" s="8" t="s">
        <v>6</v>
      </c>
      <c r="H3" s="8" t="s">
        <v>7</v>
      </c>
      <c r="I3" s="8" t="s">
        <v>8</v>
      </c>
      <c r="J3" s="8" t="s">
        <v>9</v>
      </c>
      <c r="K3" s="8" t="s">
        <v>10</v>
      </c>
      <c r="L3" s="8" t="s">
        <v>11</v>
      </c>
      <c r="M3" s="8" t="s">
        <v>12</v>
      </c>
      <c r="N3" s="8" t="s">
        <v>13</v>
      </c>
      <c r="O3" s="8" t="s">
        <v>14</v>
      </c>
      <c r="P3" s="8" t="s">
        <v>15</v>
      </c>
      <c r="Q3" s="8" t="s">
        <v>16</v>
      </c>
      <c r="R3" s="8" t="s">
        <v>17</v>
      </c>
      <c r="S3" s="8" t="s">
        <v>18</v>
      </c>
      <c r="T3" s="8" t="s">
        <v>19</v>
      </c>
      <c r="U3" s="8" t="s">
        <v>20</v>
      </c>
      <c r="V3" s="8" t="s">
        <v>21</v>
      </c>
      <c r="W3" s="8" t="s">
        <v>22</v>
      </c>
      <c r="X3" s="8" t="s">
        <v>23</v>
      </c>
      <c r="Y3" s="8" t="s">
        <v>24</v>
      </c>
      <c r="Z3" s="8" t="s">
        <v>25</v>
      </c>
      <c r="AA3" s="8" t="s">
        <v>26</v>
      </c>
      <c r="AB3" s="8" t="s">
        <v>27</v>
      </c>
      <c r="AC3" s="8" t="s">
        <v>28</v>
      </c>
      <c r="AD3" s="8" t="s">
        <v>29</v>
      </c>
      <c r="AE3" s="8" t="s">
        <v>30</v>
      </c>
      <c r="AF3" s="8" t="s">
        <v>31</v>
      </c>
      <c r="AG3" s="8" t="s">
        <v>32</v>
      </c>
      <c r="AH3" s="8" t="s">
        <v>33</v>
      </c>
      <c r="AI3" s="8" t="s">
        <v>34</v>
      </c>
      <c r="AJ3" s="8" t="s">
        <v>35</v>
      </c>
      <c r="AK3" s="8" t="s">
        <v>36</v>
      </c>
      <c r="AL3" s="8" t="s">
        <v>37</v>
      </c>
      <c r="AM3" s="8" t="s">
        <v>38</v>
      </c>
      <c r="AN3" s="8" t="s">
        <v>39</v>
      </c>
      <c r="AO3" s="8" t="s">
        <v>40</v>
      </c>
      <c r="AP3" s="8" t="s">
        <v>41</v>
      </c>
      <c r="AQ3" s="8" t="s">
        <v>42</v>
      </c>
      <c r="AR3" s="9" t="s">
        <v>43</v>
      </c>
    </row>
    <row r="4" spans="1:44" ht="13.25" x14ac:dyDescent="0.25">
      <c r="A4" s="152" t="s">
        <v>44</v>
      </c>
      <c r="B4" s="153"/>
      <c r="C4" s="10"/>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2"/>
    </row>
    <row r="5" spans="1:44" ht="13.25" x14ac:dyDescent="0.25">
      <c r="A5" s="13" t="s">
        <v>45</v>
      </c>
      <c r="B5" s="14" t="s">
        <v>46</v>
      </c>
      <c r="C5" s="15">
        <v>998</v>
      </c>
      <c r="D5" s="15">
        <v>0</v>
      </c>
      <c r="E5" s="15">
        <v>0</v>
      </c>
      <c r="F5" s="15">
        <v>0</v>
      </c>
      <c r="G5" s="15">
        <v>0</v>
      </c>
      <c r="H5" s="15">
        <v>0</v>
      </c>
      <c r="I5" s="15">
        <v>0</v>
      </c>
      <c r="J5" s="15">
        <v>0</v>
      </c>
      <c r="K5" s="15">
        <v>0</v>
      </c>
      <c r="L5" s="15">
        <v>0</v>
      </c>
      <c r="M5" s="15">
        <v>0</v>
      </c>
      <c r="N5" s="15">
        <v>0</v>
      </c>
      <c r="O5" s="15">
        <v>0</v>
      </c>
      <c r="P5" s="15">
        <v>0</v>
      </c>
      <c r="Q5" s="15">
        <v>0</v>
      </c>
      <c r="R5" s="15">
        <v>0</v>
      </c>
      <c r="S5" s="15">
        <v>0</v>
      </c>
      <c r="T5" s="15">
        <v>0</v>
      </c>
      <c r="U5" s="15">
        <v>0</v>
      </c>
      <c r="V5" s="15">
        <v>0</v>
      </c>
      <c r="W5" s="15">
        <v>0</v>
      </c>
      <c r="X5" s="15">
        <v>0</v>
      </c>
      <c r="Y5" s="15">
        <v>0</v>
      </c>
      <c r="Z5" s="15">
        <v>0</v>
      </c>
      <c r="AA5" s="15">
        <v>0</v>
      </c>
      <c r="AB5" s="15">
        <v>0</v>
      </c>
      <c r="AC5" s="15">
        <v>0</v>
      </c>
      <c r="AD5" s="15">
        <v>0</v>
      </c>
      <c r="AE5" s="15">
        <v>0</v>
      </c>
      <c r="AF5" s="15">
        <v>0</v>
      </c>
      <c r="AG5" s="15">
        <v>0</v>
      </c>
      <c r="AH5" s="15">
        <v>0</v>
      </c>
      <c r="AI5" s="15">
        <v>0</v>
      </c>
      <c r="AJ5" s="15">
        <v>0</v>
      </c>
      <c r="AK5" s="15">
        <v>3</v>
      </c>
      <c r="AL5" s="15">
        <v>0</v>
      </c>
      <c r="AM5" s="15">
        <v>1</v>
      </c>
      <c r="AN5" s="15">
        <v>0</v>
      </c>
      <c r="AO5" s="15">
        <v>0</v>
      </c>
      <c r="AP5" s="15">
        <v>53</v>
      </c>
      <c r="AQ5" s="15">
        <v>0</v>
      </c>
      <c r="AR5" s="16">
        <f t="shared" ref="AR5:AR47" si="0">SUM(C5:AQ5)</f>
        <v>1055</v>
      </c>
    </row>
    <row r="6" spans="1:44" ht="13.25" x14ac:dyDescent="0.25">
      <c r="A6" s="13" t="s">
        <v>47</v>
      </c>
      <c r="B6" s="14" t="s">
        <v>48</v>
      </c>
      <c r="C6" s="15">
        <v>0</v>
      </c>
      <c r="D6" s="15">
        <v>0</v>
      </c>
      <c r="E6" s="15">
        <v>0</v>
      </c>
      <c r="F6" s="15">
        <v>0</v>
      </c>
      <c r="G6" s="15">
        <v>0</v>
      </c>
      <c r="H6" s="15">
        <v>0</v>
      </c>
      <c r="I6" s="15">
        <v>0</v>
      </c>
      <c r="J6" s="15">
        <v>0</v>
      </c>
      <c r="K6" s="15">
        <v>0</v>
      </c>
      <c r="L6" s="15">
        <v>0</v>
      </c>
      <c r="M6" s="15">
        <v>0</v>
      </c>
      <c r="N6" s="15">
        <v>0</v>
      </c>
      <c r="O6" s="15">
        <v>0</v>
      </c>
      <c r="P6" s="15">
        <v>0</v>
      </c>
      <c r="Q6" s="15">
        <v>0</v>
      </c>
      <c r="R6" s="15">
        <v>0</v>
      </c>
      <c r="S6" s="15">
        <v>0</v>
      </c>
      <c r="T6" s="15">
        <v>0</v>
      </c>
      <c r="U6" s="15">
        <v>0</v>
      </c>
      <c r="V6" s="15">
        <v>0</v>
      </c>
      <c r="W6" s="15">
        <v>0</v>
      </c>
      <c r="X6" s="15">
        <v>0</v>
      </c>
      <c r="Y6" s="15">
        <v>0</v>
      </c>
      <c r="Z6" s="15">
        <v>0</v>
      </c>
      <c r="AA6" s="15">
        <v>0</v>
      </c>
      <c r="AB6" s="15">
        <v>0</v>
      </c>
      <c r="AC6" s="15">
        <v>0</v>
      </c>
      <c r="AD6" s="15">
        <v>0</v>
      </c>
      <c r="AE6" s="15">
        <v>0</v>
      </c>
      <c r="AF6" s="15">
        <v>0</v>
      </c>
      <c r="AG6" s="15">
        <v>0</v>
      </c>
      <c r="AH6" s="15">
        <v>0</v>
      </c>
      <c r="AI6" s="15">
        <v>0</v>
      </c>
      <c r="AJ6" s="15">
        <v>0</v>
      </c>
      <c r="AK6" s="15">
        <v>0</v>
      </c>
      <c r="AL6" s="15">
        <v>0</v>
      </c>
      <c r="AM6" s="15">
        <v>0</v>
      </c>
      <c r="AN6" s="15">
        <v>0</v>
      </c>
      <c r="AO6" s="15">
        <v>0</v>
      </c>
      <c r="AP6" s="15">
        <v>0</v>
      </c>
      <c r="AQ6" s="15">
        <v>0</v>
      </c>
      <c r="AR6" s="16">
        <f t="shared" si="0"/>
        <v>0</v>
      </c>
    </row>
    <row r="7" spans="1:44" ht="13.25" x14ac:dyDescent="0.25">
      <c r="A7" s="13" t="s">
        <v>49</v>
      </c>
      <c r="B7" s="14" t="s">
        <v>50</v>
      </c>
      <c r="C7" s="15">
        <v>0</v>
      </c>
      <c r="D7" s="15">
        <v>0</v>
      </c>
      <c r="E7" s="15">
        <v>0</v>
      </c>
      <c r="F7" s="15">
        <v>0</v>
      </c>
      <c r="G7" s="15">
        <v>0</v>
      </c>
      <c r="H7" s="15">
        <v>0</v>
      </c>
      <c r="I7" s="15">
        <v>0</v>
      </c>
      <c r="J7" s="15">
        <v>0</v>
      </c>
      <c r="K7" s="15">
        <v>0</v>
      </c>
      <c r="L7" s="15">
        <v>0</v>
      </c>
      <c r="M7" s="15">
        <v>0</v>
      </c>
      <c r="N7" s="15">
        <v>0</v>
      </c>
      <c r="O7" s="15">
        <v>0</v>
      </c>
      <c r="P7" s="15">
        <v>0</v>
      </c>
      <c r="Q7" s="15">
        <v>0</v>
      </c>
      <c r="R7" s="15">
        <v>0</v>
      </c>
      <c r="S7" s="15">
        <v>0</v>
      </c>
      <c r="T7" s="15">
        <v>0</v>
      </c>
      <c r="U7" s="15">
        <v>0</v>
      </c>
      <c r="V7" s="15">
        <v>0</v>
      </c>
      <c r="W7" s="15">
        <v>0</v>
      </c>
      <c r="X7" s="15">
        <v>0</v>
      </c>
      <c r="Y7" s="15">
        <v>0</v>
      </c>
      <c r="Z7" s="15">
        <v>0</v>
      </c>
      <c r="AA7" s="15">
        <v>0</v>
      </c>
      <c r="AB7" s="15">
        <v>0</v>
      </c>
      <c r="AC7" s="15">
        <v>0</v>
      </c>
      <c r="AD7" s="15">
        <v>0</v>
      </c>
      <c r="AE7" s="15">
        <v>0</v>
      </c>
      <c r="AF7" s="15">
        <v>0</v>
      </c>
      <c r="AG7" s="15">
        <v>0</v>
      </c>
      <c r="AH7" s="15">
        <v>0</v>
      </c>
      <c r="AI7" s="15">
        <v>0</v>
      </c>
      <c r="AJ7" s="15">
        <v>0</v>
      </c>
      <c r="AK7" s="15">
        <v>0</v>
      </c>
      <c r="AL7" s="15">
        <v>0</v>
      </c>
      <c r="AM7" s="15">
        <v>0</v>
      </c>
      <c r="AN7" s="15">
        <v>0</v>
      </c>
      <c r="AO7" s="15">
        <v>0</v>
      </c>
      <c r="AP7" s="15">
        <v>0</v>
      </c>
      <c r="AQ7" s="15">
        <v>0</v>
      </c>
      <c r="AR7" s="16">
        <f t="shared" si="0"/>
        <v>0</v>
      </c>
    </row>
    <row r="8" spans="1:44" ht="13.25" x14ac:dyDescent="0.25">
      <c r="A8" s="13" t="s">
        <v>51</v>
      </c>
      <c r="B8" s="14" t="s">
        <v>52</v>
      </c>
      <c r="C8" s="15">
        <v>0</v>
      </c>
      <c r="D8" s="15">
        <v>0</v>
      </c>
      <c r="E8" s="15">
        <v>0</v>
      </c>
      <c r="F8" s="15">
        <v>0</v>
      </c>
      <c r="G8" s="15">
        <v>0</v>
      </c>
      <c r="H8" s="15">
        <v>0</v>
      </c>
      <c r="I8" s="15">
        <v>0</v>
      </c>
      <c r="J8" s="15">
        <v>0</v>
      </c>
      <c r="K8" s="15">
        <v>0</v>
      </c>
      <c r="L8" s="15">
        <v>0</v>
      </c>
      <c r="M8" s="15">
        <v>0</v>
      </c>
      <c r="N8" s="15">
        <v>0</v>
      </c>
      <c r="O8" s="15">
        <v>0</v>
      </c>
      <c r="P8" s="15">
        <v>0</v>
      </c>
      <c r="Q8" s="15">
        <v>0</v>
      </c>
      <c r="R8" s="15">
        <v>0</v>
      </c>
      <c r="S8" s="15">
        <v>0</v>
      </c>
      <c r="T8" s="15">
        <v>0</v>
      </c>
      <c r="U8" s="15">
        <v>0</v>
      </c>
      <c r="V8" s="15">
        <v>0</v>
      </c>
      <c r="W8" s="15">
        <v>0</v>
      </c>
      <c r="X8" s="15">
        <v>0</v>
      </c>
      <c r="Y8" s="15">
        <v>0</v>
      </c>
      <c r="Z8" s="15">
        <v>0</v>
      </c>
      <c r="AA8" s="15">
        <v>0</v>
      </c>
      <c r="AB8" s="15">
        <v>0</v>
      </c>
      <c r="AC8" s="15">
        <v>0</v>
      </c>
      <c r="AD8" s="15">
        <v>0</v>
      </c>
      <c r="AE8" s="15">
        <v>0</v>
      </c>
      <c r="AF8" s="15">
        <v>0</v>
      </c>
      <c r="AG8" s="15">
        <v>0</v>
      </c>
      <c r="AH8" s="15">
        <v>0</v>
      </c>
      <c r="AI8" s="15">
        <v>0</v>
      </c>
      <c r="AJ8" s="15">
        <v>0</v>
      </c>
      <c r="AK8" s="15">
        <v>0</v>
      </c>
      <c r="AL8" s="15">
        <v>0</v>
      </c>
      <c r="AM8" s="15">
        <v>0</v>
      </c>
      <c r="AN8" s="15">
        <v>0</v>
      </c>
      <c r="AO8" s="15">
        <v>0</v>
      </c>
      <c r="AP8" s="15">
        <v>0</v>
      </c>
      <c r="AQ8" s="15">
        <v>0</v>
      </c>
      <c r="AR8" s="16">
        <f t="shared" si="0"/>
        <v>0</v>
      </c>
    </row>
    <row r="9" spans="1:44" ht="13.25" x14ac:dyDescent="0.25">
      <c r="A9" s="13" t="s">
        <v>53</v>
      </c>
      <c r="B9" s="14" t="s">
        <v>54</v>
      </c>
      <c r="C9" s="15">
        <v>0</v>
      </c>
      <c r="D9" s="15">
        <v>0</v>
      </c>
      <c r="E9" s="15">
        <v>0</v>
      </c>
      <c r="F9" s="15">
        <v>0</v>
      </c>
      <c r="G9" s="15">
        <v>0</v>
      </c>
      <c r="H9" s="15">
        <v>0</v>
      </c>
      <c r="I9" s="15">
        <v>0</v>
      </c>
      <c r="J9" s="15">
        <v>0</v>
      </c>
      <c r="K9" s="15">
        <v>0</v>
      </c>
      <c r="L9" s="15">
        <v>0</v>
      </c>
      <c r="M9" s="15">
        <v>0</v>
      </c>
      <c r="N9" s="15">
        <v>0</v>
      </c>
      <c r="O9" s="15">
        <v>0</v>
      </c>
      <c r="P9" s="15">
        <v>0</v>
      </c>
      <c r="Q9" s="15">
        <v>0</v>
      </c>
      <c r="R9" s="15">
        <v>0</v>
      </c>
      <c r="S9" s="15">
        <v>0</v>
      </c>
      <c r="T9" s="15">
        <v>0</v>
      </c>
      <c r="U9" s="15">
        <v>0</v>
      </c>
      <c r="V9" s="15">
        <v>0</v>
      </c>
      <c r="W9" s="15">
        <v>0</v>
      </c>
      <c r="X9" s="15">
        <v>0</v>
      </c>
      <c r="Y9" s="15">
        <v>0</v>
      </c>
      <c r="Z9" s="15">
        <v>0</v>
      </c>
      <c r="AA9" s="15">
        <v>0</v>
      </c>
      <c r="AB9" s="15">
        <v>0</v>
      </c>
      <c r="AC9" s="15">
        <v>0</v>
      </c>
      <c r="AD9" s="15">
        <v>0</v>
      </c>
      <c r="AE9" s="15">
        <v>0</v>
      </c>
      <c r="AF9" s="15">
        <v>0</v>
      </c>
      <c r="AG9" s="15">
        <v>0</v>
      </c>
      <c r="AH9" s="15">
        <v>0</v>
      </c>
      <c r="AI9" s="15">
        <v>0</v>
      </c>
      <c r="AJ9" s="15">
        <v>0</v>
      </c>
      <c r="AK9" s="15">
        <v>0</v>
      </c>
      <c r="AL9" s="15">
        <v>0</v>
      </c>
      <c r="AM9" s="15">
        <v>0</v>
      </c>
      <c r="AN9" s="15">
        <v>0</v>
      </c>
      <c r="AO9" s="15">
        <v>0</v>
      </c>
      <c r="AP9" s="15">
        <v>0</v>
      </c>
      <c r="AQ9" s="15">
        <v>0</v>
      </c>
      <c r="AR9" s="16">
        <f t="shared" si="0"/>
        <v>0</v>
      </c>
    </row>
    <row r="10" spans="1:44" ht="13.25" x14ac:dyDescent="0.25">
      <c r="A10" s="13" t="s">
        <v>55</v>
      </c>
      <c r="B10" s="14" t="s">
        <v>56</v>
      </c>
      <c r="C10" s="15">
        <v>0</v>
      </c>
      <c r="D10" s="15">
        <v>0</v>
      </c>
      <c r="E10" s="15">
        <v>0</v>
      </c>
      <c r="F10" s="15">
        <v>0</v>
      </c>
      <c r="G10" s="15">
        <v>0</v>
      </c>
      <c r="H10" s="15">
        <v>0</v>
      </c>
      <c r="I10" s="15">
        <v>0</v>
      </c>
      <c r="J10" s="15">
        <v>0</v>
      </c>
      <c r="K10" s="15">
        <v>0</v>
      </c>
      <c r="L10" s="15">
        <v>0</v>
      </c>
      <c r="M10" s="15">
        <v>0</v>
      </c>
      <c r="N10" s="15">
        <v>0</v>
      </c>
      <c r="O10" s="15">
        <v>0</v>
      </c>
      <c r="P10" s="15">
        <v>0</v>
      </c>
      <c r="Q10" s="15">
        <v>0</v>
      </c>
      <c r="R10" s="15">
        <v>0</v>
      </c>
      <c r="S10" s="15">
        <v>0</v>
      </c>
      <c r="T10" s="15">
        <v>0</v>
      </c>
      <c r="U10" s="15">
        <v>0</v>
      </c>
      <c r="V10" s="15">
        <v>0</v>
      </c>
      <c r="W10" s="15">
        <v>0</v>
      </c>
      <c r="X10" s="15">
        <v>0</v>
      </c>
      <c r="Y10" s="15">
        <v>0</v>
      </c>
      <c r="Z10" s="15">
        <v>0</v>
      </c>
      <c r="AA10" s="15">
        <v>0</v>
      </c>
      <c r="AB10" s="15">
        <v>0</v>
      </c>
      <c r="AC10" s="15">
        <v>0</v>
      </c>
      <c r="AD10" s="15">
        <v>0</v>
      </c>
      <c r="AE10" s="15">
        <v>0</v>
      </c>
      <c r="AF10" s="15">
        <v>0</v>
      </c>
      <c r="AG10" s="15">
        <v>0</v>
      </c>
      <c r="AH10" s="15">
        <v>0</v>
      </c>
      <c r="AI10" s="15">
        <v>0</v>
      </c>
      <c r="AJ10" s="15">
        <v>0</v>
      </c>
      <c r="AK10" s="15">
        <v>0</v>
      </c>
      <c r="AL10" s="15">
        <v>0</v>
      </c>
      <c r="AM10" s="15">
        <v>0</v>
      </c>
      <c r="AN10" s="15">
        <v>0</v>
      </c>
      <c r="AO10" s="15">
        <v>0</v>
      </c>
      <c r="AP10" s="15">
        <v>0</v>
      </c>
      <c r="AQ10" s="15">
        <v>0</v>
      </c>
      <c r="AR10" s="16">
        <f t="shared" si="0"/>
        <v>0</v>
      </c>
    </row>
    <row r="11" spans="1:44" ht="13.25" x14ac:dyDescent="0.25">
      <c r="A11" s="13" t="s">
        <v>57</v>
      </c>
      <c r="B11" s="14" t="s">
        <v>58</v>
      </c>
      <c r="C11" s="15">
        <v>5.21</v>
      </c>
      <c r="D11" s="15">
        <v>35.14</v>
      </c>
      <c r="E11" s="15">
        <v>98.87</v>
      </c>
      <c r="F11" s="15">
        <v>9.4499999999999993</v>
      </c>
      <c r="G11" s="15">
        <v>59.8</v>
      </c>
      <c r="H11" s="15">
        <v>34.4</v>
      </c>
      <c r="I11" s="15">
        <v>28.34</v>
      </c>
      <c r="J11" s="15">
        <v>150.07</v>
      </c>
      <c r="K11" s="15">
        <v>50.95</v>
      </c>
      <c r="L11" s="15">
        <v>67.78</v>
      </c>
      <c r="M11" s="15">
        <v>74.86</v>
      </c>
      <c r="N11" s="15">
        <v>48.93</v>
      </c>
      <c r="O11" s="15">
        <v>11.36</v>
      </c>
      <c r="P11" s="15">
        <v>46.23</v>
      </c>
      <c r="Q11" s="15">
        <v>66.400000000000006</v>
      </c>
      <c r="R11" s="15">
        <v>90.7</v>
      </c>
      <c r="S11" s="15">
        <v>41.25</v>
      </c>
      <c r="T11" s="15">
        <v>44.77</v>
      </c>
      <c r="U11" s="15">
        <v>139.38999999999999</v>
      </c>
      <c r="V11" s="15">
        <v>99.58</v>
      </c>
      <c r="W11" s="15">
        <v>69.03</v>
      </c>
      <c r="X11" s="15">
        <v>32.04</v>
      </c>
      <c r="Y11" s="15">
        <v>284.79000000000002</v>
      </c>
      <c r="Z11" s="15">
        <v>171.87</v>
      </c>
      <c r="AA11" s="15">
        <v>216.94</v>
      </c>
      <c r="AB11" s="15">
        <v>298</v>
      </c>
      <c r="AC11" s="15">
        <v>89.86</v>
      </c>
      <c r="AD11" s="15">
        <v>23.42</v>
      </c>
      <c r="AE11" s="15">
        <v>41.99</v>
      </c>
      <c r="AF11" s="15">
        <v>179.01</v>
      </c>
      <c r="AG11" s="15">
        <v>509.72</v>
      </c>
      <c r="AH11" s="15">
        <v>480.1</v>
      </c>
      <c r="AI11" s="15">
        <v>146.47</v>
      </c>
      <c r="AJ11" s="15">
        <v>155.44999999999999</v>
      </c>
      <c r="AK11" s="15">
        <v>300.75</v>
      </c>
      <c r="AL11" s="15">
        <v>37.54</v>
      </c>
      <c r="AM11" s="15">
        <v>227.83</v>
      </c>
      <c r="AN11" s="15">
        <v>307.42</v>
      </c>
      <c r="AO11" s="15">
        <v>217.1</v>
      </c>
      <c r="AP11" s="15">
        <v>711</v>
      </c>
      <c r="AQ11" s="15">
        <v>21.19</v>
      </c>
      <c r="AR11" s="16">
        <f t="shared" si="0"/>
        <v>5725</v>
      </c>
    </row>
    <row r="12" spans="1:44" ht="13.25" x14ac:dyDescent="0.25">
      <c r="A12" s="13" t="s">
        <v>59</v>
      </c>
      <c r="B12" s="14" t="s">
        <v>60</v>
      </c>
      <c r="C12" s="15">
        <v>296.72000000000003</v>
      </c>
      <c r="D12" s="15">
        <v>127.91</v>
      </c>
      <c r="E12" s="15">
        <v>246.01</v>
      </c>
      <c r="F12" s="15">
        <v>9.41</v>
      </c>
      <c r="G12" s="15">
        <v>108</v>
      </c>
      <c r="H12" s="15">
        <v>23.6</v>
      </c>
      <c r="I12" s="15">
        <v>68.25</v>
      </c>
      <c r="J12" s="15">
        <v>450.49</v>
      </c>
      <c r="K12" s="15">
        <v>107.33</v>
      </c>
      <c r="L12" s="15">
        <v>147.04</v>
      </c>
      <c r="M12" s="15">
        <v>-11.13</v>
      </c>
      <c r="N12" s="15">
        <v>170.8</v>
      </c>
      <c r="O12" s="15">
        <v>31.15</v>
      </c>
      <c r="P12" s="15">
        <v>139.30000000000001</v>
      </c>
      <c r="Q12" s="15">
        <v>61.94</v>
      </c>
      <c r="R12" s="15">
        <v>316.43</v>
      </c>
      <c r="S12" s="15">
        <v>68.81</v>
      </c>
      <c r="T12" s="15">
        <v>39.020000000000003</v>
      </c>
      <c r="U12" s="15">
        <v>268.67</v>
      </c>
      <c r="V12" s="15">
        <v>586.1</v>
      </c>
      <c r="W12" s="15">
        <v>486.72</v>
      </c>
      <c r="X12" s="15">
        <v>539.72</v>
      </c>
      <c r="Y12" s="15">
        <v>520.19000000000005</v>
      </c>
      <c r="Z12" s="15">
        <v>-7.02</v>
      </c>
      <c r="AA12" s="15">
        <v>3782.09</v>
      </c>
      <c r="AB12" s="15">
        <v>142</v>
      </c>
      <c r="AC12" s="15">
        <v>87.73</v>
      </c>
      <c r="AD12" s="15">
        <v>105.36</v>
      </c>
      <c r="AE12" s="15">
        <v>194.85</v>
      </c>
      <c r="AF12" s="15">
        <v>178.06</v>
      </c>
      <c r="AG12" s="15">
        <v>908.4</v>
      </c>
      <c r="AH12" s="15">
        <v>7124.2</v>
      </c>
      <c r="AI12" s="15">
        <v>238.34</v>
      </c>
      <c r="AJ12" s="15">
        <v>164.62</v>
      </c>
      <c r="AK12" s="15">
        <v>255.99</v>
      </c>
      <c r="AL12" s="15">
        <v>295.22000000000003</v>
      </c>
      <c r="AM12" s="15">
        <v>97.25</v>
      </c>
      <c r="AN12" s="15">
        <v>339.38</v>
      </c>
      <c r="AO12" s="15">
        <v>217.42</v>
      </c>
      <c r="AP12" s="15">
        <v>1451</v>
      </c>
      <c r="AQ12" s="15">
        <v>3.64</v>
      </c>
      <c r="AR12" s="16">
        <f t="shared" si="0"/>
        <v>20381.009999999998</v>
      </c>
    </row>
    <row r="13" spans="1:44" ht="13.25" x14ac:dyDescent="0.25">
      <c r="A13" s="13" t="s">
        <v>61</v>
      </c>
      <c r="B13" s="14" t="s">
        <v>62</v>
      </c>
      <c r="C13" s="15">
        <v>3.33</v>
      </c>
      <c r="D13" s="15">
        <v>19.989999999999998</v>
      </c>
      <c r="E13" s="15">
        <v>46.81</v>
      </c>
      <c r="F13" s="15">
        <v>1.1399999999999999</v>
      </c>
      <c r="G13" s="15">
        <v>17.64</v>
      </c>
      <c r="H13" s="15">
        <v>10.98</v>
      </c>
      <c r="I13" s="15">
        <v>12.07</v>
      </c>
      <c r="J13" s="15">
        <v>74.94</v>
      </c>
      <c r="K13" s="15">
        <v>66.52</v>
      </c>
      <c r="L13" s="15">
        <v>21.58</v>
      </c>
      <c r="M13" s="15">
        <v>1.1499999999999999</v>
      </c>
      <c r="N13" s="15">
        <v>28.3</v>
      </c>
      <c r="O13" s="15">
        <v>5.48</v>
      </c>
      <c r="P13" s="15">
        <v>24.67</v>
      </c>
      <c r="Q13" s="15">
        <v>32</v>
      </c>
      <c r="R13" s="15">
        <v>50.8</v>
      </c>
      <c r="S13" s="15">
        <v>13.48</v>
      </c>
      <c r="T13" s="15">
        <v>14.88</v>
      </c>
      <c r="U13" s="15">
        <v>57.13</v>
      </c>
      <c r="V13" s="15">
        <v>46.84</v>
      </c>
      <c r="W13" s="15">
        <v>43.7</v>
      </c>
      <c r="X13" s="15">
        <v>33.83</v>
      </c>
      <c r="Y13" s="15">
        <v>53.02</v>
      </c>
      <c r="Z13" s="15">
        <v>24.41</v>
      </c>
      <c r="AA13" s="15">
        <v>2268.34</v>
      </c>
      <c r="AB13" s="15">
        <v>0</v>
      </c>
      <c r="AC13" s="15">
        <v>0.36</v>
      </c>
      <c r="AD13" s="15">
        <v>6.51</v>
      </c>
      <c r="AE13" s="15">
        <v>22.19</v>
      </c>
      <c r="AF13" s="15">
        <v>56</v>
      </c>
      <c r="AG13" s="15">
        <v>81.010000000000005</v>
      </c>
      <c r="AH13" s="15">
        <v>447.11</v>
      </c>
      <c r="AI13" s="15">
        <v>316.8</v>
      </c>
      <c r="AJ13" s="15">
        <v>26.67</v>
      </c>
      <c r="AK13" s="15">
        <v>20.47</v>
      </c>
      <c r="AL13" s="15">
        <v>22.57</v>
      </c>
      <c r="AM13" s="15">
        <v>4.1500000000000004</v>
      </c>
      <c r="AN13" s="15">
        <v>32.380000000000003</v>
      </c>
      <c r="AO13" s="15">
        <v>3.62</v>
      </c>
      <c r="AP13" s="15">
        <v>216</v>
      </c>
      <c r="AQ13" s="15">
        <v>0.17</v>
      </c>
      <c r="AR13" s="16">
        <f t="shared" si="0"/>
        <v>4229.0400000000009</v>
      </c>
    </row>
    <row r="14" spans="1:44" ht="13.25" x14ac:dyDescent="0.25">
      <c r="A14" s="13" t="s">
        <v>63</v>
      </c>
      <c r="B14" s="14" t="s">
        <v>64</v>
      </c>
      <c r="C14" s="15">
        <v>5193.18</v>
      </c>
      <c r="D14" s="15">
        <v>437.42</v>
      </c>
      <c r="E14" s="15">
        <v>1131.8499999999999</v>
      </c>
      <c r="F14" s="15">
        <v>34.19</v>
      </c>
      <c r="G14" s="15">
        <v>413.59</v>
      </c>
      <c r="H14" s="15">
        <v>333.8</v>
      </c>
      <c r="I14" s="15">
        <v>279.23</v>
      </c>
      <c r="J14" s="15">
        <v>1675.69</v>
      </c>
      <c r="K14" s="15">
        <v>377.74</v>
      </c>
      <c r="L14" s="15">
        <v>460.58</v>
      </c>
      <c r="M14" s="15">
        <v>93.59</v>
      </c>
      <c r="N14" s="15">
        <v>634.04</v>
      </c>
      <c r="O14" s="15">
        <v>127.68</v>
      </c>
      <c r="P14" s="15">
        <v>575.66</v>
      </c>
      <c r="Q14" s="15">
        <v>964.58</v>
      </c>
      <c r="R14" s="15">
        <v>1127.24</v>
      </c>
      <c r="S14" s="15">
        <v>330.21</v>
      </c>
      <c r="T14" s="15">
        <v>485.93</v>
      </c>
      <c r="U14" s="15">
        <v>1582.56</v>
      </c>
      <c r="V14" s="15">
        <v>506.21</v>
      </c>
      <c r="W14" s="15">
        <v>561.20000000000005</v>
      </c>
      <c r="X14" s="15">
        <v>156.94999999999999</v>
      </c>
      <c r="Y14" s="15">
        <v>977.13</v>
      </c>
      <c r="Z14" s="15">
        <v>1290.56</v>
      </c>
      <c r="AA14" s="15">
        <v>1431.58</v>
      </c>
      <c r="AB14" s="15">
        <v>567</v>
      </c>
      <c r="AC14" s="15">
        <v>101.72</v>
      </c>
      <c r="AD14" s="15">
        <v>41.24</v>
      </c>
      <c r="AE14" s="15">
        <v>439.48</v>
      </c>
      <c r="AF14" s="15">
        <v>1578.96</v>
      </c>
      <c r="AG14" s="15">
        <v>1260.02</v>
      </c>
      <c r="AH14" s="15">
        <v>1791.99</v>
      </c>
      <c r="AI14" s="15">
        <v>1330.8</v>
      </c>
      <c r="AJ14" s="15">
        <v>757.71</v>
      </c>
      <c r="AK14" s="15">
        <v>532.05999999999995</v>
      </c>
      <c r="AL14" s="15">
        <v>247.97</v>
      </c>
      <c r="AM14" s="15">
        <v>103.58</v>
      </c>
      <c r="AN14" s="15">
        <v>674.53</v>
      </c>
      <c r="AO14" s="15">
        <v>333.63</v>
      </c>
      <c r="AP14" s="15">
        <v>347</v>
      </c>
      <c r="AQ14" s="15">
        <v>0.93</v>
      </c>
      <c r="AR14" s="16">
        <f t="shared" si="0"/>
        <v>31291.010000000013</v>
      </c>
    </row>
    <row r="15" spans="1:44" ht="13.25" x14ac:dyDescent="0.25">
      <c r="A15" s="13" t="s">
        <v>65</v>
      </c>
      <c r="B15" s="14" t="s">
        <v>66</v>
      </c>
      <c r="C15" s="15">
        <v>69.91</v>
      </c>
      <c r="D15" s="15">
        <v>195.27</v>
      </c>
      <c r="E15" s="15">
        <v>519.72</v>
      </c>
      <c r="F15" s="15">
        <v>27.11</v>
      </c>
      <c r="G15" s="15">
        <v>239.94</v>
      </c>
      <c r="H15" s="15">
        <v>164.66</v>
      </c>
      <c r="I15" s="15">
        <v>139.18</v>
      </c>
      <c r="J15" s="15">
        <v>784.94</v>
      </c>
      <c r="K15" s="15">
        <v>206.49</v>
      </c>
      <c r="L15" s="15">
        <v>273.82</v>
      </c>
      <c r="M15" s="15">
        <v>187.62</v>
      </c>
      <c r="N15" s="15">
        <v>278.32</v>
      </c>
      <c r="O15" s="15">
        <v>59.18</v>
      </c>
      <c r="P15" s="15">
        <v>255.64</v>
      </c>
      <c r="Q15" s="15">
        <v>405.53</v>
      </c>
      <c r="R15" s="15">
        <v>501.28</v>
      </c>
      <c r="S15" s="15">
        <v>179.99</v>
      </c>
      <c r="T15" s="15">
        <v>215.35</v>
      </c>
      <c r="U15" s="15">
        <v>656.52</v>
      </c>
      <c r="V15" s="15">
        <v>352.15</v>
      </c>
      <c r="W15" s="15">
        <v>269.7</v>
      </c>
      <c r="X15" s="15">
        <v>104.75</v>
      </c>
      <c r="Y15" s="15">
        <v>865.04</v>
      </c>
      <c r="Z15" s="15">
        <v>614.65</v>
      </c>
      <c r="AA15" s="15">
        <v>1033.45</v>
      </c>
      <c r="AB15" s="15">
        <v>1921</v>
      </c>
      <c r="AC15" s="15">
        <v>255.76</v>
      </c>
      <c r="AD15" s="15">
        <v>58.99</v>
      </c>
      <c r="AE15" s="15">
        <v>196.17</v>
      </c>
      <c r="AF15" s="15">
        <v>819.09</v>
      </c>
      <c r="AG15" s="15">
        <v>1437.83</v>
      </c>
      <c r="AH15" s="15">
        <v>1480.1</v>
      </c>
      <c r="AI15" s="15">
        <v>761.23</v>
      </c>
      <c r="AJ15" s="15">
        <v>511.45</v>
      </c>
      <c r="AK15" s="15">
        <v>498.4</v>
      </c>
      <c r="AL15" s="15">
        <v>137.5</v>
      </c>
      <c r="AM15" s="15">
        <v>699.76</v>
      </c>
      <c r="AN15" s="15">
        <v>1304.68</v>
      </c>
      <c r="AO15" s="15">
        <v>267.92</v>
      </c>
      <c r="AP15" s="15">
        <v>2018</v>
      </c>
      <c r="AQ15" s="15">
        <v>35.89</v>
      </c>
      <c r="AR15" s="16">
        <f t="shared" si="0"/>
        <v>21003.979999999996</v>
      </c>
    </row>
    <row r="16" spans="1:44" ht="13.25" x14ac:dyDescent="0.25">
      <c r="A16" s="13" t="s">
        <v>67</v>
      </c>
      <c r="B16" s="14" t="s">
        <v>68</v>
      </c>
      <c r="C16" s="15">
        <v>0</v>
      </c>
      <c r="D16" s="15">
        <v>0</v>
      </c>
      <c r="E16" s="15">
        <v>0</v>
      </c>
      <c r="F16" s="15">
        <v>0</v>
      </c>
      <c r="G16" s="15">
        <v>0</v>
      </c>
      <c r="H16" s="15">
        <v>0</v>
      </c>
      <c r="I16" s="15">
        <v>0</v>
      </c>
      <c r="J16" s="15">
        <v>0</v>
      </c>
      <c r="K16" s="15">
        <v>0</v>
      </c>
      <c r="L16" s="15">
        <v>0</v>
      </c>
      <c r="M16" s="15">
        <v>0</v>
      </c>
      <c r="N16" s="15">
        <v>0</v>
      </c>
      <c r="O16" s="15">
        <v>0</v>
      </c>
      <c r="P16" s="15">
        <v>0</v>
      </c>
      <c r="Q16" s="15">
        <v>0</v>
      </c>
      <c r="R16" s="15">
        <v>0</v>
      </c>
      <c r="S16" s="15">
        <v>0</v>
      </c>
      <c r="T16" s="15">
        <v>0</v>
      </c>
      <c r="U16" s="15">
        <v>0</v>
      </c>
      <c r="V16" s="15">
        <v>0</v>
      </c>
      <c r="W16" s="15">
        <v>0</v>
      </c>
      <c r="X16" s="15">
        <v>0</v>
      </c>
      <c r="Y16" s="15">
        <v>0</v>
      </c>
      <c r="Z16" s="15">
        <v>0</v>
      </c>
      <c r="AA16" s="15">
        <v>0</v>
      </c>
      <c r="AB16" s="15">
        <v>0</v>
      </c>
      <c r="AC16" s="15">
        <v>0</v>
      </c>
      <c r="AD16" s="15">
        <v>0</v>
      </c>
      <c r="AE16" s="15">
        <v>0</v>
      </c>
      <c r="AF16" s="15">
        <v>0</v>
      </c>
      <c r="AG16" s="15">
        <v>0</v>
      </c>
      <c r="AH16" s="15">
        <v>0</v>
      </c>
      <c r="AI16" s="15">
        <v>0</v>
      </c>
      <c r="AJ16" s="15">
        <v>0</v>
      </c>
      <c r="AK16" s="15">
        <v>0</v>
      </c>
      <c r="AL16" s="15">
        <v>0</v>
      </c>
      <c r="AM16" s="15">
        <v>0</v>
      </c>
      <c r="AN16" s="15">
        <v>0</v>
      </c>
      <c r="AO16" s="15">
        <v>0</v>
      </c>
      <c r="AP16" s="15">
        <v>0</v>
      </c>
      <c r="AQ16" s="15">
        <v>0</v>
      </c>
      <c r="AR16" s="16">
        <f t="shared" si="0"/>
        <v>0</v>
      </c>
    </row>
    <row r="17" spans="1:44" ht="13.25" x14ac:dyDescent="0.25">
      <c r="A17" s="13" t="s">
        <v>69</v>
      </c>
      <c r="B17" s="14" t="s">
        <v>70</v>
      </c>
      <c r="C17" s="15">
        <v>0</v>
      </c>
      <c r="D17" s="15">
        <v>0</v>
      </c>
      <c r="E17" s="15">
        <v>0</v>
      </c>
      <c r="F17" s="15">
        <v>0</v>
      </c>
      <c r="G17" s="15">
        <v>0</v>
      </c>
      <c r="H17" s="15">
        <v>0</v>
      </c>
      <c r="I17" s="15">
        <v>0</v>
      </c>
      <c r="J17" s="15">
        <v>0</v>
      </c>
      <c r="K17" s="15">
        <v>0</v>
      </c>
      <c r="L17" s="15">
        <v>0</v>
      </c>
      <c r="M17" s="15">
        <v>0</v>
      </c>
      <c r="N17" s="15">
        <v>0</v>
      </c>
      <c r="O17" s="15">
        <v>0</v>
      </c>
      <c r="P17" s="15">
        <v>0</v>
      </c>
      <c r="Q17" s="15">
        <v>0</v>
      </c>
      <c r="R17" s="15">
        <v>0</v>
      </c>
      <c r="S17" s="15">
        <v>0</v>
      </c>
      <c r="T17" s="15">
        <v>0</v>
      </c>
      <c r="U17" s="15">
        <v>0</v>
      </c>
      <c r="V17" s="15">
        <v>0</v>
      </c>
      <c r="W17" s="15">
        <v>0</v>
      </c>
      <c r="X17" s="15">
        <v>0</v>
      </c>
      <c r="Y17" s="15">
        <v>0</v>
      </c>
      <c r="Z17" s="15">
        <v>0</v>
      </c>
      <c r="AA17" s="15">
        <v>0</v>
      </c>
      <c r="AB17" s="15">
        <v>0</v>
      </c>
      <c r="AC17" s="15">
        <v>0</v>
      </c>
      <c r="AD17" s="15">
        <v>0</v>
      </c>
      <c r="AE17" s="15">
        <v>0</v>
      </c>
      <c r="AF17" s="15">
        <v>0</v>
      </c>
      <c r="AG17" s="15">
        <v>0</v>
      </c>
      <c r="AH17" s="15">
        <v>0</v>
      </c>
      <c r="AI17" s="15">
        <v>0</v>
      </c>
      <c r="AJ17" s="15">
        <v>0</v>
      </c>
      <c r="AK17" s="15">
        <v>0</v>
      </c>
      <c r="AL17" s="15">
        <v>0</v>
      </c>
      <c r="AM17" s="15">
        <v>0</v>
      </c>
      <c r="AN17" s="15">
        <v>0</v>
      </c>
      <c r="AO17" s="15">
        <v>0</v>
      </c>
      <c r="AP17" s="15">
        <v>0</v>
      </c>
      <c r="AQ17" s="15">
        <v>0</v>
      </c>
      <c r="AR17" s="16">
        <f t="shared" si="0"/>
        <v>0</v>
      </c>
    </row>
    <row r="18" spans="1:44" ht="13.25" x14ac:dyDescent="0.25">
      <c r="A18" s="13" t="s">
        <v>71</v>
      </c>
      <c r="B18" s="14" t="s">
        <v>72</v>
      </c>
      <c r="C18" s="15">
        <v>0</v>
      </c>
      <c r="D18" s="15">
        <v>0</v>
      </c>
      <c r="E18" s="15">
        <v>0</v>
      </c>
      <c r="F18" s="15">
        <v>0</v>
      </c>
      <c r="G18" s="15">
        <v>0</v>
      </c>
      <c r="H18" s="15">
        <v>0</v>
      </c>
      <c r="I18" s="15">
        <v>0</v>
      </c>
      <c r="J18" s="15">
        <v>0</v>
      </c>
      <c r="K18" s="15">
        <v>0</v>
      </c>
      <c r="L18" s="15">
        <v>0</v>
      </c>
      <c r="M18" s="15">
        <v>0</v>
      </c>
      <c r="N18" s="15">
        <v>0</v>
      </c>
      <c r="O18" s="15">
        <v>0</v>
      </c>
      <c r="P18" s="15">
        <v>0</v>
      </c>
      <c r="Q18" s="15">
        <v>0</v>
      </c>
      <c r="R18" s="15">
        <v>0</v>
      </c>
      <c r="S18" s="15">
        <v>0</v>
      </c>
      <c r="T18" s="15">
        <v>0</v>
      </c>
      <c r="U18" s="15">
        <v>0</v>
      </c>
      <c r="V18" s="15">
        <v>0</v>
      </c>
      <c r="W18" s="15">
        <v>0</v>
      </c>
      <c r="X18" s="15">
        <v>0</v>
      </c>
      <c r="Y18" s="15">
        <v>0</v>
      </c>
      <c r="Z18" s="15">
        <v>0</v>
      </c>
      <c r="AA18" s="15">
        <v>0</v>
      </c>
      <c r="AB18" s="15">
        <v>0</v>
      </c>
      <c r="AC18" s="15">
        <v>0</v>
      </c>
      <c r="AD18" s="15">
        <v>0</v>
      </c>
      <c r="AE18" s="15">
        <v>0</v>
      </c>
      <c r="AF18" s="15">
        <v>0</v>
      </c>
      <c r="AG18" s="15">
        <v>0</v>
      </c>
      <c r="AH18" s="15">
        <v>0</v>
      </c>
      <c r="AI18" s="15">
        <v>0</v>
      </c>
      <c r="AJ18" s="15">
        <v>0</v>
      </c>
      <c r="AK18" s="15">
        <v>0</v>
      </c>
      <c r="AL18" s="15">
        <v>0</v>
      </c>
      <c r="AM18" s="15">
        <v>0</v>
      </c>
      <c r="AN18" s="15">
        <v>0</v>
      </c>
      <c r="AO18" s="15">
        <v>0</v>
      </c>
      <c r="AP18" s="15">
        <v>0</v>
      </c>
      <c r="AQ18" s="15">
        <v>0</v>
      </c>
      <c r="AR18" s="16">
        <f t="shared" si="0"/>
        <v>0</v>
      </c>
    </row>
    <row r="19" spans="1:44" ht="13.25" x14ac:dyDescent="0.25">
      <c r="A19" s="13" t="s">
        <v>73</v>
      </c>
      <c r="B19" s="14" t="s">
        <v>74</v>
      </c>
      <c r="C19" s="15">
        <v>0</v>
      </c>
      <c r="D19" s="15">
        <v>0</v>
      </c>
      <c r="E19" s="15">
        <v>0</v>
      </c>
      <c r="F19" s="15">
        <v>0</v>
      </c>
      <c r="G19" s="15">
        <v>0</v>
      </c>
      <c r="H19" s="15">
        <v>0</v>
      </c>
      <c r="I19" s="15">
        <v>0</v>
      </c>
      <c r="J19" s="15">
        <v>0</v>
      </c>
      <c r="K19" s="15">
        <v>0</v>
      </c>
      <c r="L19" s="15">
        <v>0</v>
      </c>
      <c r="M19" s="15">
        <v>0</v>
      </c>
      <c r="N19" s="15">
        <v>0</v>
      </c>
      <c r="O19" s="15">
        <v>0</v>
      </c>
      <c r="P19" s="15">
        <v>0</v>
      </c>
      <c r="Q19" s="15">
        <v>0</v>
      </c>
      <c r="R19" s="15">
        <v>0</v>
      </c>
      <c r="S19" s="15">
        <v>0</v>
      </c>
      <c r="T19" s="15">
        <v>0</v>
      </c>
      <c r="U19" s="15">
        <v>0</v>
      </c>
      <c r="V19" s="15">
        <v>0</v>
      </c>
      <c r="W19" s="15">
        <v>0</v>
      </c>
      <c r="X19" s="15">
        <v>0</v>
      </c>
      <c r="Y19" s="15">
        <v>0</v>
      </c>
      <c r="Z19" s="15">
        <v>0</v>
      </c>
      <c r="AA19" s="15">
        <v>0</v>
      </c>
      <c r="AB19" s="15">
        <v>0</v>
      </c>
      <c r="AC19" s="15">
        <v>0</v>
      </c>
      <c r="AD19" s="15">
        <v>0</v>
      </c>
      <c r="AE19" s="15">
        <v>0</v>
      </c>
      <c r="AF19" s="15">
        <v>0</v>
      </c>
      <c r="AG19" s="15">
        <v>0</v>
      </c>
      <c r="AH19" s="15">
        <v>0</v>
      </c>
      <c r="AI19" s="15">
        <v>0</v>
      </c>
      <c r="AJ19" s="15">
        <v>0</v>
      </c>
      <c r="AK19" s="15">
        <v>0</v>
      </c>
      <c r="AL19" s="15">
        <v>0</v>
      </c>
      <c r="AM19" s="15">
        <v>0</v>
      </c>
      <c r="AN19" s="15">
        <v>0</v>
      </c>
      <c r="AO19" s="15">
        <v>0</v>
      </c>
      <c r="AP19" s="15">
        <v>0</v>
      </c>
      <c r="AQ19" s="15">
        <v>0</v>
      </c>
      <c r="AR19" s="16">
        <f t="shared" si="0"/>
        <v>0</v>
      </c>
    </row>
    <row r="20" spans="1:44" ht="13.25" x14ac:dyDescent="0.25">
      <c r="A20" s="13" t="s">
        <v>75</v>
      </c>
      <c r="B20" s="14" t="s">
        <v>76</v>
      </c>
      <c r="C20" s="15">
        <v>9.39</v>
      </c>
      <c r="D20" s="15">
        <v>58.93</v>
      </c>
      <c r="E20" s="15">
        <v>150.53</v>
      </c>
      <c r="F20" s="15">
        <v>2.78</v>
      </c>
      <c r="G20" s="15">
        <v>52.79</v>
      </c>
      <c r="H20" s="15">
        <v>44.06</v>
      </c>
      <c r="I20" s="15">
        <v>37.6</v>
      </c>
      <c r="J20" s="15">
        <v>226.46</v>
      </c>
      <c r="K20" s="15">
        <v>52.21</v>
      </c>
      <c r="L20" s="15">
        <v>60.78</v>
      </c>
      <c r="M20" s="15">
        <v>8.1</v>
      </c>
      <c r="N20" s="15">
        <v>85.36</v>
      </c>
      <c r="O20" s="15">
        <v>17.02</v>
      </c>
      <c r="P20" s="15">
        <v>76.88</v>
      </c>
      <c r="Q20" s="15">
        <v>130.13999999999999</v>
      </c>
      <c r="R20" s="15">
        <v>150.69</v>
      </c>
      <c r="S20" s="15">
        <v>43.86</v>
      </c>
      <c r="T20" s="15">
        <v>57.89</v>
      </c>
      <c r="U20" s="15">
        <v>202.85</v>
      </c>
      <c r="V20" s="15">
        <v>63.53</v>
      </c>
      <c r="W20" s="15">
        <v>74.89</v>
      </c>
      <c r="X20" s="15">
        <v>16.04</v>
      </c>
      <c r="Y20" s="15">
        <v>108.61</v>
      </c>
      <c r="Z20" s="15">
        <v>113.17</v>
      </c>
      <c r="AA20" s="15">
        <v>172.98</v>
      </c>
      <c r="AB20" s="15">
        <v>14</v>
      </c>
      <c r="AC20" s="15">
        <v>0.67</v>
      </c>
      <c r="AD20" s="15">
        <v>2.68</v>
      </c>
      <c r="AE20" s="15">
        <v>51.3</v>
      </c>
      <c r="AF20" s="15">
        <v>209.86</v>
      </c>
      <c r="AG20" s="15">
        <v>137.1</v>
      </c>
      <c r="AH20" s="15">
        <v>220.43</v>
      </c>
      <c r="AI20" s="15">
        <v>175.52</v>
      </c>
      <c r="AJ20" s="15">
        <v>79.48</v>
      </c>
      <c r="AK20" s="15">
        <v>61.64</v>
      </c>
      <c r="AL20" s="15">
        <v>27.56</v>
      </c>
      <c r="AM20" s="15">
        <v>8.36</v>
      </c>
      <c r="AN20" s="15">
        <v>73.84</v>
      </c>
      <c r="AO20" s="15">
        <v>8.9700000000000006</v>
      </c>
      <c r="AP20" s="15">
        <v>0</v>
      </c>
      <c r="AQ20" s="15">
        <v>0.09</v>
      </c>
      <c r="AR20" s="16">
        <f t="shared" si="0"/>
        <v>3089.04</v>
      </c>
    </row>
    <row r="21" spans="1:44" ht="13.25" x14ac:dyDescent="0.25">
      <c r="A21" s="13" t="s">
        <v>77</v>
      </c>
      <c r="B21" s="14" t="s">
        <v>78</v>
      </c>
      <c r="C21" s="15">
        <v>4.92</v>
      </c>
      <c r="D21" s="15">
        <v>31.59</v>
      </c>
      <c r="E21" s="15">
        <v>81.430000000000007</v>
      </c>
      <c r="F21" s="15">
        <v>2.12</v>
      </c>
      <c r="G21" s="15">
        <v>30.58</v>
      </c>
      <c r="H21" s="15">
        <v>24.27</v>
      </c>
      <c r="I21" s="15">
        <v>20.63</v>
      </c>
      <c r="J21" s="15">
        <v>122.61</v>
      </c>
      <c r="K21" s="15">
        <v>26.58</v>
      </c>
      <c r="L21" s="15">
        <v>35.119999999999997</v>
      </c>
      <c r="M21" s="15">
        <v>9.98</v>
      </c>
      <c r="N21" s="15">
        <v>45.6</v>
      </c>
      <c r="O21" s="15">
        <v>9.2200000000000006</v>
      </c>
      <c r="P21" s="15">
        <v>41.24</v>
      </c>
      <c r="Q21" s="15">
        <v>68.86</v>
      </c>
      <c r="R21" s="15">
        <v>80.849999999999994</v>
      </c>
      <c r="S21" s="15">
        <v>24.73</v>
      </c>
      <c r="T21" s="15">
        <v>31.86</v>
      </c>
      <c r="U21" s="15">
        <v>108.06</v>
      </c>
      <c r="V21" s="15">
        <v>39.020000000000003</v>
      </c>
      <c r="W21" s="15">
        <v>40.9</v>
      </c>
      <c r="X21" s="15">
        <v>10.41</v>
      </c>
      <c r="Y21" s="15">
        <v>75.94</v>
      </c>
      <c r="Z21" s="15">
        <v>69.069999999999993</v>
      </c>
      <c r="AA21" s="15">
        <v>101.89</v>
      </c>
      <c r="AB21" s="15">
        <v>0</v>
      </c>
      <c r="AC21" s="15">
        <v>0.8</v>
      </c>
      <c r="AD21" s="15">
        <v>3.19</v>
      </c>
      <c r="AE21" s="15">
        <v>28.42</v>
      </c>
      <c r="AF21" s="15">
        <v>116.84</v>
      </c>
      <c r="AG21" s="15">
        <v>107.95</v>
      </c>
      <c r="AH21" s="15">
        <v>144.38999999999999</v>
      </c>
      <c r="AI21" s="15">
        <v>96.81</v>
      </c>
      <c r="AJ21" s="15">
        <v>51.31</v>
      </c>
      <c r="AK21" s="15">
        <v>37.71</v>
      </c>
      <c r="AL21" s="15">
        <v>16.39</v>
      </c>
      <c r="AM21" s="15">
        <v>7.85</v>
      </c>
      <c r="AN21" s="15">
        <v>47.26</v>
      </c>
      <c r="AO21" s="15">
        <v>7.44</v>
      </c>
      <c r="AP21" s="15">
        <v>5</v>
      </c>
      <c r="AQ21" s="15">
        <v>0.14000000000000001</v>
      </c>
      <c r="AR21" s="16">
        <f t="shared" si="0"/>
        <v>1808.9800000000002</v>
      </c>
    </row>
    <row r="22" spans="1:44" ht="13.25" x14ac:dyDescent="0.25">
      <c r="A22" s="13" t="s">
        <v>79</v>
      </c>
      <c r="B22" s="14" t="s">
        <v>80</v>
      </c>
      <c r="C22" s="15">
        <v>0</v>
      </c>
      <c r="D22" s="15">
        <v>0</v>
      </c>
      <c r="E22" s="15">
        <v>0</v>
      </c>
      <c r="F22" s="15">
        <v>0</v>
      </c>
      <c r="G22" s="15">
        <v>0</v>
      </c>
      <c r="H22" s="15">
        <v>0</v>
      </c>
      <c r="I22" s="15">
        <v>0</v>
      </c>
      <c r="J22" s="15">
        <v>0</v>
      </c>
      <c r="K22" s="15">
        <v>0</v>
      </c>
      <c r="L22" s="15">
        <v>0</v>
      </c>
      <c r="M22" s="15">
        <v>0</v>
      </c>
      <c r="N22" s="15">
        <v>0</v>
      </c>
      <c r="O22" s="15">
        <v>0</v>
      </c>
      <c r="P22" s="15">
        <v>0</v>
      </c>
      <c r="Q22" s="15">
        <v>0</v>
      </c>
      <c r="R22" s="15">
        <v>0</v>
      </c>
      <c r="S22" s="15">
        <v>0</v>
      </c>
      <c r="T22" s="15">
        <v>0</v>
      </c>
      <c r="U22" s="15">
        <v>0</v>
      </c>
      <c r="V22" s="15">
        <v>0</v>
      </c>
      <c r="W22" s="15">
        <v>0</v>
      </c>
      <c r="X22" s="15">
        <v>0</v>
      </c>
      <c r="Y22" s="15">
        <v>0</v>
      </c>
      <c r="Z22" s="15">
        <v>0</v>
      </c>
      <c r="AA22" s="15">
        <v>0</v>
      </c>
      <c r="AB22" s="15">
        <v>0</v>
      </c>
      <c r="AC22" s="15">
        <v>0</v>
      </c>
      <c r="AD22" s="15">
        <v>0</v>
      </c>
      <c r="AE22" s="15">
        <v>0</v>
      </c>
      <c r="AF22" s="15">
        <v>0</v>
      </c>
      <c r="AG22" s="15">
        <v>0</v>
      </c>
      <c r="AH22" s="15">
        <v>0</v>
      </c>
      <c r="AI22" s="15">
        <v>0</v>
      </c>
      <c r="AJ22" s="15">
        <v>0</v>
      </c>
      <c r="AK22" s="15">
        <v>0</v>
      </c>
      <c r="AL22" s="15">
        <v>0</v>
      </c>
      <c r="AM22" s="15">
        <v>0</v>
      </c>
      <c r="AN22" s="15">
        <v>0</v>
      </c>
      <c r="AO22" s="15">
        <v>0</v>
      </c>
      <c r="AP22" s="15">
        <v>0</v>
      </c>
      <c r="AQ22" s="15">
        <v>0</v>
      </c>
      <c r="AR22" s="16">
        <f t="shared" si="0"/>
        <v>0</v>
      </c>
    </row>
    <row r="23" spans="1:44" ht="13.25" x14ac:dyDescent="0.25">
      <c r="A23" s="13" t="s">
        <v>81</v>
      </c>
      <c r="B23" s="14" t="s">
        <v>82</v>
      </c>
      <c r="C23" s="15">
        <v>0</v>
      </c>
      <c r="D23" s="15">
        <v>0</v>
      </c>
      <c r="E23" s="15">
        <v>0</v>
      </c>
      <c r="F23" s="15">
        <v>0</v>
      </c>
      <c r="G23" s="15">
        <v>0</v>
      </c>
      <c r="H23" s="15">
        <v>0</v>
      </c>
      <c r="I23" s="15">
        <v>0</v>
      </c>
      <c r="J23" s="15">
        <v>0</v>
      </c>
      <c r="K23" s="15">
        <v>0</v>
      </c>
      <c r="L23" s="15">
        <v>0</v>
      </c>
      <c r="M23" s="15">
        <v>0</v>
      </c>
      <c r="N23" s="15">
        <v>0</v>
      </c>
      <c r="O23" s="15">
        <v>0</v>
      </c>
      <c r="P23" s="15">
        <v>0</v>
      </c>
      <c r="Q23" s="15">
        <v>0</v>
      </c>
      <c r="R23" s="15">
        <v>0</v>
      </c>
      <c r="S23" s="15">
        <v>0</v>
      </c>
      <c r="T23" s="15">
        <v>0</v>
      </c>
      <c r="U23" s="15">
        <v>0</v>
      </c>
      <c r="V23" s="15">
        <v>0</v>
      </c>
      <c r="W23" s="15">
        <v>0</v>
      </c>
      <c r="X23" s="15">
        <v>0</v>
      </c>
      <c r="Y23" s="15">
        <v>0</v>
      </c>
      <c r="Z23" s="15">
        <v>0</v>
      </c>
      <c r="AA23" s="15">
        <v>0</v>
      </c>
      <c r="AB23" s="15">
        <v>0</v>
      </c>
      <c r="AC23" s="15">
        <v>0</v>
      </c>
      <c r="AD23" s="15">
        <v>0</v>
      </c>
      <c r="AE23" s="15">
        <v>0</v>
      </c>
      <c r="AF23" s="15">
        <v>0</v>
      </c>
      <c r="AG23" s="15">
        <v>0</v>
      </c>
      <c r="AH23" s="15">
        <v>0</v>
      </c>
      <c r="AI23" s="15">
        <v>0</v>
      </c>
      <c r="AJ23" s="15">
        <v>0</v>
      </c>
      <c r="AK23" s="15">
        <v>0</v>
      </c>
      <c r="AL23" s="15">
        <v>0</v>
      </c>
      <c r="AM23" s="15">
        <v>0</v>
      </c>
      <c r="AN23" s="15">
        <v>0</v>
      </c>
      <c r="AO23" s="15">
        <v>0</v>
      </c>
      <c r="AP23" s="15">
        <v>0</v>
      </c>
      <c r="AQ23" s="15">
        <v>0</v>
      </c>
      <c r="AR23" s="16">
        <f t="shared" si="0"/>
        <v>0</v>
      </c>
    </row>
    <row r="24" spans="1:44" ht="13.25" x14ac:dyDescent="0.25">
      <c r="A24" s="13" t="s">
        <v>83</v>
      </c>
      <c r="B24" s="14" t="s">
        <v>84</v>
      </c>
      <c r="C24" s="15">
        <v>2722.82</v>
      </c>
      <c r="D24" s="15">
        <v>181.33</v>
      </c>
      <c r="E24" s="15">
        <v>351.66</v>
      </c>
      <c r="F24" s="15">
        <v>25.99</v>
      </c>
      <c r="G24" s="15">
        <v>100.12</v>
      </c>
      <c r="H24" s="15">
        <v>87.97</v>
      </c>
      <c r="I24" s="15">
        <v>59.61</v>
      </c>
      <c r="J24" s="15">
        <v>243.47</v>
      </c>
      <c r="K24" s="15">
        <v>169.98</v>
      </c>
      <c r="L24" s="15">
        <v>132.30000000000001</v>
      </c>
      <c r="M24" s="15">
        <v>53.39</v>
      </c>
      <c r="N24" s="15">
        <v>125.89</v>
      </c>
      <c r="O24" s="15">
        <v>-1.19</v>
      </c>
      <c r="P24" s="15">
        <v>159.58000000000001</v>
      </c>
      <c r="Q24" s="15">
        <v>286.63</v>
      </c>
      <c r="R24" s="15">
        <v>229.1</v>
      </c>
      <c r="S24" s="15">
        <v>123.82</v>
      </c>
      <c r="T24" s="15">
        <v>151.22999999999999</v>
      </c>
      <c r="U24" s="15">
        <v>2046.28</v>
      </c>
      <c r="V24" s="15">
        <v>403.18</v>
      </c>
      <c r="W24" s="15">
        <v>65.88</v>
      </c>
      <c r="X24" s="15">
        <v>192.37</v>
      </c>
      <c r="Y24" s="15">
        <v>714.01</v>
      </c>
      <c r="Z24" s="15">
        <v>2001.01</v>
      </c>
      <c r="AA24" s="15">
        <v>1944.51</v>
      </c>
      <c r="AB24" s="15">
        <v>4034</v>
      </c>
      <c r="AC24" s="15">
        <v>1793.39</v>
      </c>
      <c r="AD24" s="15">
        <v>1818.87</v>
      </c>
      <c r="AE24" s="15">
        <v>66994.100000000006</v>
      </c>
      <c r="AF24" s="15">
        <v>228.73</v>
      </c>
      <c r="AG24" s="15">
        <v>877.3</v>
      </c>
      <c r="AH24" s="15">
        <v>450.38</v>
      </c>
      <c r="AI24" s="15">
        <v>933.57</v>
      </c>
      <c r="AJ24" s="15">
        <v>1178.6500000000001</v>
      </c>
      <c r="AK24" s="15">
        <v>3838.93</v>
      </c>
      <c r="AL24" s="15">
        <v>205.4</v>
      </c>
      <c r="AM24" s="15">
        <v>6244.45</v>
      </c>
      <c r="AN24" s="15">
        <v>3416.1</v>
      </c>
      <c r="AO24" s="15">
        <v>1463.33</v>
      </c>
      <c r="AP24" s="15">
        <v>6707</v>
      </c>
      <c r="AQ24" s="15">
        <v>206.89</v>
      </c>
      <c r="AR24" s="16">
        <f t="shared" si="0"/>
        <v>112962.03</v>
      </c>
    </row>
    <row r="25" spans="1:44" ht="13.25" x14ac:dyDescent="0.25">
      <c r="A25" s="13" t="s">
        <v>85</v>
      </c>
      <c r="B25" s="14" t="s">
        <v>86</v>
      </c>
      <c r="C25" s="15">
        <v>3.13</v>
      </c>
      <c r="D25" s="15">
        <v>98.48</v>
      </c>
      <c r="E25" s="15">
        <v>216.58</v>
      </c>
      <c r="F25" s="15">
        <v>35.020000000000003</v>
      </c>
      <c r="G25" s="15">
        <v>68.55</v>
      </c>
      <c r="H25" s="15">
        <v>55.7</v>
      </c>
      <c r="I25" s="15">
        <v>33.909999999999997</v>
      </c>
      <c r="J25" s="15">
        <v>98.87</v>
      </c>
      <c r="K25" s="15">
        <v>113.93</v>
      </c>
      <c r="L25" s="15">
        <v>75.349999999999994</v>
      </c>
      <c r="M25" s="15">
        <v>57.9</v>
      </c>
      <c r="N25" s="15">
        <v>66.23</v>
      </c>
      <c r="O25" s="15">
        <v>-2.14</v>
      </c>
      <c r="P25" s="15">
        <v>95.74</v>
      </c>
      <c r="Q25" s="15">
        <v>161.31</v>
      </c>
      <c r="R25" s="15">
        <v>132.41</v>
      </c>
      <c r="S25" s="15">
        <v>72.180000000000007</v>
      </c>
      <c r="T25" s="15">
        <v>173.9</v>
      </c>
      <c r="U25" s="15">
        <v>673.45</v>
      </c>
      <c r="V25" s="15">
        <v>276.02999999999997</v>
      </c>
      <c r="W25" s="15">
        <v>33.07</v>
      </c>
      <c r="X25" s="15">
        <v>172.33</v>
      </c>
      <c r="Y25" s="15">
        <v>622.82000000000005</v>
      </c>
      <c r="Z25" s="15">
        <v>1949.67</v>
      </c>
      <c r="AA25" s="15">
        <v>1339.25</v>
      </c>
      <c r="AB25" s="15">
        <v>0</v>
      </c>
      <c r="AC25" s="15">
        <v>7.45</v>
      </c>
      <c r="AD25" s="15">
        <v>1183.33</v>
      </c>
      <c r="AE25" s="15">
        <v>6841.91</v>
      </c>
      <c r="AF25" s="15">
        <v>119.7</v>
      </c>
      <c r="AG25" s="15">
        <v>695.76</v>
      </c>
      <c r="AH25" s="15">
        <v>1345.76</v>
      </c>
      <c r="AI25" s="15">
        <v>226.83</v>
      </c>
      <c r="AJ25" s="15">
        <v>965.98</v>
      </c>
      <c r="AK25" s="15">
        <v>1259.94</v>
      </c>
      <c r="AL25" s="15">
        <v>188.28</v>
      </c>
      <c r="AM25" s="15">
        <v>651.37</v>
      </c>
      <c r="AN25" s="15">
        <v>650.23</v>
      </c>
      <c r="AO25" s="15">
        <v>231.77</v>
      </c>
      <c r="AP25" s="15">
        <v>9714</v>
      </c>
      <c r="AQ25" s="15">
        <v>5.01</v>
      </c>
      <c r="AR25" s="16">
        <f t="shared" si="0"/>
        <v>30710.989999999998</v>
      </c>
    </row>
    <row r="26" spans="1:44" ht="13.25" x14ac:dyDescent="0.25">
      <c r="A26" s="13" t="s">
        <v>87</v>
      </c>
      <c r="B26" s="14" t="s">
        <v>88</v>
      </c>
      <c r="C26" s="15">
        <v>0</v>
      </c>
      <c r="D26" s="15">
        <v>0</v>
      </c>
      <c r="E26" s="15">
        <v>0</v>
      </c>
      <c r="F26" s="15">
        <v>0</v>
      </c>
      <c r="G26" s="15">
        <v>0</v>
      </c>
      <c r="H26" s="15">
        <v>0</v>
      </c>
      <c r="I26" s="15">
        <v>0</v>
      </c>
      <c r="J26" s="15">
        <v>0</v>
      </c>
      <c r="K26" s="15">
        <v>0</v>
      </c>
      <c r="L26" s="15">
        <v>0</v>
      </c>
      <c r="M26" s="15">
        <v>0</v>
      </c>
      <c r="N26" s="15">
        <v>0</v>
      </c>
      <c r="O26" s="15">
        <v>0</v>
      </c>
      <c r="P26" s="15">
        <v>0</v>
      </c>
      <c r="Q26" s="15">
        <v>0</v>
      </c>
      <c r="R26" s="15">
        <v>0</v>
      </c>
      <c r="S26" s="15">
        <v>0</v>
      </c>
      <c r="T26" s="15">
        <v>0</v>
      </c>
      <c r="U26" s="15">
        <v>0</v>
      </c>
      <c r="V26" s="15">
        <v>0</v>
      </c>
      <c r="W26" s="15">
        <v>0</v>
      </c>
      <c r="X26" s="15">
        <v>0</v>
      </c>
      <c r="Y26" s="15">
        <v>0</v>
      </c>
      <c r="Z26" s="15">
        <v>0</v>
      </c>
      <c r="AA26" s="15">
        <v>0</v>
      </c>
      <c r="AB26" s="15">
        <v>0</v>
      </c>
      <c r="AC26" s="15">
        <v>0</v>
      </c>
      <c r="AD26" s="15">
        <v>0</v>
      </c>
      <c r="AE26" s="15">
        <v>0</v>
      </c>
      <c r="AF26" s="15">
        <v>0</v>
      </c>
      <c r="AG26" s="15">
        <v>0</v>
      </c>
      <c r="AH26" s="15">
        <v>0</v>
      </c>
      <c r="AI26" s="15">
        <v>0</v>
      </c>
      <c r="AJ26" s="15">
        <v>0</v>
      </c>
      <c r="AK26" s="15">
        <v>0</v>
      </c>
      <c r="AL26" s="15">
        <v>0</v>
      </c>
      <c r="AM26" s="15">
        <v>0</v>
      </c>
      <c r="AN26" s="15">
        <v>0</v>
      </c>
      <c r="AO26" s="15">
        <v>0</v>
      </c>
      <c r="AP26" s="15">
        <v>0</v>
      </c>
      <c r="AQ26" s="15">
        <v>0</v>
      </c>
      <c r="AR26" s="16">
        <f t="shared" si="0"/>
        <v>0</v>
      </c>
    </row>
    <row r="27" spans="1:44" ht="13.25" x14ac:dyDescent="0.25">
      <c r="A27" s="13" t="s">
        <v>89</v>
      </c>
      <c r="B27" s="14" t="s">
        <v>90</v>
      </c>
      <c r="C27" s="15">
        <v>0</v>
      </c>
      <c r="D27" s="15">
        <v>0</v>
      </c>
      <c r="E27" s="15">
        <v>0</v>
      </c>
      <c r="F27" s="15">
        <v>0</v>
      </c>
      <c r="G27" s="15">
        <v>0</v>
      </c>
      <c r="H27" s="15">
        <v>0</v>
      </c>
      <c r="I27" s="15">
        <v>0</v>
      </c>
      <c r="J27" s="15">
        <v>0</v>
      </c>
      <c r="K27" s="15">
        <v>0</v>
      </c>
      <c r="L27" s="15">
        <v>0</v>
      </c>
      <c r="M27" s="15">
        <v>0</v>
      </c>
      <c r="N27" s="15">
        <v>0</v>
      </c>
      <c r="O27" s="15">
        <v>0</v>
      </c>
      <c r="P27" s="15">
        <v>0</v>
      </c>
      <c r="Q27" s="15">
        <v>0</v>
      </c>
      <c r="R27" s="15">
        <v>0</v>
      </c>
      <c r="S27" s="15">
        <v>0</v>
      </c>
      <c r="T27" s="15">
        <v>0</v>
      </c>
      <c r="U27" s="15">
        <v>0</v>
      </c>
      <c r="V27" s="15">
        <v>0</v>
      </c>
      <c r="W27" s="15">
        <v>0</v>
      </c>
      <c r="X27" s="15">
        <v>0</v>
      </c>
      <c r="Y27" s="15">
        <v>0</v>
      </c>
      <c r="Z27" s="15">
        <v>0</v>
      </c>
      <c r="AA27" s="15">
        <v>0</v>
      </c>
      <c r="AB27" s="15">
        <v>0</v>
      </c>
      <c r="AC27" s="15">
        <v>0</v>
      </c>
      <c r="AD27" s="15">
        <v>0</v>
      </c>
      <c r="AE27" s="15">
        <v>0</v>
      </c>
      <c r="AF27" s="15">
        <v>0</v>
      </c>
      <c r="AG27" s="15">
        <v>0</v>
      </c>
      <c r="AH27" s="15">
        <v>0</v>
      </c>
      <c r="AI27" s="15">
        <v>0</v>
      </c>
      <c r="AJ27" s="15">
        <v>0</v>
      </c>
      <c r="AK27" s="15">
        <v>0</v>
      </c>
      <c r="AL27" s="15">
        <v>0</v>
      </c>
      <c r="AM27" s="15">
        <v>0</v>
      </c>
      <c r="AN27" s="15">
        <v>0</v>
      </c>
      <c r="AO27" s="15">
        <v>0</v>
      </c>
      <c r="AP27" s="15">
        <v>0</v>
      </c>
      <c r="AQ27" s="15">
        <v>0</v>
      </c>
      <c r="AR27" s="16">
        <f t="shared" si="0"/>
        <v>0</v>
      </c>
    </row>
    <row r="28" spans="1:44" ht="13.25" x14ac:dyDescent="0.25">
      <c r="A28" s="13" t="s">
        <v>91</v>
      </c>
      <c r="B28" s="14" t="s">
        <v>92</v>
      </c>
      <c r="C28" s="15">
        <v>0</v>
      </c>
      <c r="D28" s="15">
        <v>0</v>
      </c>
      <c r="E28" s="15">
        <v>0</v>
      </c>
      <c r="F28" s="15">
        <v>0</v>
      </c>
      <c r="G28" s="15">
        <v>0</v>
      </c>
      <c r="H28" s="15">
        <v>0</v>
      </c>
      <c r="I28" s="15">
        <v>0</v>
      </c>
      <c r="J28" s="15">
        <v>0</v>
      </c>
      <c r="K28" s="15">
        <v>0</v>
      </c>
      <c r="L28" s="15">
        <v>0</v>
      </c>
      <c r="M28" s="15">
        <v>0</v>
      </c>
      <c r="N28" s="15">
        <v>0</v>
      </c>
      <c r="O28" s="15">
        <v>0</v>
      </c>
      <c r="P28" s="15">
        <v>0</v>
      </c>
      <c r="Q28" s="15">
        <v>0</v>
      </c>
      <c r="R28" s="15">
        <v>0</v>
      </c>
      <c r="S28" s="15">
        <v>0</v>
      </c>
      <c r="T28" s="15">
        <v>0</v>
      </c>
      <c r="U28" s="15">
        <v>0</v>
      </c>
      <c r="V28" s="15">
        <v>0</v>
      </c>
      <c r="W28" s="15">
        <v>0</v>
      </c>
      <c r="X28" s="15">
        <v>0</v>
      </c>
      <c r="Y28" s="15">
        <v>0</v>
      </c>
      <c r="Z28" s="15">
        <v>0</v>
      </c>
      <c r="AA28" s="15">
        <v>0</v>
      </c>
      <c r="AB28" s="15">
        <v>0</v>
      </c>
      <c r="AC28" s="15">
        <v>0</v>
      </c>
      <c r="AD28" s="15">
        <v>0</v>
      </c>
      <c r="AE28" s="15">
        <v>0</v>
      </c>
      <c r="AF28" s="15">
        <v>0</v>
      </c>
      <c r="AG28" s="15">
        <v>0</v>
      </c>
      <c r="AH28" s="15">
        <v>0</v>
      </c>
      <c r="AI28" s="15">
        <v>0</v>
      </c>
      <c r="AJ28" s="15">
        <v>0</v>
      </c>
      <c r="AK28" s="15">
        <v>0</v>
      </c>
      <c r="AL28" s="15">
        <v>0</v>
      </c>
      <c r="AM28" s="15">
        <v>0</v>
      </c>
      <c r="AN28" s="15">
        <v>0</v>
      </c>
      <c r="AO28" s="15">
        <v>0</v>
      </c>
      <c r="AP28" s="15">
        <v>0</v>
      </c>
      <c r="AQ28" s="15">
        <v>0</v>
      </c>
      <c r="AR28" s="16">
        <f t="shared" si="0"/>
        <v>0</v>
      </c>
    </row>
    <row r="29" spans="1:44" ht="13.25" x14ac:dyDescent="0.25">
      <c r="A29" s="13" t="s">
        <v>93</v>
      </c>
      <c r="B29" s="14" t="s">
        <v>94</v>
      </c>
      <c r="C29" s="15">
        <v>0</v>
      </c>
      <c r="D29" s="15">
        <v>0</v>
      </c>
      <c r="E29" s="15">
        <v>0</v>
      </c>
      <c r="F29" s="15">
        <v>0</v>
      </c>
      <c r="G29" s="15">
        <v>0</v>
      </c>
      <c r="H29" s="15">
        <v>0</v>
      </c>
      <c r="I29" s="15">
        <v>0</v>
      </c>
      <c r="J29" s="15">
        <v>0</v>
      </c>
      <c r="K29" s="15">
        <v>0</v>
      </c>
      <c r="L29" s="15">
        <v>0</v>
      </c>
      <c r="M29" s="15">
        <v>0</v>
      </c>
      <c r="N29" s="15">
        <v>0</v>
      </c>
      <c r="O29" s="15">
        <v>0</v>
      </c>
      <c r="P29" s="15">
        <v>0</v>
      </c>
      <c r="Q29" s="15">
        <v>0</v>
      </c>
      <c r="R29" s="15">
        <v>0</v>
      </c>
      <c r="S29" s="15">
        <v>0</v>
      </c>
      <c r="T29" s="15">
        <v>0</v>
      </c>
      <c r="U29" s="15">
        <v>0</v>
      </c>
      <c r="V29" s="15">
        <v>0</v>
      </c>
      <c r="W29" s="15">
        <v>0</v>
      </c>
      <c r="X29" s="15">
        <v>0</v>
      </c>
      <c r="Y29" s="15">
        <v>0</v>
      </c>
      <c r="Z29" s="15">
        <v>0</v>
      </c>
      <c r="AA29" s="15">
        <v>0</v>
      </c>
      <c r="AB29" s="15">
        <v>0</v>
      </c>
      <c r="AC29" s="15">
        <v>0</v>
      </c>
      <c r="AD29" s="15">
        <v>0</v>
      </c>
      <c r="AE29" s="15">
        <v>0</v>
      </c>
      <c r="AF29" s="15">
        <v>0</v>
      </c>
      <c r="AG29" s="15">
        <v>0</v>
      </c>
      <c r="AH29" s="15">
        <v>0</v>
      </c>
      <c r="AI29" s="15">
        <v>0</v>
      </c>
      <c r="AJ29" s="15">
        <v>0</v>
      </c>
      <c r="AK29" s="15">
        <v>0</v>
      </c>
      <c r="AL29" s="15">
        <v>0</v>
      </c>
      <c r="AM29" s="15">
        <v>0</v>
      </c>
      <c r="AN29" s="15">
        <v>0</v>
      </c>
      <c r="AO29" s="15">
        <v>0</v>
      </c>
      <c r="AP29" s="15">
        <v>0</v>
      </c>
      <c r="AQ29" s="15">
        <v>0</v>
      </c>
      <c r="AR29" s="16">
        <f t="shared" si="0"/>
        <v>0</v>
      </c>
    </row>
    <row r="30" spans="1:44" ht="13.25" x14ac:dyDescent="0.25">
      <c r="A30" s="13" t="s">
        <v>95</v>
      </c>
      <c r="B30" s="14" t="s">
        <v>96</v>
      </c>
      <c r="C30" s="15">
        <v>0</v>
      </c>
      <c r="D30" s="15">
        <v>0</v>
      </c>
      <c r="E30" s="15">
        <v>0</v>
      </c>
      <c r="F30" s="15">
        <v>0</v>
      </c>
      <c r="G30" s="15">
        <v>0</v>
      </c>
      <c r="H30" s="15">
        <v>0</v>
      </c>
      <c r="I30" s="15">
        <v>0</v>
      </c>
      <c r="J30" s="15">
        <v>0</v>
      </c>
      <c r="K30" s="15">
        <v>0</v>
      </c>
      <c r="L30" s="15">
        <v>0</v>
      </c>
      <c r="M30" s="15">
        <v>0</v>
      </c>
      <c r="N30" s="15">
        <v>0</v>
      </c>
      <c r="O30" s="15">
        <v>0</v>
      </c>
      <c r="P30" s="15">
        <v>0</v>
      </c>
      <c r="Q30" s="15">
        <v>0</v>
      </c>
      <c r="R30" s="15">
        <v>0</v>
      </c>
      <c r="S30" s="15">
        <v>0</v>
      </c>
      <c r="T30" s="15">
        <v>0</v>
      </c>
      <c r="U30" s="15">
        <v>0</v>
      </c>
      <c r="V30" s="15">
        <v>0</v>
      </c>
      <c r="W30" s="15">
        <v>0</v>
      </c>
      <c r="X30" s="15">
        <v>0</v>
      </c>
      <c r="Y30" s="15">
        <v>0</v>
      </c>
      <c r="Z30" s="15">
        <v>0</v>
      </c>
      <c r="AA30" s="15">
        <v>0</v>
      </c>
      <c r="AB30" s="15">
        <v>0</v>
      </c>
      <c r="AC30" s="15">
        <v>0</v>
      </c>
      <c r="AD30" s="15">
        <v>0</v>
      </c>
      <c r="AE30" s="15">
        <v>0</v>
      </c>
      <c r="AF30" s="15">
        <v>0</v>
      </c>
      <c r="AG30" s="15">
        <v>0</v>
      </c>
      <c r="AH30" s="15">
        <v>0</v>
      </c>
      <c r="AI30" s="15">
        <v>0</v>
      </c>
      <c r="AJ30" s="15">
        <v>0</v>
      </c>
      <c r="AK30" s="15">
        <v>0</v>
      </c>
      <c r="AL30" s="15">
        <v>0</v>
      </c>
      <c r="AM30" s="15">
        <v>0</v>
      </c>
      <c r="AN30" s="15">
        <v>0</v>
      </c>
      <c r="AO30" s="15">
        <v>0</v>
      </c>
      <c r="AP30" s="15">
        <v>0</v>
      </c>
      <c r="AQ30" s="15">
        <v>0</v>
      </c>
      <c r="AR30" s="16">
        <f t="shared" si="0"/>
        <v>0</v>
      </c>
    </row>
    <row r="31" spans="1:44" ht="13.25" x14ac:dyDescent="0.25">
      <c r="A31" s="13" t="s">
        <v>97</v>
      </c>
      <c r="B31" s="14" t="s">
        <v>98</v>
      </c>
      <c r="C31" s="15">
        <v>0</v>
      </c>
      <c r="D31" s="15">
        <v>0</v>
      </c>
      <c r="E31" s="15">
        <v>0</v>
      </c>
      <c r="F31" s="15">
        <v>0</v>
      </c>
      <c r="G31" s="15">
        <v>0</v>
      </c>
      <c r="H31" s="15">
        <v>0</v>
      </c>
      <c r="I31" s="15">
        <v>0</v>
      </c>
      <c r="J31" s="15">
        <v>0</v>
      </c>
      <c r="K31" s="15">
        <v>0</v>
      </c>
      <c r="L31" s="15">
        <v>0</v>
      </c>
      <c r="M31" s="15">
        <v>0</v>
      </c>
      <c r="N31" s="15">
        <v>0</v>
      </c>
      <c r="O31" s="15">
        <v>0</v>
      </c>
      <c r="P31" s="15">
        <v>0</v>
      </c>
      <c r="Q31" s="15">
        <v>0</v>
      </c>
      <c r="R31" s="15">
        <v>0</v>
      </c>
      <c r="S31" s="15">
        <v>0</v>
      </c>
      <c r="T31" s="15">
        <v>0</v>
      </c>
      <c r="U31" s="15">
        <v>0</v>
      </c>
      <c r="V31" s="15">
        <v>0</v>
      </c>
      <c r="W31" s="15">
        <v>0</v>
      </c>
      <c r="X31" s="15">
        <v>0</v>
      </c>
      <c r="Y31" s="15">
        <v>0</v>
      </c>
      <c r="Z31" s="15">
        <v>0</v>
      </c>
      <c r="AA31" s="15">
        <v>0</v>
      </c>
      <c r="AB31" s="15">
        <v>0</v>
      </c>
      <c r="AC31" s="15">
        <v>0</v>
      </c>
      <c r="AD31" s="15">
        <v>0</v>
      </c>
      <c r="AE31" s="15">
        <v>0</v>
      </c>
      <c r="AF31" s="15">
        <v>0</v>
      </c>
      <c r="AG31" s="15">
        <v>0</v>
      </c>
      <c r="AH31" s="15">
        <v>0</v>
      </c>
      <c r="AI31" s="15">
        <v>0</v>
      </c>
      <c r="AJ31" s="15">
        <v>0</v>
      </c>
      <c r="AK31" s="15">
        <v>0</v>
      </c>
      <c r="AL31" s="15">
        <v>0</v>
      </c>
      <c r="AM31" s="15">
        <v>0</v>
      </c>
      <c r="AN31" s="15">
        <v>0</v>
      </c>
      <c r="AO31" s="15">
        <v>0</v>
      </c>
      <c r="AP31" s="15">
        <v>0</v>
      </c>
      <c r="AQ31" s="15">
        <v>0</v>
      </c>
      <c r="AR31" s="16">
        <f t="shared" si="0"/>
        <v>0</v>
      </c>
    </row>
    <row r="32" spans="1:44" ht="13.25" x14ac:dyDescent="0.25">
      <c r="A32" s="13" t="s">
        <v>99</v>
      </c>
      <c r="B32" s="14" t="s">
        <v>100</v>
      </c>
      <c r="C32" s="15">
        <v>0.1</v>
      </c>
      <c r="D32" s="15">
        <v>51.91</v>
      </c>
      <c r="E32" s="15">
        <v>91.4</v>
      </c>
      <c r="F32" s="15">
        <v>-2</v>
      </c>
      <c r="G32" s="15">
        <v>13.02</v>
      </c>
      <c r="H32" s="15">
        <v>18.260000000000002</v>
      </c>
      <c r="I32" s="15">
        <v>9.2799999999999994</v>
      </c>
      <c r="J32" s="15">
        <v>56.3</v>
      </c>
      <c r="K32" s="15">
        <v>55.31</v>
      </c>
      <c r="L32" s="15">
        <v>36.39</v>
      </c>
      <c r="M32" s="15">
        <v>3.65</v>
      </c>
      <c r="N32" s="15">
        <v>29.7</v>
      </c>
      <c r="O32" s="15">
        <v>-5.43</v>
      </c>
      <c r="P32" s="15">
        <v>40.450000000000003</v>
      </c>
      <c r="Q32" s="15">
        <v>81.17</v>
      </c>
      <c r="R32" s="15">
        <v>48.4</v>
      </c>
      <c r="S32" s="15">
        <v>36.5</v>
      </c>
      <c r="T32" s="15">
        <v>-5.94</v>
      </c>
      <c r="U32" s="15">
        <v>158.85</v>
      </c>
      <c r="V32" s="15">
        <v>120.88</v>
      </c>
      <c r="W32" s="15">
        <v>6.88</v>
      </c>
      <c r="X32" s="15">
        <v>38.33</v>
      </c>
      <c r="Y32" s="15">
        <v>132.43</v>
      </c>
      <c r="Z32" s="15">
        <v>324.26</v>
      </c>
      <c r="AA32" s="15">
        <v>546.07000000000005</v>
      </c>
      <c r="AB32" s="15">
        <v>0</v>
      </c>
      <c r="AC32" s="15">
        <v>262.75</v>
      </c>
      <c r="AD32" s="15">
        <v>683.37</v>
      </c>
      <c r="AE32" s="15">
        <v>13058.31</v>
      </c>
      <c r="AF32" s="15">
        <v>38.590000000000003</v>
      </c>
      <c r="AG32" s="15">
        <v>133.86000000000001</v>
      </c>
      <c r="AH32" s="15">
        <v>-41.74</v>
      </c>
      <c r="AI32" s="15">
        <v>-0.69</v>
      </c>
      <c r="AJ32" s="15">
        <v>294.24</v>
      </c>
      <c r="AK32" s="15">
        <v>37.659999999999997</v>
      </c>
      <c r="AL32" s="15">
        <v>35.1</v>
      </c>
      <c r="AM32" s="15">
        <v>23.53</v>
      </c>
      <c r="AN32" s="15">
        <v>179.43</v>
      </c>
      <c r="AO32" s="15">
        <v>29.48</v>
      </c>
      <c r="AP32" s="15">
        <v>0</v>
      </c>
      <c r="AQ32" s="15">
        <v>2.91</v>
      </c>
      <c r="AR32" s="16">
        <f t="shared" si="0"/>
        <v>16622.969999999998</v>
      </c>
    </row>
    <row r="33" spans="1:44" ht="13.25" x14ac:dyDescent="0.25">
      <c r="A33" s="13" t="s">
        <v>101</v>
      </c>
      <c r="B33" s="14" t="s">
        <v>102</v>
      </c>
      <c r="C33" s="15">
        <v>0</v>
      </c>
      <c r="D33" s="15">
        <v>0</v>
      </c>
      <c r="E33" s="15">
        <v>0</v>
      </c>
      <c r="F33" s="15">
        <v>0</v>
      </c>
      <c r="G33" s="15">
        <v>0</v>
      </c>
      <c r="H33" s="15">
        <v>0</v>
      </c>
      <c r="I33" s="15">
        <v>0</v>
      </c>
      <c r="J33" s="15">
        <v>0</v>
      </c>
      <c r="K33" s="15">
        <v>0</v>
      </c>
      <c r="L33" s="15">
        <v>0</v>
      </c>
      <c r="M33" s="15">
        <v>0</v>
      </c>
      <c r="N33" s="15">
        <v>0</v>
      </c>
      <c r="O33" s="15">
        <v>0</v>
      </c>
      <c r="P33" s="15">
        <v>0</v>
      </c>
      <c r="Q33" s="15">
        <v>0</v>
      </c>
      <c r="R33" s="15">
        <v>0</v>
      </c>
      <c r="S33" s="15">
        <v>0</v>
      </c>
      <c r="T33" s="15">
        <v>0</v>
      </c>
      <c r="U33" s="15">
        <v>0</v>
      </c>
      <c r="V33" s="15">
        <v>0</v>
      </c>
      <c r="W33" s="15">
        <v>0</v>
      </c>
      <c r="X33" s="15">
        <v>0</v>
      </c>
      <c r="Y33" s="15">
        <v>0</v>
      </c>
      <c r="Z33" s="15">
        <v>0</v>
      </c>
      <c r="AA33" s="15">
        <v>0</v>
      </c>
      <c r="AB33" s="15">
        <v>0</v>
      </c>
      <c r="AC33" s="15">
        <v>0</v>
      </c>
      <c r="AD33" s="15">
        <v>0</v>
      </c>
      <c r="AE33" s="15">
        <v>0</v>
      </c>
      <c r="AF33" s="15">
        <v>0</v>
      </c>
      <c r="AG33" s="15">
        <v>0</v>
      </c>
      <c r="AH33" s="15">
        <v>0</v>
      </c>
      <c r="AI33" s="15">
        <v>0</v>
      </c>
      <c r="AJ33" s="15">
        <v>0</v>
      </c>
      <c r="AK33" s="15">
        <v>0</v>
      </c>
      <c r="AL33" s="15">
        <v>0</v>
      </c>
      <c r="AM33" s="15">
        <v>0</v>
      </c>
      <c r="AN33" s="15">
        <v>0</v>
      </c>
      <c r="AO33" s="15">
        <v>0</v>
      </c>
      <c r="AP33" s="15">
        <v>0</v>
      </c>
      <c r="AQ33" s="15">
        <v>0</v>
      </c>
      <c r="AR33" s="16">
        <f t="shared" si="0"/>
        <v>0</v>
      </c>
    </row>
    <row r="34" spans="1:44" ht="13.25" x14ac:dyDescent="0.25">
      <c r="A34" s="13" t="s">
        <v>103</v>
      </c>
      <c r="B34" s="14" t="s">
        <v>104</v>
      </c>
      <c r="C34" s="15">
        <v>0</v>
      </c>
      <c r="D34" s="15">
        <v>0</v>
      </c>
      <c r="E34" s="15">
        <v>0</v>
      </c>
      <c r="F34" s="15">
        <v>0</v>
      </c>
      <c r="G34" s="15">
        <v>0</v>
      </c>
      <c r="H34" s="15">
        <v>0</v>
      </c>
      <c r="I34" s="15">
        <v>0</v>
      </c>
      <c r="J34" s="15">
        <v>0</v>
      </c>
      <c r="K34" s="15">
        <v>0</v>
      </c>
      <c r="L34" s="15">
        <v>0</v>
      </c>
      <c r="M34" s="15">
        <v>0</v>
      </c>
      <c r="N34" s="15">
        <v>0</v>
      </c>
      <c r="O34" s="15">
        <v>0</v>
      </c>
      <c r="P34" s="15">
        <v>0</v>
      </c>
      <c r="Q34" s="15">
        <v>0</v>
      </c>
      <c r="R34" s="15">
        <v>0</v>
      </c>
      <c r="S34" s="15">
        <v>0</v>
      </c>
      <c r="T34" s="15">
        <v>0</v>
      </c>
      <c r="U34" s="15">
        <v>0</v>
      </c>
      <c r="V34" s="15">
        <v>0</v>
      </c>
      <c r="W34" s="15">
        <v>0</v>
      </c>
      <c r="X34" s="15">
        <v>0</v>
      </c>
      <c r="Y34" s="15">
        <v>0</v>
      </c>
      <c r="Z34" s="15">
        <v>0</v>
      </c>
      <c r="AA34" s="15">
        <v>0</v>
      </c>
      <c r="AB34" s="15">
        <v>0</v>
      </c>
      <c r="AC34" s="15">
        <v>0</v>
      </c>
      <c r="AD34" s="15">
        <v>0</v>
      </c>
      <c r="AE34" s="15">
        <v>0</v>
      </c>
      <c r="AF34" s="15">
        <v>0</v>
      </c>
      <c r="AG34" s="15">
        <v>0</v>
      </c>
      <c r="AH34" s="15">
        <v>0</v>
      </c>
      <c r="AI34" s="15">
        <v>0</v>
      </c>
      <c r="AJ34" s="15">
        <v>0</v>
      </c>
      <c r="AK34" s="15">
        <v>0</v>
      </c>
      <c r="AL34" s="15">
        <v>0</v>
      </c>
      <c r="AM34" s="15">
        <v>0</v>
      </c>
      <c r="AN34" s="15">
        <v>0</v>
      </c>
      <c r="AO34" s="15">
        <v>0</v>
      </c>
      <c r="AP34" s="15">
        <v>0</v>
      </c>
      <c r="AQ34" s="15">
        <v>0</v>
      </c>
      <c r="AR34" s="16">
        <f t="shared" si="0"/>
        <v>0</v>
      </c>
    </row>
    <row r="35" spans="1:44" ht="13.25" x14ac:dyDescent="0.25">
      <c r="A35" s="13" t="s">
        <v>105</v>
      </c>
      <c r="B35" s="14" t="s">
        <v>106</v>
      </c>
      <c r="C35" s="15">
        <v>318.3</v>
      </c>
      <c r="D35" s="15">
        <v>184.65</v>
      </c>
      <c r="E35" s="15">
        <v>359.4</v>
      </c>
      <c r="F35" s="15">
        <v>47.34</v>
      </c>
      <c r="G35" s="15">
        <v>257.14</v>
      </c>
      <c r="H35" s="15">
        <v>169.72</v>
      </c>
      <c r="I35" s="15">
        <v>144.69999999999999</v>
      </c>
      <c r="J35" s="15">
        <v>390.04</v>
      </c>
      <c r="K35" s="15">
        <v>444.41</v>
      </c>
      <c r="L35" s="15">
        <v>402.91</v>
      </c>
      <c r="M35" s="15">
        <v>2521.23</v>
      </c>
      <c r="N35" s="15">
        <v>135.47</v>
      </c>
      <c r="O35" s="15">
        <v>36.31</v>
      </c>
      <c r="P35" s="15">
        <v>159.32</v>
      </c>
      <c r="Q35" s="15">
        <v>368.66</v>
      </c>
      <c r="R35" s="15">
        <v>299.47000000000003</v>
      </c>
      <c r="S35" s="15">
        <v>394.8</v>
      </c>
      <c r="T35" s="15">
        <v>84.66</v>
      </c>
      <c r="U35" s="15">
        <v>649.37</v>
      </c>
      <c r="V35" s="15">
        <v>488.19</v>
      </c>
      <c r="W35" s="15">
        <v>54.5</v>
      </c>
      <c r="X35" s="15">
        <v>156.62</v>
      </c>
      <c r="Y35" s="15">
        <v>1779.98</v>
      </c>
      <c r="Z35" s="15">
        <v>966.53</v>
      </c>
      <c r="AA35" s="15">
        <v>1820.18</v>
      </c>
      <c r="AB35" s="15">
        <v>1985</v>
      </c>
      <c r="AC35" s="15">
        <v>557.47</v>
      </c>
      <c r="AD35" s="15">
        <v>1319.71</v>
      </c>
      <c r="AE35" s="15">
        <v>15479.02</v>
      </c>
      <c r="AF35" s="15">
        <v>475.76</v>
      </c>
      <c r="AG35" s="15">
        <v>8238.9500000000007</v>
      </c>
      <c r="AH35" s="15">
        <v>949.98</v>
      </c>
      <c r="AI35" s="15">
        <v>890.16</v>
      </c>
      <c r="AJ35" s="15">
        <v>653.86</v>
      </c>
      <c r="AK35" s="15">
        <v>400.13</v>
      </c>
      <c r="AL35" s="15">
        <v>94.76</v>
      </c>
      <c r="AM35" s="15">
        <v>556.91</v>
      </c>
      <c r="AN35" s="15">
        <v>610.76</v>
      </c>
      <c r="AO35" s="15">
        <v>202.29</v>
      </c>
      <c r="AP35" s="15">
        <v>3963</v>
      </c>
      <c r="AQ35" s="15">
        <v>129.34</v>
      </c>
      <c r="AR35" s="16">
        <f t="shared" si="0"/>
        <v>49141.000000000007</v>
      </c>
    </row>
    <row r="36" spans="1:44" ht="13.25" x14ac:dyDescent="0.25">
      <c r="A36" s="13" t="s">
        <v>107</v>
      </c>
      <c r="B36" s="14" t="s">
        <v>108</v>
      </c>
      <c r="C36" s="15">
        <v>0</v>
      </c>
      <c r="D36" s="15">
        <v>0</v>
      </c>
      <c r="E36" s="15">
        <v>0</v>
      </c>
      <c r="F36" s="15">
        <v>0</v>
      </c>
      <c r="G36" s="15">
        <v>0</v>
      </c>
      <c r="H36" s="15">
        <v>0</v>
      </c>
      <c r="I36" s="15">
        <v>0</v>
      </c>
      <c r="J36" s="15">
        <v>0</v>
      </c>
      <c r="K36" s="15">
        <v>0</v>
      </c>
      <c r="L36" s="15">
        <v>0</v>
      </c>
      <c r="M36" s="15">
        <v>0</v>
      </c>
      <c r="N36" s="15">
        <v>0</v>
      </c>
      <c r="O36" s="15">
        <v>0</v>
      </c>
      <c r="P36" s="15">
        <v>0</v>
      </c>
      <c r="Q36" s="15">
        <v>0</v>
      </c>
      <c r="R36" s="15">
        <v>0</v>
      </c>
      <c r="S36" s="15">
        <v>0</v>
      </c>
      <c r="T36" s="15">
        <v>0</v>
      </c>
      <c r="U36" s="15">
        <v>0</v>
      </c>
      <c r="V36" s="15">
        <v>0</v>
      </c>
      <c r="W36" s="15">
        <v>0</v>
      </c>
      <c r="X36" s="15">
        <v>0</v>
      </c>
      <c r="Y36" s="15">
        <v>0</v>
      </c>
      <c r="Z36" s="15">
        <v>0</v>
      </c>
      <c r="AA36" s="15">
        <v>0</v>
      </c>
      <c r="AB36" s="15">
        <v>0</v>
      </c>
      <c r="AC36" s="15">
        <v>0</v>
      </c>
      <c r="AD36" s="15">
        <v>0</v>
      </c>
      <c r="AE36" s="15">
        <v>0</v>
      </c>
      <c r="AF36" s="15">
        <v>0</v>
      </c>
      <c r="AG36" s="15">
        <v>0</v>
      </c>
      <c r="AH36" s="15">
        <v>0</v>
      </c>
      <c r="AI36" s="15">
        <v>0</v>
      </c>
      <c r="AJ36" s="15">
        <v>0</v>
      </c>
      <c r="AK36" s="15">
        <v>0</v>
      </c>
      <c r="AL36" s="15">
        <v>0</v>
      </c>
      <c r="AM36" s="15">
        <v>0</v>
      </c>
      <c r="AN36" s="15">
        <v>0</v>
      </c>
      <c r="AO36" s="15">
        <v>0</v>
      </c>
      <c r="AP36" s="15">
        <v>0</v>
      </c>
      <c r="AQ36" s="15">
        <v>0</v>
      </c>
      <c r="AR36" s="16">
        <f t="shared" si="0"/>
        <v>0</v>
      </c>
    </row>
    <row r="37" spans="1:44" ht="13.25" x14ac:dyDescent="0.25">
      <c r="A37" s="13" t="s">
        <v>109</v>
      </c>
      <c r="B37" s="14" t="s">
        <v>110</v>
      </c>
      <c r="C37" s="15">
        <v>0</v>
      </c>
      <c r="D37" s="15">
        <v>0</v>
      </c>
      <c r="E37" s="15">
        <v>0</v>
      </c>
      <c r="F37" s="15">
        <v>0</v>
      </c>
      <c r="G37" s="15">
        <v>0</v>
      </c>
      <c r="H37" s="15">
        <v>0</v>
      </c>
      <c r="I37" s="15">
        <v>0</v>
      </c>
      <c r="J37" s="15">
        <v>0</v>
      </c>
      <c r="K37" s="15">
        <v>0</v>
      </c>
      <c r="L37" s="15">
        <v>0</v>
      </c>
      <c r="M37" s="15">
        <v>0</v>
      </c>
      <c r="N37" s="15">
        <v>0</v>
      </c>
      <c r="O37" s="15">
        <v>0</v>
      </c>
      <c r="P37" s="15">
        <v>0</v>
      </c>
      <c r="Q37" s="15">
        <v>0</v>
      </c>
      <c r="R37" s="15">
        <v>0</v>
      </c>
      <c r="S37" s="15">
        <v>0</v>
      </c>
      <c r="T37" s="15">
        <v>0</v>
      </c>
      <c r="U37" s="15">
        <v>0</v>
      </c>
      <c r="V37" s="15">
        <v>0</v>
      </c>
      <c r="W37" s="15">
        <v>0</v>
      </c>
      <c r="X37" s="15">
        <v>0</v>
      </c>
      <c r="Y37" s="15">
        <v>0</v>
      </c>
      <c r="Z37" s="15">
        <v>0</v>
      </c>
      <c r="AA37" s="15">
        <v>0</v>
      </c>
      <c r="AB37" s="15">
        <v>0</v>
      </c>
      <c r="AC37" s="15">
        <v>0</v>
      </c>
      <c r="AD37" s="15">
        <v>0</v>
      </c>
      <c r="AE37" s="15">
        <v>0</v>
      </c>
      <c r="AF37" s="15">
        <v>0</v>
      </c>
      <c r="AG37" s="15">
        <v>0</v>
      </c>
      <c r="AH37" s="15">
        <v>0</v>
      </c>
      <c r="AI37" s="15">
        <v>0</v>
      </c>
      <c r="AJ37" s="15">
        <v>0</v>
      </c>
      <c r="AK37" s="15">
        <v>0</v>
      </c>
      <c r="AL37" s="15">
        <v>0</v>
      </c>
      <c r="AM37" s="15">
        <v>0</v>
      </c>
      <c r="AN37" s="15">
        <v>0</v>
      </c>
      <c r="AO37" s="15">
        <v>0</v>
      </c>
      <c r="AP37" s="15">
        <v>0</v>
      </c>
      <c r="AQ37" s="15">
        <v>0</v>
      </c>
      <c r="AR37" s="16">
        <f t="shared" si="0"/>
        <v>0</v>
      </c>
    </row>
    <row r="38" spans="1:44" ht="13.25" x14ac:dyDescent="0.25">
      <c r="A38" s="13" t="s">
        <v>111</v>
      </c>
      <c r="B38" s="14" t="s">
        <v>112</v>
      </c>
      <c r="C38" s="15">
        <v>0</v>
      </c>
      <c r="D38" s="15">
        <v>0</v>
      </c>
      <c r="E38" s="15">
        <v>0</v>
      </c>
      <c r="F38" s="15">
        <v>0</v>
      </c>
      <c r="G38" s="15">
        <v>0</v>
      </c>
      <c r="H38" s="15">
        <v>0</v>
      </c>
      <c r="I38" s="15">
        <v>0</v>
      </c>
      <c r="J38" s="15">
        <v>0</v>
      </c>
      <c r="K38" s="15">
        <v>0</v>
      </c>
      <c r="L38" s="15">
        <v>0</v>
      </c>
      <c r="M38" s="15">
        <v>0</v>
      </c>
      <c r="N38" s="15">
        <v>0</v>
      </c>
      <c r="O38" s="15">
        <v>0</v>
      </c>
      <c r="P38" s="15">
        <v>0</v>
      </c>
      <c r="Q38" s="15">
        <v>0</v>
      </c>
      <c r="R38" s="15">
        <v>0</v>
      </c>
      <c r="S38" s="15">
        <v>0</v>
      </c>
      <c r="T38" s="15">
        <v>0</v>
      </c>
      <c r="U38" s="15">
        <v>0</v>
      </c>
      <c r="V38" s="15">
        <v>0</v>
      </c>
      <c r="W38" s="15">
        <v>0</v>
      </c>
      <c r="X38" s="15">
        <v>0</v>
      </c>
      <c r="Y38" s="15">
        <v>0</v>
      </c>
      <c r="Z38" s="15">
        <v>0</v>
      </c>
      <c r="AA38" s="15">
        <v>0</v>
      </c>
      <c r="AB38" s="15">
        <v>0</v>
      </c>
      <c r="AC38" s="15">
        <v>0</v>
      </c>
      <c r="AD38" s="15">
        <v>0</v>
      </c>
      <c r="AE38" s="15">
        <v>0</v>
      </c>
      <c r="AF38" s="15">
        <v>0</v>
      </c>
      <c r="AG38" s="15">
        <v>0</v>
      </c>
      <c r="AH38" s="15">
        <v>0</v>
      </c>
      <c r="AI38" s="15">
        <v>0</v>
      </c>
      <c r="AJ38" s="15">
        <v>0</v>
      </c>
      <c r="AK38" s="15">
        <v>0</v>
      </c>
      <c r="AL38" s="15">
        <v>0</v>
      </c>
      <c r="AM38" s="15">
        <v>0</v>
      </c>
      <c r="AN38" s="15">
        <v>0</v>
      </c>
      <c r="AO38" s="15">
        <v>0</v>
      </c>
      <c r="AP38" s="15">
        <v>0</v>
      </c>
      <c r="AQ38" s="15">
        <v>0</v>
      </c>
      <c r="AR38" s="16">
        <f t="shared" si="0"/>
        <v>0</v>
      </c>
    </row>
    <row r="39" spans="1:44" ht="13.25" x14ac:dyDescent="0.25">
      <c r="A39" s="13" t="s">
        <v>113</v>
      </c>
      <c r="B39" s="14" t="s">
        <v>114</v>
      </c>
      <c r="C39" s="15">
        <v>0.01</v>
      </c>
      <c r="D39" s="15">
        <v>0.05</v>
      </c>
      <c r="E39" s="15">
        <v>0.13</v>
      </c>
      <c r="F39" s="15">
        <v>0.03</v>
      </c>
      <c r="G39" s="15">
        <v>-0.84</v>
      </c>
      <c r="H39" s="15">
        <v>0.12</v>
      </c>
      <c r="I39" s="15">
        <v>0.05</v>
      </c>
      <c r="J39" s="15">
        <v>0</v>
      </c>
      <c r="K39" s="15">
        <v>0</v>
      </c>
      <c r="L39" s="15">
        <v>0.06</v>
      </c>
      <c r="M39" s="15">
        <v>0.03</v>
      </c>
      <c r="N39" s="15">
        <v>0.03</v>
      </c>
      <c r="O39" s="15">
        <v>0.01</v>
      </c>
      <c r="P39" s="15">
        <v>0.02</v>
      </c>
      <c r="Q39" s="15">
        <v>7.0000000000000007E-2</v>
      </c>
      <c r="R39" s="15">
        <v>0.05</v>
      </c>
      <c r="S39" s="15">
        <v>0.02</v>
      </c>
      <c r="T39" s="15">
        <v>0.01</v>
      </c>
      <c r="U39" s="15">
        <v>-0.21</v>
      </c>
      <c r="V39" s="15">
        <v>0</v>
      </c>
      <c r="W39" s="15">
        <v>0.01</v>
      </c>
      <c r="X39" s="15">
        <v>0.05</v>
      </c>
      <c r="Y39" s="15">
        <v>-3.17</v>
      </c>
      <c r="Z39" s="15">
        <v>-2.38</v>
      </c>
      <c r="AA39" s="15">
        <v>0</v>
      </c>
      <c r="AB39" s="15">
        <v>0</v>
      </c>
      <c r="AC39" s="15">
        <v>0</v>
      </c>
      <c r="AD39" s="15">
        <v>0.01</v>
      </c>
      <c r="AE39" s="15">
        <v>-0.36</v>
      </c>
      <c r="AF39" s="15">
        <v>-8.4</v>
      </c>
      <c r="AG39" s="15">
        <v>0.15</v>
      </c>
      <c r="AH39" s="15">
        <v>-0.82</v>
      </c>
      <c r="AI39" s="15">
        <v>0.06</v>
      </c>
      <c r="AJ39" s="15">
        <v>-0.6</v>
      </c>
      <c r="AK39" s="15">
        <v>2431.83</v>
      </c>
      <c r="AL39" s="15">
        <v>0</v>
      </c>
      <c r="AM39" s="15">
        <v>2</v>
      </c>
      <c r="AN39" s="15">
        <v>0.01</v>
      </c>
      <c r="AO39" s="15">
        <v>0.01</v>
      </c>
      <c r="AP39" s="15">
        <v>14</v>
      </c>
      <c r="AQ39" s="15">
        <v>0</v>
      </c>
      <c r="AR39" s="16">
        <f t="shared" si="0"/>
        <v>2432.0400000000004</v>
      </c>
    </row>
    <row r="40" spans="1:44" ht="13.25" x14ac:dyDescent="0.25">
      <c r="A40" s="13" t="s">
        <v>115</v>
      </c>
      <c r="B40" s="14" t="s">
        <v>116</v>
      </c>
      <c r="C40" s="15">
        <v>0</v>
      </c>
      <c r="D40" s="15">
        <v>0</v>
      </c>
      <c r="E40" s="15">
        <v>0</v>
      </c>
      <c r="F40" s="15">
        <v>0</v>
      </c>
      <c r="G40" s="15">
        <v>0</v>
      </c>
      <c r="H40" s="15">
        <v>0</v>
      </c>
      <c r="I40" s="15">
        <v>0</v>
      </c>
      <c r="J40" s="15">
        <v>0</v>
      </c>
      <c r="K40" s="15">
        <v>0</v>
      </c>
      <c r="L40" s="15">
        <v>0</v>
      </c>
      <c r="M40" s="15">
        <v>0</v>
      </c>
      <c r="N40" s="15">
        <v>0</v>
      </c>
      <c r="O40" s="15">
        <v>0</v>
      </c>
      <c r="P40" s="15">
        <v>0</v>
      </c>
      <c r="Q40" s="15">
        <v>0</v>
      </c>
      <c r="R40" s="15">
        <v>0</v>
      </c>
      <c r="S40" s="15">
        <v>0</v>
      </c>
      <c r="T40" s="15">
        <v>0</v>
      </c>
      <c r="U40" s="15">
        <v>0</v>
      </c>
      <c r="V40" s="15">
        <v>0</v>
      </c>
      <c r="W40" s="15">
        <v>0</v>
      </c>
      <c r="X40" s="15">
        <v>0</v>
      </c>
      <c r="Y40" s="15">
        <v>0</v>
      </c>
      <c r="Z40" s="15">
        <v>0</v>
      </c>
      <c r="AA40" s="15">
        <v>0</v>
      </c>
      <c r="AB40" s="15">
        <v>0</v>
      </c>
      <c r="AC40" s="15">
        <v>0</v>
      </c>
      <c r="AD40" s="15">
        <v>0</v>
      </c>
      <c r="AE40" s="15">
        <v>0</v>
      </c>
      <c r="AF40" s="15">
        <v>0</v>
      </c>
      <c r="AG40" s="15">
        <v>0</v>
      </c>
      <c r="AH40" s="15">
        <v>0</v>
      </c>
      <c r="AI40" s="15">
        <v>0</v>
      </c>
      <c r="AJ40" s="15">
        <v>0</v>
      </c>
      <c r="AK40" s="15">
        <v>0</v>
      </c>
      <c r="AL40" s="15">
        <v>0</v>
      </c>
      <c r="AM40" s="15">
        <v>0</v>
      </c>
      <c r="AN40" s="15">
        <v>0</v>
      </c>
      <c r="AO40" s="15">
        <v>0</v>
      </c>
      <c r="AP40" s="15">
        <v>0</v>
      </c>
      <c r="AQ40" s="15">
        <v>0</v>
      </c>
      <c r="AR40" s="16">
        <f t="shared" si="0"/>
        <v>0</v>
      </c>
    </row>
    <row r="41" spans="1:44" ht="13.25" x14ac:dyDescent="0.25">
      <c r="A41" s="13" t="s">
        <v>117</v>
      </c>
      <c r="B41" s="14" t="s">
        <v>118</v>
      </c>
      <c r="C41" s="15">
        <v>0</v>
      </c>
      <c r="D41" s="15">
        <v>0</v>
      </c>
      <c r="E41" s="15">
        <v>0</v>
      </c>
      <c r="F41" s="15">
        <v>0</v>
      </c>
      <c r="G41" s="15">
        <v>0</v>
      </c>
      <c r="H41" s="15">
        <v>0</v>
      </c>
      <c r="I41" s="15">
        <v>0</v>
      </c>
      <c r="J41" s="15">
        <v>0</v>
      </c>
      <c r="K41" s="15">
        <v>0</v>
      </c>
      <c r="L41" s="15">
        <v>0</v>
      </c>
      <c r="M41" s="15">
        <v>0</v>
      </c>
      <c r="N41" s="15">
        <v>0</v>
      </c>
      <c r="O41" s="15">
        <v>0</v>
      </c>
      <c r="P41" s="15">
        <v>0</v>
      </c>
      <c r="Q41" s="15">
        <v>0</v>
      </c>
      <c r="R41" s="15">
        <v>0</v>
      </c>
      <c r="S41" s="15">
        <v>0</v>
      </c>
      <c r="T41" s="15">
        <v>0</v>
      </c>
      <c r="U41" s="15">
        <v>0</v>
      </c>
      <c r="V41" s="15">
        <v>0</v>
      </c>
      <c r="W41" s="15">
        <v>0</v>
      </c>
      <c r="X41" s="15">
        <v>0</v>
      </c>
      <c r="Y41" s="15">
        <v>0</v>
      </c>
      <c r="Z41" s="15">
        <v>0</v>
      </c>
      <c r="AA41" s="15">
        <v>0</v>
      </c>
      <c r="AB41" s="15">
        <v>0</v>
      </c>
      <c r="AC41" s="15">
        <v>0</v>
      </c>
      <c r="AD41" s="15">
        <v>0</v>
      </c>
      <c r="AE41" s="15">
        <v>0</v>
      </c>
      <c r="AF41" s="15">
        <v>0</v>
      </c>
      <c r="AG41" s="15">
        <v>0</v>
      </c>
      <c r="AH41" s="15">
        <v>0</v>
      </c>
      <c r="AI41" s="15">
        <v>0</v>
      </c>
      <c r="AJ41" s="15">
        <v>0</v>
      </c>
      <c r="AK41" s="15">
        <v>0</v>
      </c>
      <c r="AL41" s="15">
        <v>0</v>
      </c>
      <c r="AM41" s="15">
        <v>0</v>
      </c>
      <c r="AN41" s="15">
        <v>0</v>
      </c>
      <c r="AO41" s="15">
        <v>0</v>
      </c>
      <c r="AP41" s="15">
        <v>0</v>
      </c>
      <c r="AQ41" s="15">
        <v>0</v>
      </c>
      <c r="AR41" s="16">
        <f t="shared" si="0"/>
        <v>0</v>
      </c>
    </row>
    <row r="42" spans="1:44" ht="13.25" x14ac:dyDescent="0.25">
      <c r="A42" s="13" t="s">
        <v>119</v>
      </c>
      <c r="B42" s="14" t="s">
        <v>120</v>
      </c>
      <c r="C42" s="15">
        <v>0</v>
      </c>
      <c r="D42" s="15">
        <v>0</v>
      </c>
      <c r="E42" s="15">
        <v>0</v>
      </c>
      <c r="F42" s="15">
        <v>0</v>
      </c>
      <c r="G42" s="15">
        <v>0</v>
      </c>
      <c r="H42" s="15">
        <v>0</v>
      </c>
      <c r="I42" s="15">
        <v>0</v>
      </c>
      <c r="J42" s="15">
        <v>0</v>
      </c>
      <c r="K42" s="15">
        <v>0</v>
      </c>
      <c r="L42" s="15">
        <v>0</v>
      </c>
      <c r="M42" s="15">
        <v>0</v>
      </c>
      <c r="N42" s="15">
        <v>0</v>
      </c>
      <c r="O42" s="15">
        <v>0</v>
      </c>
      <c r="P42" s="15">
        <v>0</v>
      </c>
      <c r="Q42" s="15">
        <v>0</v>
      </c>
      <c r="R42" s="15">
        <v>0</v>
      </c>
      <c r="S42" s="15">
        <v>0</v>
      </c>
      <c r="T42" s="15">
        <v>0</v>
      </c>
      <c r="U42" s="15">
        <v>0</v>
      </c>
      <c r="V42" s="15">
        <v>0</v>
      </c>
      <c r="W42" s="15">
        <v>0</v>
      </c>
      <c r="X42" s="15">
        <v>0</v>
      </c>
      <c r="Y42" s="15">
        <v>0</v>
      </c>
      <c r="Z42" s="15">
        <v>0</v>
      </c>
      <c r="AA42" s="15">
        <v>0</v>
      </c>
      <c r="AB42" s="15">
        <v>0</v>
      </c>
      <c r="AC42" s="15">
        <v>0</v>
      </c>
      <c r="AD42" s="15">
        <v>0</v>
      </c>
      <c r="AE42" s="15">
        <v>0</v>
      </c>
      <c r="AF42" s="15">
        <v>0</v>
      </c>
      <c r="AG42" s="15">
        <v>0</v>
      </c>
      <c r="AH42" s="15">
        <v>0</v>
      </c>
      <c r="AI42" s="15">
        <v>0</v>
      </c>
      <c r="AJ42" s="15">
        <v>0</v>
      </c>
      <c r="AK42" s="15">
        <v>0</v>
      </c>
      <c r="AL42" s="15">
        <v>0</v>
      </c>
      <c r="AM42" s="15">
        <v>0</v>
      </c>
      <c r="AN42" s="15">
        <v>0</v>
      </c>
      <c r="AO42" s="15">
        <v>0</v>
      </c>
      <c r="AP42" s="15">
        <v>0</v>
      </c>
      <c r="AQ42" s="15">
        <v>0</v>
      </c>
      <c r="AR42" s="16">
        <f t="shared" si="0"/>
        <v>0</v>
      </c>
    </row>
    <row r="43" spans="1:44" ht="13.25" x14ac:dyDescent="0.25">
      <c r="A43" s="13" t="s">
        <v>121</v>
      </c>
      <c r="B43" s="14" t="s">
        <v>122</v>
      </c>
      <c r="C43" s="15">
        <v>0</v>
      </c>
      <c r="D43" s="15">
        <v>0</v>
      </c>
      <c r="E43" s="15">
        <v>0</v>
      </c>
      <c r="F43" s="15">
        <v>0</v>
      </c>
      <c r="G43" s="15">
        <v>0</v>
      </c>
      <c r="H43" s="15">
        <v>0</v>
      </c>
      <c r="I43" s="15">
        <v>0</v>
      </c>
      <c r="J43" s="15">
        <v>0</v>
      </c>
      <c r="K43" s="15">
        <v>0</v>
      </c>
      <c r="L43" s="15">
        <v>0</v>
      </c>
      <c r="M43" s="15">
        <v>0</v>
      </c>
      <c r="N43" s="15">
        <v>0</v>
      </c>
      <c r="O43" s="15">
        <v>0</v>
      </c>
      <c r="P43" s="15">
        <v>0</v>
      </c>
      <c r="Q43" s="15">
        <v>0</v>
      </c>
      <c r="R43" s="15">
        <v>0</v>
      </c>
      <c r="S43" s="15">
        <v>0</v>
      </c>
      <c r="T43" s="15">
        <v>0</v>
      </c>
      <c r="U43" s="15">
        <v>0</v>
      </c>
      <c r="V43" s="15">
        <v>0</v>
      </c>
      <c r="W43" s="15">
        <v>0</v>
      </c>
      <c r="X43" s="15">
        <v>0</v>
      </c>
      <c r="Y43" s="15">
        <v>0</v>
      </c>
      <c r="Z43" s="15">
        <v>0</v>
      </c>
      <c r="AA43" s="15">
        <v>0</v>
      </c>
      <c r="AB43" s="15">
        <v>0</v>
      </c>
      <c r="AC43" s="15">
        <v>0</v>
      </c>
      <c r="AD43" s="15">
        <v>0</v>
      </c>
      <c r="AE43" s="15">
        <v>0</v>
      </c>
      <c r="AF43" s="15">
        <v>0</v>
      </c>
      <c r="AG43" s="15">
        <v>0</v>
      </c>
      <c r="AH43" s="15">
        <v>0</v>
      </c>
      <c r="AI43" s="15">
        <v>0</v>
      </c>
      <c r="AJ43" s="15">
        <v>0</v>
      </c>
      <c r="AK43" s="15">
        <v>0</v>
      </c>
      <c r="AL43" s="15">
        <v>0</v>
      </c>
      <c r="AM43" s="15">
        <v>0</v>
      </c>
      <c r="AN43" s="15">
        <v>0</v>
      </c>
      <c r="AO43" s="15">
        <v>0</v>
      </c>
      <c r="AP43" s="15">
        <v>0</v>
      </c>
      <c r="AQ43" s="15">
        <v>0</v>
      </c>
      <c r="AR43" s="16">
        <f t="shared" si="0"/>
        <v>0</v>
      </c>
    </row>
    <row r="44" spans="1:44" ht="13.25" x14ac:dyDescent="0.25">
      <c r="A44" s="13" t="s">
        <v>123</v>
      </c>
      <c r="B44" s="14" t="s">
        <v>124</v>
      </c>
      <c r="C44" s="15">
        <v>0</v>
      </c>
      <c r="D44" s="15">
        <v>0</v>
      </c>
      <c r="E44" s="15">
        <v>0</v>
      </c>
      <c r="F44" s="15">
        <v>0</v>
      </c>
      <c r="G44" s="15">
        <v>0</v>
      </c>
      <c r="H44" s="15">
        <v>0</v>
      </c>
      <c r="I44" s="15">
        <v>0</v>
      </c>
      <c r="J44" s="15">
        <v>0</v>
      </c>
      <c r="K44" s="15">
        <v>0</v>
      </c>
      <c r="L44" s="15">
        <v>0</v>
      </c>
      <c r="M44" s="15">
        <v>0</v>
      </c>
      <c r="N44" s="15">
        <v>0</v>
      </c>
      <c r="O44" s="15">
        <v>0</v>
      </c>
      <c r="P44" s="15">
        <v>0</v>
      </c>
      <c r="Q44" s="15">
        <v>0</v>
      </c>
      <c r="R44" s="15">
        <v>0</v>
      </c>
      <c r="S44" s="15">
        <v>0</v>
      </c>
      <c r="T44" s="15">
        <v>0</v>
      </c>
      <c r="U44" s="15">
        <v>0</v>
      </c>
      <c r="V44" s="15">
        <v>0</v>
      </c>
      <c r="W44" s="15">
        <v>0</v>
      </c>
      <c r="X44" s="15">
        <v>0</v>
      </c>
      <c r="Y44" s="15">
        <v>0</v>
      </c>
      <c r="Z44" s="15">
        <v>0</v>
      </c>
      <c r="AA44" s="15">
        <v>0</v>
      </c>
      <c r="AB44" s="15">
        <v>0</v>
      </c>
      <c r="AC44" s="15">
        <v>0</v>
      </c>
      <c r="AD44" s="15">
        <v>0</v>
      </c>
      <c r="AE44" s="15">
        <v>0</v>
      </c>
      <c r="AF44" s="15">
        <v>0</v>
      </c>
      <c r="AG44" s="15">
        <v>0</v>
      </c>
      <c r="AH44" s="15">
        <v>0</v>
      </c>
      <c r="AI44" s="15">
        <v>0</v>
      </c>
      <c r="AJ44" s="15">
        <v>0</v>
      </c>
      <c r="AK44" s="15">
        <v>0</v>
      </c>
      <c r="AL44" s="15">
        <v>0</v>
      </c>
      <c r="AM44" s="15">
        <v>0</v>
      </c>
      <c r="AN44" s="15">
        <v>0</v>
      </c>
      <c r="AO44" s="15">
        <v>0</v>
      </c>
      <c r="AP44" s="15">
        <v>0</v>
      </c>
      <c r="AQ44" s="15">
        <v>0</v>
      </c>
      <c r="AR44" s="16">
        <f t="shared" si="0"/>
        <v>0</v>
      </c>
    </row>
    <row r="45" spans="1:44" ht="13.25" x14ac:dyDescent="0.25">
      <c r="A45" s="13" t="s">
        <v>125</v>
      </c>
      <c r="B45" s="14" t="s">
        <v>126</v>
      </c>
      <c r="C45" s="15">
        <v>0</v>
      </c>
      <c r="D45" s="15">
        <v>0</v>
      </c>
      <c r="E45" s="15">
        <v>0</v>
      </c>
      <c r="F45" s="15">
        <v>0</v>
      </c>
      <c r="G45" s="15">
        <v>0</v>
      </c>
      <c r="H45" s="15">
        <v>0</v>
      </c>
      <c r="I45" s="15">
        <v>0</v>
      </c>
      <c r="J45" s="15">
        <v>0</v>
      </c>
      <c r="K45" s="15">
        <v>0</v>
      </c>
      <c r="L45" s="15">
        <v>0</v>
      </c>
      <c r="M45" s="15">
        <v>0</v>
      </c>
      <c r="N45" s="15">
        <v>0</v>
      </c>
      <c r="O45" s="15">
        <v>0</v>
      </c>
      <c r="P45" s="15">
        <v>0</v>
      </c>
      <c r="Q45" s="15">
        <v>0</v>
      </c>
      <c r="R45" s="15">
        <v>0</v>
      </c>
      <c r="S45" s="15">
        <v>0</v>
      </c>
      <c r="T45" s="15">
        <v>0</v>
      </c>
      <c r="U45" s="15">
        <v>0</v>
      </c>
      <c r="V45" s="15">
        <v>0</v>
      </c>
      <c r="W45" s="15">
        <v>0</v>
      </c>
      <c r="X45" s="15">
        <v>0</v>
      </c>
      <c r="Y45" s="15">
        <v>0</v>
      </c>
      <c r="Z45" s="15">
        <v>0</v>
      </c>
      <c r="AA45" s="15">
        <v>0</v>
      </c>
      <c r="AB45" s="15">
        <v>0</v>
      </c>
      <c r="AC45" s="15">
        <v>0</v>
      </c>
      <c r="AD45" s="15">
        <v>0</v>
      </c>
      <c r="AE45" s="15">
        <v>0</v>
      </c>
      <c r="AF45" s="15">
        <v>0</v>
      </c>
      <c r="AG45" s="15">
        <v>0</v>
      </c>
      <c r="AH45" s="15">
        <v>0</v>
      </c>
      <c r="AI45" s="15">
        <v>0</v>
      </c>
      <c r="AJ45" s="15">
        <v>0</v>
      </c>
      <c r="AK45" s="15">
        <v>0</v>
      </c>
      <c r="AL45" s="15">
        <v>0</v>
      </c>
      <c r="AM45" s="15">
        <v>0</v>
      </c>
      <c r="AN45" s="15">
        <v>0</v>
      </c>
      <c r="AO45" s="15">
        <v>0</v>
      </c>
      <c r="AP45" s="15">
        <v>0</v>
      </c>
      <c r="AQ45" s="15">
        <v>0</v>
      </c>
      <c r="AR45" s="16">
        <f t="shared" si="0"/>
        <v>0</v>
      </c>
    </row>
    <row r="46" spans="1:44" ht="13.25" x14ac:dyDescent="0.25">
      <c r="A46" s="13" t="s">
        <v>127</v>
      </c>
      <c r="B46" s="14" t="s">
        <v>128</v>
      </c>
      <c r="C46" s="15"/>
      <c r="D46" s="15"/>
      <c r="E46" s="15"/>
      <c r="F46" s="15"/>
      <c r="G46" s="15"/>
      <c r="H46" s="15"/>
      <c r="I46" s="15"/>
      <c r="J46" s="15"/>
      <c r="K46" s="15"/>
      <c r="L46" s="15"/>
      <c r="M46" s="15"/>
      <c r="N46" s="15"/>
      <c r="O46" s="15"/>
      <c r="P46" s="15"/>
      <c r="Q46" s="15"/>
      <c r="R46" s="15"/>
      <c r="S46" s="15"/>
      <c r="T46" s="15"/>
      <c r="U46" s="15"/>
      <c r="V46" s="15"/>
      <c r="W46" s="15"/>
      <c r="X46" s="15"/>
      <c r="Y46" s="15"/>
      <c r="Z46" s="15"/>
      <c r="AA46" s="15"/>
      <c r="AB46" s="15"/>
      <c r="AC46" s="15"/>
      <c r="AD46" s="15"/>
      <c r="AE46" s="15"/>
      <c r="AF46" s="15"/>
      <c r="AG46" s="15"/>
      <c r="AH46" s="15"/>
      <c r="AI46" s="15"/>
      <c r="AJ46" s="15"/>
      <c r="AK46" s="15"/>
      <c r="AL46" s="15"/>
      <c r="AM46" s="15"/>
      <c r="AN46" s="15"/>
      <c r="AO46" s="15"/>
      <c r="AP46" s="15"/>
      <c r="AQ46" s="15"/>
      <c r="AR46" s="16">
        <f t="shared" si="0"/>
        <v>0</v>
      </c>
    </row>
    <row r="47" spans="1:44" ht="13.25" x14ac:dyDescent="0.25">
      <c r="A47" s="13" t="s">
        <v>129</v>
      </c>
      <c r="B47" s="14" t="s">
        <v>130</v>
      </c>
      <c r="C47" s="15"/>
      <c r="D47" s="15"/>
      <c r="E47" s="15"/>
      <c r="F47" s="15"/>
      <c r="G47" s="15"/>
      <c r="H47" s="15"/>
      <c r="I47" s="15"/>
      <c r="J47" s="15"/>
      <c r="K47" s="15"/>
      <c r="L47" s="15"/>
      <c r="M47" s="15"/>
      <c r="N47" s="15"/>
      <c r="O47" s="15"/>
      <c r="P47" s="15"/>
      <c r="Q47" s="15"/>
      <c r="R47" s="15"/>
      <c r="S47" s="15"/>
      <c r="T47" s="15"/>
      <c r="U47" s="15"/>
      <c r="V47" s="15"/>
      <c r="W47" s="15"/>
      <c r="X47" s="15"/>
      <c r="Y47" s="15"/>
      <c r="Z47" s="15"/>
      <c r="AA47" s="15"/>
      <c r="AB47" s="15"/>
      <c r="AC47" s="15"/>
      <c r="AD47" s="15"/>
      <c r="AE47" s="15"/>
      <c r="AF47" s="15"/>
      <c r="AG47" s="15"/>
      <c r="AH47" s="15"/>
      <c r="AI47" s="15"/>
      <c r="AJ47" s="15"/>
      <c r="AK47" s="15"/>
      <c r="AL47" s="15"/>
      <c r="AM47" s="15"/>
      <c r="AN47" s="15"/>
      <c r="AO47" s="15"/>
      <c r="AP47" s="15"/>
      <c r="AQ47" s="15"/>
      <c r="AR47" s="16">
        <f t="shared" si="0"/>
        <v>0</v>
      </c>
    </row>
    <row r="48" spans="1:44" ht="13.25" x14ac:dyDescent="0.25">
      <c r="A48" s="17" t="s">
        <v>131</v>
      </c>
      <c r="B48" s="18" t="s">
        <v>132</v>
      </c>
      <c r="C48" s="19">
        <f t="shared" ref="C48:AR48" si="1">SUM(C5:C47)</f>
        <v>9625.02</v>
      </c>
      <c r="D48" s="19">
        <f t="shared" si="1"/>
        <v>1422.67</v>
      </c>
      <c r="E48" s="19">
        <f t="shared" si="1"/>
        <v>3294.39</v>
      </c>
      <c r="F48" s="19">
        <f t="shared" si="1"/>
        <v>192.58</v>
      </c>
      <c r="G48" s="19">
        <f t="shared" si="1"/>
        <v>1360.3300000000002</v>
      </c>
      <c r="H48" s="19">
        <f t="shared" si="1"/>
        <v>967.54000000000008</v>
      </c>
      <c r="I48" s="19">
        <f t="shared" si="1"/>
        <v>832.84999999999991</v>
      </c>
      <c r="J48" s="19">
        <f t="shared" si="1"/>
        <v>4273.88</v>
      </c>
      <c r="K48" s="19">
        <f t="shared" si="1"/>
        <v>1671.45</v>
      </c>
      <c r="L48" s="19">
        <f t="shared" si="1"/>
        <v>1713.7099999999998</v>
      </c>
      <c r="M48" s="19">
        <f t="shared" si="1"/>
        <v>3000.3700000000003</v>
      </c>
      <c r="N48" s="19">
        <f t="shared" si="1"/>
        <v>1648.6699999999998</v>
      </c>
      <c r="O48" s="19">
        <f t="shared" si="1"/>
        <v>288.65000000000003</v>
      </c>
      <c r="P48" s="19">
        <f t="shared" si="1"/>
        <v>1614.73</v>
      </c>
      <c r="Q48" s="19">
        <f t="shared" si="1"/>
        <v>2627.29</v>
      </c>
      <c r="R48" s="19">
        <f t="shared" si="1"/>
        <v>3027.42</v>
      </c>
      <c r="S48" s="19">
        <f t="shared" si="1"/>
        <v>1329.65</v>
      </c>
      <c r="T48" s="19">
        <f t="shared" si="1"/>
        <v>1293.5600000000002</v>
      </c>
      <c r="U48" s="19">
        <f t="shared" si="1"/>
        <v>6542.92</v>
      </c>
      <c r="V48" s="19">
        <f t="shared" si="1"/>
        <v>2981.7100000000005</v>
      </c>
      <c r="W48" s="19">
        <f t="shared" si="1"/>
        <v>1706.4800000000005</v>
      </c>
      <c r="X48" s="19">
        <f t="shared" si="1"/>
        <v>1453.4399999999998</v>
      </c>
      <c r="Y48" s="19">
        <f t="shared" si="1"/>
        <v>6130.7900000000009</v>
      </c>
      <c r="Z48" s="19">
        <f t="shared" si="1"/>
        <v>7515.8</v>
      </c>
      <c r="AA48" s="19">
        <f t="shared" si="1"/>
        <v>14657.28</v>
      </c>
      <c r="AB48" s="19">
        <f t="shared" si="1"/>
        <v>8961</v>
      </c>
      <c r="AC48" s="19">
        <f t="shared" si="1"/>
        <v>3157.96</v>
      </c>
      <c r="AD48" s="19">
        <f t="shared" si="1"/>
        <v>5246.68</v>
      </c>
      <c r="AE48" s="19">
        <f t="shared" si="1"/>
        <v>103347.38</v>
      </c>
      <c r="AF48" s="19">
        <f t="shared" si="1"/>
        <v>3992.2000000000003</v>
      </c>
      <c r="AG48" s="19">
        <f t="shared" si="1"/>
        <v>14388.050000000001</v>
      </c>
      <c r="AH48" s="19">
        <f t="shared" si="1"/>
        <v>14391.88</v>
      </c>
      <c r="AI48" s="19">
        <f t="shared" si="1"/>
        <v>5115.9000000000005</v>
      </c>
      <c r="AJ48" s="19">
        <f t="shared" si="1"/>
        <v>4838.82</v>
      </c>
      <c r="AK48" s="19">
        <f t="shared" si="1"/>
        <v>9678.5099999999984</v>
      </c>
      <c r="AL48" s="19">
        <f t="shared" si="1"/>
        <v>1308.29</v>
      </c>
      <c r="AM48" s="19">
        <f t="shared" si="1"/>
        <v>8628.0399999999991</v>
      </c>
      <c r="AN48" s="19">
        <f t="shared" si="1"/>
        <v>7636.02</v>
      </c>
      <c r="AO48" s="19">
        <f t="shared" si="1"/>
        <v>2982.9800000000005</v>
      </c>
      <c r="AP48" s="19">
        <f t="shared" si="1"/>
        <v>25199</v>
      </c>
      <c r="AQ48" s="19">
        <f t="shared" si="1"/>
        <v>406.20000000000005</v>
      </c>
      <c r="AR48" s="20">
        <f t="shared" si="1"/>
        <v>300452.08999999997</v>
      </c>
    </row>
  </sheetData>
  <mergeCells count="2">
    <mergeCell ref="A3:B3"/>
    <mergeCell ref="A4:B4"/>
  </mergeCells>
  <pageMargins left="0" right="0" top="0" bottom="0" header="0.51181102362204722" footer="0.51181102362204722"/>
  <pageSetup paperSize="9" scale="50" orientation="landscape"/>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0"/>
  <dimension ref="A3:AG88"/>
  <sheetViews>
    <sheetView workbookViewId="0">
      <pane xSplit="1" ySplit="4" topLeftCell="T28" activePane="bottomRight" state="frozen"/>
      <selection activeCell="B9" sqref="B9"/>
      <selection pane="topRight" activeCell="B9" sqref="B9"/>
      <selection pane="bottomLeft" activeCell="B9" sqref="B9"/>
      <selection pane="bottomRight" activeCell="AE59" sqref="AE59"/>
    </sheetView>
  </sheetViews>
  <sheetFormatPr baseColWidth="10" defaultColWidth="8.90625" defaultRowHeight="12.5" outlineLevelRow="1" x14ac:dyDescent="0.25"/>
  <cols>
    <col min="1" max="1" width="10.54296875" style="22" customWidth="1"/>
    <col min="2" max="2" width="9" style="22" customWidth="1"/>
    <col min="3" max="3" width="8.453125" style="22" customWidth="1"/>
    <col min="4" max="4" width="11.54296875" style="22" customWidth="1"/>
    <col min="5" max="10" width="12" style="22" customWidth="1"/>
    <col min="11" max="13" width="12.54296875" style="22" customWidth="1"/>
    <col min="14" max="25" width="12.54296875" style="22" bestFit="1" customWidth="1"/>
    <col min="26" max="26" width="10" style="22" customWidth="1"/>
    <col min="27" max="27" width="9.453125" style="22" customWidth="1"/>
    <col min="28" max="28" width="10.453125" style="22" bestFit="1" customWidth="1"/>
    <col min="29" max="29" width="8.90625" style="22"/>
    <col min="30" max="30" width="14.90625" style="22" bestFit="1" customWidth="1"/>
    <col min="31" max="31" width="22.90625" style="22" bestFit="1" customWidth="1"/>
    <col min="32" max="16384" width="8.90625" style="22"/>
  </cols>
  <sheetData>
    <row r="3" spans="1:33" x14ac:dyDescent="0.25">
      <c r="A3" s="80"/>
      <c r="B3" s="81" t="s">
        <v>133</v>
      </c>
      <c r="C3" s="82"/>
      <c r="D3" s="82"/>
      <c r="E3" s="82"/>
      <c r="F3" s="82"/>
      <c r="G3" s="82"/>
      <c r="H3" s="82"/>
      <c r="I3" s="82"/>
      <c r="J3" s="82"/>
      <c r="K3" s="82"/>
      <c r="L3" s="82"/>
      <c r="M3" s="82"/>
      <c r="N3" s="82"/>
      <c r="O3" s="82"/>
      <c r="P3" s="82"/>
      <c r="Q3" s="82"/>
      <c r="R3" s="82"/>
      <c r="S3" s="82"/>
      <c r="T3" s="82"/>
      <c r="U3" s="82"/>
      <c r="V3" s="82"/>
      <c r="W3" s="82"/>
      <c r="X3" s="82"/>
      <c r="Y3" s="82"/>
      <c r="Z3" s="83"/>
      <c r="AA3"/>
      <c r="AD3" s="22" t="s">
        <v>188</v>
      </c>
      <c r="AE3" s="22" t="s">
        <v>195</v>
      </c>
    </row>
    <row r="4" spans="1:33" x14ac:dyDescent="0.25">
      <c r="A4" s="81" t="s">
        <v>134</v>
      </c>
      <c r="B4" s="80" t="s">
        <v>135</v>
      </c>
      <c r="C4" s="84" t="s">
        <v>136</v>
      </c>
      <c r="D4" s="84" t="s">
        <v>137</v>
      </c>
      <c r="E4" s="84" t="s">
        <v>138</v>
      </c>
      <c r="F4" s="84" t="s">
        <v>139</v>
      </c>
      <c r="G4" s="84" t="s">
        <v>140</v>
      </c>
      <c r="H4" s="84" t="s">
        <v>141</v>
      </c>
      <c r="I4" s="84" t="s">
        <v>142</v>
      </c>
      <c r="J4" s="84" t="s">
        <v>143</v>
      </c>
      <c r="K4" s="84" t="s">
        <v>144</v>
      </c>
      <c r="L4" s="84" t="s">
        <v>145</v>
      </c>
      <c r="M4" s="84" t="s">
        <v>146</v>
      </c>
      <c r="N4" s="84" t="s">
        <v>147</v>
      </c>
      <c r="O4" s="84" t="s">
        <v>148</v>
      </c>
      <c r="P4" s="84" t="s">
        <v>149</v>
      </c>
      <c r="Q4" s="84" t="s">
        <v>150</v>
      </c>
      <c r="R4" s="84" t="s">
        <v>151</v>
      </c>
      <c r="S4" s="84" t="s">
        <v>152</v>
      </c>
      <c r="T4" s="84" t="s">
        <v>153</v>
      </c>
      <c r="U4" s="84" t="s">
        <v>154</v>
      </c>
      <c r="V4" s="84" t="s">
        <v>155</v>
      </c>
      <c r="W4" s="84" t="s">
        <v>156</v>
      </c>
      <c r="X4" s="84" t="s">
        <v>157</v>
      </c>
      <c r="Y4" s="84" t="s">
        <v>158</v>
      </c>
      <c r="Z4" s="85" t="s">
        <v>167</v>
      </c>
      <c r="AA4" s="100" t="s">
        <v>168</v>
      </c>
      <c r="AB4" s="100" t="s">
        <v>168</v>
      </c>
      <c r="AD4" s="22" t="s">
        <v>185</v>
      </c>
      <c r="AE4" s="22" t="s">
        <v>186</v>
      </c>
      <c r="AG4" s="22" t="s">
        <v>189</v>
      </c>
    </row>
    <row r="5" spans="1:33" outlineLevel="1" x14ac:dyDescent="0.25">
      <c r="A5" s="80">
        <v>1</v>
      </c>
      <c r="B5" s="86">
        <v>1079</v>
      </c>
      <c r="C5" s="87">
        <v>0</v>
      </c>
      <c r="D5" s="87">
        <v>0</v>
      </c>
      <c r="E5" s="87">
        <v>0</v>
      </c>
      <c r="F5" s="87">
        <v>0</v>
      </c>
      <c r="G5" s="87">
        <v>0</v>
      </c>
      <c r="H5" s="87">
        <v>0</v>
      </c>
      <c r="I5" s="87">
        <v>0</v>
      </c>
      <c r="J5" s="87">
        <v>0</v>
      </c>
      <c r="K5" s="87">
        <v>0</v>
      </c>
      <c r="L5" s="87">
        <v>0</v>
      </c>
      <c r="M5" s="87">
        <v>0</v>
      </c>
      <c r="N5" s="87">
        <v>0</v>
      </c>
      <c r="O5" s="87">
        <v>0</v>
      </c>
      <c r="P5" s="87">
        <v>0</v>
      </c>
      <c r="Q5" s="87">
        <v>0</v>
      </c>
      <c r="R5" s="87">
        <v>0</v>
      </c>
      <c r="S5" s="87">
        <v>0</v>
      </c>
      <c r="T5" s="87">
        <v>5.5890945126170948</v>
      </c>
      <c r="U5" s="87">
        <v>57.410905487382905</v>
      </c>
      <c r="V5" s="87">
        <v>0</v>
      </c>
      <c r="W5" s="87">
        <v>0</v>
      </c>
      <c r="X5" s="87">
        <v>0</v>
      </c>
      <c r="Y5" s="87">
        <v>0</v>
      </c>
      <c r="Z5" s="88">
        <v>1142</v>
      </c>
      <c r="AA5"/>
      <c r="AB5" s="97"/>
    </row>
    <row r="6" spans="1:33" outlineLevel="1" x14ac:dyDescent="0.25">
      <c r="A6" s="89">
        <v>2</v>
      </c>
      <c r="B6" s="90">
        <v>0</v>
      </c>
      <c r="C6" s="91">
        <v>0</v>
      </c>
      <c r="D6" s="91">
        <v>0</v>
      </c>
      <c r="E6" s="91">
        <v>0</v>
      </c>
      <c r="F6" s="91">
        <v>0</v>
      </c>
      <c r="G6" s="91">
        <v>0</v>
      </c>
      <c r="H6" s="91">
        <v>0</v>
      </c>
      <c r="I6" s="91">
        <v>0</v>
      </c>
      <c r="J6" s="91">
        <v>0</v>
      </c>
      <c r="K6" s="91">
        <v>0</v>
      </c>
      <c r="L6" s="91">
        <v>0</v>
      </c>
      <c r="M6" s="91">
        <v>0</v>
      </c>
      <c r="N6" s="91">
        <v>0</v>
      </c>
      <c r="O6" s="91">
        <v>0</v>
      </c>
      <c r="P6" s="91">
        <v>0</v>
      </c>
      <c r="Q6" s="91">
        <v>0</v>
      </c>
      <c r="R6" s="91">
        <v>0</v>
      </c>
      <c r="S6" s="91">
        <v>0</v>
      </c>
      <c r="T6" s="91">
        <v>0</v>
      </c>
      <c r="U6" s="91">
        <v>0</v>
      </c>
      <c r="V6" s="91">
        <v>0</v>
      </c>
      <c r="W6" s="91">
        <v>0</v>
      </c>
      <c r="X6" s="91">
        <v>0</v>
      </c>
      <c r="Y6" s="91">
        <v>0</v>
      </c>
      <c r="Z6" s="92">
        <v>0</v>
      </c>
      <c r="AA6"/>
      <c r="AB6" s="97"/>
    </row>
    <row r="7" spans="1:33" outlineLevel="1" x14ac:dyDescent="0.25">
      <c r="A7" s="89">
        <v>3</v>
      </c>
      <c r="B7" s="90">
        <v>311.32</v>
      </c>
      <c r="C7" s="91">
        <v>283.40999999999997</v>
      </c>
      <c r="D7" s="91">
        <v>229.54</v>
      </c>
      <c r="E7" s="91">
        <v>35.837680460777563</v>
      </c>
      <c r="F7" s="91">
        <v>104.35588712201839</v>
      </c>
      <c r="G7" s="91">
        <v>53.442571509487394</v>
      </c>
      <c r="H7" s="91">
        <v>4.3232041413984348</v>
      </c>
      <c r="I7" s="91">
        <v>17.142770434872752</v>
      </c>
      <c r="J7" s="91">
        <v>18.156303192867881</v>
      </c>
      <c r="K7" s="91">
        <v>71.763304506144735</v>
      </c>
      <c r="L7" s="91">
        <v>33.165250341374602</v>
      </c>
      <c r="M7" s="91">
        <v>673.00893466127195</v>
      </c>
      <c r="N7" s="91">
        <v>1365.62</v>
      </c>
      <c r="O7" s="91">
        <v>298.33140732229992</v>
      </c>
      <c r="P7" s="91">
        <v>469.44616244251955</v>
      </c>
      <c r="Q7" s="91">
        <v>1326.8926848825854</v>
      </c>
      <c r="R7" s="91">
        <v>301.88384202918945</v>
      </c>
      <c r="S7" s="91">
        <v>548.24764097178604</v>
      </c>
      <c r="T7" s="91">
        <v>13628.170969272109</v>
      </c>
      <c r="U7" s="91">
        <v>1829.0272930795111</v>
      </c>
      <c r="V7" s="91">
        <v>-6.9208270113156499E-3</v>
      </c>
      <c r="W7" s="91">
        <v>-2.659589550494815</v>
      </c>
      <c r="X7" s="91">
        <v>160.47740708290476</v>
      </c>
      <c r="Y7" s="91">
        <v>83.103196924387703</v>
      </c>
      <c r="Z7" s="92">
        <v>21844</v>
      </c>
      <c r="AA7"/>
      <c r="AB7" s="97"/>
    </row>
    <row r="8" spans="1:33" outlineLevel="1" x14ac:dyDescent="0.25">
      <c r="A8" s="89">
        <v>4</v>
      </c>
      <c r="B8" s="90"/>
      <c r="C8" s="91"/>
      <c r="D8" s="91"/>
      <c r="E8" s="91"/>
      <c r="F8" s="91"/>
      <c r="G8" s="91"/>
      <c r="H8" s="91"/>
      <c r="I8" s="91"/>
      <c r="J8" s="91"/>
      <c r="K8" s="91"/>
      <c r="L8" s="91"/>
      <c r="M8" s="91"/>
      <c r="N8" s="91"/>
      <c r="O8" s="91"/>
      <c r="P8" s="91"/>
      <c r="Q8" s="91"/>
      <c r="R8" s="91"/>
      <c r="S8" s="91"/>
      <c r="T8" s="91"/>
      <c r="U8" s="91"/>
      <c r="V8" s="91"/>
      <c r="W8" s="91"/>
      <c r="X8" s="91"/>
      <c r="Y8" s="91"/>
      <c r="Z8" s="92">
        <v>0</v>
      </c>
      <c r="AA8"/>
      <c r="AB8" s="97"/>
    </row>
    <row r="9" spans="1:33" outlineLevel="1" x14ac:dyDescent="0.25">
      <c r="A9" s="89">
        <v>5</v>
      </c>
      <c r="B9" s="90"/>
      <c r="C9" s="91"/>
      <c r="D9" s="91"/>
      <c r="E9" s="91"/>
      <c r="F9" s="91"/>
      <c r="G9" s="91"/>
      <c r="H9" s="91"/>
      <c r="I9" s="91"/>
      <c r="J9" s="91"/>
      <c r="K9" s="91"/>
      <c r="L9" s="91"/>
      <c r="M9" s="91"/>
      <c r="N9" s="91"/>
      <c r="O9" s="91"/>
      <c r="P9" s="91"/>
      <c r="Q9" s="91"/>
      <c r="R9" s="91"/>
      <c r="S9" s="91"/>
      <c r="T9" s="91"/>
      <c r="U9" s="91"/>
      <c r="V9" s="91"/>
      <c r="W9" s="91"/>
      <c r="X9" s="91"/>
      <c r="Y9" s="91"/>
      <c r="Z9" s="92">
        <v>0</v>
      </c>
      <c r="AA9"/>
      <c r="AB9" s="97"/>
    </row>
    <row r="10" spans="1:33" outlineLevel="1" x14ac:dyDescent="0.25">
      <c r="A10" s="89">
        <v>6</v>
      </c>
      <c r="B10" s="90"/>
      <c r="C10" s="91"/>
      <c r="D10" s="91"/>
      <c r="E10" s="91"/>
      <c r="F10" s="91"/>
      <c r="G10" s="91"/>
      <c r="H10" s="91"/>
      <c r="I10" s="91"/>
      <c r="J10" s="91"/>
      <c r="K10" s="91"/>
      <c r="L10" s="91"/>
      <c r="M10" s="91"/>
      <c r="N10" s="91"/>
      <c r="O10" s="91"/>
      <c r="P10" s="91"/>
      <c r="Q10" s="91"/>
      <c r="R10" s="91"/>
      <c r="S10" s="91"/>
      <c r="T10" s="91"/>
      <c r="U10" s="91"/>
      <c r="V10" s="91"/>
      <c r="W10" s="91"/>
      <c r="X10" s="91"/>
      <c r="Y10" s="91"/>
      <c r="Z10" s="92">
        <v>0</v>
      </c>
      <c r="AA10"/>
      <c r="AB10" s="97"/>
    </row>
    <row r="11" spans="1:33" outlineLevel="1" x14ac:dyDescent="0.25">
      <c r="A11" s="89">
        <v>7</v>
      </c>
      <c r="B11" s="90"/>
      <c r="C11" s="91"/>
      <c r="D11" s="91"/>
      <c r="E11" s="91"/>
      <c r="F11" s="91"/>
      <c r="G11" s="91"/>
      <c r="H11" s="91"/>
      <c r="I11" s="91"/>
      <c r="J11" s="91"/>
      <c r="K11" s="91"/>
      <c r="L11" s="91"/>
      <c r="M11" s="91"/>
      <c r="N11" s="91"/>
      <c r="O11" s="91"/>
      <c r="P11" s="91"/>
      <c r="Q11" s="91"/>
      <c r="R11" s="91"/>
      <c r="S11" s="91"/>
      <c r="T11" s="91"/>
      <c r="U11" s="91"/>
      <c r="V11" s="91"/>
      <c r="W11" s="91"/>
      <c r="X11" s="91"/>
      <c r="Y11" s="91"/>
      <c r="Z11" s="92">
        <v>0</v>
      </c>
      <c r="AA11"/>
      <c r="AB11" s="97"/>
    </row>
    <row r="12" spans="1:33" outlineLevel="1" x14ac:dyDescent="0.25">
      <c r="A12" s="89">
        <v>8</v>
      </c>
      <c r="B12" s="90"/>
      <c r="C12" s="91"/>
      <c r="D12" s="91"/>
      <c r="E12" s="91"/>
      <c r="F12" s="91"/>
      <c r="G12" s="91"/>
      <c r="H12" s="91"/>
      <c r="I12" s="91"/>
      <c r="J12" s="91"/>
      <c r="K12" s="91"/>
      <c r="L12" s="91"/>
      <c r="M12" s="91"/>
      <c r="N12" s="91"/>
      <c r="O12" s="91"/>
      <c r="P12" s="91"/>
      <c r="Q12" s="91"/>
      <c r="R12" s="91"/>
      <c r="S12" s="91"/>
      <c r="T12" s="91"/>
      <c r="U12" s="91"/>
      <c r="V12" s="91"/>
      <c r="W12" s="91"/>
      <c r="X12" s="91"/>
      <c r="Y12" s="91"/>
      <c r="Z12" s="92">
        <v>0</v>
      </c>
      <c r="AA12"/>
      <c r="AB12" s="97"/>
    </row>
    <row r="13" spans="1:33" outlineLevel="1" x14ac:dyDescent="0.25">
      <c r="A13" s="89">
        <v>9</v>
      </c>
      <c r="B13" s="90"/>
      <c r="C13" s="91"/>
      <c r="D13" s="91"/>
      <c r="E13" s="91"/>
      <c r="F13" s="91"/>
      <c r="G13" s="91"/>
      <c r="H13" s="91"/>
      <c r="I13" s="91"/>
      <c r="J13" s="91"/>
      <c r="K13" s="91"/>
      <c r="L13" s="91"/>
      <c r="M13" s="91"/>
      <c r="N13" s="91"/>
      <c r="O13" s="91"/>
      <c r="P13" s="91"/>
      <c r="Q13" s="91"/>
      <c r="R13" s="91"/>
      <c r="S13" s="91"/>
      <c r="T13" s="91"/>
      <c r="U13" s="91"/>
      <c r="V13" s="91"/>
      <c r="W13" s="91"/>
      <c r="X13" s="91"/>
      <c r="Y13" s="91"/>
      <c r="Z13" s="92">
        <v>0</v>
      </c>
      <c r="AA13"/>
      <c r="AB13" s="97"/>
    </row>
    <row r="14" spans="1:33" outlineLevel="1" x14ac:dyDescent="0.25">
      <c r="A14" s="89">
        <v>10</v>
      </c>
      <c r="B14" s="90"/>
      <c r="C14" s="91"/>
      <c r="D14" s="91"/>
      <c r="E14" s="91"/>
      <c r="F14" s="91"/>
      <c r="G14" s="91"/>
      <c r="H14" s="91"/>
      <c r="I14" s="91"/>
      <c r="J14" s="91"/>
      <c r="K14" s="91"/>
      <c r="L14" s="91"/>
      <c r="M14" s="91"/>
      <c r="N14" s="91"/>
      <c r="O14" s="91"/>
      <c r="P14" s="91"/>
      <c r="Q14" s="91"/>
      <c r="R14" s="91"/>
      <c r="S14" s="91"/>
      <c r="T14" s="91"/>
      <c r="U14" s="91"/>
      <c r="V14" s="91"/>
      <c r="W14" s="91"/>
      <c r="X14" s="91"/>
      <c r="Y14" s="91"/>
      <c r="Z14" s="92">
        <v>0</v>
      </c>
      <c r="AA14"/>
      <c r="AB14" s="97"/>
    </row>
    <row r="15" spans="1:33" outlineLevel="1" x14ac:dyDescent="0.25">
      <c r="A15" s="89">
        <v>11</v>
      </c>
      <c r="B15" s="90"/>
      <c r="C15" s="91"/>
      <c r="D15" s="91"/>
      <c r="E15" s="91"/>
      <c r="F15" s="91"/>
      <c r="G15" s="91"/>
      <c r="H15" s="91"/>
      <c r="I15" s="91"/>
      <c r="J15" s="91"/>
      <c r="K15" s="91"/>
      <c r="L15" s="91"/>
      <c r="M15" s="91"/>
      <c r="N15" s="91"/>
      <c r="O15" s="91"/>
      <c r="P15" s="91"/>
      <c r="Q15" s="91"/>
      <c r="R15" s="91"/>
      <c r="S15" s="91"/>
      <c r="T15" s="91"/>
      <c r="U15" s="91"/>
      <c r="V15" s="91"/>
      <c r="W15" s="91"/>
      <c r="X15" s="91"/>
      <c r="Y15" s="91"/>
      <c r="Z15" s="92">
        <v>0</v>
      </c>
      <c r="AA15"/>
      <c r="AB15" s="97"/>
    </row>
    <row r="16" spans="1:33" outlineLevel="1" x14ac:dyDescent="0.25">
      <c r="A16" s="89">
        <v>12</v>
      </c>
      <c r="B16" s="90">
        <v>5642.63</v>
      </c>
      <c r="C16" s="91">
        <v>2854.63</v>
      </c>
      <c r="D16" s="91">
        <v>3326.1299999999997</v>
      </c>
      <c r="E16" s="91">
        <v>273.83446691291562</v>
      </c>
      <c r="F16" s="91">
        <v>797.37969511049903</v>
      </c>
      <c r="G16" s="91">
        <v>543.65334466156889</v>
      </c>
      <c r="H16" s="91">
        <v>183.01745399885965</v>
      </c>
      <c r="I16" s="91">
        <v>725.71780023842837</v>
      </c>
      <c r="J16" s="91">
        <v>768.62444513554146</v>
      </c>
      <c r="K16" s="91">
        <v>606.97353072371413</v>
      </c>
      <c r="L16" s="91">
        <v>280.51145687300868</v>
      </c>
      <c r="M16" s="91">
        <v>7215.6181862400063</v>
      </c>
      <c r="N16" s="91">
        <v>2597.5799999999995</v>
      </c>
      <c r="O16" s="91">
        <v>356.60801581501067</v>
      </c>
      <c r="P16" s="91">
        <v>561.14864346059244</v>
      </c>
      <c r="Q16" s="91">
        <v>1586.0903543562681</v>
      </c>
      <c r="R16" s="91">
        <v>360.85438968327605</v>
      </c>
      <c r="S16" s="91">
        <v>655.34334844937007</v>
      </c>
      <c r="T16" s="91">
        <v>28883.731141328964</v>
      </c>
      <c r="U16" s="91">
        <v>5894.7741069065205</v>
      </c>
      <c r="V16" s="91">
        <v>1.8439094748002851</v>
      </c>
      <c r="W16" s="91">
        <v>708.59195920069124</v>
      </c>
      <c r="X16" s="91">
        <v>2319.0657206709584</v>
      </c>
      <c r="Y16" s="91">
        <v>1203.618030759008</v>
      </c>
      <c r="Z16" s="92">
        <v>68347.97</v>
      </c>
      <c r="AA16"/>
      <c r="AB16" s="97"/>
    </row>
    <row r="17" spans="1:28" outlineLevel="1" x14ac:dyDescent="0.25">
      <c r="A17" s="89">
        <v>13</v>
      </c>
      <c r="B17" s="90">
        <v>2777.94</v>
      </c>
      <c r="C17" s="91">
        <v>985.9</v>
      </c>
      <c r="D17" s="91">
        <v>497.23</v>
      </c>
      <c r="E17" s="91">
        <v>60.880292994428096</v>
      </c>
      <c r="F17" s="91">
        <v>177.27757215300818</v>
      </c>
      <c r="G17" s="91">
        <v>147.12211838006232</v>
      </c>
      <c r="H17" s="91">
        <v>42.133184963458248</v>
      </c>
      <c r="I17" s="91">
        <v>167.07041673145699</v>
      </c>
      <c r="J17" s="91">
        <v>176.94812820712173</v>
      </c>
      <c r="K17" s="91">
        <v>139.87609512972236</v>
      </c>
      <c r="L17" s="91">
        <v>64.643423873463817</v>
      </c>
      <c r="M17" s="91">
        <v>1561.2798797185496</v>
      </c>
      <c r="N17" s="91">
        <v>610.98</v>
      </c>
      <c r="O17" s="91">
        <v>329.67576852153502</v>
      </c>
      <c r="P17" s="91">
        <v>518.76879397925359</v>
      </c>
      <c r="Q17" s="91">
        <v>1466.3034293324663</v>
      </c>
      <c r="R17" s="91">
        <v>333.60144182770199</v>
      </c>
      <c r="S17" s="91">
        <v>605.84959525306317</v>
      </c>
      <c r="T17" s="91">
        <v>114795.63627747276</v>
      </c>
      <c r="U17" s="91">
        <v>27800.994693613251</v>
      </c>
      <c r="V17" s="91">
        <v>0.221562254355337</v>
      </c>
      <c r="W17" s="91">
        <v>85.143676543868608</v>
      </c>
      <c r="X17" s="91">
        <v>1446.8629460464997</v>
      </c>
      <c r="Y17" s="91">
        <v>749.65070300400498</v>
      </c>
      <c r="Z17" s="92">
        <v>155541.99</v>
      </c>
      <c r="AA17"/>
      <c r="AB17" s="97"/>
    </row>
    <row r="18" spans="1:28" outlineLevel="1" x14ac:dyDescent="0.25">
      <c r="A18" s="89">
        <v>14</v>
      </c>
      <c r="B18" s="90"/>
      <c r="C18" s="91"/>
      <c r="D18" s="91"/>
      <c r="E18" s="91"/>
      <c r="F18" s="91"/>
      <c r="G18" s="91"/>
      <c r="H18" s="91"/>
      <c r="I18" s="91"/>
      <c r="J18" s="91"/>
      <c r="K18" s="91"/>
      <c r="L18" s="91"/>
      <c r="M18" s="91"/>
      <c r="N18" s="91"/>
      <c r="O18" s="91"/>
      <c r="P18" s="91"/>
      <c r="Q18" s="91"/>
      <c r="R18" s="91"/>
      <c r="S18" s="91"/>
      <c r="T18" s="91"/>
      <c r="U18" s="91"/>
      <c r="V18" s="91"/>
      <c r="W18" s="91"/>
      <c r="X18" s="91"/>
      <c r="Y18" s="91"/>
      <c r="Z18" s="92">
        <v>0</v>
      </c>
      <c r="AA18"/>
      <c r="AB18" s="97"/>
    </row>
    <row r="19" spans="1:28" outlineLevel="1" x14ac:dyDescent="0.25">
      <c r="A19" s="89">
        <v>15</v>
      </c>
      <c r="B19" s="90"/>
      <c r="C19" s="91"/>
      <c r="D19" s="91"/>
      <c r="E19" s="91"/>
      <c r="F19" s="91"/>
      <c r="G19" s="91"/>
      <c r="H19" s="91"/>
      <c r="I19" s="91"/>
      <c r="J19" s="91"/>
      <c r="K19" s="91"/>
      <c r="L19" s="91"/>
      <c r="M19" s="91"/>
      <c r="N19" s="91"/>
      <c r="O19" s="91"/>
      <c r="P19" s="91"/>
      <c r="Q19" s="91"/>
      <c r="R19" s="91"/>
      <c r="S19" s="91"/>
      <c r="T19" s="91"/>
      <c r="U19" s="91"/>
      <c r="V19" s="91"/>
      <c r="W19" s="91"/>
      <c r="X19" s="91"/>
      <c r="Y19" s="91"/>
      <c r="Z19" s="92">
        <v>0</v>
      </c>
      <c r="AA19"/>
      <c r="AB19" s="97"/>
    </row>
    <row r="20" spans="1:28" outlineLevel="1" x14ac:dyDescent="0.25">
      <c r="A20" s="89">
        <v>16</v>
      </c>
      <c r="B20" s="90"/>
      <c r="C20" s="91"/>
      <c r="D20" s="91"/>
      <c r="E20" s="91"/>
      <c r="F20" s="91"/>
      <c r="G20" s="91"/>
      <c r="H20" s="91"/>
      <c r="I20" s="91"/>
      <c r="J20" s="91"/>
      <c r="K20" s="91"/>
      <c r="L20" s="91"/>
      <c r="M20" s="91"/>
      <c r="N20" s="91"/>
      <c r="O20" s="91"/>
      <c r="P20" s="91"/>
      <c r="Q20" s="91"/>
      <c r="R20" s="91"/>
      <c r="S20" s="91"/>
      <c r="T20" s="91"/>
      <c r="U20" s="91"/>
      <c r="V20" s="91"/>
      <c r="W20" s="91"/>
      <c r="X20" s="91"/>
      <c r="Y20" s="91"/>
      <c r="Z20" s="92">
        <v>0</v>
      </c>
      <c r="AA20"/>
      <c r="AB20" s="97"/>
    </row>
    <row r="21" spans="1:28" outlineLevel="1" x14ac:dyDescent="0.25">
      <c r="A21" s="89">
        <v>17</v>
      </c>
      <c r="B21" s="90"/>
      <c r="C21" s="91"/>
      <c r="D21" s="91"/>
      <c r="E21" s="91"/>
      <c r="F21" s="91"/>
      <c r="G21" s="91"/>
      <c r="H21" s="91"/>
      <c r="I21" s="91"/>
      <c r="J21" s="91"/>
      <c r="K21" s="91"/>
      <c r="L21" s="91"/>
      <c r="M21" s="91"/>
      <c r="N21" s="91"/>
      <c r="O21" s="91"/>
      <c r="P21" s="91"/>
      <c r="Q21" s="91"/>
      <c r="R21" s="91"/>
      <c r="S21" s="91"/>
      <c r="T21" s="91"/>
      <c r="U21" s="91"/>
      <c r="V21" s="91"/>
      <c r="W21" s="91"/>
      <c r="X21" s="91"/>
      <c r="Y21" s="91"/>
      <c r="Z21" s="92">
        <v>0</v>
      </c>
      <c r="AA21"/>
      <c r="AB21" s="97"/>
    </row>
    <row r="22" spans="1:28" outlineLevel="1" x14ac:dyDescent="0.25">
      <c r="A22" s="89">
        <v>18</v>
      </c>
      <c r="B22" s="90"/>
      <c r="C22" s="91"/>
      <c r="D22" s="91"/>
      <c r="E22" s="91"/>
      <c r="F22" s="91"/>
      <c r="G22" s="91"/>
      <c r="H22" s="91"/>
      <c r="I22" s="91"/>
      <c r="J22" s="91"/>
      <c r="K22" s="91"/>
      <c r="L22" s="91"/>
      <c r="M22" s="91"/>
      <c r="N22" s="91"/>
      <c r="O22" s="91"/>
      <c r="P22" s="91"/>
      <c r="Q22" s="91"/>
      <c r="R22" s="91"/>
      <c r="S22" s="91"/>
      <c r="T22" s="91"/>
      <c r="U22" s="91"/>
      <c r="V22" s="91"/>
      <c r="W22" s="91"/>
      <c r="X22" s="91"/>
      <c r="Y22" s="91"/>
      <c r="Z22" s="92">
        <v>0</v>
      </c>
      <c r="AA22"/>
      <c r="AB22" s="97"/>
    </row>
    <row r="23" spans="1:28" outlineLevel="1" x14ac:dyDescent="0.25">
      <c r="A23" s="89">
        <v>19</v>
      </c>
      <c r="B23" s="90">
        <v>327.78</v>
      </c>
      <c r="C23" s="91">
        <v>773.8599999999999</v>
      </c>
      <c r="D23" s="91">
        <v>483.47</v>
      </c>
      <c r="E23" s="91">
        <v>41.795475489889185</v>
      </c>
      <c r="F23" s="91">
        <v>121.70441463720026</v>
      </c>
      <c r="G23" s="91">
        <v>116.16288870008496</v>
      </c>
      <c r="H23" s="91">
        <v>33.436299175866893</v>
      </c>
      <c r="I23" s="91">
        <v>132.58471777328563</v>
      </c>
      <c r="J23" s="91">
        <v>140.42352977763954</v>
      </c>
      <c r="K23" s="91">
        <v>120.24873782430588</v>
      </c>
      <c r="L23" s="91">
        <v>55.572684683659539</v>
      </c>
      <c r="M23" s="91">
        <v>4058.0974714913987</v>
      </c>
      <c r="N23" s="91">
        <v>462.39</v>
      </c>
      <c r="O23" s="91">
        <v>232.27455569266871</v>
      </c>
      <c r="P23" s="91">
        <v>365.50090311196664</v>
      </c>
      <c r="Q23" s="91">
        <v>1033.0907214874285</v>
      </c>
      <c r="R23" s="91">
        <v>235.04040659846538</v>
      </c>
      <c r="S23" s="91">
        <v>426.85407600648739</v>
      </c>
      <c r="T23" s="91">
        <v>58527.110065545661</v>
      </c>
      <c r="U23" s="91">
        <v>5300.1792715573438</v>
      </c>
      <c r="V23" s="91">
        <v>0.27486938559128382</v>
      </c>
      <c r="W23" s="91">
        <v>105.62895799508473</v>
      </c>
      <c r="X23" s="91">
        <v>278.72514824832069</v>
      </c>
      <c r="Y23" s="91">
        <v>144.73480481767268</v>
      </c>
      <c r="Z23" s="92">
        <v>73516.940000000017</v>
      </c>
      <c r="AA23"/>
      <c r="AB23" s="97"/>
    </row>
    <row r="24" spans="1:28" outlineLevel="1" x14ac:dyDescent="0.25">
      <c r="A24" s="89">
        <v>20</v>
      </c>
      <c r="B24" s="90">
        <v>0</v>
      </c>
      <c r="C24" s="91">
        <v>0</v>
      </c>
      <c r="D24" s="91">
        <v>0</v>
      </c>
      <c r="E24" s="91">
        <v>0</v>
      </c>
      <c r="F24" s="91">
        <v>0</v>
      </c>
      <c r="G24" s="91">
        <v>0</v>
      </c>
      <c r="H24" s="91">
        <v>0</v>
      </c>
      <c r="I24" s="91">
        <v>0</v>
      </c>
      <c r="J24" s="91">
        <v>0</v>
      </c>
      <c r="K24" s="91">
        <v>0</v>
      </c>
      <c r="L24" s="91">
        <v>0</v>
      </c>
      <c r="M24" s="91">
        <v>0</v>
      </c>
      <c r="N24" s="91">
        <v>0</v>
      </c>
      <c r="O24" s="91">
        <v>0</v>
      </c>
      <c r="P24" s="91">
        <v>0</v>
      </c>
      <c r="Q24" s="91">
        <v>0</v>
      </c>
      <c r="R24" s="91">
        <v>0</v>
      </c>
      <c r="S24" s="91">
        <v>0</v>
      </c>
      <c r="T24" s="91">
        <v>0</v>
      </c>
      <c r="U24" s="91">
        <v>0</v>
      </c>
      <c r="V24" s="91">
        <v>0</v>
      </c>
      <c r="W24" s="91">
        <v>0</v>
      </c>
      <c r="X24" s="91">
        <v>0</v>
      </c>
      <c r="Y24" s="91">
        <v>0</v>
      </c>
      <c r="Z24" s="92">
        <v>0</v>
      </c>
      <c r="AA24"/>
      <c r="AB24" s="97"/>
    </row>
    <row r="25" spans="1:28" outlineLevel="1" x14ac:dyDescent="0.25">
      <c r="A25" s="89">
        <v>21</v>
      </c>
      <c r="B25" s="90"/>
      <c r="C25" s="91"/>
      <c r="D25" s="91"/>
      <c r="E25" s="91"/>
      <c r="F25" s="91"/>
      <c r="G25" s="91"/>
      <c r="H25" s="91"/>
      <c r="I25" s="91"/>
      <c r="J25" s="91"/>
      <c r="K25" s="91"/>
      <c r="L25" s="91"/>
      <c r="M25" s="91"/>
      <c r="N25" s="91"/>
      <c r="O25" s="91"/>
      <c r="P25" s="91"/>
      <c r="Q25" s="91"/>
      <c r="R25" s="91"/>
      <c r="S25" s="91"/>
      <c r="T25" s="91"/>
      <c r="U25" s="91"/>
      <c r="V25" s="91"/>
      <c r="W25" s="91"/>
      <c r="X25" s="91"/>
      <c r="Y25" s="91"/>
      <c r="Z25" s="92">
        <v>0</v>
      </c>
      <c r="AA25"/>
      <c r="AB25" s="97"/>
    </row>
    <row r="26" spans="1:28" outlineLevel="1" x14ac:dyDescent="0.25">
      <c r="A26" s="89">
        <v>22</v>
      </c>
      <c r="B26" s="90"/>
      <c r="C26" s="91"/>
      <c r="D26" s="91"/>
      <c r="E26" s="91"/>
      <c r="F26" s="91"/>
      <c r="G26" s="91"/>
      <c r="H26" s="91"/>
      <c r="I26" s="91"/>
      <c r="J26" s="91"/>
      <c r="K26" s="91"/>
      <c r="L26" s="91"/>
      <c r="M26" s="91"/>
      <c r="N26" s="91"/>
      <c r="O26" s="91"/>
      <c r="P26" s="91"/>
      <c r="Q26" s="91"/>
      <c r="R26" s="91"/>
      <c r="S26" s="91"/>
      <c r="T26" s="91"/>
      <c r="U26" s="91"/>
      <c r="V26" s="91"/>
      <c r="W26" s="91"/>
      <c r="X26" s="91"/>
      <c r="Y26" s="91"/>
      <c r="Z26" s="92">
        <v>0</v>
      </c>
      <c r="AA26"/>
      <c r="AB26" s="97"/>
    </row>
    <row r="27" spans="1:28" outlineLevel="1" x14ac:dyDescent="0.25">
      <c r="A27" s="89">
        <v>23</v>
      </c>
      <c r="B27" s="90"/>
      <c r="C27" s="91"/>
      <c r="D27" s="91"/>
      <c r="E27" s="91"/>
      <c r="F27" s="91"/>
      <c r="G27" s="91"/>
      <c r="H27" s="91"/>
      <c r="I27" s="91"/>
      <c r="J27" s="91"/>
      <c r="K27" s="91"/>
      <c r="L27" s="91"/>
      <c r="M27" s="91"/>
      <c r="N27" s="91"/>
      <c r="O27" s="91"/>
      <c r="P27" s="91"/>
      <c r="Q27" s="91"/>
      <c r="R27" s="91"/>
      <c r="S27" s="91"/>
      <c r="T27" s="91"/>
      <c r="U27" s="91"/>
      <c r="V27" s="91"/>
      <c r="W27" s="91"/>
      <c r="X27" s="91"/>
      <c r="Y27" s="91"/>
      <c r="Z27" s="92">
        <v>0</v>
      </c>
      <c r="AA27"/>
      <c r="AB27" s="97"/>
    </row>
    <row r="28" spans="1:28" outlineLevel="1" x14ac:dyDescent="0.25">
      <c r="A28" s="89">
        <v>24</v>
      </c>
      <c r="B28" s="90"/>
      <c r="C28" s="91"/>
      <c r="D28" s="91"/>
      <c r="E28" s="91"/>
      <c r="F28" s="91"/>
      <c r="G28" s="91"/>
      <c r="H28" s="91"/>
      <c r="I28" s="91"/>
      <c r="J28" s="91"/>
      <c r="K28" s="91"/>
      <c r="L28" s="91"/>
      <c r="M28" s="91"/>
      <c r="N28" s="91"/>
      <c r="O28" s="91"/>
      <c r="P28" s="91"/>
      <c r="Q28" s="91"/>
      <c r="R28" s="91"/>
      <c r="S28" s="91"/>
      <c r="T28" s="91"/>
      <c r="U28" s="91"/>
      <c r="V28" s="91"/>
      <c r="W28" s="91"/>
      <c r="X28" s="91"/>
      <c r="Y28" s="91"/>
      <c r="Z28" s="92">
        <v>0</v>
      </c>
      <c r="AA28"/>
    </row>
    <row r="29" spans="1:28" outlineLevel="1" x14ac:dyDescent="0.25">
      <c r="A29" s="89">
        <v>25</v>
      </c>
      <c r="B29" s="90">
        <v>10138.67</v>
      </c>
      <c r="C29" s="91">
        <v>4897.7999999999993</v>
      </c>
      <c r="D29" s="91">
        <v>4536.369999999999</v>
      </c>
      <c r="E29" s="91">
        <v>412.34791585801042</v>
      </c>
      <c r="F29" s="91">
        <v>1200.7175690227259</v>
      </c>
      <c r="G29" s="91">
        <v>860.38092325120374</v>
      </c>
      <c r="H29" s="91">
        <v>262.91014227958328</v>
      </c>
      <c r="I29" s="91">
        <v>1042.5157051780438</v>
      </c>
      <c r="J29" s="91">
        <v>1104.1524063131708</v>
      </c>
      <c r="K29" s="91">
        <v>938.86166818388722</v>
      </c>
      <c r="L29" s="91">
        <v>433.89281577150666</v>
      </c>
      <c r="M29" s="91">
        <v>13508.004472111226</v>
      </c>
      <c r="N29" s="91">
        <v>5036.5700000000006</v>
      </c>
      <c r="O29" s="91">
        <v>1216.889747351514</v>
      </c>
      <c r="P29" s="91">
        <v>1914.8645029943318</v>
      </c>
      <c r="Q29" s="91">
        <v>5412.3771900587471</v>
      </c>
      <c r="R29" s="91">
        <v>1231.3800801386326</v>
      </c>
      <c r="S29" s="91">
        <v>2236.2946606807063</v>
      </c>
      <c r="T29" s="91">
        <v>215840.23754813205</v>
      </c>
      <c r="U29" s="91">
        <v>40882.386270644012</v>
      </c>
      <c r="V29" s="91">
        <v>2.3334202877355903</v>
      </c>
      <c r="W29" s="91">
        <v>896.7050041891498</v>
      </c>
      <c r="X29" s="91">
        <v>4205.1312220486834</v>
      </c>
      <c r="Y29" s="91">
        <v>2181.1067355050736</v>
      </c>
      <c r="Z29" s="92">
        <v>320392.90000000002</v>
      </c>
      <c r="AA29"/>
    </row>
    <row r="30" spans="1:28" outlineLevel="1" x14ac:dyDescent="0.25">
      <c r="A30" s="93" t="s">
        <v>173</v>
      </c>
      <c r="B30" s="94">
        <v>20277.34</v>
      </c>
      <c r="C30" s="95">
        <v>9795.5999999999985</v>
      </c>
      <c r="D30" s="95">
        <v>9072.739999999998</v>
      </c>
      <c r="E30" s="95">
        <v>824.69583171602085</v>
      </c>
      <c r="F30" s="95">
        <v>2401.4351380454518</v>
      </c>
      <c r="G30" s="95">
        <v>1720.7618465024073</v>
      </c>
      <c r="H30" s="95">
        <v>525.82028455916657</v>
      </c>
      <c r="I30" s="95">
        <v>2085.0314103560877</v>
      </c>
      <c r="J30" s="95">
        <v>2208.3048126263411</v>
      </c>
      <c r="K30" s="95">
        <v>1877.7233363677742</v>
      </c>
      <c r="L30" s="95">
        <v>867.78563154301332</v>
      </c>
      <c r="M30" s="95">
        <v>27016.008944222453</v>
      </c>
      <c r="N30" s="95">
        <v>10073.14</v>
      </c>
      <c r="O30" s="95">
        <v>2433.7794947030279</v>
      </c>
      <c r="P30" s="95">
        <v>3829.7290059886641</v>
      </c>
      <c r="Q30" s="95">
        <v>10824.754380117494</v>
      </c>
      <c r="R30" s="95">
        <v>2462.7601602772656</v>
      </c>
      <c r="S30" s="95">
        <v>4472.5893213614127</v>
      </c>
      <c r="T30" s="95">
        <v>431680.47509626416</v>
      </c>
      <c r="U30" s="95">
        <v>81764.772541288025</v>
      </c>
      <c r="V30" s="95">
        <v>4.6668405754711806</v>
      </c>
      <c r="W30" s="95">
        <v>1793.4100083782996</v>
      </c>
      <c r="X30" s="95">
        <v>8410.2624440973668</v>
      </c>
      <c r="Y30" s="95">
        <v>4362.2134710101473</v>
      </c>
      <c r="Z30" s="96">
        <v>640785.80000000005</v>
      </c>
    </row>
    <row r="31" spans="1:28" outlineLevel="1" x14ac:dyDescent="0.25">
      <c r="A31"/>
      <c r="B31"/>
      <c r="C31"/>
      <c r="D31"/>
      <c r="E31"/>
      <c r="F31"/>
      <c r="G31"/>
      <c r="H31"/>
      <c r="I31"/>
      <c r="J31"/>
      <c r="K31"/>
      <c r="L31"/>
      <c r="M31"/>
      <c r="N31"/>
      <c r="O31"/>
      <c r="P31"/>
      <c r="Q31"/>
      <c r="R31"/>
      <c r="S31"/>
      <c r="T31"/>
      <c r="U31"/>
      <c r="V31"/>
      <c r="W31"/>
      <c r="X31"/>
      <c r="Y31"/>
      <c r="Z31"/>
    </row>
    <row r="32" spans="1:28" outlineLevel="1" x14ac:dyDescent="0.25"/>
    <row r="33" spans="1:33" outlineLevel="1" x14ac:dyDescent="0.25"/>
    <row r="34" spans="1:33" ht="13" x14ac:dyDescent="0.3">
      <c r="A34" s="98" t="s">
        <v>159</v>
      </c>
    </row>
    <row r="35" spans="1:33" ht="13" x14ac:dyDescent="0.3">
      <c r="A35" s="22">
        <f t="shared" ref="A35:A59" si="0">A5</f>
        <v>1</v>
      </c>
      <c r="B35" s="22">
        <f t="shared" ref="B35:Q50" si="1">GETPIVOTDATA(CONCATENATE(B$4),$A$3,"L",$A35)</f>
        <v>1079</v>
      </c>
      <c r="C35" s="22">
        <f t="shared" si="1"/>
        <v>0</v>
      </c>
      <c r="D35" s="22">
        <f t="shared" si="1"/>
        <v>0</v>
      </c>
      <c r="E35" s="22">
        <f t="shared" si="1"/>
        <v>0</v>
      </c>
      <c r="F35" s="22">
        <f t="shared" si="1"/>
        <v>0</v>
      </c>
      <c r="G35" s="22">
        <f t="shared" si="1"/>
        <v>0</v>
      </c>
      <c r="H35" s="22">
        <f t="shared" si="1"/>
        <v>0</v>
      </c>
      <c r="I35" s="22">
        <f t="shared" si="1"/>
        <v>0</v>
      </c>
      <c r="J35" s="22">
        <f t="shared" si="1"/>
        <v>0</v>
      </c>
      <c r="K35" s="22">
        <f t="shared" si="1"/>
        <v>0</v>
      </c>
      <c r="L35" s="22">
        <f t="shared" si="1"/>
        <v>0</v>
      </c>
      <c r="M35" s="22">
        <f t="shared" si="1"/>
        <v>0</v>
      </c>
      <c r="N35" s="22">
        <f t="shared" si="1"/>
        <v>0</v>
      </c>
      <c r="O35" s="22">
        <f t="shared" si="1"/>
        <v>0</v>
      </c>
      <c r="P35" s="22">
        <f t="shared" si="1"/>
        <v>0</v>
      </c>
      <c r="Q35" s="22">
        <f t="shared" si="1"/>
        <v>0</v>
      </c>
      <c r="R35" s="22">
        <f t="shared" ref="R35:Z44" si="2">GETPIVOTDATA(CONCATENATE(R$4),$A$3,"L",$A35)</f>
        <v>0</v>
      </c>
      <c r="S35" s="22">
        <f t="shared" si="2"/>
        <v>0</v>
      </c>
      <c r="T35" s="22">
        <f t="shared" si="2"/>
        <v>5.5890945126170948</v>
      </c>
      <c r="U35" s="22">
        <f t="shared" si="2"/>
        <v>57.410905487382905</v>
      </c>
      <c r="V35" s="22">
        <f t="shared" si="2"/>
        <v>0</v>
      </c>
      <c r="W35" s="22">
        <f t="shared" si="2"/>
        <v>0</v>
      </c>
      <c r="X35" s="22">
        <f t="shared" si="2"/>
        <v>0</v>
      </c>
      <c r="Y35" s="22">
        <f t="shared" si="2"/>
        <v>0</v>
      </c>
      <c r="Z35" s="22">
        <f t="shared" si="2"/>
        <v>1142</v>
      </c>
      <c r="AA35" s="97">
        <f>SUM(B35:Y35)</f>
        <v>1142</v>
      </c>
      <c r="AB35" s="97">
        <f>AA35-Z35</f>
        <v>0</v>
      </c>
      <c r="AD35" s="142" t="s">
        <v>190</v>
      </c>
      <c r="AE35" s="47"/>
      <c r="AF35" s="47"/>
    </row>
    <row r="36" spans="1:33" x14ac:dyDescent="0.25">
      <c r="A36" s="22">
        <f t="shared" si="0"/>
        <v>2</v>
      </c>
      <c r="B36" s="22">
        <f t="shared" si="1"/>
        <v>0</v>
      </c>
      <c r="C36" s="22">
        <f t="shared" si="1"/>
        <v>0</v>
      </c>
      <c r="D36" s="22">
        <f t="shared" si="1"/>
        <v>0</v>
      </c>
      <c r="E36" s="22">
        <f t="shared" si="1"/>
        <v>0</v>
      </c>
      <c r="F36" s="22">
        <f t="shared" si="1"/>
        <v>0</v>
      </c>
      <c r="G36" s="22">
        <f t="shared" si="1"/>
        <v>0</v>
      </c>
      <c r="H36" s="22">
        <f t="shared" si="1"/>
        <v>0</v>
      </c>
      <c r="I36" s="22">
        <f t="shared" si="1"/>
        <v>0</v>
      </c>
      <c r="J36" s="22">
        <f t="shared" si="1"/>
        <v>0</v>
      </c>
      <c r="K36" s="22">
        <f t="shared" si="1"/>
        <v>0</v>
      </c>
      <c r="L36" s="22">
        <f t="shared" si="1"/>
        <v>0</v>
      </c>
      <c r="M36" s="22">
        <f t="shared" si="1"/>
        <v>0</v>
      </c>
      <c r="N36" s="22">
        <f t="shared" si="1"/>
        <v>0</v>
      </c>
      <c r="O36" s="22">
        <f t="shared" si="1"/>
        <v>0</v>
      </c>
      <c r="P36" s="22">
        <f t="shared" si="1"/>
        <v>0</v>
      </c>
      <c r="Q36" s="22">
        <f t="shared" si="1"/>
        <v>0</v>
      </c>
      <c r="R36" s="22">
        <f t="shared" si="2"/>
        <v>0</v>
      </c>
      <c r="S36" s="22">
        <f t="shared" si="2"/>
        <v>0</v>
      </c>
      <c r="T36" s="140">
        <f t="shared" ref="T36:T58" si="3">Z36-SUM(U36:Y36,B36:S36)</f>
        <v>0</v>
      </c>
      <c r="U36" s="140">
        <f t="shared" ref="U36:U58" si="4">Z36*AE36</f>
        <v>0</v>
      </c>
      <c r="V36" s="22">
        <f t="shared" si="2"/>
        <v>0</v>
      </c>
      <c r="W36" s="22">
        <f t="shared" si="2"/>
        <v>0</v>
      </c>
      <c r="X36" s="22">
        <f t="shared" si="2"/>
        <v>0</v>
      </c>
      <c r="Y36" s="22">
        <f t="shared" si="2"/>
        <v>0</v>
      </c>
      <c r="Z36" s="22">
        <f t="shared" si="2"/>
        <v>0</v>
      </c>
      <c r="AA36" s="97">
        <f t="shared" ref="AA36:AA58" si="5">SUM(B36:Y36)</f>
        <v>0</v>
      </c>
      <c r="AB36" s="97">
        <f t="shared" ref="AB36:AB58" si="6">AA36-Z36</f>
        <v>0</v>
      </c>
      <c r="AD36" s="22">
        <f>[2]TRP_Simple!$AN69</f>
        <v>0</v>
      </c>
      <c r="AE36" s="22">
        <f t="shared" ref="AE36:AE58" si="7">AF36*AD36</f>
        <v>0</v>
      </c>
      <c r="AF36" s="22">
        <f t="shared" ref="AF36:AF57" si="8">AF$59</f>
        <v>1.0962460483663929</v>
      </c>
      <c r="AG36" s="22">
        <f t="shared" ref="AG36:AG59" si="9">AE36-AD36</f>
        <v>0</v>
      </c>
    </row>
    <row r="37" spans="1:33" x14ac:dyDescent="0.25">
      <c r="A37" s="22">
        <f t="shared" si="0"/>
        <v>3</v>
      </c>
      <c r="B37" s="22">
        <f t="shared" si="1"/>
        <v>311.32</v>
      </c>
      <c r="C37" s="22">
        <f t="shared" si="1"/>
        <v>283.40999999999997</v>
      </c>
      <c r="D37" s="22">
        <f t="shared" si="1"/>
        <v>229.54</v>
      </c>
      <c r="E37" s="22">
        <f t="shared" si="1"/>
        <v>35.837680460777563</v>
      </c>
      <c r="F37" s="22">
        <f t="shared" si="1"/>
        <v>104.35588712201839</v>
      </c>
      <c r="G37" s="22">
        <f t="shared" si="1"/>
        <v>53.442571509487394</v>
      </c>
      <c r="H37" s="22">
        <f t="shared" si="1"/>
        <v>4.3232041413984348</v>
      </c>
      <c r="I37" s="22">
        <f t="shared" si="1"/>
        <v>17.142770434872752</v>
      </c>
      <c r="J37" s="22">
        <f t="shared" si="1"/>
        <v>18.156303192867881</v>
      </c>
      <c r="K37" s="22">
        <f t="shared" si="1"/>
        <v>71.763304506144735</v>
      </c>
      <c r="L37" s="22">
        <f t="shared" si="1"/>
        <v>33.165250341374602</v>
      </c>
      <c r="M37" s="22">
        <f t="shared" si="1"/>
        <v>673.00893466127195</v>
      </c>
      <c r="N37" s="22">
        <f t="shared" si="1"/>
        <v>1365.62</v>
      </c>
      <c r="O37" s="22">
        <f t="shared" si="1"/>
        <v>298.33140732229992</v>
      </c>
      <c r="P37" s="22">
        <f t="shared" si="1"/>
        <v>469.44616244251955</v>
      </c>
      <c r="Q37" s="22">
        <f t="shared" si="1"/>
        <v>1326.8926848825854</v>
      </c>
      <c r="R37" s="22">
        <f t="shared" si="2"/>
        <v>301.88384202918945</v>
      </c>
      <c r="S37" s="22">
        <f t="shared" si="2"/>
        <v>548.24764097178604</v>
      </c>
      <c r="T37" s="140">
        <f t="shared" si="3"/>
        <v>13003.517987907328</v>
      </c>
      <c r="U37" s="140">
        <f t="shared" si="4"/>
        <v>2453.6802744442944</v>
      </c>
      <c r="V37" s="22">
        <f t="shared" si="2"/>
        <v>-6.9208270113156499E-3</v>
      </c>
      <c r="W37" s="22">
        <f t="shared" si="2"/>
        <v>-2.659589550494815</v>
      </c>
      <c r="X37" s="22">
        <f t="shared" si="2"/>
        <v>160.47740708290476</v>
      </c>
      <c r="Y37" s="22">
        <f t="shared" si="2"/>
        <v>83.103196924387703</v>
      </c>
      <c r="Z37" s="22">
        <f t="shared" si="2"/>
        <v>21844</v>
      </c>
      <c r="AA37" s="97">
        <f t="shared" si="5"/>
        <v>21844.000000000004</v>
      </c>
      <c r="AB37" s="97">
        <f t="shared" si="6"/>
        <v>0</v>
      </c>
      <c r="AD37" s="22">
        <f>[2]TRP_Simple!$AN70</f>
        <v>0.10246552340418458</v>
      </c>
      <c r="AE37" s="22">
        <f t="shared" si="7"/>
        <v>0.1123274251256315</v>
      </c>
      <c r="AF37" s="22">
        <f t="shared" si="8"/>
        <v>1.0962460483663929</v>
      </c>
      <c r="AG37" s="22">
        <f t="shared" si="9"/>
        <v>9.8619017214469223E-3</v>
      </c>
    </row>
    <row r="38" spans="1:33" x14ac:dyDescent="0.25">
      <c r="A38" s="22">
        <f t="shared" si="0"/>
        <v>4</v>
      </c>
      <c r="B38" s="22">
        <f t="shared" si="1"/>
        <v>0</v>
      </c>
      <c r="C38" s="22">
        <f t="shared" si="1"/>
        <v>0</v>
      </c>
      <c r="D38" s="22">
        <f t="shared" si="1"/>
        <v>0</v>
      </c>
      <c r="E38" s="22">
        <f t="shared" si="1"/>
        <v>0</v>
      </c>
      <c r="F38" s="22">
        <f t="shared" si="1"/>
        <v>0</v>
      </c>
      <c r="G38" s="22">
        <f t="shared" si="1"/>
        <v>0</v>
      </c>
      <c r="H38" s="22">
        <f t="shared" si="1"/>
        <v>0</v>
      </c>
      <c r="I38" s="22">
        <f t="shared" si="1"/>
        <v>0</v>
      </c>
      <c r="J38" s="22">
        <f t="shared" si="1"/>
        <v>0</v>
      </c>
      <c r="K38" s="22">
        <f t="shared" si="1"/>
        <v>0</v>
      </c>
      <c r="L38" s="22">
        <f t="shared" si="1"/>
        <v>0</v>
      </c>
      <c r="M38" s="22">
        <f t="shared" si="1"/>
        <v>0</v>
      </c>
      <c r="N38" s="22">
        <f t="shared" si="1"/>
        <v>0</v>
      </c>
      <c r="O38" s="22">
        <f t="shared" si="1"/>
        <v>0</v>
      </c>
      <c r="P38" s="22">
        <f t="shared" si="1"/>
        <v>0</v>
      </c>
      <c r="Q38" s="22">
        <f t="shared" si="1"/>
        <v>0</v>
      </c>
      <c r="R38" s="22">
        <f t="shared" si="2"/>
        <v>0</v>
      </c>
      <c r="S38" s="22">
        <f t="shared" si="2"/>
        <v>0</v>
      </c>
      <c r="T38" s="140">
        <f t="shared" si="3"/>
        <v>0</v>
      </c>
      <c r="U38" s="140">
        <f t="shared" si="4"/>
        <v>0</v>
      </c>
      <c r="V38" s="22">
        <f t="shared" si="2"/>
        <v>0</v>
      </c>
      <c r="W38" s="22">
        <f t="shared" si="2"/>
        <v>0</v>
      </c>
      <c r="X38" s="22">
        <f t="shared" si="2"/>
        <v>0</v>
      </c>
      <c r="Y38" s="22">
        <f t="shared" si="2"/>
        <v>0</v>
      </c>
      <c r="Z38" s="22">
        <f t="shared" si="2"/>
        <v>0</v>
      </c>
      <c r="AA38" s="97">
        <f t="shared" si="5"/>
        <v>0</v>
      </c>
      <c r="AB38" s="97">
        <f t="shared" si="6"/>
        <v>0</v>
      </c>
      <c r="AD38" s="22">
        <f>[2]TRP_Simple!$AN71</f>
        <v>0</v>
      </c>
      <c r="AE38" s="22">
        <f t="shared" si="7"/>
        <v>0</v>
      </c>
      <c r="AF38" s="22">
        <f t="shared" si="8"/>
        <v>1.0962460483663929</v>
      </c>
      <c r="AG38" s="22">
        <f t="shared" si="9"/>
        <v>0</v>
      </c>
    </row>
    <row r="39" spans="1:33" x14ac:dyDescent="0.25">
      <c r="A39" s="22">
        <f t="shared" si="0"/>
        <v>5</v>
      </c>
      <c r="B39" s="22">
        <f t="shared" si="1"/>
        <v>0</v>
      </c>
      <c r="C39" s="22">
        <f t="shared" si="1"/>
        <v>0</v>
      </c>
      <c r="D39" s="22">
        <f t="shared" si="1"/>
        <v>0</v>
      </c>
      <c r="E39" s="22">
        <f t="shared" si="1"/>
        <v>0</v>
      </c>
      <c r="F39" s="22">
        <f t="shared" si="1"/>
        <v>0</v>
      </c>
      <c r="G39" s="22">
        <f t="shared" si="1"/>
        <v>0</v>
      </c>
      <c r="H39" s="22">
        <f t="shared" si="1"/>
        <v>0</v>
      </c>
      <c r="I39" s="22">
        <f t="shared" si="1"/>
        <v>0</v>
      </c>
      <c r="J39" s="22">
        <f t="shared" si="1"/>
        <v>0</v>
      </c>
      <c r="K39" s="22">
        <f t="shared" si="1"/>
        <v>0</v>
      </c>
      <c r="L39" s="22">
        <f t="shared" si="1"/>
        <v>0</v>
      </c>
      <c r="M39" s="22">
        <f t="shared" si="1"/>
        <v>0</v>
      </c>
      <c r="N39" s="22">
        <f t="shared" si="1"/>
        <v>0</v>
      </c>
      <c r="O39" s="22">
        <f t="shared" si="1"/>
        <v>0</v>
      </c>
      <c r="P39" s="22">
        <f t="shared" si="1"/>
        <v>0</v>
      </c>
      <c r="Q39" s="22">
        <f t="shared" si="1"/>
        <v>0</v>
      </c>
      <c r="R39" s="22">
        <f t="shared" si="2"/>
        <v>0</v>
      </c>
      <c r="S39" s="22">
        <f t="shared" si="2"/>
        <v>0</v>
      </c>
      <c r="T39" s="140">
        <f t="shared" si="3"/>
        <v>0</v>
      </c>
      <c r="U39" s="140">
        <f t="shared" si="4"/>
        <v>0</v>
      </c>
      <c r="V39" s="22">
        <f t="shared" si="2"/>
        <v>0</v>
      </c>
      <c r="W39" s="22">
        <f t="shared" si="2"/>
        <v>0</v>
      </c>
      <c r="X39" s="22">
        <f t="shared" si="2"/>
        <v>0</v>
      </c>
      <c r="Y39" s="22">
        <f t="shared" si="2"/>
        <v>0</v>
      </c>
      <c r="Z39" s="22">
        <f t="shared" si="2"/>
        <v>0</v>
      </c>
      <c r="AA39" s="97">
        <f t="shared" si="5"/>
        <v>0</v>
      </c>
      <c r="AB39" s="97">
        <f t="shared" si="6"/>
        <v>0</v>
      </c>
      <c r="AD39" s="22">
        <f>[2]TRP_Simple!$AN72</f>
        <v>0</v>
      </c>
      <c r="AE39" s="22">
        <f t="shared" si="7"/>
        <v>0</v>
      </c>
      <c r="AF39" s="22">
        <f t="shared" si="8"/>
        <v>1.0962460483663929</v>
      </c>
      <c r="AG39" s="22">
        <f t="shared" si="9"/>
        <v>0</v>
      </c>
    </row>
    <row r="40" spans="1:33" x14ac:dyDescent="0.25">
      <c r="A40" s="22">
        <f t="shared" si="0"/>
        <v>6</v>
      </c>
      <c r="B40" s="22">
        <f t="shared" si="1"/>
        <v>0</v>
      </c>
      <c r="C40" s="22">
        <f t="shared" si="1"/>
        <v>0</v>
      </c>
      <c r="D40" s="22">
        <f t="shared" si="1"/>
        <v>0</v>
      </c>
      <c r="E40" s="22">
        <f t="shared" si="1"/>
        <v>0</v>
      </c>
      <c r="F40" s="22">
        <f t="shared" si="1"/>
        <v>0</v>
      </c>
      <c r="G40" s="22">
        <f t="shared" si="1"/>
        <v>0</v>
      </c>
      <c r="H40" s="22">
        <f t="shared" si="1"/>
        <v>0</v>
      </c>
      <c r="I40" s="22">
        <f t="shared" si="1"/>
        <v>0</v>
      </c>
      <c r="J40" s="22">
        <f t="shared" si="1"/>
        <v>0</v>
      </c>
      <c r="K40" s="22">
        <f t="shared" si="1"/>
        <v>0</v>
      </c>
      <c r="L40" s="22">
        <f t="shared" si="1"/>
        <v>0</v>
      </c>
      <c r="M40" s="22">
        <f t="shared" si="1"/>
        <v>0</v>
      </c>
      <c r="N40" s="22">
        <f t="shared" si="1"/>
        <v>0</v>
      </c>
      <c r="O40" s="22">
        <f t="shared" si="1"/>
        <v>0</v>
      </c>
      <c r="P40" s="22">
        <f t="shared" si="1"/>
        <v>0</v>
      </c>
      <c r="Q40" s="22">
        <f t="shared" si="1"/>
        <v>0</v>
      </c>
      <c r="R40" s="22">
        <f t="shared" si="2"/>
        <v>0</v>
      </c>
      <c r="S40" s="22">
        <f t="shared" si="2"/>
        <v>0</v>
      </c>
      <c r="T40" s="140">
        <f t="shared" si="3"/>
        <v>0</v>
      </c>
      <c r="U40" s="140">
        <f t="shared" si="4"/>
        <v>0</v>
      </c>
      <c r="V40" s="22">
        <f t="shared" si="2"/>
        <v>0</v>
      </c>
      <c r="W40" s="22">
        <f t="shared" si="2"/>
        <v>0</v>
      </c>
      <c r="X40" s="22">
        <f t="shared" si="2"/>
        <v>0</v>
      </c>
      <c r="Y40" s="22">
        <f t="shared" si="2"/>
        <v>0</v>
      </c>
      <c r="Z40" s="22">
        <f t="shared" si="2"/>
        <v>0</v>
      </c>
      <c r="AA40" s="97">
        <f t="shared" si="5"/>
        <v>0</v>
      </c>
      <c r="AB40" s="97">
        <f t="shared" si="6"/>
        <v>0</v>
      </c>
      <c r="AD40" s="22">
        <f>[2]TRP_Simple!$AN73</f>
        <v>0</v>
      </c>
      <c r="AE40" s="22">
        <f t="shared" si="7"/>
        <v>0</v>
      </c>
      <c r="AF40" s="22">
        <f t="shared" si="8"/>
        <v>1.0962460483663929</v>
      </c>
      <c r="AG40" s="22">
        <f t="shared" si="9"/>
        <v>0</v>
      </c>
    </row>
    <row r="41" spans="1:33" x14ac:dyDescent="0.25">
      <c r="A41" s="22">
        <f t="shared" si="0"/>
        <v>7</v>
      </c>
      <c r="B41" s="22">
        <f t="shared" si="1"/>
        <v>0</v>
      </c>
      <c r="C41" s="22">
        <f t="shared" si="1"/>
        <v>0</v>
      </c>
      <c r="D41" s="22">
        <f t="shared" si="1"/>
        <v>0</v>
      </c>
      <c r="E41" s="22">
        <f t="shared" si="1"/>
        <v>0</v>
      </c>
      <c r="F41" s="22">
        <f t="shared" si="1"/>
        <v>0</v>
      </c>
      <c r="G41" s="22">
        <f t="shared" si="1"/>
        <v>0</v>
      </c>
      <c r="H41" s="22">
        <f t="shared" si="1"/>
        <v>0</v>
      </c>
      <c r="I41" s="22">
        <f t="shared" si="1"/>
        <v>0</v>
      </c>
      <c r="J41" s="22">
        <f t="shared" si="1"/>
        <v>0</v>
      </c>
      <c r="K41" s="22">
        <f t="shared" si="1"/>
        <v>0</v>
      </c>
      <c r="L41" s="22">
        <f t="shared" si="1"/>
        <v>0</v>
      </c>
      <c r="M41" s="22">
        <f t="shared" si="1"/>
        <v>0</v>
      </c>
      <c r="N41" s="22">
        <f t="shared" si="1"/>
        <v>0</v>
      </c>
      <c r="O41" s="22">
        <f t="shared" si="1"/>
        <v>0</v>
      </c>
      <c r="P41" s="22">
        <f t="shared" si="1"/>
        <v>0</v>
      </c>
      <c r="Q41" s="22">
        <f t="shared" si="1"/>
        <v>0</v>
      </c>
      <c r="R41" s="22">
        <f t="shared" si="2"/>
        <v>0</v>
      </c>
      <c r="S41" s="22">
        <f t="shared" si="2"/>
        <v>0</v>
      </c>
      <c r="T41" s="140">
        <f t="shared" si="3"/>
        <v>0</v>
      </c>
      <c r="U41" s="140">
        <f t="shared" si="4"/>
        <v>0</v>
      </c>
      <c r="V41" s="22">
        <f t="shared" si="2"/>
        <v>0</v>
      </c>
      <c r="W41" s="22">
        <f t="shared" si="2"/>
        <v>0</v>
      </c>
      <c r="X41" s="22">
        <f t="shared" si="2"/>
        <v>0</v>
      </c>
      <c r="Y41" s="22">
        <f t="shared" si="2"/>
        <v>0</v>
      </c>
      <c r="Z41" s="22">
        <f t="shared" si="2"/>
        <v>0</v>
      </c>
      <c r="AA41" s="97">
        <f t="shared" si="5"/>
        <v>0</v>
      </c>
      <c r="AB41" s="97">
        <f t="shared" si="6"/>
        <v>0</v>
      </c>
      <c r="AD41" s="22">
        <f>[2]TRP_Simple!$AN74</f>
        <v>0</v>
      </c>
      <c r="AE41" s="22">
        <f t="shared" si="7"/>
        <v>0</v>
      </c>
      <c r="AF41" s="22">
        <f t="shared" si="8"/>
        <v>1.0962460483663929</v>
      </c>
      <c r="AG41" s="22">
        <f t="shared" si="9"/>
        <v>0</v>
      </c>
    </row>
    <row r="42" spans="1:33" x14ac:dyDescent="0.25">
      <c r="A42" s="22">
        <f t="shared" si="0"/>
        <v>8</v>
      </c>
      <c r="B42" s="22">
        <f t="shared" si="1"/>
        <v>0</v>
      </c>
      <c r="C42" s="22">
        <f t="shared" si="1"/>
        <v>0</v>
      </c>
      <c r="D42" s="22">
        <f t="shared" si="1"/>
        <v>0</v>
      </c>
      <c r="E42" s="22">
        <f t="shared" si="1"/>
        <v>0</v>
      </c>
      <c r="F42" s="22">
        <f t="shared" si="1"/>
        <v>0</v>
      </c>
      <c r="G42" s="22">
        <f t="shared" si="1"/>
        <v>0</v>
      </c>
      <c r="H42" s="22">
        <f t="shared" si="1"/>
        <v>0</v>
      </c>
      <c r="I42" s="22">
        <f t="shared" si="1"/>
        <v>0</v>
      </c>
      <c r="J42" s="22">
        <f t="shared" si="1"/>
        <v>0</v>
      </c>
      <c r="K42" s="22">
        <f t="shared" si="1"/>
        <v>0</v>
      </c>
      <c r="L42" s="22">
        <f t="shared" si="1"/>
        <v>0</v>
      </c>
      <c r="M42" s="22">
        <f t="shared" si="1"/>
        <v>0</v>
      </c>
      <c r="N42" s="22">
        <f t="shared" si="1"/>
        <v>0</v>
      </c>
      <c r="O42" s="22">
        <f t="shared" si="1"/>
        <v>0</v>
      </c>
      <c r="P42" s="22">
        <f t="shared" si="1"/>
        <v>0</v>
      </c>
      <c r="Q42" s="22">
        <f t="shared" si="1"/>
        <v>0</v>
      </c>
      <c r="R42" s="22">
        <f t="shared" si="2"/>
        <v>0</v>
      </c>
      <c r="S42" s="22">
        <f t="shared" si="2"/>
        <v>0</v>
      </c>
      <c r="T42" s="140">
        <f t="shared" si="3"/>
        <v>0</v>
      </c>
      <c r="U42" s="140">
        <f t="shared" si="4"/>
        <v>0</v>
      </c>
      <c r="V42" s="22">
        <f t="shared" si="2"/>
        <v>0</v>
      </c>
      <c r="W42" s="22">
        <f t="shared" si="2"/>
        <v>0</v>
      </c>
      <c r="X42" s="22">
        <f t="shared" si="2"/>
        <v>0</v>
      </c>
      <c r="Y42" s="22">
        <f t="shared" si="2"/>
        <v>0</v>
      </c>
      <c r="Z42" s="22">
        <f t="shared" si="2"/>
        <v>0</v>
      </c>
      <c r="AA42" s="97">
        <f t="shared" si="5"/>
        <v>0</v>
      </c>
      <c r="AB42" s="97">
        <f t="shared" si="6"/>
        <v>0</v>
      </c>
      <c r="AD42" s="22">
        <f>[2]TRP_Simple!$AN75</f>
        <v>0</v>
      </c>
      <c r="AE42" s="22">
        <f t="shared" si="7"/>
        <v>0</v>
      </c>
      <c r="AF42" s="22">
        <f t="shared" si="8"/>
        <v>1.0962460483663929</v>
      </c>
      <c r="AG42" s="22">
        <f t="shared" si="9"/>
        <v>0</v>
      </c>
    </row>
    <row r="43" spans="1:33" x14ac:dyDescent="0.25">
      <c r="A43" s="22">
        <f t="shared" si="0"/>
        <v>9</v>
      </c>
      <c r="B43" s="22">
        <f t="shared" si="1"/>
        <v>0</v>
      </c>
      <c r="C43" s="22">
        <f t="shared" si="1"/>
        <v>0</v>
      </c>
      <c r="D43" s="22">
        <f t="shared" si="1"/>
        <v>0</v>
      </c>
      <c r="E43" s="22">
        <f t="shared" si="1"/>
        <v>0</v>
      </c>
      <c r="F43" s="22">
        <f t="shared" si="1"/>
        <v>0</v>
      </c>
      <c r="G43" s="22">
        <f t="shared" si="1"/>
        <v>0</v>
      </c>
      <c r="H43" s="22">
        <f t="shared" si="1"/>
        <v>0</v>
      </c>
      <c r="I43" s="22">
        <f t="shared" si="1"/>
        <v>0</v>
      </c>
      <c r="J43" s="22">
        <f t="shared" si="1"/>
        <v>0</v>
      </c>
      <c r="K43" s="22">
        <f t="shared" si="1"/>
        <v>0</v>
      </c>
      <c r="L43" s="22">
        <f t="shared" si="1"/>
        <v>0</v>
      </c>
      <c r="M43" s="22">
        <f t="shared" si="1"/>
        <v>0</v>
      </c>
      <c r="N43" s="22">
        <f t="shared" si="1"/>
        <v>0</v>
      </c>
      <c r="O43" s="22">
        <f t="shared" si="1"/>
        <v>0</v>
      </c>
      <c r="P43" s="22">
        <f t="shared" si="1"/>
        <v>0</v>
      </c>
      <c r="Q43" s="22">
        <f t="shared" si="1"/>
        <v>0</v>
      </c>
      <c r="R43" s="22">
        <f t="shared" si="2"/>
        <v>0</v>
      </c>
      <c r="S43" s="22">
        <f t="shared" si="2"/>
        <v>0</v>
      </c>
      <c r="T43" s="140">
        <f t="shared" si="3"/>
        <v>0</v>
      </c>
      <c r="U43" s="140">
        <f t="shared" si="4"/>
        <v>0</v>
      </c>
      <c r="V43" s="22">
        <f t="shared" si="2"/>
        <v>0</v>
      </c>
      <c r="W43" s="22">
        <f t="shared" si="2"/>
        <v>0</v>
      </c>
      <c r="X43" s="22">
        <f t="shared" si="2"/>
        <v>0</v>
      </c>
      <c r="Y43" s="22">
        <f t="shared" si="2"/>
        <v>0</v>
      </c>
      <c r="Z43" s="22">
        <f t="shared" si="2"/>
        <v>0</v>
      </c>
      <c r="AA43" s="97">
        <f t="shared" si="5"/>
        <v>0</v>
      </c>
      <c r="AB43" s="97">
        <f t="shared" si="6"/>
        <v>0</v>
      </c>
      <c r="AD43" s="22">
        <f>[2]TRP_Simple!$AN76</f>
        <v>0</v>
      </c>
      <c r="AE43" s="22">
        <f t="shared" si="7"/>
        <v>0</v>
      </c>
      <c r="AF43" s="22">
        <f t="shared" si="8"/>
        <v>1.0962460483663929</v>
      </c>
      <c r="AG43" s="22">
        <f t="shared" si="9"/>
        <v>0</v>
      </c>
    </row>
    <row r="44" spans="1:33" x14ac:dyDescent="0.25">
      <c r="A44" s="22">
        <f t="shared" si="0"/>
        <v>10</v>
      </c>
      <c r="B44" s="22">
        <f t="shared" si="1"/>
        <v>0</v>
      </c>
      <c r="C44" s="22">
        <f t="shared" si="1"/>
        <v>0</v>
      </c>
      <c r="D44" s="22">
        <f t="shared" si="1"/>
        <v>0</v>
      </c>
      <c r="E44" s="22">
        <f t="shared" si="1"/>
        <v>0</v>
      </c>
      <c r="F44" s="22">
        <f t="shared" si="1"/>
        <v>0</v>
      </c>
      <c r="G44" s="22">
        <f t="shared" si="1"/>
        <v>0</v>
      </c>
      <c r="H44" s="22">
        <f t="shared" si="1"/>
        <v>0</v>
      </c>
      <c r="I44" s="22">
        <f t="shared" si="1"/>
        <v>0</v>
      </c>
      <c r="J44" s="22">
        <f t="shared" si="1"/>
        <v>0</v>
      </c>
      <c r="K44" s="22">
        <f t="shared" si="1"/>
        <v>0</v>
      </c>
      <c r="L44" s="22">
        <f t="shared" si="1"/>
        <v>0</v>
      </c>
      <c r="M44" s="22">
        <f t="shared" si="1"/>
        <v>0</v>
      </c>
      <c r="N44" s="22">
        <f t="shared" si="1"/>
        <v>0</v>
      </c>
      <c r="O44" s="22">
        <f t="shared" si="1"/>
        <v>0</v>
      </c>
      <c r="P44" s="22">
        <f t="shared" si="1"/>
        <v>0</v>
      </c>
      <c r="Q44" s="22">
        <f t="shared" si="1"/>
        <v>0</v>
      </c>
      <c r="R44" s="22">
        <f t="shared" si="2"/>
        <v>0</v>
      </c>
      <c r="S44" s="22">
        <f t="shared" si="2"/>
        <v>0</v>
      </c>
      <c r="T44" s="140">
        <f t="shared" si="3"/>
        <v>0</v>
      </c>
      <c r="U44" s="140">
        <f t="shared" si="4"/>
        <v>0</v>
      </c>
      <c r="V44" s="22">
        <f t="shared" si="2"/>
        <v>0</v>
      </c>
      <c r="W44" s="22">
        <f t="shared" si="2"/>
        <v>0</v>
      </c>
      <c r="X44" s="22">
        <f t="shared" si="2"/>
        <v>0</v>
      </c>
      <c r="Y44" s="22">
        <f t="shared" si="2"/>
        <v>0</v>
      </c>
      <c r="Z44" s="22">
        <f t="shared" si="2"/>
        <v>0</v>
      </c>
      <c r="AA44" s="97">
        <f t="shared" si="5"/>
        <v>0</v>
      </c>
      <c r="AB44" s="97">
        <f t="shared" si="6"/>
        <v>0</v>
      </c>
      <c r="AD44" s="22">
        <f>[2]TRP_Simple!$AN77</f>
        <v>0</v>
      </c>
      <c r="AE44" s="22">
        <f t="shared" si="7"/>
        <v>0</v>
      </c>
      <c r="AF44" s="22">
        <f t="shared" si="8"/>
        <v>1.0962460483663929</v>
      </c>
      <c r="AG44" s="22">
        <f t="shared" si="9"/>
        <v>0</v>
      </c>
    </row>
    <row r="45" spans="1:33" x14ac:dyDescent="0.25">
      <c r="A45" s="22">
        <f t="shared" si="0"/>
        <v>11</v>
      </c>
      <c r="B45" s="22">
        <f t="shared" si="1"/>
        <v>0</v>
      </c>
      <c r="C45" s="22">
        <f t="shared" si="1"/>
        <v>0</v>
      </c>
      <c r="D45" s="22">
        <f t="shared" si="1"/>
        <v>0</v>
      </c>
      <c r="E45" s="22">
        <f t="shared" si="1"/>
        <v>0</v>
      </c>
      <c r="F45" s="22">
        <f t="shared" si="1"/>
        <v>0</v>
      </c>
      <c r="G45" s="22">
        <f t="shared" si="1"/>
        <v>0</v>
      </c>
      <c r="H45" s="22">
        <f t="shared" si="1"/>
        <v>0</v>
      </c>
      <c r="I45" s="22">
        <f t="shared" si="1"/>
        <v>0</v>
      </c>
      <c r="J45" s="22">
        <f t="shared" si="1"/>
        <v>0</v>
      </c>
      <c r="K45" s="22">
        <f t="shared" si="1"/>
        <v>0</v>
      </c>
      <c r="L45" s="22">
        <f t="shared" si="1"/>
        <v>0</v>
      </c>
      <c r="M45" s="22">
        <f t="shared" si="1"/>
        <v>0</v>
      </c>
      <c r="N45" s="22">
        <f t="shared" si="1"/>
        <v>0</v>
      </c>
      <c r="O45" s="22">
        <f t="shared" si="1"/>
        <v>0</v>
      </c>
      <c r="P45" s="22">
        <f t="shared" si="1"/>
        <v>0</v>
      </c>
      <c r="Q45" s="22">
        <f t="shared" si="1"/>
        <v>0</v>
      </c>
      <c r="R45" s="22">
        <f t="shared" ref="R45:Z59" si="10">GETPIVOTDATA(CONCATENATE(R$4),$A$3,"L",$A45)</f>
        <v>0</v>
      </c>
      <c r="S45" s="22">
        <f t="shared" si="10"/>
        <v>0</v>
      </c>
      <c r="T45" s="140">
        <f t="shared" si="3"/>
        <v>0</v>
      </c>
      <c r="U45" s="140">
        <f t="shared" si="4"/>
        <v>0</v>
      </c>
      <c r="V45" s="22">
        <f t="shared" si="10"/>
        <v>0</v>
      </c>
      <c r="W45" s="22">
        <f t="shared" si="10"/>
        <v>0</v>
      </c>
      <c r="X45" s="22">
        <f t="shared" si="10"/>
        <v>0</v>
      </c>
      <c r="Y45" s="22">
        <f t="shared" si="10"/>
        <v>0</v>
      </c>
      <c r="Z45" s="22">
        <f t="shared" si="10"/>
        <v>0</v>
      </c>
      <c r="AA45" s="97">
        <f t="shared" si="5"/>
        <v>0</v>
      </c>
      <c r="AB45" s="97">
        <f t="shared" si="6"/>
        <v>0</v>
      </c>
      <c r="AD45" s="22">
        <f>[2]TRP_Simple!$AN78</f>
        <v>0</v>
      </c>
      <c r="AE45" s="22">
        <f t="shared" si="7"/>
        <v>0</v>
      </c>
      <c r="AF45" s="22">
        <f t="shared" si="8"/>
        <v>1.0962460483663929</v>
      </c>
      <c r="AG45" s="22">
        <f t="shared" si="9"/>
        <v>0</v>
      </c>
    </row>
    <row r="46" spans="1:33" x14ac:dyDescent="0.25">
      <c r="A46" s="22">
        <f t="shared" si="0"/>
        <v>12</v>
      </c>
      <c r="B46" s="22">
        <f t="shared" si="1"/>
        <v>5642.63</v>
      </c>
      <c r="C46" s="22">
        <f t="shared" si="1"/>
        <v>2854.63</v>
      </c>
      <c r="D46" s="22">
        <f t="shared" si="1"/>
        <v>3326.1299999999997</v>
      </c>
      <c r="E46" s="22">
        <f t="shared" si="1"/>
        <v>273.83446691291562</v>
      </c>
      <c r="F46" s="22">
        <f t="shared" si="1"/>
        <v>797.37969511049903</v>
      </c>
      <c r="G46" s="22">
        <f t="shared" si="1"/>
        <v>543.65334466156889</v>
      </c>
      <c r="H46" s="22">
        <f t="shared" si="1"/>
        <v>183.01745399885965</v>
      </c>
      <c r="I46" s="22">
        <f t="shared" si="1"/>
        <v>725.71780023842837</v>
      </c>
      <c r="J46" s="22">
        <f t="shared" si="1"/>
        <v>768.62444513554146</v>
      </c>
      <c r="K46" s="22">
        <f t="shared" si="1"/>
        <v>606.97353072371413</v>
      </c>
      <c r="L46" s="22">
        <f t="shared" si="1"/>
        <v>280.51145687300868</v>
      </c>
      <c r="M46" s="22">
        <f t="shared" si="1"/>
        <v>7215.6181862400063</v>
      </c>
      <c r="N46" s="22">
        <f t="shared" si="1"/>
        <v>2597.5799999999995</v>
      </c>
      <c r="O46" s="22">
        <f t="shared" si="1"/>
        <v>356.60801581501067</v>
      </c>
      <c r="P46" s="22">
        <f t="shared" si="1"/>
        <v>561.14864346059244</v>
      </c>
      <c r="Q46" s="22">
        <f t="shared" si="1"/>
        <v>1586.0903543562681</v>
      </c>
      <c r="R46" s="22">
        <f t="shared" si="10"/>
        <v>360.85438968327605</v>
      </c>
      <c r="S46" s="22">
        <f t="shared" si="10"/>
        <v>655.34334844937007</v>
      </c>
      <c r="T46" s="140">
        <f t="shared" si="3"/>
        <v>28315.71534737898</v>
      </c>
      <c r="U46" s="140">
        <f t="shared" si="4"/>
        <v>6462.7899008565028</v>
      </c>
      <c r="V46" s="22">
        <f t="shared" si="10"/>
        <v>1.8439094748002851</v>
      </c>
      <c r="W46" s="22">
        <f t="shared" si="10"/>
        <v>708.59195920069124</v>
      </c>
      <c r="X46" s="22">
        <f t="shared" si="10"/>
        <v>2319.0657206709584</v>
      </c>
      <c r="Y46" s="22">
        <f t="shared" si="10"/>
        <v>1203.618030759008</v>
      </c>
      <c r="Z46" s="22">
        <f t="shared" si="10"/>
        <v>68347.97</v>
      </c>
      <c r="AA46" s="97">
        <f t="shared" si="5"/>
        <v>68347.97</v>
      </c>
      <c r="AB46" s="97">
        <f t="shared" si="6"/>
        <v>0</v>
      </c>
      <c r="AD46" s="22">
        <f>[2]TRP_Simple!$AN79</f>
        <v>8.6255416511523741E-2</v>
      </c>
      <c r="AE46" s="22">
        <f t="shared" si="7"/>
        <v>9.4557159500955223E-2</v>
      </c>
      <c r="AF46" s="22">
        <f t="shared" si="8"/>
        <v>1.0962460483663929</v>
      </c>
      <c r="AG46" s="22">
        <f t="shared" si="9"/>
        <v>8.301742989431482E-3</v>
      </c>
    </row>
    <row r="47" spans="1:33" x14ac:dyDescent="0.25">
      <c r="A47" s="22">
        <f t="shared" si="0"/>
        <v>13</v>
      </c>
      <c r="B47" s="22">
        <f t="shared" si="1"/>
        <v>2777.94</v>
      </c>
      <c r="C47" s="22">
        <f t="shared" si="1"/>
        <v>985.9</v>
      </c>
      <c r="D47" s="22">
        <f t="shared" si="1"/>
        <v>497.23</v>
      </c>
      <c r="E47" s="22">
        <f t="shared" si="1"/>
        <v>60.880292994428096</v>
      </c>
      <c r="F47" s="22">
        <f t="shared" si="1"/>
        <v>177.27757215300818</v>
      </c>
      <c r="G47" s="22">
        <f t="shared" si="1"/>
        <v>147.12211838006232</v>
      </c>
      <c r="H47" s="22">
        <f t="shared" si="1"/>
        <v>42.133184963458248</v>
      </c>
      <c r="I47" s="22">
        <f t="shared" si="1"/>
        <v>167.07041673145699</v>
      </c>
      <c r="J47" s="22">
        <f t="shared" si="1"/>
        <v>176.94812820712173</v>
      </c>
      <c r="K47" s="22">
        <f t="shared" si="1"/>
        <v>139.87609512972236</v>
      </c>
      <c r="L47" s="22">
        <f t="shared" si="1"/>
        <v>64.643423873463817</v>
      </c>
      <c r="M47" s="22">
        <f t="shared" si="1"/>
        <v>1561.2798797185496</v>
      </c>
      <c r="N47" s="22">
        <f t="shared" si="1"/>
        <v>610.98</v>
      </c>
      <c r="O47" s="22">
        <f t="shared" si="1"/>
        <v>329.67576852153502</v>
      </c>
      <c r="P47" s="22">
        <f t="shared" si="1"/>
        <v>518.76879397925359</v>
      </c>
      <c r="Q47" s="22">
        <f t="shared" si="1"/>
        <v>1466.3034293324663</v>
      </c>
      <c r="R47" s="22">
        <f t="shared" si="10"/>
        <v>333.60144182770199</v>
      </c>
      <c r="S47" s="22">
        <f t="shared" si="10"/>
        <v>605.84959525306317</v>
      </c>
      <c r="T47" s="140">
        <f t="shared" si="3"/>
        <v>100396.22464204644</v>
      </c>
      <c r="U47" s="140">
        <f t="shared" si="4"/>
        <v>42200.406329039528</v>
      </c>
      <c r="V47" s="22">
        <f t="shared" si="10"/>
        <v>0.221562254355337</v>
      </c>
      <c r="W47" s="22">
        <f t="shared" si="10"/>
        <v>85.143676543868608</v>
      </c>
      <c r="X47" s="22">
        <f t="shared" si="10"/>
        <v>1446.8629460464997</v>
      </c>
      <c r="Y47" s="22">
        <f t="shared" si="10"/>
        <v>749.65070300400498</v>
      </c>
      <c r="Z47" s="22">
        <f t="shared" si="10"/>
        <v>155541.99</v>
      </c>
      <c r="AA47" s="97">
        <f t="shared" si="5"/>
        <v>155541.98999999996</v>
      </c>
      <c r="AB47" s="97">
        <f t="shared" si="6"/>
        <v>0</v>
      </c>
      <c r="AD47" s="22">
        <f>[2]TRP_Simple!$AN80</f>
        <v>0.24749187205596745</v>
      </c>
      <c r="AE47" s="22">
        <f t="shared" si="7"/>
        <v>0.27131198674415524</v>
      </c>
      <c r="AF47" s="22">
        <f t="shared" si="8"/>
        <v>1.0962460483663929</v>
      </c>
      <c r="AG47" s="22">
        <f t="shared" si="9"/>
        <v>2.3820114688187788E-2</v>
      </c>
    </row>
    <row r="48" spans="1:33" x14ac:dyDescent="0.25">
      <c r="A48" s="22">
        <f t="shared" si="0"/>
        <v>14</v>
      </c>
      <c r="B48" s="22">
        <f t="shared" si="1"/>
        <v>0</v>
      </c>
      <c r="C48" s="22">
        <f t="shared" si="1"/>
        <v>0</v>
      </c>
      <c r="D48" s="22">
        <f t="shared" si="1"/>
        <v>0</v>
      </c>
      <c r="E48" s="22">
        <f t="shared" si="1"/>
        <v>0</v>
      </c>
      <c r="F48" s="22">
        <f t="shared" si="1"/>
        <v>0</v>
      </c>
      <c r="G48" s="22">
        <f t="shared" si="1"/>
        <v>0</v>
      </c>
      <c r="H48" s="22">
        <f t="shared" si="1"/>
        <v>0</v>
      </c>
      <c r="I48" s="22">
        <f t="shared" si="1"/>
        <v>0</v>
      </c>
      <c r="J48" s="22">
        <f t="shared" si="1"/>
        <v>0</v>
      </c>
      <c r="K48" s="22">
        <f t="shared" si="1"/>
        <v>0</v>
      </c>
      <c r="L48" s="22">
        <f t="shared" si="1"/>
        <v>0</v>
      </c>
      <c r="M48" s="22">
        <f t="shared" si="1"/>
        <v>0</v>
      </c>
      <c r="N48" s="22">
        <f t="shared" si="1"/>
        <v>0</v>
      </c>
      <c r="O48" s="22">
        <f t="shared" si="1"/>
        <v>0</v>
      </c>
      <c r="P48" s="22">
        <f t="shared" si="1"/>
        <v>0</v>
      </c>
      <c r="Q48" s="22">
        <f t="shared" si="1"/>
        <v>0</v>
      </c>
      <c r="R48" s="22">
        <f t="shared" si="10"/>
        <v>0</v>
      </c>
      <c r="S48" s="22">
        <f t="shared" si="10"/>
        <v>0</v>
      </c>
      <c r="T48" s="140">
        <f t="shared" si="3"/>
        <v>0</v>
      </c>
      <c r="U48" s="140">
        <f t="shared" si="4"/>
        <v>0</v>
      </c>
      <c r="V48" s="22">
        <f t="shared" si="10"/>
        <v>0</v>
      </c>
      <c r="W48" s="22">
        <f t="shared" si="10"/>
        <v>0</v>
      </c>
      <c r="X48" s="22">
        <f t="shared" si="10"/>
        <v>0</v>
      </c>
      <c r="Y48" s="22">
        <f t="shared" si="10"/>
        <v>0</v>
      </c>
      <c r="Z48" s="22">
        <f t="shared" si="10"/>
        <v>0</v>
      </c>
      <c r="AA48" s="97">
        <f t="shared" si="5"/>
        <v>0</v>
      </c>
      <c r="AB48" s="97">
        <f t="shared" si="6"/>
        <v>0</v>
      </c>
      <c r="AD48" s="22">
        <f>[2]TRP_Simple!$AN81</f>
        <v>0</v>
      </c>
      <c r="AE48" s="22">
        <f t="shared" si="7"/>
        <v>0</v>
      </c>
      <c r="AF48" s="22">
        <f t="shared" si="8"/>
        <v>1.0962460483663929</v>
      </c>
      <c r="AG48" s="22">
        <f t="shared" si="9"/>
        <v>0</v>
      </c>
    </row>
    <row r="49" spans="1:33" x14ac:dyDescent="0.25">
      <c r="A49" s="22">
        <f t="shared" si="0"/>
        <v>15</v>
      </c>
      <c r="B49" s="22">
        <f t="shared" si="1"/>
        <v>0</v>
      </c>
      <c r="C49" s="22">
        <f t="shared" si="1"/>
        <v>0</v>
      </c>
      <c r="D49" s="22">
        <f t="shared" si="1"/>
        <v>0</v>
      </c>
      <c r="E49" s="22">
        <f t="shared" si="1"/>
        <v>0</v>
      </c>
      <c r="F49" s="22">
        <f t="shared" si="1"/>
        <v>0</v>
      </c>
      <c r="G49" s="22">
        <f t="shared" si="1"/>
        <v>0</v>
      </c>
      <c r="H49" s="22">
        <f t="shared" si="1"/>
        <v>0</v>
      </c>
      <c r="I49" s="22">
        <f t="shared" si="1"/>
        <v>0</v>
      </c>
      <c r="J49" s="22">
        <f t="shared" si="1"/>
        <v>0</v>
      </c>
      <c r="K49" s="22">
        <f t="shared" si="1"/>
        <v>0</v>
      </c>
      <c r="L49" s="22">
        <f t="shared" si="1"/>
        <v>0</v>
      </c>
      <c r="M49" s="22">
        <f t="shared" si="1"/>
        <v>0</v>
      </c>
      <c r="N49" s="22">
        <f t="shared" si="1"/>
        <v>0</v>
      </c>
      <c r="O49" s="22">
        <f t="shared" si="1"/>
        <v>0</v>
      </c>
      <c r="P49" s="22">
        <f t="shared" si="1"/>
        <v>0</v>
      </c>
      <c r="Q49" s="22">
        <f t="shared" si="1"/>
        <v>0</v>
      </c>
      <c r="R49" s="22">
        <f t="shared" si="10"/>
        <v>0</v>
      </c>
      <c r="S49" s="22">
        <f t="shared" si="10"/>
        <v>0</v>
      </c>
      <c r="T49" s="140">
        <f t="shared" si="3"/>
        <v>0</v>
      </c>
      <c r="U49" s="140">
        <f t="shared" si="4"/>
        <v>0</v>
      </c>
      <c r="V49" s="22">
        <f t="shared" si="10"/>
        <v>0</v>
      </c>
      <c r="W49" s="22">
        <f t="shared" si="10"/>
        <v>0</v>
      </c>
      <c r="X49" s="22">
        <f t="shared" si="10"/>
        <v>0</v>
      </c>
      <c r="Y49" s="22">
        <f t="shared" si="10"/>
        <v>0</v>
      </c>
      <c r="Z49" s="22">
        <f t="shared" si="10"/>
        <v>0</v>
      </c>
      <c r="AA49" s="97">
        <f t="shared" si="5"/>
        <v>0</v>
      </c>
      <c r="AB49" s="97">
        <f t="shared" si="6"/>
        <v>0</v>
      </c>
      <c r="AD49" s="22">
        <f>[2]TRP_Simple!$AN82</f>
        <v>0</v>
      </c>
      <c r="AE49" s="22">
        <f t="shared" si="7"/>
        <v>0</v>
      </c>
      <c r="AF49" s="22">
        <f t="shared" si="8"/>
        <v>1.0962460483663929</v>
      </c>
      <c r="AG49" s="22">
        <f t="shared" si="9"/>
        <v>0</v>
      </c>
    </row>
    <row r="50" spans="1:33" x14ac:dyDescent="0.25">
      <c r="A50" s="22">
        <f t="shared" si="0"/>
        <v>16</v>
      </c>
      <c r="B50" s="22">
        <f t="shared" si="1"/>
        <v>0</v>
      </c>
      <c r="C50" s="22">
        <f t="shared" si="1"/>
        <v>0</v>
      </c>
      <c r="D50" s="22">
        <f t="shared" si="1"/>
        <v>0</v>
      </c>
      <c r="E50" s="22">
        <f t="shared" si="1"/>
        <v>0</v>
      </c>
      <c r="F50" s="22">
        <f t="shared" si="1"/>
        <v>0</v>
      </c>
      <c r="G50" s="22">
        <f t="shared" si="1"/>
        <v>0</v>
      </c>
      <c r="H50" s="22">
        <f t="shared" si="1"/>
        <v>0</v>
      </c>
      <c r="I50" s="22">
        <f t="shared" si="1"/>
        <v>0</v>
      </c>
      <c r="J50" s="22">
        <f t="shared" si="1"/>
        <v>0</v>
      </c>
      <c r="K50" s="22">
        <f t="shared" si="1"/>
        <v>0</v>
      </c>
      <c r="L50" s="22">
        <f t="shared" si="1"/>
        <v>0</v>
      </c>
      <c r="M50" s="22">
        <f t="shared" si="1"/>
        <v>0</v>
      </c>
      <c r="N50" s="22">
        <f t="shared" si="1"/>
        <v>0</v>
      </c>
      <c r="O50" s="22">
        <f t="shared" si="1"/>
        <v>0</v>
      </c>
      <c r="P50" s="22">
        <f t="shared" si="1"/>
        <v>0</v>
      </c>
      <c r="Q50" s="22">
        <f t="shared" ref="Q50:Q59" si="11">GETPIVOTDATA(CONCATENATE(Q$4),$A$3,"L",$A50)</f>
        <v>0</v>
      </c>
      <c r="R50" s="22">
        <f t="shared" si="10"/>
        <v>0</v>
      </c>
      <c r="S50" s="22">
        <f t="shared" si="10"/>
        <v>0</v>
      </c>
      <c r="T50" s="140">
        <f t="shared" si="3"/>
        <v>0</v>
      </c>
      <c r="U50" s="140">
        <f t="shared" si="4"/>
        <v>0</v>
      </c>
      <c r="V50" s="22">
        <f t="shared" si="10"/>
        <v>0</v>
      </c>
      <c r="W50" s="22">
        <f t="shared" si="10"/>
        <v>0</v>
      </c>
      <c r="X50" s="22">
        <f t="shared" si="10"/>
        <v>0</v>
      </c>
      <c r="Y50" s="22">
        <f t="shared" si="10"/>
        <v>0</v>
      </c>
      <c r="Z50" s="22">
        <f t="shared" si="10"/>
        <v>0</v>
      </c>
      <c r="AA50" s="97">
        <f t="shared" si="5"/>
        <v>0</v>
      </c>
      <c r="AB50" s="97">
        <f t="shared" si="6"/>
        <v>0</v>
      </c>
      <c r="AD50" s="22">
        <f>[2]TRP_Simple!$AN83</f>
        <v>0</v>
      </c>
      <c r="AE50" s="22">
        <f t="shared" si="7"/>
        <v>0</v>
      </c>
      <c r="AF50" s="22">
        <f t="shared" si="8"/>
        <v>1.0962460483663929</v>
      </c>
      <c r="AG50" s="22">
        <f t="shared" si="9"/>
        <v>0</v>
      </c>
    </row>
    <row r="51" spans="1:33" x14ac:dyDescent="0.25">
      <c r="A51" s="22">
        <f t="shared" si="0"/>
        <v>17</v>
      </c>
      <c r="B51" s="22">
        <f t="shared" ref="B51:P59" si="12">GETPIVOTDATA(CONCATENATE(B$4),$A$3,"L",$A51)</f>
        <v>0</v>
      </c>
      <c r="C51" s="22">
        <f t="shared" si="12"/>
        <v>0</v>
      </c>
      <c r="D51" s="22">
        <f t="shared" si="12"/>
        <v>0</v>
      </c>
      <c r="E51" s="22">
        <f t="shared" si="12"/>
        <v>0</v>
      </c>
      <c r="F51" s="22">
        <f t="shared" si="12"/>
        <v>0</v>
      </c>
      <c r="G51" s="22">
        <f t="shared" si="12"/>
        <v>0</v>
      </c>
      <c r="H51" s="22">
        <f t="shared" si="12"/>
        <v>0</v>
      </c>
      <c r="I51" s="22">
        <f t="shared" si="12"/>
        <v>0</v>
      </c>
      <c r="J51" s="22">
        <f t="shared" si="12"/>
        <v>0</v>
      </c>
      <c r="K51" s="22">
        <f t="shared" si="12"/>
        <v>0</v>
      </c>
      <c r="L51" s="22">
        <f t="shared" si="12"/>
        <v>0</v>
      </c>
      <c r="M51" s="22">
        <f t="shared" si="12"/>
        <v>0</v>
      </c>
      <c r="N51" s="22">
        <f t="shared" si="12"/>
        <v>0</v>
      </c>
      <c r="O51" s="22">
        <f t="shared" si="12"/>
        <v>0</v>
      </c>
      <c r="P51" s="22">
        <f t="shared" si="12"/>
        <v>0</v>
      </c>
      <c r="Q51" s="22">
        <f t="shared" si="11"/>
        <v>0</v>
      </c>
      <c r="R51" s="22">
        <f t="shared" si="10"/>
        <v>0</v>
      </c>
      <c r="S51" s="22">
        <f t="shared" si="10"/>
        <v>0</v>
      </c>
      <c r="T51" s="140">
        <f t="shared" si="3"/>
        <v>0</v>
      </c>
      <c r="U51" s="140">
        <f t="shared" si="4"/>
        <v>0</v>
      </c>
      <c r="V51" s="22">
        <f t="shared" si="10"/>
        <v>0</v>
      </c>
      <c r="W51" s="22">
        <f t="shared" si="10"/>
        <v>0</v>
      </c>
      <c r="X51" s="22">
        <f t="shared" si="10"/>
        <v>0</v>
      </c>
      <c r="Y51" s="22">
        <f t="shared" si="10"/>
        <v>0</v>
      </c>
      <c r="Z51" s="22">
        <f t="shared" si="10"/>
        <v>0</v>
      </c>
      <c r="AA51" s="97">
        <f t="shared" si="5"/>
        <v>0</v>
      </c>
      <c r="AB51" s="97">
        <f t="shared" si="6"/>
        <v>0</v>
      </c>
      <c r="AD51" s="22">
        <f>[2]TRP_Simple!$AN84</f>
        <v>0</v>
      </c>
      <c r="AE51" s="22">
        <f t="shared" si="7"/>
        <v>0</v>
      </c>
      <c r="AF51" s="22">
        <f t="shared" si="8"/>
        <v>1.0962460483663929</v>
      </c>
      <c r="AG51" s="22">
        <f t="shared" si="9"/>
        <v>0</v>
      </c>
    </row>
    <row r="52" spans="1:33" x14ac:dyDescent="0.25">
      <c r="A52" s="22">
        <f t="shared" si="0"/>
        <v>18</v>
      </c>
      <c r="B52" s="22">
        <f t="shared" si="12"/>
        <v>0</v>
      </c>
      <c r="C52" s="22">
        <f t="shared" si="12"/>
        <v>0</v>
      </c>
      <c r="D52" s="22">
        <f t="shared" si="12"/>
        <v>0</v>
      </c>
      <c r="E52" s="22">
        <f t="shared" si="12"/>
        <v>0</v>
      </c>
      <c r="F52" s="22">
        <f t="shared" si="12"/>
        <v>0</v>
      </c>
      <c r="G52" s="22">
        <f t="shared" si="12"/>
        <v>0</v>
      </c>
      <c r="H52" s="22">
        <f t="shared" si="12"/>
        <v>0</v>
      </c>
      <c r="I52" s="22">
        <f t="shared" si="12"/>
        <v>0</v>
      </c>
      <c r="J52" s="22">
        <f t="shared" si="12"/>
        <v>0</v>
      </c>
      <c r="K52" s="22">
        <f t="shared" si="12"/>
        <v>0</v>
      </c>
      <c r="L52" s="22">
        <f t="shared" si="12"/>
        <v>0</v>
      </c>
      <c r="M52" s="22">
        <f t="shared" si="12"/>
        <v>0</v>
      </c>
      <c r="N52" s="22">
        <f t="shared" si="12"/>
        <v>0</v>
      </c>
      <c r="O52" s="22">
        <f t="shared" si="12"/>
        <v>0</v>
      </c>
      <c r="P52" s="22">
        <f t="shared" si="12"/>
        <v>0</v>
      </c>
      <c r="Q52" s="22">
        <f t="shared" si="11"/>
        <v>0</v>
      </c>
      <c r="R52" s="22">
        <f t="shared" si="10"/>
        <v>0</v>
      </c>
      <c r="S52" s="22">
        <f t="shared" si="10"/>
        <v>0</v>
      </c>
      <c r="T52" s="140">
        <f t="shared" si="3"/>
        <v>0</v>
      </c>
      <c r="U52" s="140">
        <f t="shared" si="4"/>
        <v>0</v>
      </c>
      <c r="V52" s="22">
        <f t="shared" si="10"/>
        <v>0</v>
      </c>
      <c r="W52" s="22">
        <f t="shared" si="10"/>
        <v>0</v>
      </c>
      <c r="X52" s="22">
        <f t="shared" si="10"/>
        <v>0</v>
      </c>
      <c r="Y52" s="22">
        <f t="shared" si="10"/>
        <v>0</v>
      </c>
      <c r="Z52" s="22">
        <f t="shared" si="10"/>
        <v>0</v>
      </c>
      <c r="AA52" s="97">
        <f t="shared" si="5"/>
        <v>0</v>
      </c>
      <c r="AB52" s="97">
        <f t="shared" si="6"/>
        <v>0</v>
      </c>
      <c r="AD52" s="22">
        <f>[2]TRP_Simple!$AN85</f>
        <v>0</v>
      </c>
      <c r="AE52" s="22">
        <f t="shared" si="7"/>
        <v>0</v>
      </c>
      <c r="AF52" s="22">
        <f t="shared" si="8"/>
        <v>1.0962460483663929</v>
      </c>
      <c r="AG52" s="22">
        <f t="shared" si="9"/>
        <v>0</v>
      </c>
    </row>
    <row r="53" spans="1:33" x14ac:dyDescent="0.25">
      <c r="A53" s="22">
        <f t="shared" si="0"/>
        <v>19</v>
      </c>
      <c r="B53" s="22">
        <f t="shared" si="12"/>
        <v>327.78</v>
      </c>
      <c r="C53" s="22">
        <f t="shared" si="12"/>
        <v>773.8599999999999</v>
      </c>
      <c r="D53" s="22">
        <f t="shared" si="12"/>
        <v>483.47</v>
      </c>
      <c r="E53" s="22">
        <f t="shared" si="12"/>
        <v>41.795475489889185</v>
      </c>
      <c r="F53" s="22">
        <f t="shared" si="12"/>
        <v>121.70441463720026</v>
      </c>
      <c r="G53" s="22">
        <f t="shared" si="12"/>
        <v>116.16288870008496</v>
      </c>
      <c r="H53" s="22">
        <f t="shared" si="12"/>
        <v>33.436299175866893</v>
      </c>
      <c r="I53" s="22">
        <f t="shared" si="12"/>
        <v>132.58471777328563</v>
      </c>
      <c r="J53" s="22">
        <f t="shared" si="12"/>
        <v>140.42352977763954</v>
      </c>
      <c r="K53" s="22">
        <f t="shared" si="12"/>
        <v>120.24873782430588</v>
      </c>
      <c r="L53" s="22">
        <f t="shared" si="12"/>
        <v>55.572684683659539</v>
      </c>
      <c r="M53" s="22">
        <f t="shared" si="12"/>
        <v>4058.0974714913987</v>
      </c>
      <c r="N53" s="22">
        <f t="shared" si="12"/>
        <v>462.39</v>
      </c>
      <c r="O53" s="22">
        <f t="shared" si="12"/>
        <v>232.27455569266871</v>
      </c>
      <c r="P53" s="22">
        <f t="shared" si="12"/>
        <v>365.50090311196664</v>
      </c>
      <c r="Q53" s="22">
        <f t="shared" si="11"/>
        <v>1033.0907214874285</v>
      </c>
      <c r="R53" s="22">
        <f t="shared" si="10"/>
        <v>235.04040659846538</v>
      </c>
      <c r="S53" s="22">
        <f t="shared" si="10"/>
        <v>426.85407600648739</v>
      </c>
      <c r="T53" s="140">
        <f t="shared" si="3"/>
        <v>58916.445968418091</v>
      </c>
      <c r="U53" s="140">
        <f t="shared" si="4"/>
        <v>4910.843368684913</v>
      </c>
      <c r="V53" s="22">
        <f t="shared" si="10"/>
        <v>0.27486938559128382</v>
      </c>
      <c r="W53" s="22">
        <f t="shared" si="10"/>
        <v>105.62895799508473</v>
      </c>
      <c r="X53" s="22">
        <f t="shared" si="10"/>
        <v>278.72514824832069</v>
      </c>
      <c r="Y53" s="22">
        <f t="shared" si="10"/>
        <v>144.73480481767268</v>
      </c>
      <c r="Z53" s="22">
        <f t="shared" si="10"/>
        <v>73516.940000000017</v>
      </c>
      <c r="AA53" s="97">
        <f t="shared" si="5"/>
        <v>73516.940000000046</v>
      </c>
      <c r="AB53" s="97">
        <f t="shared" si="6"/>
        <v>0</v>
      </c>
      <c r="AD53" s="22">
        <f>[2]TRP_Simple!$AN86</f>
        <v>6.0934130671587046E-2</v>
      </c>
      <c r="AE53" s="22">
        <f t="shared" si="7"/>
        <v>6.6798799959368715E-2</v>
      </c>
      <c r="AF53" s="22">
        <f t="shared" si="8"/>
        <v>1.0962460483663929</v>
      </c>
      <c r="AG53" s="22">
        <f t="shared" si="9"/>
        <v>5.8646692877816695E-3</v>
      </c>
    </row>
    <row r="54" spans="1:33" x14ac:dyDescent="0.25">
      <c r="A54" s="22">
        <f t="shared" si="0"/>
        <v>20</v>
      </c>
      <c r="B54" s="22">
        <f t="shared" si="12"/>
        <v>0</v>
      </c>
      <c r="C54" s="22">
        <f t="shared" si="12"/>
        <v>0</v>
      </c>
      <c r="D54" s="22">
        <f t="shared" si="12"/>
        <v>0</v>
      </c>
      <c r="E54" s="22">
        <f t="shared" si="12"/>
        <v>0</v>
      </c>
      <c r="F54" s="22">
        <f t="shared" si="12"/>
        <v>0</v>
      </c>
      <c r="G54" s="22">
        <f t="shared" si="12"/>
        <v>0</v>
      </c>
      <c r="H54" s="22">
        <f t="shared" si="12"/>
        <v>0</v>
      </c>
      <c r="I54" s="22">
        <f t="shared" si="12"/>
        <v>0</v>
      </c>
      <c r="J54" s="22">
        <f t="shared" si="12"/>
        <v>0</v>
      </c>
      <c r="K54" s="22">
        <f t="shared" si="12"/>
        <v>0</v>
      </c>
      <c r="L54" s="22">
        <f t="shared" si="12"/>
        <v>0</v>
      </c>
      <c r="M54" s="22">
        <f t="shared" si="12"/>
        <v>0</v>
      </c>
      <c r="N54" s="22">
        <f t="shared" si="12"/>
        <v>0</v>
      </c>
      <c r="O54" s="22">
        <f t="shared" si="12"/>
        <v>0</v>
      </c>
      <c r="P54" s="22">
        <f t="shared" si="12"/>
        <v>0</v>
      </c>
      <c r="Q54" s="22">
        <f t="shared" si="11"/>
        <v>0</v>
      </c>
      <c r="R54" s="22">
        <f t="shared" si="10"/>
        <v>0</v>
      </c>
      <c r="S54" s="22">
        <f t="shared" si="10"/>
        <v>0</v>
      </c>
      <c r="T54" s="140">
        <f t="shared" si="3"/>
        <v>0</v>
      </c>
      <c r="U54" s="140">
        <f t="shared" si="4"/>
        <v>0</v>
      </c>
      <c r="V54" s="22">
        <f t="shared" si="10"/>
        <v>0</v>
      </c>
      <c r="W54" s="22">
        <f t="shared" si="10"/>
        <v>0</v>
      </c>
      <c r="X54" s="22">
        <f t="shared" si="10"/>
        <v>0</v>
      </c>
      <c r="Y54" s="22">
        <f t="shared" si="10"/>
        <v>0</v>
      </c>
      <c r="Z54" s="22">
        <f t="shared" si="10"/>
        <v>0</v>
      </c>
      <c r="AA54" s="97">
        <f t="shared" si="5"/>
        <v>0</v>
      </c>
      <c r="AB54" s="97">
        <f t="shared" si="6"/>
        <v>0</v>
      </c>
      <c r="AD54" s="22">
        <f>[2]TRP_Simple!$AN87</f>
        <v>0</v>
      </c>
      <c r="AE54" s="22">
        <f t="shared" si="7"/>
        <v>0</v>
      </c>
      <c r="AF54" s="22">
        <f t="shared" si="8"/>
        <v>1.0962460483663929</v>
      </c>
      <c r="AG54" s="22">
        <f t="shared" si="9"/>
        <v>0</v>
      </c>
    </row>
    <row r="55" spans="1:33" x14ac:dyDescent="0.25">
      <c r="A55" s="22">
        <f t="shared" si="0"/>
        <v>21</v>
      </c>
      <c r="B55" s="22">
        <f t="shared" si="12"/>
        <v>0</v>
      </c>
      <c r="C55" s="22">
        <f t="shared" si="12"/>
        <v>0</v>
      </c>
      <c r="D55" s="22">
        <f t="shared" si="12"/>
        <v>0</v>
      </c>
      <c r="E55" s="22">
        <f t="shared" si="12"/>
        <v>0</v>
      </c>
      <c r="F55" s="22">
        <f t="shared" si="12"/>
        <v>0</v>
      </c>
      <c r="G55" s="22">
        <f t="shared" si="12"/>
        <v>0</v>
      </c>
      <c r="H55" s="22">
        <f t="shared" si="12"/>
        <v>0</v>
      </c>
      <c r="I55" s="22">
        <f t="shared" si="12"/>
        <v>0</v>
      </c>
      <c r="J55" s="22">
        <f t="shared" si="12"/>
        <v>0</v>
      </c>
      <c r="K55" s="22">
        <f t="shared" si="12"/>
        <v>0</v>
      </c>
      <c r="L55" s="22">
        <f t="shared" si="12"/>
        <v>0</v>
      </c>
      <c r="M55" s="22">
        <f t="shared" si="12"/>
        <v>0</v>
      </c>
      <c r="N55" s="22">
        <f t="shared" si="12"/>
        <v>0</v>
      </c>
      <c r="O55" s="22">
        <f t="shared" si="12"/>
        <v>0</v>
      </c>
      <c r="P55" s="22">
        <f t="shared" si="12"/>
        <v>0</v>
      </c>
      <c r="Q55" s="22">
        <f t="shared" si="11"/>
        <v>0</v>
      </c>
      <c r="R55" s="22">
        <f t="shared" si="10"/>
        <v>0</v>
      </c>
      <c r="S55" s="22">
        <f t="shared" si="10"/>
        <v>0</v>
      </c>
      <c r="T55" s="140">
        <f t="shared" si="3"/>
        <v>0</v>
      </c>
      <c r="U55" s="140">
        <f t="shared" si="4"/>
        <v>0</v>
      </c>
      <c r="V55" s="22">
        <f t="shared" si="10"/>
        <v>0</v>
      </c>
      <c r="W55" s="22">
        <f t="shared" si="10"/>
        <v>0</v>
      </c>
      <c r="X55" s="22">
        <f t="shared" si="10"/>
        <v>0</v>
      </c>
      <c r="Y55" s="22">
        <f t="shared" si="10"/>
        <v>0</v>
      </c>
      <c r="Z55" s="22">
        <f t="shared" si="10"/>
        <v>0</v>
      </c>
      <c r="AA55" s="97">
        <f t="shared" si="5"/>
        <v>0</v>
      </c>
      <c r="AB55" s="97">
        <f t="shared" si="6"/>
        <v>0</v>
      </c>
      <c r="AD55" s="22">
        <f>[2]TRP_Simple!$AN88</f>
        <v>0</v>
      </c>
      <c r="AE55" s="22">
        <f t="shared" si="7"/>
        <v>0</v>
      </c>
      <c r="AF55" s="22">
        <f t="shared" si="8"/>
        <v>1.0962460483663929</v>
      </c>
      <c r="AG55" s="22">
        <f t="shared" si="9"/>
        <v>0</v>
      </c>
    </row>
    <row r="56" spans="1:33" x14ac:dyDescent="0.25">
      <c r="A56" s="22">
        <f t="shared" si="0"/>
        <v>22</v>
      </c>
      <c r="B56" s="22">
        <f t="shared" si="12"/>
        <v>0</v>
      </c>
      <c r="C56" s="22">
        <f t="shared" si="12"/>
        <v>0</v>
      </c>
      <c r="D56" s="22">
        <f t="shared" si="12"/>
        <v>0</v>
      </c>
      <c r="E56" s="22">
        <f t="shared" si="12"/>
        <v>0</v>
      </c>
      <c r="F56" s="22">
        <f t="shared" si="12"/>
        <v>0</v>
      </c>
      <c r="G56" s="22">
        <f t="shared" si="12"/>
        <v>0</v>
      </c>
      <c r="H56" s="22">
        <f t="shared" si="12"/>
        <v>0</v>
      </c>
      <c r="I56" s="22">
        <f t="shared" si="12"/>
        <v>0</v>
      </c>
      <c r="J56" s="22">
        <f t="shared" si="12"/>
        <v>0</v>
      </c>
      <c r="K56" s="22">
        <f t="shared" si="12"/>
        <v>0</v>
      </c>
      <c r="L56" s="22">
        <f t="shared" si="12"/>
        <v>0</v>
      </c>
      <c r="M56" s="22">
        <f t="shared" si="12"/>
        <v>0</v>
      </c>
      <c r="N56" s="22">
        <f t="shared" si="12"/>
        <v>0</v>
      </c>
      <c r="O56" s="22">
        <f t="shared" si="12"/>
        <v>0</v>
      </c>
      <c r="P56" s="22">
        <f t="shared" si="12"/>
        <v>0</v>
      </c>
      <c r="Q56" s="22">
        <f t="shared" si="11"/>
        <v>0</v>
      </c>
      <c r="R56" s="22">
        <f t="shared" si="10"/>
        <v>0</v>
      </c>
      <c r="S56" s="22">
        <f t="shared" si="10"/>
        <v>0</v>
      </c>
      <c r="T56" s="140">
        <f t="shared" si="3"/>
        <v>0</v>
      </c>
      <c r="U56" s="140">
        <f t="shared" si="4"/>
        <v>0</v>
      </c>
      <c r="V56" s="22">
        <f t="shared" si="10"/>
        <v>0</v>
      </c>
      <c r="W56" s="22">
        <f t="shared" si="10"/>
        <v>0</v>
      </c>
      <c r="X56" s="22">
        <f t="shared" si="10"/>
        <v>0</v>
      </c>
      <c r="Y56" s="22">
        <f t="shared" si="10"/>
        <v>0</v>
      </c>
      <c r="Z56" s="22">
        <f t="shared" si="10"/>
        <v>0</v>
      </c>
      <c r="AA56" s="97">
        <f t="shared" si="5"/>
        <v>0</v>
      </c>
      <c r="AB56" s="97">
        <f t="shared" si="6"/>
        <v>0</v>
      </c>
      <c r="AD56" s="22">
        <f>[2]TRP_Simple!$AN89</f>
        <v>0</v>
      </c>
      <c r="AE56" s="22">
        <f t="shared" si="7"/>
        <v>0</v>
      </c>
      <c r="AF56" s="22">
        <f t="shared" si="8"/>
        <v>1.0962460483663929</v>
      </c>
      <c r="AG56" s="22">
        <f t="shared" si="9"/>
        <v>0</v>
      </c>
    </row>
    <row r="57" spans="1:33" x14ac:dyDescent="0.25">
      <c r="A57" s="22">
        <f t="shared" si="0"/>
        <v>23</v>
      </c>
      <c r="B57" s="22">
        <f t="shared" si="12"/>
        <v>0</v>
      </c>
      <c r="C57" s="22">
        <f t="shared" si="12"/>
        <v>0</v>
      </c>
      <c r="D57" s="22">
        <f t="shared" si="12"/>
        <v>0</v>
      </c>
      <c r="E57" s="22">
        <f t="shared" si="12"/>
        <v>0</v>
      </c>
      <c r="F57" s="22">
        <f t="shared" si="12"/>
        <v>0</v>
      </c>
      <c r="G57" s="22">
        <f t="shared" si="12"/>
        <v>0</v>
      </c>
      <c r="H57" s="22">
        <f t="shared" si="12"/>
        <v>0</v>
      </c>
      <c r="I57" s="22">
        <f t="shared" si="12"/>
        <v>0</v>
      </c>
      <c r="J57" s="22">
        <f t="shared" si="12"/>
        <v>0</v>
      </c>
      <c r="K57" s="22">
        <f t="shared" si="12"/>
        <v>0</v>
      </c>
      <c r="L57" s="22">
        <f t="shared" si="12"/>
        <v>0</v>
      </c>
      <c r="M57" s="22">
        <f t="shared" si="12"/>
        <v>0</v>
      </c>
      <c r="N57" s="22">
        <f t="shared" si="12"/>
        <v>0</v>
      </c>
      <c r="O57" s="22">
        <f t="shared" si="12"/>
        <v>0</v>
      </c>
      <c r="P57" s="22">
        <f t="shared" si="12"/>
        <v>0</v>
      </c>
      <c r="Q57" s="22">
        <f t="shared" si="11"/>
        <v>0</v>
      </c>
      <c r="R57" s="22">
        <f t="shared" si="10"/>
        <v>0</v>
      </c>
      <c r="S57" s="22">
        <f t="shared" si="10"/>
        <v>0</v>
      </c>
      <c r="T57" s="140">
        <f t="shared" si="3"/>
        <v>0</v>
      </c>
      <c r="U57" s="140">
        <f t="shared" si="4"/>
        <v>0</v>
      </c>
      <c r="V57" s="22">
        <f t="shared" si="10"/>
        <v>0</v>
      </c>
      <c r="W57" s="22">
        <f t="shared" si="10"/>
        <v>0</v>
      </c>
      <c r="X57" s="22">
        <f t="shared" si="10"/>
        <v>0</v>
      </c>
      <c r="Y57" s="22">
        <f t="shared" si="10"/>
        <v>0</v>
      </c>
      <c r="Z57" s="22">
        <f t="shared" si="10"/>
        <v>0</v>
      </c>
      <c r="AA57" s="97">
        <f t="shared" si="5"/>
        <v>0</v>
      </c>
      <c r="AB57" s="97">
        <f t="shared" si="6"/>
        <v>0</v>
      </c>
      <c r="AD57" s="22">
        <f>[2]TRP_Simple!$AN90</f>
        <v>0</v>
      </c>
      <c r="AE57" s="22">
        <f t="shared" si="7"/>
        <v>0</v>
      </c>
      <c r="AF57" s="22">
        <f t="shared" si="8"/>
        <v>1.0962460483663929</v>
      </c>
      <c r="AG57" s="22">
        <f t="shared" si="9"/>
        <v>0</v>
      </c>
    </row>
    <row r="58" spans="1:33" x14ac:dyDescent="0.25">
      <c r="A58" s="22">
        <f t="shared" si="0"/>
        <v>24</v>
      </c>
      <c r="B58" s="22">
        <f t="shared" si="12"/>
        <v>0</v>
      </c>
      <c r="C58" s="22">
        <f t="shared" si="12"/>
        <v>0</v>
      </c>
      <c r="D58" s="22">
        <f t="shared" si="12"/>
        <v>0</v>
      </c>
      <c r="E58" s="22">
        <f t="shared" si="12"/>
        <v>0</v>
      </c>
      <c r="F58" s="22">
        <f t="shared" si="12"/>
        <v>0</v>
      </c>
      <c r="G58" s="22">
        <f t="shared" si="12"/>
        <v>0</v>
      </c>
      <c r="H58" s="22">
        <f t="shared" si="12"/>
        <v>0</v>
      </c>
      <c r="I58" s="22">
        <f t="shared" si="12"/>
        <v>0</v>
      </c>
      <c r="J58" s="22">
        <f t="shared" si="12"/>
        <v>0</v>
      </c>
      <c r="K58" s="22">
        <f t="shared" si="12"/>
        <v>0</v>
      </c>
      <c r="L58" s="22">
        <f t="shared" si="12"/>
        <v>0</v>
      </c>
      <c r="M58" s="22">
        <f t="shared" si="12"/>
        <v>0</v>
      </c>
      <c r="N58" s="22">
        <f t="shared" si="12"/>
        <v>0</v>
      </c>
      <c r="O58" s="22">
        <f t="shared" si="12"/>
        <v>0</v>
      </c>
      <c r="P58" s="22">
        <f t="shared" si="12"/>
        <v>0</v>
      </c>
      <c r="Q58" s="22">
        <f t="shared" si="11"/>
        <v>0</v>
      </c>
      <c r="R58" s="22">
        <f t="shared" si="10"/>
        <v>0</v>
      </c>
      <c r="S58" s="22">
        <f t="shared" si="10"/>
        <v>0</v>
      </c>
      <c r="T58" s="140">
        <f t="shared" si="3"/>
        <v>0</v>
      </c>
      <c r="U58" s="140">
        <f t="shared" si="4"/>
        <v>0</v>
      </c>
      <c r="V58" s="22">
        <f t="shared" si="10"/>
        <v>0</v>
      </c>
      <c r="W58" s="22">
        <f t="shared" si="10"/>
        <v>0</v>
      </c>
      <c r="X58" s="22">
        <f t="shared" si="10"/>
        <v>0</v>
      </c>
      <c r="Y58" s="22">
        <f t="shared" si="10"/>
        <v>0</v>
      </c>
      <c r="Z58" s="22">
        <f t="shared" si="10"/>
        <v>0</v>
      </c>
      <c r="AA58" s="97">
        <f t="shared" si="5"/>
        <v>0</v>
      </c>
      <c r="AB58" s="97">
        <f t="shared" si="6"/>
        <v>0</v>
      </c>
      <c r="AD58" s="22">
        <f>[2]TRP_Simple!$AN91</f>
        <v>0</v>
      </c>
      <c r="AE58" s="22">
        <f t="shared" si="7"/>
        <v>0</v>
      </c>
      <c r="AF58" s="22">
        <f>AF$59</f>
        <v>1.0962460483663929</v>
      </c>
      <c r="AG58" s="22">
        <f t="shared" si="9"/>
        <v>0</v>
      </c>
    </row>
    <row r="59" spans="1:33" x14ac:dyDescent="0.25">
      <c r="A59" s="22">
        <f t="shared" si="0"/>
        <v>25</v>
      </c>
      <c r="B59" s="22">
        <f t="shared" si="12"/>
        <v>10138.67</v>
      </c>
      <c r="C59" s="22">
        <f t="shared" si="12"/>
        <v>4897.7999999999993</v>
      </c>
      <c r="D59" s="22">
        <f t="shared" si="12"/>
        <v>4536.369999999999</v>
      </c>
      <c r="E59" s="22">
        <f t="shared" si="12"/>
        <v>412.34791585801042</v>
      </c>
      <c r="F59" s="22">
        <f t="shared" si="12"/>
        <v>1200.7175690227259</v>
      </c>
      <c r="G59" s="22">
        <f t="shared" si="12"/>
        <v>860.38092325120374</v>
      </c>
      <c r="H59" s="22">
        <f t="shared" si="12"/>
        <v>262.91014227958328</v>
      </c>
      <c r="I59" s="22">
        <f t="shared" si="12"/>
        <v>1042.5157051780438</v>
      </c>
      <c r="J59" s="22">
        <f t="shared" si="12"/>
        <v>1104.1524063131708</v>
      </c>
      <c r="K59" s="22">
        <f t="shared" si="12"/>
        <v>938.86166818388722</v>
      </c>
      <c r="L59" s="22">
        <f t="shared" si="12"/>
        <v>433.89281577150666</v>
      </c>
      <c r="M59" s="22">
        <f t="shared" si="12"/>
        <v>13508.004472111226</v>
      </c>
      <c r="N59" s="22">
        <f t="shared" si="12"/>
        <v>5036.5700000000006</v>
      </c>
      <c r="O59" s="22">
        <f t="shared" si="12"/>
        <v>1216.889747351514</v>
      </c>
      <c r="P59" s="22">
        <f t="shared" si="12"/>
        <v>1914.8645029943318</v>
      </c>
      <c r="Q59" s="22">
        <f t="shared" si="11"/>
        <v>5412.3771900587471</v>
      </c>
      <c r="R59" s="22">
        <f t="shared" si="10"/>
        <v>1231.3800801386326</v>
      </c>
      <c r="S59" s="22">
        <f t="shared" si="10"/>
        <v>2236.2946606807063</v>
      </c>
      <c r="T59" s="140">
        <f>SUM(T35:T58)</f>
        <v>200637.49304026345</v>
      </c>
      <c r="U59" s="140">
        <f>SUM(U35:U58)</f>
        <v>56085.130778512626</v>
      </c>
      <c r="V59" s="22">
        <f t="shared" si="10"/>
        <v>2.3334202877355903</v>
      </c>
      <c r="W59" s="22">
        <f t="shared" si="10"/>
        <v>896.7050041891498</v>
      </c>
      <c r="X59" s="22">
        <f t="shared" si="10"/>
        <v>4205.1312220486834</v>
      </c>
      <c r="Y59" s="22">
        <f t="shared" si="10"/>
        <v>2181.1067355050736</v>
      </c>
      <c r="Z59" s="22">
        <f t="shared" si="10"/>
        <v>320392.90000000002</v>
      </c>
      <c r="AA59" s="97">
        <f>SUM(B59:Y59)</f>
        <v>320392.89999999997</v>
      </c>
      <c r="AB59" s="97">
        <f>AA59-Z59</f>
        <v>0</v>
      </c>
      <c r="AD59" s="141">
        <f>U59/Z59</f>
        <v>0.17505110374952948</v>
      </c>
      <c r="AE59" s="143">
        <f>SUM([6]TEF!$L$44:$M$44)/[6]TEF!$N$44</f>
        <v>0.17505210374952943</v>
      </c>
      <c r="AF59" s="141">
        <v>1.0962460483663929</v>
      </c>
      <c r="AG59" s="141">
        <f t="shared" si="9"/>
        <v>9.9999999994548894E-7</v>
      </c>
    </row>
    <row r="60" spans="1:33" x14ac:dyDescent="0.25">
      <c r="A60" s="97" t="s">
        <v>169</v>
      </c>
      <c r="B60" s="97">
        <f t="shared" ref="B60:Z60" si="13">SUM(B35:B58)</f>
        <v>10138.67</v>
      </c>
      <c r="C60" s="97">
        <f t="shared" si="13"/>
        <v>4897.7999999999993</v>
      </c>
      <c r="D60" s="97">
        <f t="shared" si="13"/>
        <v>4536.37</v>
      </c>
      <c r="E60" s="97">
        <f t="shared" si="13"/>
        <v>412.34791585801042</v>
      </c>
      <c r="F60" s="97">
        <f t="shared" si="13"/>
        <v>1200.7175690227259</v>
      </c>
      <c r="G60" s="97">
        <f t="shared" si="13"/>
        <v>860.38092325120351</v>
      </c>
      <c r="H60" s="97">
        <f t="shared" si="13"/>
        <v>262.91014227958323</v>
      </c>
      <c r="I60" s="97">
        <f t="shared" si="13"/>
        <v>1042.5157051780436</v>
      </c>
      <c r="J60" s="97">
        <f t="shared" si="13"/>
        <v>1104.1524063131706</v>
      </c>
      <c r="K60" s="97">
        <f t="shared" si="13"/>
        <v>938.8616681838871</v>
      </c>
      <c r="L60" s="97">
        <f t="shared" si="13"/>
        <v>433.8928157715066</v>
      </c>
      <c r="M60" s="97">
        <f t="shared" si="13"/>
        <v>13508.004472111226</v>
      </c>
      <c r="N60" s="97">
        <f t="shared" si="13"/>
        <v>5036.57</v>
      </c>
      <c r="O60" s="97">
        <f t="shared" si="13"/>
        <v>1216.8897473515142</v>
      </c>
      <c r="P60" s="97">
        <f t="shared" si="13"/>
        <v>1914.8645029943323</v>
      </c>
      <c r="Q60" s="97">
        <f t="shared" si="13"/>
        <v>5412.3771900587481</v>
      </c>
      <c r="R60" s="97">
        <f t="shared" si="13"/>
        <v>1231.3800801386328</v>
      </c>
      <c r="S60" s="97">
        <f t="shared" si="13"/>
        <v>2236.2946606807068</v>
      </c>
      <c r="T60" s="97">
        <f t="shared" si="13"/>
        <v>200637.49304026345</v>
      </c>
      <c r="U60" s="97">
        <f t="shared" si="13"/>
        <v>56085.130778512626</v>
      </c>
      <c r="V60" s="97">
        <f t="shared" si="13"/>
        <v>2.3334202877355903</v>
      </c>
      <c r="W60" s="97">
        <f t="shared" si="13"/>
        <v>896.7050041891498</v>
      </c>
      <c r="X60" s="97">
        <f t="shared" si="13"/>
        <v>4205.1312220486834</v>
      </c>
      <c r="Y60" s="97">
        <f t="shared" si="13"/>
        <v>2181.1067355050732</v>
      </c>
      <c r="Z60" s="97">
        <f t="shared" si="13"/>
        <v>320392.90000000002</v>
      </c>
    </row>
    <row r="61" spans="1:33" x14ac:dyDescent="0.25">
      <c r="A61" s="97" t="s">
        <v>169</v>
      </c>
      <c r="B61" s="97">
        <f>B60-B59</f>
        <v>0</v>
      </c>
      <c r="C61" s="97">
        <f t="shared" ref="C61:Z61" si="14">C60-C59</f>
        <v>0</v>
      </c>
      <c r="D61" s="97">
        <f t="shared" si="14"/>
        <v>0</v>
      </c>
      <c r="E61" s="97">
        <f t="shared" si="14"/>
        <v>0</v>
      </c>
      <c r="F61" s="97">
        <f t="shared" si="14"/>
        <v>0</v>
      </c>
      <c r="G61" s="97">
        <f t="shared" si="14"/>
        <v>0</v>
      </c>
      <c r="H61" s="97">
        <f t="shared" si="14"/>
        <v>0</v>
      </c>
      <c r="I61" s="97">
        <f t="shared" si="14"/>
        <v>0</v>
      </c>
      <c r="J61" s="97">
        <f t="shared" si="14"/>
        <v>0</v>
      </c>
      <c r="K61" s="97">
        <f t="shared" si="14"/>
        <v>0</v>
      </c>
      <c r="L61" s="97">
        <f t="shared" si="14"/>
        <v>0</v>
      </c>
      <c r="M61" s="97">
        <f t="shared" si="14"/>
        <v>0</v>
      </c>
      <c r="N61" s="97">
        <f t="shared" si="14"/>
        <v>0</v>
      </c>
      <c r="O61" s="97">
        <f t="shared" si="14"/>
        <v>0</v>
      </c>
      <c r="P61" s="97">
        <f t="shared" si="14"/>
        <v>0</v>
      </c>
      <c r="Q61" s="97">
        <f t="shared" si="14"/>
        <v>0</v>
      </c>
      <c r="R61" s="97">
        <f t="shared" si="14"/>
        <v>0</v>
      </c>
      <c r="S61" s="97">
        <f t="shared" si="14"/>
        <v>0</v>
      </c>
      <c r="T61" s="97">
        <f t="shared" si="14"/>
        <v>0</v>
      </c>
      <c r="U61" s="97">
        <f t="shared" si="14"/>
        <v>0</v>
      </c>
      <c r="V61" s="97">
        <f t="shared" si="14"/>
        <v>0</v>
      </c>
      <c r="W61" s="97">
        <f t="shared" si="14"/>
        <v>0</v>
      </c>
      <c r="X61" s="97">
        <f t="shared" si="14"/>
        <v>0</v>
      </c>
      <c r="Y61" s="97">
        <f t="shared" si="14"/>
        <v>0</v>
      </c>
      <c r="Z61" s="97">
        <f t="shared" si="14"/>
        <v>0</v>
      </c>
    </row>
    <row r="62" spans="1:33" ht="13" thickBot="1" x14ac:dyDescent="0.3"/>
    <row r="63" spans="1:33" s="103" customFormat="1" ht="13" x14ac:dyDescent="0.3">
      <c r="A63" s="102" t="s">
        <v>170</v>
      </c>
    </row>
    <row r="64" spans="1:33" s="105" customFormat="1" x14ac:dyDescent="0.25">
      <c r="A64" s="104">
        <f t="shared" ref="A64:A88" si="15">A35</f>
        <v>1</v>
      </c>
      <c r="B64" s="105">
        <f t="shared" ref="B64:Z74" si="16">IF($Z35=0,0,B35/$Z35)</f>
        <v>0.94483362521891423</v>
      </c>
      <c r="C64" s="105">
        <f t="shared" si="16"/>
        <v>0</v>
      </c>
      <c r="D64" s="105">
        <f t="shared" si="16"/>
        <v>0</v>
      </c>
      <c r="E64" s="105">
        <f t="shared" si="16"/>
        <v>0</v>
      </c>
      <c r="F64" s="105">
        <f t="shared" si="16"/>
        <v>0</v>
      </c>
      <c r="G64" s="105">
        <f t="shared" si="16"/>
        <v>0</v>
      </c>
      <c r="H64" s="105">
        <f t="shared" si="16"/>
        <v>0</v>
      </c>
      <c r="I64" s="105">
        <f t="shared" si="16"/>
        <v>0</v>
      </c>
      <c r="J64" s="105">
        <f t="shared" si="16"/>
        <v>0</v>
      </c>
      <c r="K64" s="105">
        <f t="shared" si="16"/>
        <v>0</v>
      </c>
      <c r="L64" s="105">
        <f t="shared" si="16"/>
        <v>0</v>
      </c>
      <c r="M64" s="105">
        <f t="shared" si="16"/>
        <v>0</v>
      </c>
      <c r="N64" s="105">
        <f t="shared" si="16"/>
        <v>0</v>
      </c>
      <c r="O64" s="105">
        <f t="shared" si="16"/>
        <v>0</v>
      </c>
      <c r="P64" s="105">
        <f t="shared" si="16"/>
        <v>0</v>
      </c>
      <c r="Q64" s="105">
        <f t="shared" si="16"/>
        <v>0</v>
      </c>
      <c r="R64" s="105">
        <f t="shared" si="16"/>
        <v>0</v>
      </c>
      <c r="S64" s="105">
        <f t="shared" si="16"/>
        <v>0</v>
      </c>
      <c r="T64" s="105">
        <f t="shared" si="16"/>
        <v>4.8941282947610283E-3</v>
      </c>
      <c r="U64" s="105">
        <f t="shared" si="16"/>
        <v>5.0272246486324786E-2</v>
      </c>
      <c r="V64" s="105">
        <f t="shared" si="16"/>
        <v>0</v>
      </c>
      <c r="W64" s="105">
        <f t="shared" si="16"/>
        <v>0</v>
      </c>
      <c r="X64" s="105">
        <f t="shared" si="16"/>
        <v>0</v>
      </c>
      <c r="Y64" s="105">
        <f t="shared" si="16"/>
        <v>0</v>
      </c>
      <c r="Z64" s="105">
        <f t="shared" si="16"/>
        <v>1</v>
      </c>
      <c r="AA64" s="106">
        <f>SUM(B64:Y64)</f>
        <v>1</v>
      </c>
      <c r="AB64" s="106">
        <f>Z64-AA64</f>
        <v>0</v>
      </c>
    </row>
    <row r="65" spans="1:28" s="105" customFormat="1" x14ac:dyDescent="0.25">
      <c r="A65" s="104">
        <f t="shared" si="15"/>
        <v>2</v>
      </c>
      <c r="B65" s="105">
        <f t="shared" si="16"/>
        <v>0</v>
      </c>
      <c r="C65" s="105">
        <f t="shared" si="16"/>
        <v>0</v>
      </c>
      <c r="D65" s="105">
        <f t="shared" si="16"/>
        <v>0</v>
      </c>
      <c r="E65" s="105">
        <f t="shared" si="16"/>
        <v>0</v>
      </c>
      <c r="F65" s="105">
        <f t="shared" si="16"/>
        <v>0</v>
      </c>
      <c r="G65" s="105">
        <f t="shared" si="16"/>
        <v>0</v>
      </c>
      <c r="H65" s="105">
        <f t="shared" si="16"/>
        <v>0</v>
      </c>
      <c r="I65" s="105">
        <f t="shared" si="16"/>
        <v>0</v>
      </c>
      <c r="J65" s="105">
        <f t="shared" si="16"/>
        <v>0</v>
      </c>
      <c r="K65" s="105">
        <f t="shared" si="16"/>
        <v>0</v>
      </c>
      <c r="L65" s="105">
        <f t="shared" si="16"/>
        <v>0</v>
      </c>
      <c r="M65" s="105">
        <f t="shared" si="16"/>
        <v>0</v>
      </c>
      <c r="N65" s="105">
        <f t="shared" si="16"/>
        <v>0</v>
      </c>
      <c r="O65" s="105">
        <f t="shared" si="16"/>
        <v>0</v>
      </c>
      <c r="P65" s="105">
        <f t="shared" si="16"/>
        <v>0</v>
      </c>
      <c r="Q65" s="105">
        <f t="shared" si="16"/>
        <v>0</v>
      </c>
      <c r="R65" s="105">
        <f t="shared" si="16"/>
        <v>0</v>
      </c>
      <c r="S65" s="105">
        <f t="shared" si="16"/>
        <v>0</v>
      </c>
      <c r="T65" s="105">
        <f t="shared" si="16"/>
        <v>0</v>
      </c>
      <c r="U65" s="105">
        <f t="shared" si="16"/>
        <v>0</v>
      </c>
      <c r="V65" s="105">
        <f t="shared" si="16"/>
        <v>0</v>
      </c>
      <c r="W65" s="105">
        <f t="shared" si="16"/>
        <v>0</v>
      </c>
      <c r="X65" s="105">
        <f t="shared" si="16"/>
        <v>0</v>
      </c>
      <c r="Y65" s="105">
        <f t="shared" si="16"/>
        <v>0</v>
      </c>
      <c r="Z65" s="105">
        <f t="shared" si="16"/>
        <v>0</v>
      </c>
      <c r="AA65" s="106">
        <f t="shared" ref="AA65:AA87" si="17">SUM(B65:Y65)</f>
        <v>0</v>
      </c>
      <c r="AB65" s="106">
        <f t="shared" ref="AB65:AB87" si="18">Z65-AA65</f>
        <v>0</v>
      </c>
    </row>
    <row r="66" spans="1:28" s="105" customFormat="1" x14ac:dyDescent="0.25">
      <c r="A66" s="104">
        <f t="shared" si="15"/>
        <v>3</v>
      </c>
      <c r="B66" s="105">
        <f t="shared" si="16"/>
        <v>1.4251968503937007E-2</v>
      </c>
      <c r="C66" s="105">
        <f t="shared" si="16"/>
        <v>1.2974272111334919E-2</v>
      </c>
      <c r="D66" s="105">
        <f t="shared" si="16"/>
        <v>1.0508148690715986E-2</v>
      </c>
      <c r="E66" s="105">
        <f t="shared" si="16"/>
        <v>1.6406189553551348E-3</v>
      </c>
      <c r="F66" s="105">
        <f t="shared" si="16"/>
        <v>4.7773249918521511E-3</v>
      </c>
      <c r="G66" s="105">
        <f t="shared" si="16"/>
        <v>2.4465561027965294E-3</v>
      </c>
      <c r="H66" s="105">
        <f t="shared" si="16"/>
        <v>1.9791265983329221E-4</v>
      </c>
      <c r="I66" s="105">
        <f t="shared" si="16"/>
        <v>7.8478165330858596E-4</v>
      </c>
      <c r="J66" s="105">
        <f t="shared" si="16"/>
        <v>8.3118033294579208E-4</v>
      </c>
      <c r="K66" s="105">
        <f t="shared" si="16"/>
        <v>3.2852638942567633E-3</v>
      </c>
      <c r="L66" s="105">
        <f t="shared" si="16"/>
        <v>1.5182773457871545E-3</v>
      </c>
      <c r="M66" s="105">
        <f t="shared" si="16"/>
        <v>3.0809784593539277E-2</v>
      </c>
      <c r="N66" s="105">
        <f t="shared" si="16"/>
        <v>6.251693828969053E-2</v>
      </c>
      <c r="O66" s="105">
        <f t="shared" si="16"/>
        <v>1.3657361624349933E-2</v>
      </c>
      <c r="P66" s="105">
        <f t="shared" si="16"/>
        <v>2.1490851604217157E-2</v>
      </c>
      <c r="Q66" s="105">
        <f t="shared" si="16"/>
        <v>6.0744034283216689E-2</v>
      </c>
      <c r="R66" s="105">
        <f t="shared" si="16"/>
        <v>1.3819989105895873E-2</v>
      </c>
      <c r="S66" s="105">
        <f t="shared" si="16"/>
        <v>2.5098317202517213E-2</v>
      </c>
      <c r="T66" s="105">
        <f t="shared" si="16"/>
        <v>0.59529014777089029</v>
      </c>
      <c r="U66" s="105">
        <f t="shared" si="16"/>
        <v>0.1123274251256315</v>
      </c>
      <c r="V66" s="105">
        <f t="shared" si="16"/>
        <v>-3.1682965625872778E-7</v>
      </c>
      <c r="W66" s="105">
        <f t="shared" si="16"/>
        <v>-1.2175377909241966E-4</v>
      </c>
      <c r="X66" s="105">
        <f t="shared" si="16"/>
        <v>7.3465211079886813E-3</v>
      </c>
      <c r="Y66" s="105">
        <f t="shared" si="16"/>
        <v>3.8043946586883218E-3</v>
      </c>
      <c r="Z66" s="105">
        <f t="shared" si="16"/>
        <v>1</v>
      </c>
      <c r="AA66" s="106">
        <f t="shared" si="17"/>
        <v>1.0000000000000002</v>
      </c>
      <c r="AB66" s="106">
        <f t="shared" si="18"/>
        <v>0</v>
      </c>
    </row>
    <row r="67" spans="1:28" s="105" customFormat="1" x14ac:dyDescent="0.25">
      <c r="A67" s="104">
        <f t="shared" si="15"/>
        <v>4</v>
      </c>
      <c r="B67" s="105">
        <f t="shared" si="16"/>
        <v>0</v>
      </c>
      <c r="C67" s="105">
        <f t="shared" si="16"/>
        <v>0</v>
      </c>
      <c r="D67" s="105">
        <f t="shared" si="16"/>
        <v>0</v>
      </c>
      <c r="E67" s="105">
        <f t="shared" si="16"/>
        <v>0</v>
      </c>
      <c r="F67" s="105">
        <f t="shared" si="16"/>
        <v>0</v>
      </c>
      <c r="G67" s="105">
        <f t="shared" si="16"/>
        <v>0</v>
      </c>
      <c r="H67" s="105">
        <f t="shared" si="16"/>
        <v>0</v>
      </c>
      <c r="I67" s="105">
        <f t="shared" si="16"/>
        <v>0</v>
      </c>
      <c r="J67" s="105">
        <f t="shared" si="16"/>
        <v>0</v>
      </c>
      <c r="K67" s="105">
        <f t="shared" si="16"/>
        <v>0</v>
      </c>
      <c r="L67" s="105">
        <f t="shared" si="16"/>
        <v>0</v>
      </c>
      <c r="M67" s="105">
        <f t="shared" si="16"/>
        <v>0</v>
      </c>
      <c r="N67" s="105">
        <f t="shared" si="16"/>
        <v>0</v>
      </c>
      <c r="O67" s="105">
        <f t="shared" si="16"/>
        <v>0</v>
      </c>
      <c r="P67" s="105">
        <f t="shared" si="16"/>
        <v>0</v>
      </c>
      <c r="Q67" s="105">
        <f t="shared" si="16"/>
        <v>0</v>
      </c>
      <c r="R67" s="105">
        <f t="shared" si="16"/>
        <v>0</v>
      </c>
      <c r="S67" s="105">
        <f t="shared" si="16"/>
        <v>0</v>
      </c>
      <c r="T67" s="105">
        <f t="shared" si="16"/>
        <v>0</v>
      </c>
      <c r="U67" s="105">
        <f t="shared" si="16"/>
        <v>0</v>
      </c>
      <c r="V67" s="105">
        <f t="shared" si="16"/>
        <v>0</v>
      </c>
      <c r="W67" s="105">
        <f t="shared" si="16"/>
        <v>0</v>
      </c>
      <c r="X67" s="105">
        <f t="shared" si="16"/>
        <v>0</v>
      </c>
      <c r="Y67" s="105">
        <f t="shared" si="16"/>
        <v>0</v>
      </c>
      <c r="Z67" s="105">
        <f t="shared" si="16"/>
        <v>0</v>
      </c>
      <c r="AA67" s="106">
        <f t="shared" si="17"/>
        <v>0</v>
      </c>
      <c r="AB67" s="106">
        <f t="shared" si="18"/>
        <v>0</v>
      </c>
    </row>
    <row r="68" spans="1:28" s="105" customFormat="1" x14ac:dyDescent="0.25">
      <c r="A68" s="104">
        <f t="shared" si="15"/>
        <v>5</v>
      </c>
      <c r="B68" s="105">
        <f t="shared" si="16"/>
        <v>0</v>
      </c>
      <c r="C68" s="105">
        <f t="shared" si="16"/>
        <v>0</v>
      </c>
      <c r="D68" s="105">
        <f t="shared" si="16"/>
        <v>0</v>
      </c>
      <c r="E68" s="105">
        <f t="shared" si="16"/>
        <v>0</v>
      </c>
      <c r="F68" s="105">
        <f t="shared" si="16"/>
        <v>0</v>
      </c>
      <c r="G68" s="105">
        <f t="shared" si="16"/>
        <v>0</v>
      </c>
      <c r="H68" s="105">
        <f t="shared" si="16"/>
        <v>0</v>
      </c>
      <c r="I68" s="105">
        <f t="shared" si="16"/>
        <v>0</v>
      </c>
      <c r="J68" s="105">
        <f t="shared" si="16"/>
        <v>0</v>
      </c>
      <c r="K68" s="105">
        <f t="shared" si="16"/>
        <v>0</v>
      </c>
      <c r="L68" s="105">
        <f t="shared" si="16"/>
        <v>0</v>
      </c>
      <c r="M68" s="105">
        <f t="shared" si="16"/>
        <v>0</v>
      </c>
      <c r="N68" s="105">
        <f t="shared" si="16"/>
        <v>0</v>
      </c>
      <c r="O68" s="105">
        <f t="shared" si="16"/>
        <v>0</v>
      </c>
      <c r="P68" s="105">
        <f t="shared" si="16"/>
        <v>0</v>
      </c>
      <c r="Q68" s="105">
        <f t="shared" si="16"/>
        <v>0</v>
      </c>
      <c r="R68" s="105">
        <f t="shared" si="16"/>
        <v>0</v>
      </c>
      <c r="S68" s="105">
        <f t="shared" si="16"/>
        <v>0</v>
      </c>
      <c r="T68" s="105">
        <f t="shared" si="16"/>
        <v>0</v>
      </c>
      <c r="U68" s="105">
        <f t="shared" si="16"/>
        <v>0</v>
      </c>
      <c r="V68" s="105">
        <f t="shared" si="16"/>
        <v>0</v>
      </c>
      <c r="W68" s="105">
        <f t="shared" si="16"/>
        <v>0</v>
      </c>
      <c r="X68" s="105">
        <f t="shared" si="16"/>
        <v>0</v>
      </c>
      <c r="Y68" s="105">
        <f t="shared" si="16"/>
        <v>0</v>
      </c>
      <c r="Z68" s="105">
        <f t="shared" si="16"/>
        <v>0</v>
      </c>
      <c r="AA68" s="106">
        <f t="shared" si="17"/>
        <v>0</v>
      </c>
      <c r="AB68" s="106">
        <f t="shared" si="18"/>
        <v>0</v>
      </c>
    </row>
    <row r="69" spans="1:28" s="105" customFormat="1" x14ac:dyDescent="0.25">
      <c r="A69" s="104">
        <f t="shared" si="15"/>
        <v>6</v>
      </c>
      <c r="B69" s="105">
        <f t="shared" si="16"/>
        <v>0</v>
      </c>
      <c r="C69" s="105">
        <f t="shared" si="16"/>
        <v>0</v>
      </c>
      <c r="D69" s="105">
        <f t="shared" si="16"/>
        <v>0</v>
      </c>
      <c r="E69" s="105">
        <f t="shared" si="16"/>
        <v>0</v>
      </c>
      <c r="F69" s="105">
        <f t="shared" si="16"/>
        <v>0</v>
      </c>
      <c r="G69" s="105">
        <f t="shared" si="16"/>
        <v>0</v>
      </c>
      <c r="H69" s="105">
        <f t="shared" si="16"/>
        <v>0</v>
      </c>
      <c r="I69" s="105">
        <f t="shared" si="16"/>
        <v>0</v>
      </c>
      <c r="J69" s="105">
        <f t="shared" si="16"/>
        <v>0</v>
      </c>
      <c r="K69" s="105">
        <f t="shared" si="16"/>
        <v>0</v>
      </c>
      <c r="L69" s="105">
        <f t="shared" si="16"/>
        <v>0</v>
      </c>
      <c r="M69" s="105">
        <f t="shared" si="16"/>
        <v>0</v>
      </c>
      <c r="N69" s="105">
        <f t="shared" si="16"/>
        <v>0</v>
      </c>
      <c r="O69" s="105">
        <f t="shared" si="16"/>
        <v>0</v>
      </c>
      <c r="P69" s="105">
        <f t="shared" si="16"/>
        <v>0</v>
      </c>
      <c r="Q69" s="105">
        <f t="shared" si="16"/>
        <v>0</v>
      </c>
      <c r="R69" s="105">
        <f t="shared" si="16"/>
        <v>0</v>
      </c>
      <c r="S69" s="105">
        <f t="shared" si="16"/>
        <v>0</v>
      </c>
      <c r="T69" s="105">
        <f t="shared" si="16"/>
        <v>0</v>
      </c>
      <c r="U69" s="105">
        <f t="shared" si="16"/>
        <v>0</v>
      </c>
      <c r="V69" s="105">
        <f t="shared" si="16"/>
        <v>0</v>
      </c>
      <c r="W69" s="105">
        <f t="shared" si="16"/>
        <v>0</v>
      </c>
      <c r="X69" s="105">
        <f t="shared" si="16"/>
        <v>0</v>
      </c>
      <c r="Y69" s="105">
        <f t="shared" si="16"/>
        <v>0</v>
      </c>
      <c r="Z69" s="105">
        <f t="shared" si="16"/>
        <v>0</v>
      </c>
      <c r="AA69" s="106">
        <f t="shared" si="17"/>
        <v>0</v>
      </c>
      <c r="AB69" s="106">
        <f t="shared" si="18"/>
        <v>0</v>
      </c>
    </row>
    <row r="70" spans="1:28" s="105" customFormat="1" x14ac:dyDescent="0.25">
      <c r="A70" s="104">
        <f t="shared" si="15"/>
        <v>7</v>
      </c>
      <c r="B70" s="105">
        <f t="shared" si="16"/>
        <v>0</v>
      </c>
      <c r="C70" s="105">
        <f t="shared" si="16"/>
        <v>0</v>
      </c>
      <c r="D70" s="105">
        <f t="shared" si="16"/>
        <v>0</v>
      </c>
      <c r="E70" s="105">
        <f t="shared" si="16"/>
        <v>0</v>
      </c>
      <c r="F70" s="105">
        <f t="shared" si="16"/>
        <v>0</v>
      </c>
      <c r="G70" s="105">
        <f t="shared" si="16"/>
        <v>0</v>
      </c>
      <c r="H70" s="105">
        <f t="shared" si="16"/>
        <v>0</v>
      </c>
      <c r="I70" s="105">
        <f t="shared" si="16"/>
        <v>0</v>
      </c>
      <c r="J70" s="105">
        <f t="shared" si="16"/>
        <v>0</v>
      </c>
      <c r="K70" s="105">
        <f t="shared" si="16"/>
        <v>0</v>
      </c>
      <c r="L70" s="105">
        <f t="shared" si="16"/>
        <v>0</v>
      </c>
      <c r="M70" s="105">
        <f t="shared" si="16"/>
        <v>0</v>
      </c>
      <c r="N70" s="105">
        <f t="shared" si="16"/>
        <v>0</v>
      </c>
      <c r="O70" s="105">
        <f t="shared" si="16"/>
        <v>0</v>
      </c>
      <c r="P70" s="105">
        <f t="shared" si="16"/>
        <v>0</v>
      </c>
      <c r="Q70" s="105">
        <f t="shared" si="16"/>
        <v>0</v>
      </c>
      <c r="R70" s="105">
        <f t="shared" si="16"/>
        <v>0</v>
      </c>
      <c r="S70" s="105">
        <f t="shared" si="16"/>
        <v>0</v>
      </c>
      <c r="T70" s="105">
        <f t="shared" si="16"/>
        <v>0</v>
      </c>
      <c r="U70" s="105">
        <f t="shared" si="16"/>
        <v>0</v>
      </c>
      <c r="V70" s="105">
        <f t="shared" si="16"/>
        <v>0</v>
      </c>
      <c r="W70" s="105">
        <f t="shared" si="16"/>
        <v>0</v>
      </c>
      <c r="X70" s="105">
        <f t="shared" si="16"/>
        <v>0</v>
      </c>
      <c r="Y70" s="105">
        <f t="shared" si="16"/>
        <v>0</v>
      </c>
      <c r="Z70" s="105">
        <f t="shared" si="16"/>
        <v>0</v>
      </c>
      <c r="AA70" s="106">
        <f t="shared" si="17"/>
        <v>0</v>
      </c>
      <c r="AB70" s="106">
        <f t="shared" si="18"/>
        <v>0</v>
      </c>
    </row>
    <row r="71" spans="1:28" s="105" customFormat="1" x14ac:dyDescent="0.25">
      <c r="A71" s="104">
        <f t="shared" si="15"/>
        <v>8</v>
      </c>
      <c r="B71" s="105">
        <f t="shared" si="16"/>
        <v>0</v>
      </c>
      <c r="C71" s="105">
        <f t="shared" si="16"/>
        <v>0</v>
      </c>
      <c r="D71" s="105">
        <f t="shared" si="16"/>
        <v>0</v>
      </c>
      <c r="E71" s="105">
        <f t="shared" si="16"/>
        <v>0</v>
      </c>
      <c r="F71" s="105">
        <f t="shared" si="16"/>
        <v>0</v>
      </c>
      <c r="G71" s="105">
        <f t="shared" si="16"/>
        <v>0</v>
      </c>
      <c r="H71" s="105">
        <f t="shared" si="16"/>
        <v>0</v>
      </c>
      <c r="I71" s="105">
        <f t="shared" si="16"/>
        <v>0</v>
      </c>
      <c r="J71" s="105">
        <f t="shared" si="16"/>
        <v>0</v>
      </c>
      <c r="K71" s="105">
        <f t="shared" si="16"/>
        <v>0</v>
      </c>
      <c r="L71" s="105">
        <f t="shared" si="16"/>
        <v>0</v>
      </c>
      <c r="M71" s="105">
        <f t="shared" si="16"/>
        <v>0</v>
      </c>
      <c r="N71" s="105">
        <f t="shared" si="16"/>
        <v>0</v>
      </c>
      <c r="O71" s="105">
        <f t="shared" si="16"/>
        <v>0</v>
      </c>
      <c r="P71" s="105">
        <f t="shared" si="16"/>
        <v>0</v>
      </c>
      <c r="Q71" s="105">
        <f t="shared" si="16"/>
        <v>0</v>
      </c>
      <c r="R71" s="105">
        <f t="shared" si="16"/>
        <v>0</v>
      </c>
      <c r="S71" s="105">
        <f t="shared" si="16"/>
        <v>0</v>
      </c>
      <c r="T71" s="105">
        <f t="shared" si="16"/>
        <v>0</v>
      </c>
      <c r="U71" s="105">
        <f t="shared" si="16"/>
        <v>0</v>
      </c>
      <c r="V71" s="105">
        <f t="shared" si="16"/>
        <v>0</v>
      </c>
      <c r="W71" s="105">
        <f t="shared" si="16"/>
        <v>0</v>
      </c>
      <c r="X71" s="105">
        <f t="shared" si="16"/>
        <v>0</v>
      </c>
      <c r="Y71" s="105">
        <f t="shared" si="16"/>
        <v>0</v>
      </c>
      <c r="Z71" s="105">
        <f t="shared" si="16"/>
        <v>0</v>
      </c>
      <c r="AA71" s="106">
        <f t="shared" si="17"/>
        <v>0</v>
      </c>
      <c r="AB71" s="106">
        <f t="shared" si="18"/>
        <v>0</v>
      </c>
    </row>
    <row r="72" spans="1:28" s="105" customFormat="1" x14ac:dyDescent="0.25">
      <c r="A72" s="104">
        <f t="shared" si="15"/>
        <v>9</v>
      </c>
      <c r="B72" s="105">
        <f t="shared" si="16"/>
        <v>0</v>
      </c>
      <c r="C72" s="105">
        <f t="shared" si="16"/>
        <v>0</v>
      </c>
      <c r="D72" s="105">
        <f t="shared" si="16"/>
        <v>0</v>
      </c>
      <c r="E72" s="105">
        <f t="shared" si="16"/>
        <v>0</v>
      </c>
      <c r="F72" s="105">
        <f t="shared" si="16"/>
        <v>0</v>
      </c>
      <c r="G72" s="105">
        <f t="shared" si="16"/>
        <v>0</v>
      </c>
      <c r="H72" s="105">
        <f t="shared" si="16"/>
        <v>0</v>
      </c>
      <c r="I72" s="105">
        <f t="shared" si="16"/>
        <v>0</v>
      </c>
      <c r="J72" s="105">
        <f t="shared" si="16"/>
        <v>0</v>
      </c>
      <c r="K72" s="105">
        <f t="shared" si="16"/>
        <v>0</v>
      </c>
      <c r="L72" s="105">
        <f t="shared" si="16"/>
        <v>0</v>
      </c>
      <c r="M72" s="105">
        <f t="shared" si="16"/>
        <v>0</v>
      </c>
      <c r="N72" s="105">
        <f t="shared" si="16"/>
        <v>0</v>
      </c>
      <c r="O72" s="105">
        <f t="shared" si="16"/>
        <v>0</v>
      </c>
      <c r="P72" s="105">
        <f t="shared" si="16"/>
        <v>0</v>
      </c>
      <c r="Q72" s="105">
        <f t="shared" si="16"/>
        <v>0</v>
      </c>
      <c r="R72" s="105">
        <f t="shared" si="16"/>
        <v>0</v>
      </c>
      <c r="S72" s="105">
        <f t="shared" si="16"/>
        <v>0</v>
      </c>
      <c r="T72" s="105">
        <f t="shared" si="16"/>
        <v>0</v>
      </c>
      <c r="U72" s="105">
        <f t="shared" si="16"/>
        <v>0</v>
      </c>
      <c r="V72" s="105">
        <f t="shared" si="16"/>
        <v>0</v>
      </c>
      <c r="W72" s="105">
        <f t="shared" si="16"/>
        <v>0</v>
      </c>
      <c r="X72" s="105">
        <f t="shared" si="16"/>
        <v>0</v>
      </c>
      <c r="Y72" s="105">
        <f t="shared" si="16"/>
        <v>0</v>
      </c>
      <c r="Z72" s="105">
        <f t="shared" si="16"/>
        <v>0</v>
      </c>
      <c r="AA72" s="106">
        <f t="shared" si="17"/>
        <v>0</v>
      </c>
      <c r="AB72" s="106">
        <f t="shared" si="18"/>
        <v>0</v>
      </c>
    </row>
    <row r="73" spans="1:28" s="105" customFormat="1" x14ac:dyDescent="0.25">
      <c r="A73" s="104">
        <f t="shared" si="15"/>
        <v>10</v>
      </c>
      <c r="B73" s="105">
        <f t="shared" si="16"/>
        <v>0</v>
      </c>
      <c r="C73" s="105">
        <f t="shared" si="16"/>
        <v>0</v>
      </c>
      <c r="D73" s="105">
        <f t="shared" si="16"/>
        <v>0</v>
      </c>
      <c r="E73" s="105">
        <f t="shared" si="16"/>
        <v>0</v>
      </c>
      <c r="F73" s="105">
        <f t="shared" si="16"/>
        <v>0</v>
      </c>
      <c r="G73" s="105">
        <f t="shared" si="16"/>
        <v>0</v>
      </c>
      <c r="H73" s="105">
        <f t="shared" si="16"/>
        <v>0</v>
      </c>
      <c r="I73" s="105">
        <f t="shared" si="16"/>
        <v>0</v>
      </c>
      <c r="J73" s="105">
        <f t="shared" si="16"/>
        <v>0</v>
      </c>
      <c r="K73" s="105">
        <f t="shared" si="16"/>
        <v>0</v>
      </c>
      <c r="L73" s="105">
        <f t="shared" si="16"/>
        <v>0</v>
      </c>
      <c r="M73" s="105">
        <f t="shared" si="16"/>
        <v>0</v>
      </c>
      <c r="N73" s="105">
        <f t="shared" si="16"/>
        <v>0</v>
      </c>
      <c r="O73" s="105">
        <f t="shared" si="16"/>
        <v>0</v>
      </c>
      <c r="P73" s="105">
        <f t="shared" si="16"/>
        <v>0</v>
      </c>
      <c r="Q73" s="105">
        <f t="shared" si="16"/>
        <v>0</v>
      </c>
      <c r="R73" s="105">
        <f t="shared" si="16"/>
        <v>0</v>
      </c>
      <c r="S73" s="105">
        <f t="shared" si="16"/>
        <v>0</v>
      </c>
      <c r="T73" s="105">
        <f t="shared" si="16"/>
        <v>0</v>
      </c>
      <c r="U73" s="105">
        <f t="shared" si="16"/>
        <v>0</v>
      </c>
      <c r="V73" s="105">
        <f t="shared" si="16"/>
        <v>0</v>
      </c>
      <c r="W73" s="105">
        <f t="shared" si="16"/>
        <v>0</v>
      </c>
      <c r="X73" s="105">
        <f t="shared" si="16"/>
        <v>0</v>
      </c>
      <c r="Y73" s="105">
        <f t="shared" si="16"/>
        <v>0</v>
      </c>
      <c r="Z73" s="105">
        <f t="shared" si="16"/>
        <v>0</v>
      </c>
      <c r="AA73" s="106">
        <f t="shared" si="17"/>
        <v>0</v>
      </c>
      <c r="AB73" s="106">
        <f t="shared" si="18"/>
        <v>0</v>
      </c>
    </row>
    <row r="74" spans="1:28" s="105" customFormat="1" x14ac:dyDescent="0.25">
      <c r="A74" s="104">
        <f t="shared" si="15"/>
        <v>11</v>
      </c>
      <c r="B74" s="105">
        <f t="shared" si="16"/>
        <v>0</v>
      </c>
      <c r="C74" s="105">
        <f t="shared" si="16"/>
        <v>0</v>
      </c>
      <c r="D74" s="105">
        <f t="shared" si="16"/>
        <v>0</v>
      </c>
      <c r="E74" s="105">
        <f t="shared" si="16"/>
        <v>0</v>
      </c>
      <c r="F74" s="105">
        <f t="shared" si="16"/>
        <v>0</v>
      </c>
      <c r="G74" s="105">
        <f t="shared" ref="C74:Z84" si="19">IF($Z45=0,0,G45/$Z45)</f>
        <v>0</v>
      </c>
      <c r="H74" s="105">
        <f t="shared" si="19"/>
        <v>0</v>
      </c>
      <c r="I74" s="105">
        <f t="shared" si="19"/>
        <v>0</v>
      </c>
      <c r="J74" s="105">
        <f t="shared" si="19"/>
        <v>0</v>
      </c>
      <c r="K74" s="105">
        <f t="shared" si="19"/>
        <v>0</v>
      </c>
      <c r="L74" s="105">
        <f t="shared" si="19"/>
        <v>0</v>
      </c>
      <c r="M74" s="105">
        <f t="shared" si="19"/>
        <v>0</v>
      </c>
      <c r="N74" s="105">
        <f t="shared" si="19"/>
        <v>0</v>
      </c>
      <c r="O74" s="105">
        <f t="shared" si="19"/>
        <v>0</v>
      </c>
      <c r="P74" s="105">
        <f t="shared" si="19"/>
        <v>0</v>
      </c>
      <c r="Q74" s="105">
        <f t="shared" si="19"/>
        <v>0</v>
      </c>
      <c r="R74" s="105">
        <f t="shared" si="19"/>
        <v>0</v>
      </c>
      <c r="S74" s="105">
        <f t="shared" si="19"/>
        <v>0</v>
      </c>
      <c r="T74" s="105">
        <f t="shared" si="19"/>
        <v>0</v>
      </c>
      <c r="U74" s="105">
        <f t="shared" si="19"/>
        <v>0</v>
      </c>
      <c r="V74" s="105">
        <f t="shared" si="19"/>
        <v>0</v>
      </c>
      <c r="W74" s="105">
        <f t="shared" si="19"/>
        <v>0</v>
      </c>
      <c r="X74" s="105">
        <f t="shared" si="19"/>
        <v>0</v>
      </c>
      <c r="Y74" s="105">
        <f t="shared" si="19"/>
        <v>0</v>
      </c>
      <c r="Z74" s="105">
        <f t="shared" si="19"/>
        <v>0</v>
      </c>
      <c r="AA74" s="106">
        <f t="shared" si="17"/>
        <v>0</v>
      </c>
      <c r="AB74" s="106">
        <f t="shared" si="18"/>
        <v>0</v>
      </c>
    </row>
    <row r="75" spans="1:28" s="105" customFormat="1" x14ac:dyDescent="0.25">
      <c r="A75" s="104">
        <f t="shared" si="15"/>
        <v>12</v>
      </c>
      <c r="B75" s="105">
        <f t="shared" ref="B75:B88" si="20">IF($Z46=0,0,B46/$Z46)</f>
        <v>8.2557389780559681E-2</v>
      </c>
      <c r="C75" s="105">
        <f t="shared" si="19"/>
        <v>4.1766127070050507E-2</v>
      </c>
      <c r="D75" s="105">
        <f t="shared" si="19"/>
        <v>4.8664649440210143E-2</v>
      </c>
      <c r="E75" s="105">
        <f t="shared" si="19"/>
        <v>4.0064754946330609E-3</v>
      </c>
      <c r="F75" s="105">
        <f t="shared" si="19"/>
        <v>1.1666472246512939E-2</v>
      </c>
      <c r="G75" s="105">
        <f t="shared" si="19"/>
        <v>7.9541988542098461E-3</v>
      </c>
      <c r="H75" s="105">
        <f t="shared" si="19"/>
        <v>2.6777306480186558E-3</v>
      </c>
      <c r="I75" s="105">
        <f t="shared" si="19"/>
        <v>1.0617986170451418E-2</v>
      </c>
      <c r="J75" s="105">
        <f t="shared" si="19"/>
        <v>1.124575382612741E-2</v>
      </c>
      <c r="K75" s="105">
        <f t="shared" si="19"/>
        <v>8.8806372848193454E-3</v>
      </c>
      <c r="L75" s="105">
        <f t="shared" si="19"/>
        <v>4.10416661786749E-3</v>
      </c>
      <c r="M75" s="105">
        <f t="shared" si="19"/>
        <v>0.10557179951708889</v>
      </c>
      <c r="N75" s="105">
        <f t="shared" si="19"/>
        <v>3.8005225319786375E-2</v>
      </c>
      <c r="O75" s="105">
        <f t="shared" si="19"/>
        <v>5.2175363191476008E-3</v>
      </c>
      <c r="P75" s="105">
        <f t="shared" si="19"/>
        <v>8.2101727887542598E-3</v>
      </c>
      <c r="Q75" s="105">
        <f t="shared" si="19"/>
        <v>2.3206107721359802E-2</v>
      </c>
      <c r="R75" s="105">
        <f t="shared" si="19"/>
        <v>5.2796650680814079E-3</v>
      </c>
      <c r="S75" s="105">
        <f t="shared" si="19"/>
        <v>9.588336690166073E-3</v>
      </c>
      <c r="T75" s="105">
        <f t="shared" si="19"/>
        <v>0.41428758377723551</v>
      </c>
      <c r="U75" s="105">
        <f t="shared" si="19"/>
        <v>9.4557159500955223E-2</v>
      </c>
      <c r="V75" s="105">
        <f t="shared" si="19"/>
        <v>2.6978262482415867E-5</v>
      </c>
      <c r="W75" s="105">
        <f t="shared" si="19"/>
        <v>1.0367417777012122E-2</v>
      </c>
      <c r="X75" s="105">
        <f t="shared" si="19"/>
        <v>3.3930279431429469E-2</v>
      </c>
      <c r="Y75" s="105">
        <f t="shared" si="19"/>
        <v>1.7610150393040321E-2</v>
      </c>
      <c r="Z75" s="105">
        <f t="shared" si="19"/>
        <v>1</v>
      </c>
      <c r="AA75" s="106">
        <f t="shared" si="17"/>
        <v>1</v>
      </c>
      <c r="AB75" s="106">
        <f t="shared" si="18"/>
        <v>0</v>
      </c>
    </row>
    <row r="76" spans="1:28" s="105" customFormat="1" x14ac:dyDescent="0.25">
      <c r="A76" s="104">
        <f t="shared" si="15"/>
        <v>13</v>
      </c>
      <c r="B76" s="105">
        <f t="shared" si="20"/>
        <v>1.7859743211463351E-2</v>
      </c>
      <c r="C76" s="105">
        <f t="shared" si="19"/>
        <v>6.3384813322756124E-3</v>
      </c>
      <c r="D76" s="105">
        <f t="shared" si="19"/>
        <v>3.1967573515036037E-3</v>
      </c>
      <c r="E76" s="105">
        <f t="shared" si="19"/>
        <v>3.9140744563206437E-4</v>
      </c>
      <c r="F76" s="105">
        <f t="shared" si="19"/>
        <v>1.139740928819338E-3</v>
      </c>
      <c r="G76" s="105">
        <f t="shared" si="19"/>
        <v>9.4586753313405803E-4</v>
      </c>
      <c r="H76" s="105">
        <f t="shared" si="19"/>
        <v>2.7087981170523956E-4</v>
      </c>
      <c r="I76" s="105">
        <f t="shared" si="19"/>
        <v>1.0741177783019041E-3</v>
      </c>
      <c r="J76" s="105">
        <f t="shared" si="19"/>
        <v>1.1376228901733977E-3</v>
      </c>
      <c r="K76" s="105">
        <f t="shared" si="19"/>
        <v>8.9928189249554008E-4</v>
      </c>
      <c r="L76" s="105">
        <f t="shared" si="19"/>
        <v>4.1560111114345277E-4</v>
      </c>
      <c r="M76" s="105">
        <f t="shared" si="19"/>
        <v>1.0037674583683478E-2</v>
      </c>
      <c r="N76" s="105">
        <f t="shared" si="19"/>
        <v>3.9280711272885226E-3</v>
      </c>
      <c r="O76" s="105">
        <f t="shared" si="19"/>
        <v>2.1195290642837669E-3</v>
      </c>
      <c r="P76" s="105">
        <f t="shared" si="19"/>
        <v>3.3352331031591765E-3</v>
      </c>
      <c r="Q76" s="105">
        <f t="shared" si="19"/>
        <v>9.4270584382549465E-3</v>
      </c>
      <c r="R76" s="105">
        <f t="shared" si="19"/>
        <v>2.1447677365301937E-3</v>
      </c>
      <c r="S76" s="105">
        <f t="shared" si="19"/>
        <v>3.8950870774706122E-3</v>
      </c>
      <c r="T76" s="105">
        <f t="shared" si="19"/>
        <v>0.64546059004418321</v>
      </c>
      <c r="U76" s="105">
        <f t="shared" si="19"/>
        <v>0.27131198674415524</v>
      </c>
      <c r="V76" s="105">
        <f t="shared" si="19"/>
        <v>1.4244530004749007E-6</v>
      </c>
      <c r="W76" s="105">
        <f t="shared" si="19"/>
        <v>5.4739994353851724E-4</v>
      </c>
      <c r="X76" s="105">
        <f t="shared" si="19"/>
        <v>9.3020730032224719E-3</v>
      </c>
      <c r="Y76" s="105">
        <f t="shared" si="19"/>
        <v>4.8196033945817783E-3</v>
      </c>
      <c r="Z76" s="105">
        <f t="shared" si="19"/>
        <v>1</v>
      </c>
      <c r="AA76" s="106">
        <f t="shared" si="17"/>
        <v>0.99999999999999989</v>
      </c>
      <c r="AB76" s="106">
        <f t="shared" si="18"/>
        <v>0</v>
      </c>
    </row>
    <row r="77" spans="1:28" s="105" customFormat="1" x14ac:dyDescent="0.25">
      <c r="A77" s="104">
        <f t="shared" si="15"/>
        <v>14</v>
      </c>
      <c r="B77" s="105">
        <f t="shared" si="20"/>
        <v>0</v>
      </c>
      <c r="C77" s="105">
        <f t="shared" si="19"/>
        <v>0</v>
      </c>
      <c r="D77" s="105">
        <f t="shared" si="19"/>
        <v>0</v>
      </c>
      <c r="E77" s="105">
        <f t="shared" si="19"/>
        <v>0</v>
      </c>
      <c r="F77" s="105">
        <f t="shared" si="19"/>
        <v>0</v>
      </c>
      <c r="G77" s="105">
        <f t="shared" si="19"/>
        <v>0</v>
      </c>
      <c r="H77" s="105">
        <f t="shared" si="19"/>
        <v>0</v>
      </c>
      <c r="I77" s="105">
        <f t="shared" si="19"/>
        <v>0</v>
      </c>
      <c r="J77" s="105">
        <f t="shared" si="19"/>
        <v>0</v>
      </c>
      <c r="K77" s="105">
        <f t="shared" si="19"/>
        <v>0</v>
      </c>
      <c r="L77" s="105">
        <f t="shared" si="19"/>
        <v>0</v>
      </c>
      <c r="M77" s="105">
        <f t="shared" si="19"/>
        <v>0</v>
      </c>
      <c r="N77" s="105">
        <f t="shared" si="19"/>
        <v>0</v>
      </c>
      <c r="O77" s="105">
        <f t="shared" si="19"/>
        <v>0</v>
      </c>
      <c r="P77" s="105">
        <f t="shared" si="19"/>
        <v>0</v>
      </c>
      <c r="Q77" s="105">
        <f t="shared" si="19"/>
        <v>0</v>
      </c>
      <c r="R77" s="105">
        <f t="shared" si="19"/>
        <v>0</v>
      </c>
      <c r="S77" s="105">
        <f t="shared" si="19"/>
        <v>0</v>
      </c>
      <c r="T77" s="105">
        <f t="shared" si="19"/>
        <v>0</v>
      </c>
      <c r="U77" s="105">
        <f t="shared" si="19"/>
        <v>0</v>
      </c>
      <c r="V77" s="105">
        <f t="shared" si="19"/>
        <v>0</v>
      </c>
      <c r="W77" s="105">
        <f t="shared" si="19"/>
        <v>0</v>
      </c>
      <c r="X77" s="105">
        <f t="shared" si="19"/>
        <v>0</v>
      </c>
      <c r="Y77" s="105">
        <f t="shared" si="19"/>
        <v>0</v>
      </c>
      <c r="Z77" s="105">
        <f t="shared" si="19"/>
        <v>0</v>
      </c>
      <c r="AA77" s="106">
        <f t="shared" si="17"/>
        <v>0</v>
      </c>
      <c r="AB77" s="106">
        <f t="shared" si="18"/>
        <v>0</v>
      </c>
    </row>
    <row r="78" spans="1:28" s="105" customFormat="1" x14ac:dyDescent="0.25">
      <c r="A78" s="104">
        <f t="shared" si="15"/>
        <v>15</v>
      </c>
      <c r="B78" s="105">
        <f t="shared" si="20"/>
        <v>0</v>
      </c>
      <c r="C78" s="105">
        <f t="shared" si="19"/>
        <v>0</v>
      </c>
      <c r="D78" s="105">
        <f t="shared" si="19"/>
        <v>0</v>
      </c>
      <c r="E78" s="105">
        <f t="shared" si="19"/>
        <v>0</v>
      </c>
      <c r="F78" s="105">
        <f t="shared" si="19"/>
        <v>0</v>
      </c>
      <c r="G78" s="105">
        <f t="shared" si="19"/>
        <v>0</v>
      </c>
      <c r="H78" s="105">
        <f t="shared" si="19"/>
        <v>0</v>
      </c>
      <c r="I78" s="105">
        <f t="shared" si="19"/>
        <v>0</v>
      </c>
      <c r="J78" s="105">
        <f t="shared" si="19"/>
        <v>0</v>
      </c>
      <c r="K78" s="105">
        <f t="shared" si="19"/>
        <v>0</v>
      </c>
      <c r="L78" s="105">
        <f t="shared" si="19"/>
        <v>0</v>
      </c>
      <c r="M78" s="105">
        <f t="shared" si="19"/>
        <v>0</v>
      </c>
      <c r="N78" s="105">
        <f t="shared" si="19"/>
        <v>0</v>
      </c>
      <c r="O78" s="105">
        <f t="shared" si="19"/>
        <v>0</v>
      </c>
      <c r="P78" s="105">
        <f t="shared" si="19"/>
        <v>0</v>
      </c>
      <c r="Q78" s="105">
        <f t="shared" si="19"/>
        <v>0</v>
      </c>
      <c r="R78" s="105">
        <f t="shared" si="19"/>
        <v>0</v>
      </c>
      <c r="S78" s="105">
        <f t="shared" si="19"/>
        <v>0</v>
      </c>
      <c r="T78" s="105">
        <f t="shared" si="19"/>
        <v>0</v>
      </c>
      <c r="U78" s="105">
        <f t="shared" si="19"/>
        <v>0</v>
      </c>
      <c r="V78" s="105">
        <f t="shared" si="19"/>
        <v>0</v>
      </c>
      <c r="W78" s="105">
        <f t="shared" si="19"/>
        <v>0</v>
      </c>
      <c r="X78" s="105">
        <f t="shared" si="19"/>
        <v>0</v>
      </c>
      <c r="Y78" s="105">
        <f t="shared" si="19"/>
        <v>0</v>
      </c>
      <c r="Z78" s="105">
        <f t="shared" si="19"/>
        <v>0</v>
      </c>
      <c r="AA78" s="106">
        <f t="shared" si="17"/>
        <v>0</v>
      </c>
      <c r="AB78" s="106">
        <f t="shared" si="18"/>
        <v>0</v>
      </c>
    </row>
    <row r="79" spans="1:28" s="105" customFormat="1" x14ac:dyDescent="0.25">
      <c r="A79" s="104">
        <f t="shared" si="15"/>
        <v>16</v>
      </c>
      <c r="B79" s="105">
        <f t="shared" si="20"/>
        <v>0</v>
      </c>
      <c r="C79" s="105">
        <f t="shared" si="19"/>
        <v>0</v>
      </c>
      <c r="D79" s="105">
        <f t="shared" si="19"/>
        <v>0</v>
      </c>
      <c r="E79" s="105">
        <f t="shared" si="19"/>
        <v>0</v>
      </c>
      <c r="F79" s="105">
        <f t="shared" si="19"/>
        <v>0</v>
      </c>
      <c r="G79" s="105">
        <f t="shared" si="19"/>
        <v>0</v>
      </c>
      <c r="H79" s="105">
        <f t="shared" si="19"/>
        <v>0</v>
      </c>
      <c r="I79" s="105">
        <f t="shared" si="19"/>
        <v>0</v>
      </c>
      <c r="J79" s="105">
        <f t="shared" si="19"/>
        <v>0</v>
      </c>
      <c r="K79" s="105">
        <f t="shared" si="19"/>
        <v>0</v>
      </c>
      <c r="L79" s="105">
        <f t="shared" si="19"/>
        <v>0</v>
      </c>
      <c r="M79" s="105">
        <f t="shared" si="19"/>
        <v>0</v>
      </c>
      <c r="N79" s="105">
        <f t="shared" si="19"/>
        <v>0</v>
      </c>
      <c r="O79" s="105">
        <f t="shared" si="19"/>
        <v>0</v>
      </c>
      <c r="P79" s="105">
        <f t="shared" si="19"/>
        <v>0</v>
      </c>
      <c r="Q79" s="105">
        <f t="shared" si="19"/>
        <v>0</v>
      </c>
      <c r="R79" s="105">
        <f t="shared" si="19"/>
        <v>0</v>
      </c>
      <c r="S79" s="105">
        <f t="shared" si="19"/>
        <v>0</v>
      </c>
      <c r="T79" s="105">
        <f t="shared" si="19"/>
        <v>0</v>
      </c>
      <c r="U79" s="105">
        <f t="shared" si="19"/>
        <v>0</v>
      </c>
      <c r="V79" s="105">
        <f t="shared" si="19"/>
        <v>0</v>
      </c>
      <c r="W79" s="105">
        <f t="shared" si="19"/>
        <v>0</v>
      </c>
      <c r="X79" s="105">
        <f t="shared" si="19"/>
        <v>0</v>
      </c>
      <c r="Y79" s="105">
        <f t="shared" si="19"/>
        <v>0</v>
      </c>
      <c r="Z79" s="105">
        <f t="shared" si="19"/>
        <v>0</v>
      </c>
      <c r="AA79" s="106">
        <f t="shared" si="17"/>
        <v>0</v>
      </c>
      <c r="AB79" s="106">
        <f t="shared" si="18"/>
        <v>0</v>
      </c>
    </row>
    <row r="80" spans="1:28" s="105" customFormat="1" x14ac:dyDescent="0.25">
      <c r="A80" s="104">
        <f t="shared" si="15"/>
        <v>17</v>
      </c>
      <c r="B80" s="105">
        <f t="shared" si="20"/>
        <v>0</v>
      </c>
      <c r="C80" s="105">
        <f t="shared" si="19"/>
        <v>0</v>
      </c>
      <c r="D80" s="105">
        <f t="shared" si="19"/>
        <v>0</v>
      </c>
      <c r="E80" s="105">
        <f t="shared" si="19"/>
        <v>0</v>
      </c>
      <c r="F80" s="105">
        <f t="shared" si="19"/>
        <v>0</v>
      </c>
      <c r="G80" s="105">
        <f t="shared" si="19"/>
        <v>0</v>
      </c>
      <c r="H80" s="105">
        <f t="shared" si="19"/>
        <v>0</v>
      </c>
      <c r="I80" s="105">
        <f t="shared" si="19"/>
        <v>0</v>
      </c>
      <c r="J80" s="105">
        <f t="shared" si="19"/>
        <v>0</v>
      </c>
      <c r="K80" s="105">
        <f t="shared" si="19"/>
        <v>0</v>
      </c>
      <c r="L80" s="105">
        <f t="shared" si="19"/>
        <v>0</v>
      </c>
      <c r="M80" s="105">
        <f t="shared" si="19"/>
        <v>0</v>
      </c>
      <c r="N80" s="105">
        <f t="shared" si="19"/>
        <v>0</v>
      </c>
      <c r="O80" s="105">
        <f t="shared" si="19"/>
        <v>0</v>
      </c>
      <c r="P80" s="105">
        <f t="shared" si="19"/>
        <v>0</v>
      </c>
      <c r="Q80" s="105">
        <f t="shared" si="19"/>
        <v>0</v>
      </c>
      <c r="R80" s="105">
        <f t="shared" si="19"/>
        <v>0</v>
      </c>
      <c r="S80" s="105">
        <f t="shared" si="19"/>
        <v>0</v>
      </c>
      <c r="T80" s="105">
        <f t="shared" si="19"/>
        <v>0</v>
      </c>
      <c r="U80" s="105">
        <f t="shared" si="19"/>
        <v>0</v>
      </c>
      <c r="V80" s="105">
        <f t="shared" si="19"/>
        <v>0</v>
      </c>
      <c r="W80" s="105">
        <f t="shared" si="19"/>
        <v>0</v>
      </c>
      <c r="X80" s="105">
        <f t="shared" si="19"/>
        <v>0</v>
      </c>
      <c r="Y80" s="105">
        <f t="shared" si="19"/>
        <v>0</v>
      </c>
      <c r="Z80" s="105">
        <f t="shared" si="19"/>
        <v>0</v>
      </c>
      <c r="AA80" s="106">
        <f t="shared" si="17"/>
        <v>0</v>
      </c>
      <c r="AB80" s="106">
        <f t="shared" si="18"/>
        <v>0</v>
      </c>
    </row>
    <row r="81" spans="1:28" s="105" customFormat="1" x14ac:dyDescent="0.25">
      <c r="A81" s="104">
        <f t="shared" si="15"/>
        <v>18</v>
      </c>
      <c r="B81" s="105">
        <f t="shared" si="20"/>
        <v>0</v>
      </c>
      <c r="C81" s="105">
        <f t="shared" si="19"/>
        <v>0</v>
      </c>
      <c r="D81" s="105">
        <f t="shared" si="19"/>
        <v>0</v>
      </c>
      <c r="E81" s="105">
        <f t="shared" si="19"/>
        <v>0</v>
      </c>
      <c r="F81" s="105">
        <f t="shared" si="19"/>
        <v>0</v>
      </c>
      <c r="G81" s="105">
        <f t="shared" si="19"/>
        <v>0</v>
      </c>
      <c r="H81" s="105">
        <f t="shared" si="19"/>
        <v>0</v>
      </c>
      <c r="I81" s="105">
        <f t="shared" si="19"/>
        <v>0</v>
      </c>
      <c r="J81" s="105">
        <f t="shared" si="19"/>
        <v>0</v>
      </c>
      <c r="K81" s="105">
        <f t="shared" si="19"/>
        <v>0</v>
      </c>
      <c r="L81" s="105">
        <f t="shared" si="19"/>
        <v>0</v>
      </c>
      <c r="M81" s="105">
        <f t="shared" si="19"/>
        <v>0</v>
      </c>
      <c r="N81" s="105">
        <f t="shared" si="19"/>
        <v>0</v>
      </c>
      <c r="O81" s="105">
        <f t="shared" si="19"/>
        <v>0</v>
      </c>
      <c r="P81" s="105">
        <f t="shared" si="19"/>
        <v>0</v>
      </c>
      <c r="Q81" s="105">
        <f t="shared" si="19"/>
        <v>0</v>
      </c>
      <c r="R81" s="105">
        <f t="shared" si="19"/>
        <v>0</v>
      </c>
      <c r="S81" s="105">
        <f t="shared" si="19"/>
        <v>0</v>
      </c>
      <c r="T81" s="105">
        <f t="shared" si="19"/>
        <v>0</v>
      </c>
      <c r="U81" s="105">
        <f t="shared" si="19"/>
        <v>0</v>
      </c>
      <c r="V81" s="105">
        <f t="shared" si="19"/>
        <v>0</v>
      </c>
      <c r="W81" s="105">
        <f t="shared" si="19"/>
        <v>0</v>
      </c>
      <c r="X81" s="105">
        <f t="shared" si="19"/>
        <v>0</v>
      </c>
      <c r="Y81" s="105">
        <f t="shared" si="19"/>
        <v>0</v>
      </c>
      <c r="Z81" s="105">
        <f t="shared" si="19"/>
        <v>0</v>
      </c>
      <c r="AA81" s="106">
        <f t="shared" si="17"/>
        <v>0</v>
      </c>
      <c r="AB81" s="106">
        <f t="shared" si="18"/>
        <v>0</v>
      </c>
    </row>
    <row r="82" spans="1:28" s="105" customFormat="1" x14ac:dyDescent="0.25">
      <c r="A82" s="104">
        <f t="shared" si="15"/>
        <v>19</v>
      </c>
      <c r="B82" s="105">
        <f t="shared" si="20"/>
        <v>4.4585642438327803E-3</v>
      </c>
      <c r="C82" s="105">
        <f t="shared" si="19"/>
        <v>1.0526281425750307E-2</v>
      </c>
      <c r="D82" s="105">
        <f t="shared" si="19"/>
        <v>6.5763074469639233E-3</v>
      </c>
      <c r="E82" s="105">
        <f t="shared" si="19"/>
        <v>5.6851489588507326E-4</v>
      </c>
      <c r="F82" s="105">
        <f t="shared" si="19"/>
        <v>1.6554608317103545E-3</v>
      </c>
      <c r="G82" s="105">
        <f t="shared" si="19"/>
        <v>1.5800832937291043E-3</v>
      </c>
      <c r="H82" s="105">
        <f t="shared" si="19"/>
        <v>4.5481081198247485E-4</v>
      </c>
      <c r="I82" s="105">
        <f t="shared" si="19"/>
        <v>1.8034580570584903E-3</v>
      </c>
      <c r="J82" s="105">
        <f t="shared" si="19"/>
        <v>1.9100839857812296E-3</v>
      </c>
      <c r="K82" s="105">
        <f t="shared" si="19"/>
        <v>1.635660268562672E-3</v>
      </c>
      <c r="L82" s="105">
        <f t="shared" si="19"/>
        <v>7.5591672726938212E-4</v>
      </c>
      <c r="M82" s="105">
        <f t="shared" si="19"/>
        <v>5.5199488328695367E-2</v>
      </c>
      <c r="N82" s="105">
        <f t="shared" si="19"/>
        <v>6.2895708118428199E-3</v>
      </c>
      <c r="O82" s="105">
        <f t="shared" si="19"/>
        <v>3.1594698540590598E-3</v>
      </c>
      <c r="P82" s="105">
        <f t="shared" si="19"/>
        <v>4.9716555546513025E-3</v>
      </c>
      <c r="Q82" s="105">
        <f t="shared" si="19"/>
        <v>1.4052417327046368E-2</v>
      </c>
      <c r="R82" s="105">
        <f t="shared" si="19"/>
        <v>3.1970918076631772E-3</v>
      </c>
      <c r="S82" s="105">
        <f t="shared" si="19"/>
        <v>5.806200258151214E-3</v>
      </c>
      <c r="T82" s="105">
        <f t="shared" si="19"/>
        <v>0.8013995953642532</v>
      </c>
      <c r="U82" s="105">
        <f t="shared" si="19"/>
        <v>6.6798799959368715E-2</v>
      </c>
      <c r="V82" s="105">
        <f t="shared" si="19"/>
        <v>3.7388578141484637E-6</v>
      </c>
      <c r="W82" s="105">
        <f t="shared" si="19"/>
        <v>1.4367975325834388E-3</v>
      </c>
      <c r="X82" s="105">
        <f t="shared" si="19"/>
        <v>3.7913050821799794E-3</v>
      </c>
      <c r="Y82" s="105">
        <f t="shared" si="19"/>
        <v>1.9687272731655132E-3</v>
      </c>
      <c r="Z82" s="105">
        <f t="shared" si="19"/>
        <v>1</v>
      </c>
      <c r="AA82" s="106">
        <f t="shared" si="17"/>
        <v>1</v>
      </c>
      <c r="AB82" s="106">
        <f t="shared" si="18"/>
        <v>0</v>
      </c>
    </row>
    <row r="83" spans="1:28" s="105" customFormat="1" x14ac:dyDescent="0.25">
      <c r="A83" s="104">
        <f t="shared" si="15"/>
        <v>20</v>
      </c>
      <c r="B83" s="105">
        <f t="shared" si="20"/>
        <v>0</v>
      </c>
      <c r="C83" s="105">
        <f t="shared" si="19"/>
        <v>0</v>
      </c>
      <c r="D83" s="105">
        <f t="shared" si="19"/>
        <v>0</v>
      </c>
      <c r="E83" s="105">
        <f t="shared" si="19"/>
        <v>0</v>
      </c>
      <c r="F83" s="105">
        <f t="shared" si="19"/>
        <v>0</v>
      </c>
      <c r="G83" s="105">
        <f t="shared" si="19"/>
        <v>0</v>
      </c>
      <c r="H83" s="105">
        <f t="shared" si="19"/>
        <v>0</v>
      </c>
      <c r="I83" s="105">
        <f t="shared" si="19"/>
        <v>0</v>
      </c>
      <c r="J83" s="105">
        <f t="shared" si="19"/>
        <v>0</v>
      </c>
      <c r="K83" s="105">
        <f t="shared" si="19"/>
        <v>0</v>
      </c>
      <c r="L83" s="105">
        <f t="shared" si="19"/>
        <v>0</v>
      </c>
      <c r="M83" s="105">
        <f t="shared" si="19"/>
        <v>0</v>
      </c>
      <c r="N83" s="105">
        <f t="shared" si="19"/>
        <v>0</v>
      </c>
      <c r="O83" s="105">
        <f t="shared" si="19"/>
        <v>0</v>
      </c>
      <c r="P83" s="105">
        <f t="shared" si="19"/>
        <v>0</v>
      </c>
      <c r="Q83" s="105">
        <f t="shared" si="19"/>
        <v>0</v>
      </c>
      <c r="R83" s="105">
        <f t="shared" si="19"/>
        <v>0</v>
      </c>
      <c r="S83" s="105">
        <f t="shared" si="19"/>
        <v>0</v>
      </c>
      <c r="T83" s="105">
        <f t="shared" si="19"/>
        <v>0</v>
      </c>
      <c r="U83" s="105">
        <f t="shared" si="19"/>
        <v>0</v>
      </c>
      <c r="V83" s="105">
        <f t="shared" si="19"/>
        <v>0</v>
      </c>
      <c r="W83" s="105">
        <f t="shared" si="19"/>
        <v>0</v>
      </c>
      <c r="X83" s="105">
        <f t="shared" si="19"/>
        <v>0</v>
      </c>
      <c r="Y83" s="105">
        <f t="shared" si="19"/>
        <v>0</v>
      </c>
      <c r="Z83" s="105">
        <f t="shared" si="19"/>
        <v>0</v>
      </c>
      <c r="AA83" s="106">
        <f t="shared" si="17"/>
        <v>0</v>
      </c>
      <c r="AB83" s="106">
        <f t="shared" si="18"/>
        <v>0</v>
      </c>
    </row>
    <row r="84" spans="1:28" s="105" customFormat="1" x14ac:dyDescent="0.25">
      <c r="A84" s="104">
        <f t="shared" si="15"/>
        <v>21</v>
      </c>
      <c r="B84" s="105">
        <f t="shared" si="20"/>
        <v>0</v>
      </c>
      <c r="C84" s="105">
        <f t="shared" si="19"/>
        <v>0</v>
      </c>
      <c r="D84" s="105">
        <f t="shared" si="19"/>
        <v>0</v>
      </c>
      <c r="E84" s="105">
        <f t="shared" si="19"/>
        <v>0</v>
      </c>
      <c r="F84" s="105">
        <f t="shared" si="19"/>
        <v>0</v>
      </c>
      <c r="G84" s="105">
        <f t="shared" si="19"/>
        <v>0</v>
      </c>
      <c r="H84" s="105">
        <f t="shared" si="19"/>
        <v>0</v>
      </c>
      <c r="I84" s="105">
        <f t="shared" si="19"/>
        <v>0</v>
      </c>
      <c r="J84" s="105">
        <f t="shared" si="19"/>
        <v>0</v>
      </c>
      <c r="K84" s="105">
        <f t="shared" si="19"/>
        <v>0</v>
      </c>
      <c r="L84" s="105">
        <f t="shared" si="19"/>
        <v>0</v>
      </c>
      <c r="M84" s="105">
        <f t="shared" si="19"/>
        <v>0</v>
      </c>
      <c r="N84" s="105">
        <f t="shared" si="19"/>
        <v>0</v>
      </c>
      <c r="O84" s="105">
        <f t="shared" si="19"/>
        <v>0</v>
      </c>
      <c r="P84" s="105">
        <f t="shared" si="19"/>
        <v>0</v>
      </c>
      <c r="Q84" s="105">
        <f t="shared" si="19"/>
        <v>0</v>
      </c>
      <c r="R84" s="105">
        <f t="shared" si="19"/>
        <v>0</v>
      </c>
      <c r="S84" s="105">
        <f t="shared" si="19"/>
        <v>0</v>
      </c>
      <c r="T84" s="105">
        <f t="shared" si="19"/>
        <v>0</v>
      </c>
      <c r="U84" s="105">
        <f t="shared" si="19"/>
        <v>0</v>
      </c>
      <c r="V84" s="105">
        <f t="shared" ref="V84:Z88" si="21">IF($Z55=0,0,V55/$Z55)</f>
        <v>0</v>
      </c>
      <c r="W84" s="105">
        <f t="shared" si="21"/>
        <v>0</v>
      </c>
      <c r="X84" s="105">
        <f t="shared" si="21"/>
        <v>0</v>
      </c>
      <c r="Y84" s="105">
        <f t="shared" si="21"/>
        <v>0</v>
      </c>
      <c r="Z84" s="105">
        <f t="shared" si="21"/>
        <v>0</v>
      </c>
      <c r="AA84" s="106">
        <f t="shared" si="17"/>
        <v>0</v>
      </c>
      <c r="AB84" s="106">
        <f t="shared" si="18"/>
        <v>0</v>
      </c>
    </row>
    <row r="85" spans="1:28" s="105" customFormat="1" x14ac:dyDescent="0.25">
      <c r="A85" s="104">
        <f t="shared" si="15"/>
        <v>22</v>
      </c>
      <c r="B85" s="105">
        <f t="shared" si="20"/>
        <v>0</v>
      </c>
      <c r="C85" s="105">
        <f t="shared" ref="C85:U85" si="22">IF($Z56=0,0,C56/$Z56)</f>
        <v>0</v>
      </c>
      <c r="D85" s="105">
        <f t="shared" si="22"/>
        <v>0</v>
      </c>
      <c r="E85" s="105">
        <f t="shared" si="22"/>
        <v>0</v>
      </c>
      <c r="F85" s="105">
        <f t="shared" si="22"/>
        <v>0</v>
      </c>
      <c r="G85" s="105">
        <f t="shared" si="22"/>
        <v>0</v>
      </c>
      <c r="H85" s="105">
        <f t="shared" si="22"/>
        <v>0</v>
      </c>
      <c r="I85" s="105">
        <f t="shared" si="22"/>
        <v>0</v>
      </c>
      <c r="J85" s="105">
        <f t="shared" si="22"/>
        <v>0</v>
      </c>
      <c r="K85" s="105">
        <f t="shared" si="22"/>
        <v>0</v>
      </c>
      <c r="L85" s="105">
        <f t="shared" si="22"/>
        <v>0</v>
      </c>
      <c r="M85" s="105">
        <f t="shared" si="22"/>
        <v>0</v>
      </c>
      <c r="N85" s="105">
        <f t="shared" si="22"/>
        <v>0</v>
      </c>
      <c r="O85" s="105">
        <f t="shared" si="22"/>
        <v>0</v>
      </c>
      <c r="P85" s="105">
        <f t="shared" si="22"/>
        <v>0</v>
      </c>
      <c r="Q85" s="105">
        <f t="shared" si="22"/>
        <v>0</v>
      </c>
      <c r="R85" s="105">
        <f t="shared" si="22"/>
        <v>0</v>
      </c>
      <c r="S85" s="105">
        <f t="shared" si="22"/>
        <v>0</v>
      </c>
      <c r="T85" s="105">
        <f t="shared" si="22"/>
        <v>0</v>
      </c>
      <c r="U85" s="105">
        <f t="shared" si="22"/>
        <v>0</v>
      </c>
      <c r="V85" s="105">
        <f t="shared" si="21"/>
        <v>0</v>
      </c>
      <c r="W85" s="105">
        <f t="shared" si="21"/>
        <v>0</v>
      </c>
      <c r="X85" s="105">
        <f t="shared" si="21"/>
        <v>0</v>
      </c>
      <c r="Y85" s="105">
        <f t="shared" si="21"/>
        <v>0</v>
      </c>
      <c r="Z85" s="105">
        <f t="shared" si="21"/>
        <v>0</v>
      </c>
      <c r="AA85" s="106">
        <f t="shared" si="17"/>
        <v>0</v>
      </c>
      <c r="AB85" s="106">
        <f t="shared" si="18"/>
        <v>0</v>
      </c>
    </row>
    <row r="86" spans="1:28" s="105" customFormat="1" x14ac:dyDescent="0.25">
      <c r="A86" s="104">
        <f t="shared" si="15"/>
        <v>23</v>
      </c>
      <c r="B86" s="105">
        <f t="shared" si="20"/>
        <v>0</v>
      </c>
      <c r="C86" s="105">
        <f t="shared" ref="C86:U86" si="23">IF($Z57=0,0,C57/$Z57)</f>
        <v>0</v>
      </c>
      <c r="D86" s="105">
        <f t="shared" si="23"/>
        <v>0</v>
      </c>
      <c r="E86" s="105">
        <f t="shared" si="23"/>
        <v>0</v>
      </c>
      <c r="F86" s="105">
        <f t="shared" si="23"/>
        <v>0</v>
      </c>
      <c r="G86" s="105">
        <f t="shared" si="23"/>
        <v>0</v>
      </c>
      <c r="H86" s="105">
        <f t="shared" si="23"/>
        <v>0</v>
      </c>
      <c r="I86" s="105">
        <f t="shared" si="23"/>
        <v>0</v>
      </c>
      <c r="J86" s="105">
        <f t="shared" si="23"/>
        <v>0</v>
      </c>
      <c r="K86" s="105">
        <f t="shared" si="23"/>
        <v>0</v>
      </c>
      <c r="L86" s="105">
        <f t="shared" si="23"/>
        <v>0</v>
      </c>
      <c r="M86" s="105">
        <f t="shared" si="23"/>
        <v>0</v>
      </c>
      <c r="N86" s="105">
        <f t="shared" si="23"/>
        <v>0</v>
      </c>
      <c r="O86" s="105">
        <f t="shared" si="23"/>
        <v>0</v>
      </c>
      <c r="P86" s="105">
        <f t="shared" si="23"/>
        <v>0</v>
      </c>
      <c r="Q86" s="105">
        <f t="shared" si="23"/>
        <v>0</v>
      </c>
      <c r="R86" s="105">
        <f t="shared" si="23"/>
        <v>0</v>
      </c>
      <c r="S86" s="105">
        <f t="shared" si="23"/>
        <v>0</v>
      </c>
      <c r="T86" s="105">
        <f t="shared" si="23"/>
        <v>0</v>
      </c>
      <c r="U86" s="105">
        <f t="shared" si="23"/>
        <v>0</v>
      </c>
      <c r="V86" s="105">
        <f t="shared" si="21"/>
        <v>0</v>
      </c>
      <c r="W86" s="105">
        <f t="shared" si="21"/>
        <v>0</v>
      </c>
      <c r="X86" s="105">
        <f t="shared" si="21"/>
        <v>0</v>
      </c>
      <c r="Y86" s="105">
        <f t="shared" si="21"/>
        <v>0</v>
      </c>
      <c r="Z86" s="105">
        <f t="shared" si="21"/>
        <v>0</v>
      </c>
      <c r="AA86" s="106">
        <f t="shared" si="17"/>
        <v>0</v>
      </c>
      <c r="AB86" s="106">
        <f t="shared" si="18"/>
        <v>0</v>
      </c>
    </row>
    <row r="87" spans="1:28" s="105" customFormat="1" x14ac:dyDescent="0.25">
      <c r="A87" s="104">
        <f t="shared" si="15"/>
        <v>24</v>
      </c>
      <c r="B87" s="105">
        <f t="shared" si="20"/>
        <v>0</v>
      </c>
      <c r="C87" s="105">
        <f t="shared" ref="C87:U87" si="24">IF($Z58=0,0,C58/$Z58)</f>
        <v>0</v>
      </c>
      <c r="D87" s="105">
        <f t="shared" si="24"/>
        <v>0</v>
      </c>
      <c r="E87" s="105">
        <f t="shared" si="24"/>
        <v>0</v>
      </c>
      <c r="F87" s="105">
        <f t="shared" si="24"/>
        <v>0</v>
      </c>
      <c r="G87" s="105">
        <f t="shared" si="24"/>
        <v>0</v>
      </c>
      <c r="H87" s="105">
        <f t="shared" si="24"/>
        <v>0</v>
      </c>
      <c r="I87" s="105">
        <f t="shared" si="24"/>
        <v>0</v>
      </c>
      <c r="J87" s="105">
        <f t="shared" si="24"/>
        <v>0</v>
      </c>
      <c r="K87" s="105">
        <f t="shared" si="24"/>
        <v>0</v>
      </c>
      <c r="L87" s="105">
        <f t="shared" si="24"/>
        <v>0</v>
      </c>
      <c r="M87" s="105">
        <f t="shared" si="24"/>
        <v>0</v>
      </c>
      <c r="N87" s="105">
        <f t="shared" si="24"/>
        <v>0</v>
      </c>
      <c r="O87" s="105">
        <f t="shared" si="24"/>
        <v>0</v>
      </c>
      <c r="P87" s="105">
        <f t="shared" si="24"/>
        <v>0</v>
      </c>
      <c r="Q87" s="105">
        <f t="shared" si="24"/>
        <v>0</v>
      </c>
      <c r="R87" s="105">
        <f t="shared" si="24"/>
        <v>0</v>
      </c>
      <c r="S87" s="105">
        <f t="shared" si="24"/>
        <v>0</v>
      </c>
      <c r="T87" s="105">
        <f t="shared" si="24"/>
        <v>0</v>
      </c>
      <c r="U87" s="105">
        <f t="shared" si="24"/>
        <v>0</v>
      </c>
      <c r="V87" s="105">
        <f t="shared" si="21"/>
        <v>0</v>
      </c>
      <c r="W87" s="105">
        <f t="shared" si="21"/>
        <v>0</v>
      </c>
      <c r="X87" s="105">
        <f t="shared" si="21"/>
        <v>0</v>
      </c>
      <c r="Y87" s="105">
        <f t="shared" si="21"/>
        <v>0</v>
      </c>
      <c r="Z87" s="105">
        <f t="shared" si="21"/>
        <v>0</v>
      </c>
      <c r="AA87" s="106">
        <f t="shared" si="17"/>
        <v>0</v>
      </c>
      <c r="AB87" s="106">
        <f t="shared" si="18"/>
        <v>0</v>
      </c>
    </row>
    <row r="88" spans="1:28" s="108" customFormat="1" ht="13" thickBot="1" x14ac:dyDescent="0.3">
      <c r="A88" s="107">
        <f t="shared" si="15"/>
        <v>25</v>
      </c>
      <c r="B88" s="108">
        <f t="shared" si="20"/>
        <v>3.164449024931576E-2</v>
      </c>
      <c r="C88" s="108">
        <f t="shared" ref="C88:U88" si="25">IF($Z59=0,0,C59/$Z59)</f>
        <v>1.5286855607599291E-2</v>
      </c>
      <c r="D88" s="108">
        <f t="shared" si="25"/>
        <v>1.415877193283621E-2</v>
      </c>
      <c r="E88" s="108">
        <f t="shared" si="25"/>
        <v>1.2870070337326776E-3</v>
      </c>
      <c r="F88" s="108">
        <f t="shared" si="25"/>
        <v>3.7476410027273569E-3</v>
      </c>
      <c r="G88" s="108">
        <f t="shared" si="25"/>
        <v>2.6853932257899712E-3</v>
      </c>
      <c r="H88" s="108">
        <f t="shared" si="25"/>
        <v>8.20586668055326E-4</v>
      </c>
      <c r="I88" s="108">
        <f t="shared" si="25"/>
        <v>3.253866440792052E-3</v>
      </c>
      <c r="J88" s="108">
        <f t="shared" si="25"/>
        <v>3.4462449271290677E-3</v>
      </c>
      <c r="K88" s="108">
        <f t="shared" si="25"/>
        <v>2.9303447991010012E-3</v>
      </c>
      <c r="L88" s="108">
        <f t="shared" si="25"/>
        <v>1.3542522814066935E-3</v>
      </c>
      <c r="M88" s="108">
        <f t="shared" si="25"/>
        <v>4.2160748481352817E-2</v>
      </c>
      <c r="N88" s="108">
        <f t="shared" si="25"/>
        <v>1.5719980061980152E-2</v>
      </c>
      <c r="O88" s="108">
        <f t="shared" si="25"/>
        <v>3.7981170848402504E-3</v>
      </c>
      <c r="P88" s="108">
        <f t="shared" si="25"/>
        <v>5.9766134112033435E-3</v>
      </c>
      <c r="Q88" s="108">
        <f t="shared" si="25"/>
        <v>1.6892937359282139E-2</v>
      </c>
      <c r="R88" s="108">
        <f t="shared" si="25"/>
        <v>3.84334384481876E-3</v>
      </c>
      <c r="S88" s="108">
        <f t="shared" si="25"/>
        <v>6.9798508664852005E-3</v>
      </c>
      <c r="T88" s="108">
        <f t="shared" si="25"/>
        <v>0.62622328097864666</v>
      </c>
      <c r="U88" s="108">
        <f t="shared" si="25"/>
        <v>0.17505110374952948</v>
      </c>
      <c r="V88" s="108">
        <f t="shared" si="21"/>
        <v>7.28299624534623E-6</v>
      </c>
      <c r="W88" s="108">
        <f t="shared" si="21"/>
        <v>2.7987667772573915E-3</v>
      </c>
      <c r="X88" s="108">
        <f t="shared" si="21"/>
        <v>1.3124920127907589E-2</v>
      </c>
      <c r="Y88" s="108">
        <f t="shared" si="21"/>
        <v>6.8076000919654383E-3</v>
      </c>
      <c r="Z88" s="108">
        <f t="shared" si="21"/>
        <v>1</v>
      </c>
      <c r="AA88" s="109">
        <f>SUM(B88:Y88)</f>
        <v>1</v>
      </c>
      <c r="AB88" s="109">
        <f>Z88-AA88</f>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1"/>
  <dimension ref="A1:EF185"/>
  <sheetViews>
    <sheetView showZeros="0" workbookViewId="0">
      <pane xSplit="3" ySplit="4" topLeftCell="BN76" activePane="bottomRight" state="frozen"/>
      <selection activeCell="B9" sqref="B9"/>
      <selection pane="topRight" activeCell="B9" sqref="B9"/>
      <selection pane="bottomLeft" activeCell="B9" sqref="B9"/>
      <selection pane="bottomRight" activeCell="C65" sqref="C64:C65"/>
    </sheetView>
  </sheetViews>
  <sheetFormatPr baseColWidth="10" defaultColWidth="11.453125" defaultRowHeight="12.5" outlineLevelRow="1" x14ac:dyDescent="0.25"/>
  <cols>
    <col min="1" max="1" width="37.08984375" style="22" bestFit="1" customWidth="1"/>
    <col min="2" max="2" width="6.6328125" style="22" customWidth="1"/>
    <col min="3" max="3" width="11.08984375" style="22" customWidth="1"/>
    <col min="4" max="4" width="8.6328125" style="22" bestFit="1" customWidth="1"/>
    <col min="5" max="5" width="5.6328125" style="22" customWidth="1"/>
    <col min="6" max="6" width="5.90625" style="22" customWidth="1"/>
    <col min="7" max="8" width="5.453125" style="22" customWidth="1"/>
    <col min="9" max="9" width="5.6328125" style="22" customWidth="1"/>
    <col min="10" max="10" width="5.453125" style="22" customWidth="1"/>
    <col min="11" max="11" width="5.6328125" style="22" customWidth="1"/>
    <col min="12" max="12" width="5.453125" style="22" customWidth="1"/>
    <col min="13" max="13" width="5.6328125" style="22" customWidth="1"/>
    <col min="14" max="15" width="7.90625" style="22" bestFit="1" customWidth="1"/>
    <col min="16" max="16" width="5.453125" style="22" customWidth="1"/>
    <col min="17" max="17" width="5.90625" style="22" customWidth="1"/>
    <col min="18" max="20" width="5.6328125" style="22" customWidth="1"/>
    <col min="21" max="21" width="5.453125" style="22" customWidth="1"/>
    <col min="22" max="23" width="5.6328125" style="22" customWidth="1"/>
    <col min="24" max="24" width="7.90625" style="22" bestFit="1" customWidth="1"/>
    <col min="25" max="25" width="5.453125" style="22" customWidth="1"/>
    <col min="26" max="26" width="5.6328125" style="22" customWidth="1"/>
    <col min="27" max="27" width="7.90625" style="22" bestFit="1" customWidth="1"/>
    <col min="28" max="28" width="7.36328125" style="22" customWidth="1"/>
    <col min="29" max="30" width="7.90625" style="22" bestFit="1" customWidth="1"/>
    <col min="31" max="31" width="5.453125" style="22" customWidth="1"/>
    <col min="32" max="32" width="7.08984375" style="22" customWidth="1"/>
    <col min="33" max="33" width="5.6328125" style="22" customWidth="1"/>
    <col min="34" max="34" width="8.6328125" style="22" bestFit="1" customWidth="1"/>
    <col min="35" max="35" width="5.6328125" style="22" customWidth="1"/>
    <col min="36" max="37" width="7.90625" style="22" bestFit="1" customWidth="1"/>
    <col min="38" max="38" width="5.90625" style="22" customWidth="1"/>
    <col min="39" max="40" width="5.453125" style="22" customWidth="1"/>
    <col min="41" max="41" width="7.90625" style="22" bestFit="1" customWidth="1"/>
    <col min="42" max="42" width="5.453125" style="22" customWidth="1"/>
    <col min="43" max="43" width="8.6328125" style="22" bestFit="1" customWidth="1"/>
    <col min="44" max="44" width="5.453125" style="22" customWidth="1"/>
    <col min="45" max="45" width="7.453125" style="22" customWidth="1"/>
    <col min="46" max="16384" width="11.453125" style="22"/>
  </cols>
  <sheetData>
    <row r="1" spans="2:85" ht="13" x14ac:dyDescent="0.3">
      <c r="B1" s="23" t="s">
        <v>0</v>
      </c>
      <c r="C1" s="24"/>
      <c r="D1" s="24"/>
      <c r="E1" s="24"/>
      <c r="F1" s="24"/>
      <c r="G1" s="24"/>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5"/>
    </row>
    <row r="2" spans="2:85" ht="13.25" x14ac:dyDescent="0.25">
      <c r="B2" s="26">
        <v>2005</v>
      </c>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8"/>
    </row>
    <row r="3" spans="2:85" ht="13.25" x14ac:dyDescent="0.25">
      <c r="B3" s="146" t="s">
        <v>1</v>
      </c>
      <c r="C3" s="147"/>
      <c r="D3" s="29" t="s">
        <v>2</v>
      </c>
      <c r="E3" s="30" t="s">
        <v>3</v>
      </c>
      <c r="F3" s="30" t="s">
        <v>4</v>
      </c>
      <c r="G3" s="30" t="s">
        <v>5</v>
      </c>
      <c r="H3" s="30" t="s">
        <v>6</v>
      </c>
      <c r="I3" s="30" t="s">
        <v>7</v>
      </c>
      <c r="J3" s="30" t="s">
        <v>8</v>
      </c>
      <c r="K3" s="30" t="s">
        <v>9</v>
      </c>
      <c r="L3" s="30" t="s">
        <v>10</v>
      </c>
      <c r="M3" s="30" t="s">
        <v>11</v>
      </c>
      <c r="N3" s="30" t="s">
        <v>12</v>
      </c>
      <c r="O3" s="31" t="s">
        <v>13</v>
      </c>
      <c r="P3" s="30" t="s">
        <v>14</v>
      </c>
      <c r="Q3" s="32" t="s">
        <v>15</v>
      </c>
      <c r="R3" s="31" t="s">
        <v>16</v>
      </c>
      <c r="S3" s="32" t="s">
        <v>17</v>
      </c>
      <c r="T3" s="30" t="s">
        <v>18</v>
      </c>
      <c r="U3" s="31" t="s">
        <v>19</v>
      </c>
      <c r="V3" s="32" t="s">
        <v>20</v>
      </c>
      <c r="W3" s="30" t="s">
        <v>21</v>
      </c>
      <c r="X3" s="30" t="s">
        <v>22</v>
      </c>
      <c r="Y3" s="30" t="s">
        <v>23</v>
      </c>
      <c r="Z3" s="30" t="s">
        <v>24</v>
      </c>
      <c r="AA3" s="30" t="s">
        <v>25</v>
      </c>
      <c r="AB3" s="31" t="s">
        <v>26</v>
      </c>
      <c r="AC3" s="30" t="s">
        <v>27</v>
      </c>
      <c r="AD3" s="30" t="s">
        <v>28</v>
      </c>
      <c r="AE3" s="30" t="s">
        <v>29</v>
      </c>
      <c r="AF3" s="30" t="s">
        <v>30</v>
      </c>
      <c r="AG3" s="30" t="s">
        <v>31</v>
      </c>
      <c r="AH3" s="30" t="s">
        <v>32</v>
      </c>
      <c r="AI3" s="30" t="s">
        <v>33</v>
      </c>
      <c r="AJ3" s="32" t="s">
        <v>34</v>
      </c>
      <c r="AK3" s="30" t="s">
        <v>35</v>
      </c>
      <c r="AL3" s="30" t="s">
        <v>36</v>
      </c>
      <c r="AM3" s="33" t="s">
        <v>37</v>
      </c>
      <c r="AN3" s="31" t="s">
        <v>38</v>
      </c>
      <c r="AO3" s="32" t="s">
        <v>39</v>
      </c>
      <c r="AP3" s="31" t="s">
        <v>40</v>
      </c>
      <c r="AQ3" s="30" t="s">
        <v>41</v>
      </c>
      <c r="AR3" s="30" t="s">
        <v>42</v>
      </c>
      <c r="AS3" s="34" t="s">
        <v>43</v>
      </c>
      <c r="AT3" s="35" t="s">
        <v>13</v>
      </c>
      <c r="AU3" s="35" t="s">
        <v>13</v>
      </c>
      <c r="AV3" s="35" t="s">
        <v>13</v>
      </c>
      <c r="AW3" s="36" t="s">
        <v>15</v>
      </c>
      <c r="AX3" s="36" t="s">
        <v>15</v>
      </c>
      <c r="AY3" s="35" t="s">
        <v>16</v>
      </c>
      <c r="AZ3" s="35" t="s">
        <v>16</v>
      </c>
      <c r="BA3" s="35" t="s">
        <v>16</v>
      </c>
      <c r="BB3" s="35" t="s">
        <v>16</v>
      </c>
      <c r="BC3" s="36" t="s">
        <v>17</v>
      </c>
      <c r="BD3" s="36" t="s">
        <v>17</v>
      </c>
      <c r="BE3" s="36" t="s">
        <v>17</v>
      </c>
      <c r="BF3" s="35" t="s">
        <v>19</v>
      </c>
      <c r="BG3" s="37" t="s">
        <v>19</v>
      </c>
      <c r="BH3" s="37" t="s">
        <v>19</v>
      </c>
      <c r="BI3" s="35" t="s">
        <v>19</v>
      </c>
      <c r="BJ3" s="35" t="s">
        <v>19</v>
      </c>
      <c r="BK3" s="36" t="s">
        <v>20</v>
      </c>
      <c r="BL3" s="36" t="s">
        <v>20</v>
      </c>
      <c r="BM3" s="36" t="s">
        <v>20</v>
      </c>
      <c r="BN3" s="35" t="s">
        <v>26</v>
      </c>
      <c r="BO3" s="35" t="s">
        <v>26</v>
      </c>
      <c r="BP3" s="35" t="s">
        <v>26</v>
      </c>
      <c r="BQ3" s="35" t="s">
        <v>26</v>
      </c>
      <c r="BR3" s="35" t="s">
        <v>26</v>
      </c>
      <c r="BS3" s="35" t="s">
        <v>26</v>
      </c>
      <c r="BT3" s="37" t="s">
        <v>26</v>
      </c>
      <c r="BU3" s="37" t="s">
        <v>26</v>
      </c>
      <c r="BV3" s="37" t="s">
        <v>26</v>
      </c>
      <c r="BW3" s="37" t="s">
        <v>26</v>
      </c>
      <c r="BX3" s="36" t="s">
        <v>34</v>
      </c>
      <c r="BY3" s="36" t="s">
        <v>34</v>
      </c>
      <c r="BZ3" s="35" t="s">
        <v>38</v>
      </c>
      <c r="CA3" s="35" t="s">
        <v>38</v>
      </c>
      <c r="CB3" s="36" t="s">
        <v>39</v>
      </c>
      <c r="CC3" s="36" t="s">
        <v>39</v>
      </c>
      <c r="CD3" s="35" t="s">
        <v>40</v>
      </c>
      <c r="CE3" s="35" t="s">
        <v>40</v>
      </c>
      <c r="CF3" s="38"/>
      <c r="CG3" s="38"/>
    </row>
    <row r="4" spans="2:85" ht="13.25" x14ac:dyDescent="0.25">
      <c r="B4" s="148" t="s">
        <v>44</v>
      </c>
      <c r="C4" s="149"/>
      <c r="D4" s="39"/>
      <c r="E4" s="40"/>
      <c r="F4" s="40"/>
      <c r="G4" s="40"/>
      <c r="H4" s="40"/>
      <c r="I4" s="40"/>
      <c r="J4" s="40"/>
      <c r="K4" s="40"/>
      <c r="L4" s="40"/>
      <c r="M4" s="40"/>
      <c r="N4" s="40"/>
      <c r="O4" s="41"/>
      <c r="P4" s="40"/>
      <c r="Q4" s="42"/>
      <c r="R4" s="41"/>
      <c r="S4" s="42"/>
      <c r="T4" s="40"/>
      <c r="U4" s="41"/>
      <c r="V4" s="42"/>
      <c r="W4" s="40"/>
      <c r="X4" s="40"/>
      <c r="Y4" s="40"/>
      <c r="Z4" s="40"/>
      <c r="AA4" s="40"/>
      <c r="AB4" s="41"/>
      <c r="AC4" s="40"/>
      <c r="AD4" s="40"/>
      <c r="AE4" s="40"/>
      <c r="AF4" s="40"/>
      <c r="AG4" s="40"/>
      <c r="AH4" s="40"/>
      <c r="AI4" s="40"/>
      <c r="AJ4" s="42"/>
      <c r="AK4" s="40"/>
      <c r="AL4" s="40"/>
      <c r="AM4" s="43"/>
      <c r="AN4" s="41"/>
      <c r="AO4" s="42"/>
      <c r="AP4" s="41"/>
      <c r="AQ4" s="40"/>
      <c r="AR4" s="40"/>
      <c r="AS4" s="44"/>
      <c r="AT4" s="45">
        <v>12</v>
      </c>
      <c r="AU4" s="45">
        <v>4</v>
      </c>
      <c r="AV4" s="45">
        <v>5</v>
      </c>
      <c r="AW4" s="46">
        <v>12</v>
      </c>
      <c r="AX4" s="46">
        <v>6</v>
      </c>
      <c r="AY4" s="45">
        <v>7</v>
      </c>
      <c r="AZ4" s="45">
        <v>8</v>
      </c>
      <c r="BA4" s="45">
        <v>12</v>
      </c>
      <c r="BB4" s="45">
        <v>9</v>
      </c>
      <c r="BC4" s="46">
        <v>10</v>
      </c>
      <c r="BD4" s="46">
        <v>11</v>
      </c>
      <c r="BE4" s="46">
        <v>12</v>
      </c>
      <c r="BF4" s="45">
        <v>21</v>
      </c>
      <c r="BG4" s="45">
        <v>122</v>
      </c>
      <c r="BH4" s="45">
        <v>24</v>
      </c>
      <c r="BI4" s="45">
        <v>12</v>
      </c>
      <c r="BJ4" s="45">
        <v>122</v>
      </c>
      <c r="BK4" s="46">
        <v>23</v>
      </c>
      <c r="BL4" s="46">
        <v>124</v>
      </c>
      <c r="BM4" s="46">
        <v>12</v>
      </c>
      <c r="BN4" s="45">
        <v>14</v>
      </c>
      <c r="BO4" s="45">
        <v>15</v>
      </c>
      <c r="BP4" s="45">
        <v>16</v>
      </c>
      <c r="BQ4" s="45">
        <v>17</v>
      </c>
      <c r="BR4" s="45">
        <v>18</v>
      </c>
      <c r="BS4" s="45">
        <v>19</v>
      </c>
      <c r="BT4" s="45">
        <v>114</v>
      </c>
      <c r="BU4" s="45">
        <v>16</v>
      </c>
      <c r="BV4" s="45">
        <v>17</v>
      </c>
      <c r="BW4" s="45">
        <v>18</v>
      </c>
      <c r="BX4" s="46">
        <v>19</v>
      </c>
      <c r="BY4" s="46">
        <v>20</v>
      </c>
      <c r="BZ4" s="45">
        <v>19</v>
      </c>
      <c r="CA4" s="45">
        <v>20</v>
      </c>
      <c r="CB4" s="46">
        <v>19</v>
      </c>
      <c r="CC4" s="46">
        <v>20</v>
      </c>
      <c r="CD4" s="45">
        <v>19</v>
      </c>
      <c r="CE4" s="45">
        <v>20</v>
      </c>
      <c r="CF4" s="47"/>
      <c r="CG4" s="47"/>
    </row>
    <row r="5" spans="2:85" ht="13.25" outlineLevel="1" x14ac:dyDescent="0.25">
      <c r="B5" s="48" t="s">
        <v>45</v>
      </c>
      <c r="C5" s="49" t="s">
        <v>46</v>
      </c>
      <c r="D5" s="50">
        <f>TEIK_2004!C5</f>
        <v>1079</v>
      </c>
      <c r="E5" s="50">
        <f>TEIK_2004!D5</f>
        <v>0</v>
      </c>
      <c r="F5" s="50">
        <f>TEIK_2004!E5</f>
        <v>0</v>
      </c>
      <c r="G5" s="50">
        <f>TEIK_2004!F5</f>
        <v>0</v>
      </c>
      <c r="H5" s="50">
        <f>TEIK_2004!G5</f>
        <v>0</v>
      </c>
      <c r="I5" s="50">
        <f>TEIK_2004!H5</f>
        <v>0</v>
      </c>
      <c r="J5" s="50">
        <f>TEIK_2004!I5</f>
        <v>0</v>
      </c>
      <c r="K5" s="50">
        <f>TEIK_2004!J5</f>
        <v>0</v>
      </c>
      <c r="L5" s="50">
        <f>TEIK_2004!K5</f>
        <v>0</v>
      </c>
      <c r="M5" s="50">
        <f>TEIK_2004!L5</f>
        <v>0</v>
      </c>
      <c r="N5" s="50">
        <f>TEIK_2004!M5</f>
        <v>0</v>
      </c>
      <c r="O5" s="51">
        <f>TEIK_2004!N5</f>
        <v>0</v>
      </c>
      <c r="P5" s="50">
        <f>TEIK_2004!O5</f>
        <v>0</v>
      </c>
      <c r="Q5" s="52">
        <f>TEIK_2004!P5</f>
        <v>0</v>
      </c>
      <c r="R5" s="51">
        <f>TEIK_2004!Q5</f>
        <v>0</v>
      </c>
      <c r="S5" s="52">
        <f>TEIK_2004!R5</f>
        <v>0</v>
      </c>
      <c r="T5" s="50">
        <f>TEIK_2004!S5</f>
        <v>0</v>
      </c>
      <c r="U5" s="51">
        <f>TEIK_2004!T5</f>
        <v>0</v>
      </c>
      <c r="V5" s="52">
        <f>TEIK_2004!U5</f>
        <v>0</v>
      </c>
      <c r="W5" s="50">
        <f>TEIK_2004!V5</f>
        <v>0</v>
      </c>
      <c r="X5" s="50">
        <f>TEIK_2004!W5</f>
        <v>0</v>
      </c>
      <c r="Y5" s="50">
        <f>TEIK_2004!X5</f>
        <v>0</v>
      </c>
      <c r="Z5" s="50">
        <f>TEIK_2004!Y5</f>
        <v>0</v>
      </c>
      <c r="AA5" s="50">
        <f>TEIK_2004!Z5</f>
        <v>0</v>
      </c>
      <c r="AB5" s="51">
        <f>TEIK_2004!AA5</f>
        <v>0</v>
      </c>
      <c r="AC5" s="50">
        <f>TEIK_2004!AB5</f>
        <v>0</v>
      </c>
      <c r="AD5" s="50">
        <f>TEIK_2004!AC5</f>
        <v>0</v>
      </c>
      <c r="AE5" s="50">
        <f>TEIK_2004!AD5</f>
        <v>0</v>
      </c>
      <c r="AF5" s="50">
        <f>TEIK_2004!AE5</f>
        <v>0</v>
      </c>
      <c r="AG5" s="50">
        <f>TEIK_2004!AF5</f>
        <v>0</v>
      </c>
      <c r="AH5" s="50">
        <f>TEIK_2004!AG5</f>
        <v>0</v>
      </c>
      <c r="AI5" s="50">
        <f>TEIK_2004!AH5</f>
        <v>0</v>
      </c>
      <c r="AJ5" s="52">
        <f>TEIK_2004!AI5</f>
        <v>0</v>
      </c>
      <c r="AK5" s="50">
        <f>TEIK_2004!AJ5</f>
        <v>0</v>
      </c>
      <c r="AL5" s="50">
        <f>TEIK_2004!AK5</f>
        <v>5</v>
      </c>
      <c r="AM5" s="53">
        <f>TEIK_2004!AL5</f>
        <v>0</v>
      </c>
      <c r="AN5" s="51">
        <f>TEIK_2004!AM5</f>
        <v>1</v>
      </c>
      <c r="AO5" s="52">
        <f>TEIK_2004!AN5</f>
        <v>0</v>
      </c>
      <c r="AP5" s="51">
        <f>TEIK_2004!AO5</f>
        <v>1</v>
      </c>
      <c r="AQ5" s="50">
        <f>TEIK_2004!AP5</f>
        <v>56</v>
      </c>
      <c r="AR5" s="50">
        <f>TEIK_2004!AQ5</f>
        <v>0</v>
      </c>
      <c r="AS5" s="54">
        <f>TEIK_2004!AR5</f>
        <v>1142</v>
      </c>
      <c r="AT5" s="68"/>
      <c r="AU5" s="45"/>
      <c r="AV5" s="45"/>
      <c r="AW5" s="46"/>
      <c r="AX5" s="46"/>
      <c r="AY5" s="45"/>
      <c r="AZ5" s="45"/>
      <c r="BA5" s="45"/>
      <c r="BB5" s="45"/>
      <c r="BC5" s="46"/>
      <c r="BD5" s="46"/>
      <c r="BE5" s="46"/>
      <c r="BF5" s="45"/>
      <c r="BG5" s="45"/>
      <c r="BH5" s="45"/>
      <c r="BI5" s="45"/>
      <c r="BJ5" s="45"/>
      <c r="BK5" s="46"/>
      <c r="BL5" s="46"/>
      <c r="BM5" s="46"/>
      <c r="BN5" s="45"/>
      <c r="BO5" s="45"/>
      <c r="BP5" s="45"/>
      <c r="BQ5" s="45"/>
      <c r="BR5" s="45"/>
      <c r="BS5" s="45"/>
      <c r="BT5" s="45"/>
      <c r="BU5" s="45"/>
      <c r="BV5" s="45"/>
      <c r="BW5" s="45"/>
      <c r="BX5" s="46"/>
      <c r="BY5" s="46"/>
      <c r="BZ5" s="45"/>
      <c r="CA5" s="45"/>
      <c r="CB5" s="46"/>
      <c r="CC5" s="46"/>
      <c r="CD5" s="45"/>
      <c r="CE5" s="45"/>
      <c r="CF5" s="47"/>
      <c r="CG5" s="47"/>
    </row>
    <row r="6" spans="2:85" ht="13.25" outlineLevel="1" x14ac:dyDescent="0.25">
      <c r="B6" s="48" t="s">
        <v>47</v>
      </c>
      <c r="C6" s="49" t="s">
        <v>48</v>
      </c>
      <c r="D6" s="50">
        <f>TEIK_2004!C6</f>
        <v>0</v>
      </c>
      <c r="E6" s="50">
        <f>TEIK_2004!D6</f>
        <v>0</v>
      </c>
      <c r="F6" s="50">
        <f>TEIK_2004!E6</f>
        <v>0</v>
      </c>
      <c r="G6" s="50">
        <f>TEIK_2004!F6</f>
        <v>0</v>
      </c>
      <c r="H6" s="50">
        <f>TEIK_2004!G6</f>
        <v>0</v>
      </c>
      <c r="I6" s="50">
        <f>TEIK_2004!H6</f>
        <v>0</v>
      </c>
      <c r="J6" s="50">
        <f>TEIK_2004!I6</f>
        <v>0</v>
      </c>
      <c r="K6" s="50">
        <f>TEIK_2004!J6</f>
        <v>0</v>
      </c>
      <c r="L6" s="50">
        <f>TEIK_2004!K6</f>
        <v>0</v>
      </c>
      <c r="M6" s="50">
        <f>TEIK_2004!L6</f>
        <v>0</v>
      </c>
      <c r="N6" s="50">
        <f>TEIK_2004!M6</f>
        <v>0</v>
      </c>
      <c r="O6" s="51">
        <f>TEIK_2004!N6</f>
        <v>0</v>
      </c>
      <c r="P6" s="50">
        <f>TEIK_2004!O6</f>
        <v>0</v>
      </c>
      <c r="Q6" s="52">
        <f>TEIK_2004!P6</f>
        <v>0</v>
      </c>
      <c r="R6" s="51">
        <f>TEIK_2004!Q6</f>
        <v>0</v>
      </c>
      <c r="S6" s="52">
        <f>TEIK_2004!R6</f>
        <v>0</v>
      </c>
      <c r="T6" s="50">
        <f>TEIK_2004!S6</f>
        <v>0</v>
      </c>
      <c r="U6" s="51">
        <f>TEIK_2004!T6</f>
        <v>0</v>
      </c>
      <c r="V6" s="52">
        <f>TEIK_2004!U6</f>
        <v>0</v>
      </c>
      <c r="W6" s="50">
        <f>TEIK_2004!V6</f>
        <v>0</v>
      </c>
      <c r="X6" s="50">
        <f>TEIK_2004!W6</f>
        <v>0</v>
      </c>
      <c r="Y6" s="50">
        <f>TEIK_2004!X6</f>
        <v>0</v>
      </c>
      <c r="Z6" s="50">
        <f>TEIK_2004!Y6</f>
        <v>0</v>
      </c>
      <c r="AA6" s="50">
        <f>TEIK_2004!Z6</f>
        <v>0</v>
      </c>
      <c r="AB6" s="51">
        <f>TEIK_2004!AA6</f>
        <v>0</v>
      </c>
      <c r="AC6" s="50">
        <f>TEIK_2004!AB6</f>
        <v>0</v>
      </c>
      <c r="AD6" s="50">
        <f>TEIK_2004!AC6</f>
        <v>0</v>
      </c>
      <c r="AE6" s="50">
        <f>TEIK_2004!AD6</f>
        <v>0</v>
      </c>
      <c r="AF6" s="50">
        <f>TEIK_2004!AE6</f>
        <v>0</v>
      </c>
      <c r="AG6" s="50">
        <f>TEIK_2004!AF6</f>
        <v>0</v>
      </c>
      <c r="AH6" s="50">
        <f>TEIK_2004!AG6</f>
        <v>0</v>
      </c>
      <c r="AI6" s="50">
        <f>TEIK_2004!AH6</f>
        <v>0</v>
      </c>
      <c r="AJ6" s="52">
        <f>TEIK_2004!AI6</f>
        <v>0</v>
      </c>
      <c r="AK6" s="50">
        <f>TEIK_2004!AJ6</f>
        <v>0</v>
      </c>
      <c r="AL6" s="50">
        <f>TEIK_2004!AK6</f>
        <v>0</v>
      </c>
      <c r="AM6" s="53">
        <f>TEIK_2004!AL6</f>
        <v>0</v>
      </c>
      <c r="AN6" s="51">
        <f>TEIK_2004!AM6</f>
        <v>0</v>
      </c>
      <c r="AO6" s="52">
        <f>TEIK_2004!AN6</f>
        <v>0</v>
      </c>
      <c r="AP6" s="51">
        <f>TEIK_2004!AO6</f>
        <v>0</v>
      </c>
      <c r="AQ6" s="50">
        <f>TEIK_2004!AP6</f>
        <v>0</v>
      </c>
      <c r="AR6" s="50">
        <f>TEIK_2004!AQ6</f>
        <v>0</v>
      </c>
      <c r="AS6" s="54">
        <f>TEIK_2004!AR6</f>
        <v>0</v>
      </c>
      <c r="AT6" s="45"/>
      <c r="AU6" s="45"/>
      <c r="AV6" s="45"/>
      <c r="AW6" s="46"/>
      <c r="AX6" s="46"/>
      <c r="AY6" s="45"/>
      <c r="AZ6" s="45"/>
      <c r="BA6" s="45"/>
      <c r="BB6" s="45"/>
      <c r="BC6" s="46"/>
      <c r="BD6" s="46"/>
      <c r="BE6" s="46"/>
      <c r="BF6" s="45"/>
      <c r="BG6" s="45"/>
      <c r="BH6" s="45"/>
      <c r="BI6" s="45"/>
      <c r="BJ6" s="45"/>
      <c r="BK6" s="46"/>
      <c r="BL6" s="46"/>
      <c r="BM6" s="46"/>
      <c r="BN6" s="45"/>
      <c r="BO6" s="45"/>
      <c r="BP6" s="45"/>
      <c r="BQ6" s="45"/>
      <c r="BR6" s="45"/>
      <c r="BS6" s="45"/>
      <c r="BT6" s="45"/>
      <c r="BU6" s="45"/>
      <c r="BV6" s="45"/>
      <c r="BW6" s="45"/>
      <c r="BX6" s="46"/>
      <c r="BY6" s="46"/>
      <c r="BZ6" s="45"/>
      <c r="CA6" s="45"/>
      <c r="CB6" s="46"/>
      <c r="CC6" s="46"/>
      <c r="CD6" s="45"/>
      <c r="CE6" s="45"/>
      <c r="CF6" s="47"/>
      <c r="CG6" s="47"/>
    </row>
    <row r="7" spans="2:85" ht="13.25" outlineLevel="1" x14ac:dyDescent="0.25">
      <c r="B7" s="48" t="s">
        <v>49</v>
      </c>
      <c r="C7" s="49" t="s">
        <v>50</v>
      </c>
      <c r="D7" s="50">
        <f>TEIK_2004!C7</f>
        <v>0</v>
      </c>
      <c r="E7" s="50">
        <f>TEIK_2004!D7</f>
        <v>0</v>
      </c>
      <c r="F7" s="50">
        <f>TEIK_2004!E7</f>
        <v>0</v>
      </c>
      <c r="G7" s="50">
        <f>TEIK_2004!F7</f>
        <v>0</v>
      </c>
      <c r="H7" s="50">
        <f>TEIK_2004!G7</f>
        <v>0</v>
      </c>
      <c r="I7" s="50">
        <f>TEIK_2004!H7</f>
        <v>0</v>
      </c>
      <c r="J7" s="50">
        <f>TEIK_2004!I7</f>
        <v>0</v>
      </c>
      <c r="K7" s="50">
        <f>TEIK_2004!J7</f>
        <v>0</v>
      </c>
      <c r="L7" s="50">
        <f>TEIK_2004!K7</f>
        <v>0</v>
      </c>
      <c r="M7" s="50">
        <f>TEIK_2004!L7</f>
        <v>0</v>
      </c>
      <c r="N7" s="50">
        <f>TEIK_2004!M7</f>
        <v>0</v>
      </c>
      <c r="O7" s="51">
        <f>TEIK_2004!N7</f>
        <v>0</v>
      </c>
      <c r="P7" s="50">
        <f>TEIK_2004!O7</f>
        <v>0</v>
      </c>
      <c r="Q7" s="52">
        <f>TEIK_2004!P7</f>
        <v>0</v>
      </c>
      <c r="R7" s="51">
        <f>TEIK_2004!Q7</f>
        <v>0</v>
      </c>
      <c r="S7" s="52">
        <f>TEIK_2004!R7</f>
        <v>0</v>
      </c>
      <c r="T7" s="50">
        <f>TEIK_2004!S7</f>
        <v>0</v>
      </c>
      <c r="U7" s="51">
        <f>TEIK_2004!T7</f>
        <v>0</v>
      </c>
      <c r="V7" s="52">
        <f>TEIK_2004!U7</f>
        <v>0</v>
      </c>
      <c r="W7" s="50">
        <f>TEIK_2004!V7</f>
        <v>0</v>
      </c>
      <c r="X7" s="50">
        <f>TEIK_2004!W7</f>
        <v>0</v>
      </c>
      <c r="Y7" s="50">
        <f>TEIK_2004!X7</f>
        <v>0</v>
      </c>
      <c r="Z7" s="50">
        <f>TEIK_2004!Y7</f>
        <v>0</v>
      </c>
      <c r="AA7" s="50">
        <f>TEIK_2004!Z7</f>
        <v>0</v>
      </c>
      <c r="AB7" s="51">
        <f>TEIK_2004!AA7</f>
        <v>0</v>
      </c>
      <c r="AC7" s="50">
        <f>TEIK_2004!AB7</f>
        <v>0</v>
      </c>
      <c r="AD7" s="50">
        <f>TEIK_2004!AC7</f>
        <v>0</v>
      </c>
      <c r="AE7" s="50">
        <f>TEIK_2004!AD7</f>
        <v>0</v>
      </c>
      <c r="AF7" s="50">
        <f>TEIK_2004!AE7</f>
        <v>0</v>
      </c>
      <c r="AG7" s="50">
        <f>TEIK_2004!AF7</f>
        <v>0</v>
      </c>
      <c r="AH7" s="50">
        <f>TEIK_2004!AG7</f>
        <v>0</v>
      </c>
      <c r="AI7" s="50">
        <f>TEIK_2004!AH7</f>
        <v>0</v>
      </c>
      <c r="AJ7" s="52">
        <f>TEIK_2004!AI7</f>
        <v>0</v>
      </c>
      <c r="AK7" s="50">
        <f>TEIK_2004!AJ7</f>
        <v>0</v>
      </c>
      <c r="AL7" s="50">
        <f>TEIK_2004!AK7</f>
        <v>0</v>
      </c>
      <c r="AM7" s="53">
        <f>TEIK_2004!AL7</f>
        <v>0</v>
      </c>
      <c r="AN7" s="51">
        <f>TEIK_2004!AM7</f>
        <v>0</v>
      </c>
      <c r="AO7" s="52">
        <f>TEIK_2004!AN7</f>
        <v>0</v>
      </c>
      <c r="AP7" s="51">
        <f>TEIK_2004!AO7</f>
        <v>0</v>
      </c>
      <c r="AQ7" s="50">
        <f>TEIK_2004!AP7</f>
        <v>0</v>
      </c>
      <c r="AR7" s="50">
        <f>TEIK_2004!AQ7</f>
        <v>0</v>
      </c>
      <c r="AS7" s="54">
        <f>TEIK_2004!AR7</f>
        <v>0</v>
      </c>
      <c r="AT7" s="45"/>
      <c r="AU7" s="45"/>
      <c r="AV7" s="45"/>
      <c r="AW7" s="46"/>
      <c r="AX7" s="46"/>
      <c r="AY7" s="45"/>
      <c r="AZ7" s="45"/>
      <c r="BA7" s="45"/>
      <c r="BB7" s="45"/>
      <c r="BC7" s="46"/>
      <c r="BD7" s="46"/>
      <c r="BE7" s="46"/>
      <c r="BF7" s="45"/>
      <c r="BG7" s="45"/>
      <c r="BH7" s="45"/>
      <c r="BI7" s="45"/>
      <c r="BJ7" s="45"/>
      <c r="BK7" s="46"/>
      <c r="BL7" s="46"/>
      <c r="BM7" s="46"/>
      <c r="BN7" s="45"/>
      <c r="BO7" s="45"/>
      <c r="BP7" s="45"/>
      <c r="BQ7" s="45"/>
      <c r="BR7" s="45"/>
      <c r="BS7" s="45"/>
      <c r="BT7" s="45"/>
      <c r="BU7" s="45"/>
      <c r="BV7" s="45"/>
      <c r="BW7" s="45"/>
      <c r="BX7" s="46"/>
      <c r="BY7" s="46"/>
      <c r="BZ7" s="45"/>
      <c r="CA7" s="45"/>
      <c r="CB7" s="46"/>
      <c r="CC7" s="46"/>
      <c r="CD7" s="45"/>
      <c r="CE7" s="45"/>
      <c r="CF7" s="47"/>
      <c r="CG7" s="47"/>
    </row>
    <row r="8" spans="2:85" ht="13.25" outlineLevel="1" x14ac:dyDescent="0.25">
      <c r="B8" s="48" t="s">
        <v>51</v>
      </c>
      <c r="C8" s="49" t="s">
        <v>52</v>
      </c>
      <c r="D8" s="50">
        <f>TEIK_2004!C8</f>
        <v>0</v>
      </c>
      <c r="E8" s="50">
        <f>TEIK_2004!D8</f>
        <v>0</v>
      </c>
      <c r="F8" s="50">
        <f>TEIK_2004!E8</f>
        <v>0</v>
      </c>
      <c r="G8" s="50">
        <f>TEIK_2004!F8</f>
        <v>0</v>
      </c>
      <c r="H8" s="50">
        <f>TEIK_2004!G8</f>
        <v>0</v>
      </c>
      <c r="I8" s="50">
        <f>TEIK_2004!H8</f>
        <v>0</v>
      </c>
      <c r="J8" s="50">
        <f>TEIK_2004!I8</f>
        <v>0</v>
      </c>
      <c r="K8" s="50">
        <f>TEIK_2004!J8</f>
        <v>0</v>
      </c>
      <c r="L8" s="50">
        <f>TEIK_2004!K8</f>
        <v>0</v>
      </c>
      <c r="M8" s="50">
        <f>TEIK_2004!L8</f>
        <v>0</v>
      </c>
      <c r="N8" s="50">
        <f>TEIK_2004!M8</f>
        <v>0</v>
      </c>
      <c r="O8" s="51">
        <f>TEIK_2004!N8</f>
        <v>0</v>
      </c>
      <c r="P8" s="50">
        <f>TEIK_2004!O8</f>
        <v>0</v>
      </c>
      <c r="Q8" s="52">
        <f>TEIK_2004!P8</f>
        <v>0</v>
      </c>
      <c r="R8" s="51">
        <f>TEIK_2004!Q8</f>
        <v>0</v>
      </c>
      <c r="S8" s="52">
        <f>TEIK_2004!R8</f>
        <v>0</v>
      </c>
      <c r="T8" s="50">
        <f>TEIK_2004!S8</f>
        <v>0</v>
      </c>
      <c r="U8" s="51">
        <f>TEIK_2004!T8</f>
        <v>0</v>
      </c>
      <c r="V8" s="52">
        <f>TEIK_2004!U8</f>
        <v>0</v>
      </c>
      <c r="W8" s="50">
        <f>TEIK_2004!V8</f>
        <v>0</v>
      </c>
      <c r="X8" s="50">
        <f>TEIK_2004!W8</f>
        <v>0</v>
      </c>
      <c r="Y8" s="50">
        <f>TEIK_2004!X8</f>
        <v>0</v>
      </c>
      <c r="Z8" s="50">
        <f>TEIK_2004!Y8</f>
        <v>0</v>
      </c>
      <c r="AA8" s="50">
        <f>TEIK_2004!Z8</f>
        <v>0</v>
      </c>
      <c r="AB8" s="51">
        <f>TEIK_2004!AA8</f>
        <v>0</v>
      </c>
      <c r="AC8" s="50">
        <f>TEIK_2004!AB8</f>
        <v>0</v>
      </c>
      <c r="AD8" s="50">
        <f>TEIK_2004!AC8</f>
        <v>0</v>
      </c>
      <c r="AE8" s="50">
        <f>TEIK_2004!AD8</f>
        <v>0</v>
      </c>
      <c r="AF8" s="50">
        <f>TEIK_2004!AE8</f>
        <v>0</v>
      </c>
      <c r="AG8" s="50">
        <f>TEIK_2004!AF8</f>
        <v>0</v>
      </c>
      <c r="AH8" s="50">
        <f>TEIK_2004!AG8</f>
        <v>0</v>
      </c>
      <c r="AI8" s="50">
        <f>TEIK_2004!AH8</f>
        <v>0</v>
      </c>
      <c r="AJ8" s="52">
        <f>TEIK_2004!AI8</f>
        <v>0</v>
      </c>
      <c r="AK8" s="50">
        <f>TEIK_2004!AJ8</f>
        <v>0</v>
      </c>
      <c r="AL8" s="50">
        <f>TEIK_2004!AK8</f>
        <v>0</v>
      </c>
      <c r="AM8" s="53">
        <f>TEIK_2004!AL8</f>
        <v>0</v>
      </c>
      <c r="AN8" s="51">
        <f>TEIK_2004!AM8</f>
        <v>0</v>
      </c>
      <c r="AO8" s="52">
        <f>TEIK_2004!AN8</f>
        <v>0</v>
      </c>
      <c r="AP8" s="51">
        <f>TEIK_2004!AO8</f>
        <v>0</v>
      </c>
      <c r="AQ8" s="50">
        <f>TEIK_2004!AP8</f>
        <v>0</v>
      </c>
      <c r="AR8" s="50">
        <f>TEIK_2004!AQ8</f>
        <v>0</v>
      </c>
      <c r="AS8" s="54">
        <f>TEIK_2004!AR8</f>
        <v>0</v>
      </c>
      <c r="AT8" s="45"/>
      <c r="AU8" s="45"/>
      <c r="AV8" s="45"/>
      <c r="AW8" s="46"/>
      <c r="AX8" s="46"/>
      <c r="AY8" s="45"/>
      <c r="AZ8" s="45"/>
      <c r="BA8" s="45"/>
      <c r="BB8" s="45"/>
      <c r="BC8" s="46"/>
      <c r="BD8" s="46"/>
      <c r="BE8" s="46"/>
      <c r="BF8" s="45"/>
      <c r="BG8" s="45"/>
      <c r="BH8" s="45"/>
      <c r="BI8" s="45"/>
      <c r="BJ8" s="45"/>
      <c r="BK8" s="46"/>
      <c r="BL8" s="46"/>
      <c r="BM8" s="46"/>
      <c r="BN8" s="45"/>
      <c r="BO8" s="45"/>
      <c r="BP8" s="45"/>
      <c r="BQ8" s="45"/>
      <c r="BR8" s="45"/>
      <c r="BS8" s="45"/>
      <c r="BT8" s="45"/>
      <c r="BU8" s="45"/>
      <c r="BV8" s="45"/>
      <c r="BW8" s="45"/>
      <c r="BX8" s="46"/>
      <c r="BY8" s="46"/>
      <c r="BZ8" s="45"/>
      <c r="CA8" s="45"/>
      <c r="CB8" s="46"/>
      <c r="CC8" s="46"/>
      <c r="CD8" s="45"/>
      <c r="CE8" s="45"/>
      <c r="CF8" s="47"/>
      <c r="CG8" s="47"/>
    </row>
    <row r="9" spans="2:85" ht="13.25" outlineLevel="1" x14ac:dyDescent="0.25">
      <c r="B9" s="48" t="s">
        <v>53</v>
      </c>
      <c r="C9" s="49" t="s">
        <v>54</v>
      </c>
      <c r="D9" s="50">
        <f>TEIK_2004!C9</f>
        <v>0</v>
      </c>
      <c r="E9" s="50">
        <f>TEIK_2004!D9</f>
        <v>0</v>
      </c>
      <c r="F9" s="50">
        <f>TEIK_2004!E9</f>
        <v>0</v>
      </c>
      <c r="G9" s="50">
        <f>TEIK_2004!F9</f>
        <v>0</v>
      </c>
      <c r="H9" s="50">
        <f>TEIK_2004!G9</f>
        <v>0</v>
      </c>
      <c r="I9" s="50">
        <f>TEIK_2004!H9</f>
        <v>0</v>
      </c>
      <c r="J9" s="50">
        <f>TEIK_2004!I9</f>
        <v>0</v>
      </c>
      <c r="K9" s="50">
        <f>TEIK_2004!J9</f>
        <v>0</v>
      </c>
      <c r="L9" s="50">
        <f>TEIK_2004!K9</f>
        <v>0</v>
      </c>
      <c r="M9" s="50">
        <f>TEIK_2004!L9</f>
        <v>0</v>
      </c>
      <c r="N9" s="50">
        <f>TEIK_2004!M9</f>
        <v>0</v>
      </c>
      <c r="O9" s="51">
        <f>TEIK_2004!N9</f>
        <v>0</v>
      </c>
      <c r="P9" s="50">
        <f>TEIK_2004!O9</f>
        <v>0</v>
      </c>
      <c r="Q9" s="52">
        <f>TEIK_2004!P9</f>
        <v>0</v>
      </c>
      <c r="R9" s="51">
        <f>TEIK_2004!Q9</f>
        <v>0</v>
      </c>
      <c r="S9" s="52">
        <f>TEIK_2004!R9</f>
        <v>0</v>
      </c>
      <c r="T9" s="50">
        <f>TEIK_2004!S9</f>
        <v>0</v>
      </c>
      <c r="U9" s="51">
        <f>TEIK_2004!T9</f>
        <v>0</v>
      </c>
      <c r="V9" s="52">
        <f>TEIK_2004!U9</f>
        <v>0</v>
      </c>
      <c r="W9" s="50">
        <f>TEIK_2004!V9</f>
        <v>0</v>
      </c>
      <c r="X9" s="50">
        <f>TEIK_2004!W9</f>
        <v>0</v>
      </c>
      <c r="Y9" s="50">
        <f>TEIK_2004!X9</f>
        <v>0</v>
      </c>
      <c r="Z9" s="50">
        <f>TEIK_2004!Y9</f>
        <v>0</v>
      </c>
      <c r="AA9" s="50">
        <f>TEIK_2004!Z9</f>
        <v>0</v>
      </c>
      <c r="AB9" s="51">
        <f>TEIK_2004!AA9</f>
        <v>0</v>
      </c>
      <c r="AC9" s="50">
        <f>TEIK_2004!AB9</f>
        <v>0</v>
      </c>
      <c r="AD9" s="50">
        <f>TEIK_2004!AC9</f>
        <v>0</v>
      </c>
      <c r="AE9" s="50">
        <f>TEIK_2004!AD9</f>
        <v>0</v>
      </c>
      <c r="AF9" s="50">
        <f>TEIK_2004!AE9</f>
        <v>0</v>
      </c>
      <c r="AG9" s="50">
        <f>TEIK_2004!AF9</f>
        <v>0</v>
      </c>
      <c r="AH9" s="50">
        <f>TEIK_2004!AG9</f>
        <v>0</v>
      </c>
      <c r="AI9" s="50">
        <f>TEIK_2004!AH9</f>
        <v>0</v>
      </c>
      <c r="AJ9" s="52">
        <f>TEIK_2004!AI9</f>
        <v>0</v>
      </c>
      <c r="AK9" s="50">
        <f>TEIK_2004!AJ9</f>
        <v>0</v>
      </c>
      <c r="AL9" s="50">
        <f>TEIK_2004!AK9</f>
        <v>0</v>
      </c>
      <c r="AM9" s="53">
        <f>TEIK_2004!AL9</f>
        <v>0</v>
      </c>
      <c r="AN9" s="51">
        <f>TEIK_2004!AM9</f>
        <v>0</v>
      </c>
      <c r="AO9" s="52">
        <f>TEIK_2004!AN9</f>
        <v>0</v>
      </c>
      <c r="AP9" s="51">
        <f>TEIK_2004!AO9</f>
        <v>0</v>
      </c>
      <c r="AQ9" s="50">
        <f>TEIK_2004!AP9</f>
        <v>0</v>
      </c>
      <c r="AR9" s="50">
        <f>TEIK_2004!AQ9</f>
        <v>0</v>
      </c>
      <c r="AS9" s="54">
        <f>TEIK_2004!AR9</f>
        <v>0</v>
      </c>
      <c r="AT9" s="45"/>
      <c r="AU9" s="45"/>
      <c r="AV9" s="45"/>
      <c r="AW9" s="46"/>
      <c r="AX9" s="46"/>
      <c r="AY9" s="45"/>
      <c r="AZ9" s="45"/>
      <c r="BA9" s="45"/>
      <c r="BB9" s="45"/>
      <c r="BC9" s="46"/>
      <c r="BD9" s="46"/>
      <c r="BE9" s="46"/>
      <c r="BF9" s="45"/>
      <c r="BG9" s="45"/>
      <c r="BH9" s="45"/>
      <c r="BI9" s="45"/>
      <c r="BJ9" s="45"/>
      <c r="BK9" s="46"/>
      <c r="BL9" s="46"/>
      <c r="BM9" s="46"/>
      <c r="BN9" s="45"/>
      <c r="BO9" s="45"/>
      <c r="BP9" s="45"/>
      <c r="BQ9" s="45"/>
      <c r="BR9" s="45"/>
      <c r="BS9" s="45"/>
      <c r="BT9" s="45"/>
      <c r="BU9" s="45"/>
      <c r="BV9" s="45"/>
      <c r="BW9" s="45"/>
      <c r="BX9" s="46"/>
      <c r="BY9" s="46"/>
      <c r="BZ9" s="45"/>
      <c r="CA9" s="45"/>
      <c r="CB9" s="46"/>
      <c r="CC9" s="46"/>
      <c r="CD9" s="45"/>
      <c r="CE9" s="45"/>
      <c r="CF9" s="47"/>
      <c r="CG9" s="47"/>
    </row>
    <row r="10" spans="2:85" ht="13.25" outlineLevel="1" x14ac:dyDescent="0.25">
      <c r="B10" s="48" t="s">
        <v>55</v>
      </c>
      <c r="C10" s="49" t="s">
        <v>56</v>
      </c>
      <c r="D10" s="50">
        <f>TEIK_2004!C10</f>
        <v>0</v>
      </c>
      <c r="E10" s="50">
        <f>TEIK_2004!D10</f>
        <v>0</v>
      </c>
      <c r="F10" s="50">
        <f>TEIK_2004!E10</f>
        <v>0</v>
      </c>
      <c r="G10" s="50">
        <f>TEIK_2004!F10</f>
        <v>0</v>
      </c>
      <c r="H10" s="50">
        <f>TEIK_2004!G10</f>
        <v>0</v>
      </c>
      <c r="I10" s="50">
        <f>TEIK_2004!H10</f>
        <v>0</v>
      </c>
      <c r="J10" s="50">
        <f>TEIK_2004!I10</f>
        <v>0</v>
      </c>
      <c r="K10" s="50">
        <f>TEIK_2004!J10</f>
        <v>0</v>
      </c>
      <c r="L10" s="50">
        <f>TEIK_2004!K10</f>
        <v>0</v>
      </c>
      <c r="M10" s="50">
        <f>TEIK_2004!L10</f>
        <v>0</v>
      </c>
      <c r="N10" s="50">
        <f>TEIK_2004!M10</f>
        <v>0</v>
      </c>
      <c r="O10" s="51">
        <f>TEIK_2004!N10</f>
        <v>0</v>
      </c>
      <c r="P10" s="50">
        <f>TEIK_2004!O10</f>
        <v>0</v>
      </c>
      <c r="Q10" s="52">
        <f>TEIK_2004!P10</f>
        <v>0</v>
      </c>
      <c r="R10" s="51">
        <f>TEIK_2004!Q10</f>
        <v>0</v>
      </c>
      <c r="S10" s="52">
        <f>TEIK_2004!R10</f>
        <v>0</v>
      </c>
      <c r="T10" s="50">
        <f>TEIK_2004!S10</f>
        <v>0</v>
      </c>
      <c r="U10" s="51">
        <f>TEIK_2004!T10</f>
        <v>0</v>
      </c>
      <c r="V10" s="52">
        <f>TEIK_2004!U10</f>
        <v>0</v>
      </c>
      <c r="W10" s="50">
        <f>TEIK_2004!V10</f>
        <v>0</v>
      </c>
      <c r="X10" s="50">
        <f>TEIK_2004!W10</f>
        <v>0</v>
      </c>
      <c r="Y10" s="50">
        <f>TEIK_2004!X10</f>
        <v>0</v>
      </c>
      <c r="Z10" s="50">
        <f>TEIK_2004!Y10</f>
        <v>0</v>
      </c>
      <c r="AA10" s="50">
        <f>TEIK_2004!Z10</f>
        <v>0</v>
      </c>
      <c r="AB10" s="51">
        <f>TEIK_2004!AA10</f>
        <v>0</v>
      </c>
      <c r="AC10" s="50">
        <f>TEIK_2004!AB10</f>
        <v>0</v>
      </c>
      <c r="AD10" s="50">
        <f>TEIK_2004!AC10</f>
        <v>0</v>
      </c>
      <c r="AE10" s="50">
        <f>TEIK_2004!AD10</f>
        <v>0</v>
      </c>
      <c r="AF10" s="50">
        <f>TEIK_2004!AE10</f>
        <v>0</v>
      </c>
      <c r="AG10" s="50">
        <f>TEIK_2004!AF10</f>
        <v>0</v>
      </c>
      <c r="AH10" s="50">
        <f>TEIK_2004!AG10</f>
        <v>0</v>
      </c>
      <c r="AI10" s="50">
        <f>TEIK_2004!AH10</f>
        <v>0</v>
      </c>
      <c r="AJ10" s="52">
        <f>TEIK_2004!AI10</f>
        <v>0</v>
      </c>
      <c r="AK10" s="50">
        <f>TEIK_2004!AJ10</f>
        <v>0</v>
      </c>
      <c r="AL10" s="50">
        <f>TEIK_2004!AK10</f>
        <v>0</v>
      </c>
      <c r="AM10" s="53">
        <f>TEIK_2004!AL10</f>
        <v>0</v>
      </c>
      <c r="AN10" s="51">
        <f>TEIK_2004!AM10</f>
        <v>0</v>
      </c>
      <c r="AO10" s="52">
        <f>TEIK_2004!AN10</f>
        <v>0</v>
      </c>
      <c r="AP10" s="51">
        <f>TEIK_2004!AO10</f>
        <v>0</v>
      </c>
      <c r="AQ10" s="50">
        <f>TEIK_2004!AP10</f>
        <v>0</v>
      </c>
      <c r="AR10" s="50">
        <f>TEIK_2004!AQ10</f>
        <v>0</v>
      </c>
      <c r="AS10" s="54">
        <f>TEIK_2004!AR10</f>
        <v>0</v>
      </c>
      <c r="AT10" s="45"/>
      <c r="AU10" s="45"/>
      <c r="AV10" s="45"/>
      <c r="AW10" s="46"/>
      <c r="AX10" s="46"/>
      <c r="AY10" s="45"/>
      <c r="AZ10" s="45"/>
      <c r="BA10" s="45"/>
      <c r="BB10" s="45"/>
      <c r="BC10" s="46"/>
      <c r="BD10" s="46"/>
      <c r="BE10" s="46"/>
      <c r="BF10" s="45"/>
      <c r="BG10" s="45"/>
      <c r="BH10" s="45"/>
      <c r="BI10" s="45"/>
      <c r="BJ10" s="45"/>
      <c r="BK10" s="46"/>
      <c r="BL10" s="46"/>
      <c r="BM10" s="46"/>
      <c r="BN10" s="45"/>
      <c r="BO10" s="45"/>
      <c r="BP10" s="45"/>
      <c r="BQ10" s="45"/>
      <c r="BR10" s="45"/>
      <c r="BS10" s="45"/>
      <c r="BT10" s="45"/>
      <c r="BU10" s="45"/>
      <c r="BV10" s="45"/>
      <c r="BW10" s="45"/>
      <c r="BX10" s="46"/>
      <c r="BY10" s="46"/>
      <c r="BZ10" s="45"/>
      <c r="CA10" s="45"/>
      <c r="CB10" s="46"/>
      <c r="CC10" s="46"/>
      <c r="CD10" s="45"/>
      <c r="CE10" s="45"/>
      <c r="CF10" s="47"/>
      <c r="CG10" s="47"/>
    </row>
    <row r="11" spans="2:85" ht="13.25" outlineLevel="1" x14ac:dyDescent="0.25">
      <c r="B11" s="48" t="s">
        <v>57</v>
      </c>
      <c r="C11" s="49" t="s">
        <v>58</v>
      </c>
      <c r="D11" s="50">
        <f>TEIK_2004!C11</f>
        <v>6.49</v>
      </c>
      <c r="E11" s="50">
        <f>TEIK_2004!D11</f>
        <v>34.64</v>
      </c>
      <c r="F11" s="50">
        <f>TEIK_2004!E11</f>
        <v>107.25</v>
      </c>
      <c r="G11" s="50">
        <f>TEIK_2004!F11</f>
        <v>8.89</v>
      </c>
      <c r="H11" s="50">
        <f>TEIK_2004!G11</f>
        <v>50.38</v>
      </c>
      <c r="I11" s="50">
        <f>TEIK_2004!H11</f>
        <v>31.41</v>
      </c>
      <c r="J11" s="50">
        <f>TEIK_2004!I11</f>
        <v>26.91</v>
      </c>
      <c r="K11" s="50">
        <f>TEIK_2004!J11</f>
        <v>177.81</v>
      </c>
      <c r="L11" s="50">
        <f>TEIK_2004!K11</f>
        <v>30.09</v>
      </c>
      <c r="M11" s="50">
        <f>TEIK_2004!L11</f>
        <v>63.93</v>
      </c>
      <c r="N11" s="50">
        <f>TEIK_2004!M11</f>
        <v>47.16</v>
      </c>
      <c r="O11" s="51">
        <f>TEIK_2004!N11</f>
        <v>61.19</v>
      </c>
      <c r="P11" s="50">
        <f>TEIK_2004!O11</f>
        <v>9.98</v>
      </c>
      <c r="Q11" s="52">
        <f>TEIK_2004!P11</f>
        <v>42.03</v>
      </c>
      <c r="R11" s="51">
        <f>TEIK_2004!Q11</f>
        <v>105.73</v>
      </c>
      <c r="S11" s="52">
        <f>TEIK_2004!R11</f>
        <v>97.37</v>
      </c>
      <c r="T11" s="50">
        <f>TEIK_2004!S11</f>
        <v>48.58</v>
      </c>
      <c r="U11" s="51">
        <f>TEIK_2004!T11</f>
        <v>44.31</v>
      </c>
      <c r="V11" s="52">
        <f>TEIK_2004!U11</f>
        <v>199.18</v>
      </c>
      <c r="W11" s="50">
        <f>TEIK_2004!V11</f>
        <v>130.38999999999999</v>
      </c>
      <c r="X11" s="50">
        <f>TEIK_2004!W11</f>
        <v>74.13</v>
      </c>
      <c r="Y11" s="50">
        <f>TEIK_2004!X11</f>
        <v>47.54</v>
      </c>
      <c r="Z11" s="50">
        <f>TEIK_2004!Y11</f>
        <v>256.23</v>
      </c>
      <c r="AA11" s="50">
        <f>TEIK_2004!Z11</f>
        <v>188.74</v>
      </c>
      <c r="AB11" s="51">
        <f>TEIK_2004!AA11</f>
        <v>214.16</v>
      </c>
      <c r="AC11" s="50">
        <f>TEIK_2004!AB11</f>
        <v>301</v>
      </c>
      <c r="AD11" s="50">
        <f>TEIK_2004!AC11</f>
        <v>96.12</v>
      </c>
      <c r="AE11" s="50">
        <f>TEIK_2004!AD11</f>
        <v>22.63</v>
      </c>
      <c r="AF11" s="50">
        <f>TEIK_2004!AE11</f>
        <v>95.3</v>
      </c>
      <c r="AG11" s="50">
        <f>TEIK_2004!AF11</f>
        <v>265.06</v>
      </c>
      <c r="AH11" s="50">
        <f>TEIK_2004!AG11</f>
        <v>635.27</v>
      </c>
      <c r="AI11" s="50">
        <f>TEIK_2004!AH11</f>
        <v>468.18</v>
      </c>
      <c r="AJ11" s="52">
        <f>TEIK_2004!AI11</f>
        <v>126.68</v>
      </c>
      <c r="AK11" s="50">
        <f>TEIK_2004!AJ11</f>
        <v>145.49</v>
      </c>
      <c r="AL11" s="50">
        <f>TEIK_2004!AK11</f>
        <v>313.39999999999998</v>
      </c>
      <c r="AM11" s="53">
        <f>TEIK_2004!AL11</f>
        <v>15.49</v>
      </c>
      <c r="AN11" s="51">
        <f>TEIK_2004!AM11</f>
        <v>278.93</v>
      </c>
      <c r="AO11" s="52">
        <f>TEIK_2004!AN11</f>
        <v>349.72</v>
      </c>
      <c r="AP11" s="51">
        <f>TEIK_2004!AO11</f>
        <v>239.13</v>
      </c>
      <c r="AQ11" s="50">
        <f>TEIK_2004!AP11</f>
        <v>697</v>
      </c>
      <c r="AR11" s="50">
        <f>TEIK_2004!AQ11</f>
        <v>23.07</v>
      </c>
      <c r="AS11" s="54">
        <f>TEIK_2004!AR11</f>
        <v>6176.99</v>
      </c>
      <c r="AT11" s="45"/>
      <c r="AU11" s="45"/>
      <c r="AV11" s="45"/>
      <c r="AW11" s="46"/>
      <c r="AX11" s="46"/>
      <c r="AY11" s="45"/>
      <c r="AZ11" s="45"/>
      <c r="BA11" s="45"/>
      <c r="BB11" s="45"/>
      <c r="BC11" s="46"/>
      <c r="BD11" s="46"/>
      <c r="BE11" s="46"/>
      <c r="BF11" s="45"/>
      <c r="BG11" s="45"/>
      <c r="BH11" s="45"/>
      <c r="BI11" s="45"/>
      <c r="BJ11" s="45"/>
      <c r="BK11" s="46"/>
      <c r="BL11" s="46"/>
      <c r="BM11" s="46"/>
      <c r="BN11" s="45"/>
      <c r="BO11" s="45"/>
      <c r="BP11" s="45"/>
      <c r="BQ11" s="45"/>
      <c r="BR11" s="45"/>
      <c r="BS11" s="45"/>
      <c r="BT11" s="45"/>
      <c r="BU11" s="45"/>
      <c r="BV11" s="45"/>
      <c r="BW11" s="45"/>
      <c r="BX11" s="46"/>
      <c r="BY11" s="46"/>
      <c r="BZ11" s="45"/>
      <c r="CA11" s="45"/>
      <c r="CB11" s="46"/>
      <c r="CC11" s="46"/>
      <c r="CD11" s="45"/>
      <c r="CE11" s="45"/>
      <c r="CF11" s="47"/>
      <c r="CG11" s="47"/>
    </row>
    <row r="12" spans="2:85" ht="13.25" outlineLevel="1" x14ac:dyDescent="0.25">
      <c r="B12" s="48" t="s">
        <v>59</v>
      </c>
      <c r="C12" s="49" t="s">
        <v>60</v>
      </c>
      <c r="D12" s="50">
        <f>TEIK_2004!C12</f>
        <v>311.32</v>
      </c>
      <c r="E12" s="50">
        <f>TEIK_2004!D12</f>
        <v>91.43</v>
      </c>
      <c r="F12" s="50">
        <f>TEIK_2004!E12</f>
        <v>191.98</v>
      </c>
      <c r="G12" s="50">
        <f>TEIK_2004!F12</f>
        <v>12.44</v>
      </c>
      <c r="H12" s="50">
        <f>TEIK_2004!G12</f>
        <v>54.56</v>
      </c>
      <c r="I12" s="50">
        <f>TEIK_2004!H12</f>
        <v>7.29</v>
      </c>
      <c r="J12" s="50">
        <f>TEIK_2004!I12</f>
        <v>46.17</v>
      </c>
      <c r="K12" s="50">
        <f>TEIK_2004!J12</f>
        <v>229.54</v>
      </c>
      <c r="L12" s="50">
        <f>TEIK_2004!K12</f>
        <v>81.92</v>
      </c>
      <c r="M12" s="50">
        <f>TEIK_2004!L12</f>
        <v>114.69</v>
      </c>
      <c r="N12" s="50">
        <f>TEIK_2004!M12</f>
        <v>46.55</v>
      </c>
      <c r="O12" s="51">
        <f>TEIK_2004!N12</f>
        <v>169.51</v>
      </c>
      <c r="P12" s="50">
        <f>TEIK_2004!O12</f>
        <v>18.010000000000002</v>
      </c>
      <c r="Q12" s="52">
        <f>TEIK_2004!P12</f>
        <v>85.31</v>
      </c>
      <c r="R12" s="51">
        <f>TEIK_2004!Q12</f>
        <v>55.67</v>
      </c>
      <c r="S12" s="52">
        <f>TEIK_2004!R12</f>
        <v>230.2</v>
      </c>
      <c r="T12" s="50">
        <f>TEIK_2004!S12</f>
        <v>58.16</v>
      </c>
      <c r="U12" s="51">
        <f>TEIK_2004!T12</f>
        <v>-2.89</v>
      </c>
      <c r="V12" s="52">
        <f>TEIK_2004!U12</f>
        <v>274.52</v>
      </c>
      <c r="W12" s="50">
        <f>TEIK_2004!V12</f>
        <v>786.98</v>
      </c>
      <c r="X12" s="50">
        <f>TEIK_2004!W12</f>
        <v>578.64</v>
      </c>
      <c r="Y12" s="50">
        <f>TEIK_2004!X12</f>
        <v>595.37</v>
      </c>
      <c r="Z12" s="50">
        <f>TEIK_2004!Y12</f>
        <v>2.6</v>
      </c>
      <c r="AA12" s="50">
        <f>TEIK_2004!Z12</f>
        <v>-35.58</v>
      </c>
      <c r="AB12" s="51">
        <f>TEIK_2004!AA12</f>
        <v>3966.38</v>
      </c>
      <c r="AC12" s="50">
        <f>TEIK_2004!AB12</f>
        <v>144</v>
      </c>
      <c r="AD12" s="50">
        <f>TEIK_2004!AC12</f>
        <v>98.65</v>
      </c>
      <c r="AE12" s="50">
        <f>TEIK_2004!AD12</f>
        <v>295.77</v>
      </c>
      <c r="AF12" s="50">
        <f>TEIK_2004!AE12</f>
        <v>153.72</v>
      </c>
      <c r="AG12" s="50">
        <f>TEIK_2004!AF12</f>
        <v>79.97</v>
      </c>
      <c r="AH12" s="50">
        <f>TEIK_2004!AG12</f>
        <v>2082.0100000000002</v>
      </c>
      <c r="AI12" s="50">
        <f>TEIK_2004!AH12</f>
        <v>8391.4699999999993</v>
      </c>
      <c r="AJ12" s="52">
        <f>TEIK_2004!AI12</f>
        <v>142.65</v>
      </c>
      <c r="AK12" s="50">
        <f>TEIK_2004!AJ12</f>
        <v>103.14</v>
      </c>
      <c r="AL12" s="50">
        <f>TEIK_2004!AK12</f>
        <v>271.24</v>
      </c>
      <c r="AM12" s="53">
        <f>TEIK_2004!AL12</f>
        <v>22.16</v>
      </c>
      <c r="AN12" s="51">
        <f>TEIK_2004!AM12</f>
        <v>97.19</v>
      </c>
      <c r="AO12" s="52">
        <f>TEIK_2004!AN12</f>
        <v>311.20999999999998</v>
      </c>
      <c r="AP12" s="51">
        <f>TEIK_2004!AO12</f>
        <v>256.95</v>
      </c>
      <c r="AQ12" s="50">
        <f>TEIK_2004!AP12</f>
        <v>1418</v>
      </c>
      <c r="AR12" s="50">
        <f>TEIK_2004!AQ12</f>
        <v>5.0999999999999996</v>
      </c>
      <c r="AS12" s="54">
        <f>TEIK_2004!AR12</f>
        <v>21844</v>
      </c>
      <c r="AT12" s="45"/>
      <c r="AU12" s="45"/>
      <c r="AV12" s="45"/>
      <c r="AW12" s="46"/>
      <c r="AX12" s="46"/>
      <c r="AY12" s="45"/>
      <c r="AZ12" s="45"/>
      <c r="BA12" s="45"/>
      <c r="BB12" s="45"/>
      <c r="BC12" s="46"/>
      <c r="BD12" s="46"/>
      <c r="BE12" s="46"/>
      <c r="BF12" s="45"/>
      <c r="BG12" s="45"/>
      <c r="BH12" s="45"/>
      <c r="BI12" s="45"/>
      <c r="BJ12" s="45"/>
      <c r="BK12" s="46"/>
      <c r="BL12" s="46"/>
      <c r="BM12" s="46"/>
      <c r="BN12" s="45"/>
      <c r="BO12" s="45"/>
      <c r="BP12" s="45"/>
      <c r="BQ12" s="45"/>
      <c r="BR12" s="45"/>
      <c r="BS12" s="45"/>
      <c r="BT12" s="45"/>
      <c r="BU12" s="45"/>
      <c r="BV12" s="45"/>
      <c r="BW12" s="45"/>
      <c r="BX12" s="46"/>
      <c r="BY12" s="46"/>
      <c r="BZ12" s="45"/>
      <c r="CA12" s="45"/>
      <c r="CB12" s="46"/>
      <c r="CC12" s="46"/>
      <c r="CD12" s="45"/>
      <c r="CE12" s="45"/>
      <c r="CF12" s="47"/>
      <c r="CG12" s="47"/>
    </row>
    <row r="13" spans="2:85" ht="13.25" outlineLevel="1" x14ac:dyDescent="0.25">
      <c r="B13" s="48" t="s">
        <v>61</v>
      </c>
      <c r="C13" s="49" t="s">
        <v>62</v>
      </c>
      <c r="D13" s="50">
        <f>TEIK_2004!C13</f>
        <v>2.0299999999999998</v>
      </c>
      <c r="E13" s="50">
        <f>TEIK_2004!D13</f>
        <v>10.74</v>
      </c>
      <c r="F13" s="50">
        <f>TEIK_2004!E13</f>
        <v>27.38</v>
      </c>
      <c r="G13" s="50">
        <f>TEIK_2004!F13</f>
        <v>1.03</v>
      </c>
      <c r="H13" s="50">
        <f>TEIK_2004!G13</f>
        <v>6.33</v>
      </c>
      <c r="I13" s="50">
        <f>TEIK_2004!H13</f>
        <v>4.26</v>
      </c>
      <c r="J13" s="50">
        <f>TEIK_2004!I13</f>
        <v>6.02</v>
      </c>
      <c r="K13" s="50">
        <f>TEIK_2004!J13</f>
        <v>38.89</v>
      </c>
      <c r="L13" s="50">
        <f>TEIK_2004!K13</f>
        <v>19.95</v>
      </c>
      <c r="M13" s="50">
        <f>TEIK_2004!L13</f>
        <v>12.07</v>
      </c>
      <c r="N13" s="50">
        <f>TEIK_2004!M13</f>
        <v>5.41</v>
      </c>
      <c r="O13" s="51">
        <f>TEIK_2004!N13</f>
        <v>19.53</v>
      </c>
      <c r="P13" s="50">
        <f>TEIK_2004!O13</f>
        <v>2.4300000000000002</v>
      </c>
      <c r="Q13" s="52">
        <f>TEIK_2004!P13</f>
        <v>11.58</v>
      </c>
      <c r="R13" s="51">
        <f>TEIK_2004!Q13</f>
        <v>22.58</v>
      </c>
      <c r="S13" s="52">
        <f>TEIK_2004!R13</f>
        <v>27.88</v>
      </c>
      <c r="T13" s="50">
        <f>TEIK_2004!S13</f>
        <v>9.92</v>
      </c>
      <c r="U13" s="51">
        <f>TEIK_2004!T13</f>
        <v>5.98</v>
      </c>
      <c r="V13" s="52">
        <f>TEIK_2004!U13</f>
        <v>44.48</v>
      </c>
      <c r="W13" s="50">
        <f>TEIK_2004!V13</f>
        <v>50.48</v>
      </c>
      <c r="X13" s="50">
        <f>TEIK_2004!W13</f>
        <v>39.409999999999997</v>
      </c>
      <c r="Y13" s="50">
        <f>TEIK_2004!X13</f>
        <v>33.11</v>
      </c>
      <c r="Z13" s="50">
        <f>TEIK_2004!Y13</f>
        <v>14.49</v>
      </c>
      <c r="AA13" s="50">
        <f>TEIK_2004!Z13</f>
        <v>8.41</v>
      </c>
      <c r="AB13" s="51">
        <f>TEIK_2004!AA13</f>
        <v>2102.2399999999998</v>
      </c>
      <c r="AC13" s="50">
        <f>TEIK_2004!AB13</f>
        <v>0</v>
      </c>
      <c r="AD13" s="50">
        <f>TEIK_2004!AC13</f>
        <v>1.21</v>
      </c>
      <c r="AE13" s="50">
        <f>TEIK_2004!AD13</f>
        <v>15.55</v>
      </c>
      <c r="AF13" s="50">
        <f>TEIK_2004!AE13</f>
        <v>22.33</v>
      </c>
      <c r="AG13" s="50">
        <f>TEIK_2004!AF13</f>
        <v>28.72</v>
      </c>
      <c r="AH13" s="50">
        <f>TEIK_2004!AG13</f>
        <v>123.09</v>
      </c>
      <c r="AI13" s="50">
        <f>TEIK_2004!AH13</f>
        <v>458.57</v>
      </c>
      <c r="AJ13" s="52">
        <f>TEIK_2004!AI13</f>
        <v>150.85</v>
      </c>
      <c r="AK13" s="50">
        <f>TEIK_2004!AJ13</f>
        <v>13</v>
      </c>
      <c r="AL13" s="50">
        <f>TEIK_2004!AK13</f>
        <v>14.95</v>
      </c>
      <c r="AM13" s="53">
        <f>TEIK_2004!AL13</f>
        <v>2.4300000000000002</v>
      </c>
      <c r="AN13" s="51">
        <f>TEIK_2004!AM13</f>
        <v>3.21</v>
      </c>
      <c r="AO13" s="52">
        <f>TEIK_2004!AN13</f>
        <v>23.35</v>
      </c>
      <c r="AP13" s="51">
        <f>TEIK_2004!AO13</f>
        <v>2.88</v>
      </c>
      <c r="AQ13" s="50">
        <f>TEIK_2004!AP13</f>
        <v>271</v>
      </c>
      <c r="AR13" s="50">
        <f>TEIK_2004!AQ13</f>
        <v>0.22</v>
      </c>
      <c r="AS13" s="54">
        <f>TEIK_2004!AR13</f>
        <v>3657.9899999999993</v>
      </c>
      <c r="AT13" s="45"/>
      <c r="AU13" s="45"/>
      <c r="AV13" s="45"/>
      <c r="AW13" s="46"/>
      <c r="AX13" s="46"/>
      <c r="AY13" s="45"/>
      <c r="AZ13" s="45"/>
      <c r="BA13" s="45"/>
      <c r="BB13" s="45"/>
      <c r="BC13" s="46"/>
      <c r="BD13" s="46"/>
      <c r="BE13" s="46"/>
      <c r="BF13" s="45"/>
      <c r="BG13" s="45"/>
      <c r="BH13" s="45"/>
      <c r="BI13" s="45"/>
      <c r="BJ13" s="45"/>
      <c r="BK13" s="46"/>
      <c r="BL13" s="46"/>
      <c r="BM13" s="46"/>
      <c r="BN13" s="45"/>
      <c r="BO13" s="45"/>
      <c r="BP13" s="45"/>
      <c r="BQ13" s="45"/>
      <c r="BR13" s="45"/>
      <c r="BS13" s="45"/>
      <c r="BT13" s="45"/>
      <c r="BU13" s="45"/>
      <c r="BV13" s="45"/>
      <c r="BW13" s="45"/>
      <c r="BX13" s="46"/>
      <c r="BY13" s="46"/>
      <c r="BZ13" s="45"/>
      <c r="CA13" s="45"/>
      <c r="CB13" s="46"/>
      <c r="CC13" s="46"/>
      <c r="CD13" s="45"/>
      <c r="CE13" s="45"/>
      <c r="CF13" s="47"/>
      <c r="CG13" s="47"/>
    </row>
    <row r="14" spans="2:85" ht="13.25" outlineLevel="1" x14ac:dyDescent="0.25">
      <c r="B14" s="48" t="s">
        <v>63</v>
      </c>
      <c r="C14" s="49" t="s">
        <v>64</v>
      </c>
      <c r="D14" s="50">
        <f>TEIK_2004!C14</f>
        <v>5540.78</v>
      </c>
      <c r="E14" s="50">
        <f>TEIK_2004!D14</f>
        <v>418.49</v>
      </c>
      <c r="F14" s="50">
        <f>TEIK_2004!E14</f>
        <v>1219.8599999999999</v>
      </c>
      <c r="G14" s="50">
        <f>TEIK_2004!F14</f>
        <v>29.9</v>
      </c>
      <c r="H14" s="50">
        <f>TEIK_2004!G14</f>
        <v>254.43</v>
      </c>
      <c r="I14" s="50">
        <f>TEIK_2004!H14</f>
        <v>275.62</v>
      </c>
      <c r="J14" s="50">
        <f>TEIK_2004!I14</f>
        <v>255.49</v>
      </c>
      <c r="K14" s="50">
        <f>TEIK_2004!J14</f>
        <v>1882.41</v>
      </c>
      <c r="L14" s="50">
        <f>TEIK_2004!K14</f>
        <v>275.20999999999998</v>
      </c>
      <c r="M14" s="50">
        <f>TEIK_2004!L14</f>
        <v>433.32</v>
      </c>
      <c r="N14" s="50">
        <f>TEIK_2004!M14</f>
        <v>217.38</v>
      </c>
      <c r="O14" s="51">
        <f>TEIK_2004!N14</f>
        <v>748.21</v>
      </c>
      <c r="P14" s="50">
        <f>TEIK_2004!O14</f>
        <v>106.55</v>
      </c>
      <c r="Q14" s="52">
        <f>TEIK_2004!P14</f>
        <v>500.42</v>
      </c>
      <c r="R14" s="51">
        <f>TEIK_2004!Q14</f>
        <v>1383.05</v>
      </c>
      <c r="S14" s="52">
        <f>TEIK_2004!R14</f>
        <v>1115.2</v>
      </c>
      <c r="T14" s="50">
        <f>TEIK_2004!S14</f>
        <v>481.59</v>
      </c>
      <c r="U14" s="51">
        <f>TEIK_2004!T14</f>
        <v>431.51</v>
      </c>
      <c r="V14" s="52">
        <f>TEIK_2004!U14</f>
        <v>2329.63</v>
      </c>
      <c r="W14" s="50">
        <f>TEIK_2004!V14</f>
        <v>675.38</v>
      </c>
      <c r="X14" s="50">
        <f>TEIK_2004!W14</f>
        <v>639.54</v>
      </c>
      <c r="Y14" s="50">
        <f>TEIK_2004!X14</f>
        <v>165.85</v>
      </c>
      <c r="Z14" s="50">
        <f>TEIK_2004!Y14</f>
        <v>1091.29</v>
      </c>
      <c r="AA14" s="50">
        <f>TEIK_2004!Z14</f>
        <v>977.13</v>
      </c>
      <c r="AB14" s="51">
        <f>TEIK_2004!AA14</f>
        <v>1265.3900000000001</v>
      </c>
      <c r="AC14" s="50">
        <f>TEIK_2004!AB14</f>
        <v>575</v>
      </c>
      <c r="AD14" s="50">
        <f>TEIK_2004!AC14</f>
        <v>124.9</v>
      </c>
      <c r="AE14" s="50">
        <f>TEIK_2004!AD14</f>
        <v>10.7</v>
      </c>
      <c r="AF14" s="50">
        <f>TEIK_2004!AE14</f>
        <v>1036.1099999999999</v>
      </c>
      <c r="AG14" s="50">
        <f>TEIK_2004!AF14</f>
        <v>1746.83</v>
      </c>
      <c r="AH14" s="50">
        <f>TEIK_2004!AG14</f>
        <v>1135.02</v>
      </c>
      <c r="AI14" s="50">
        <f>TEIK_2004!AH14</f>
        <v>1465.87</v>
      </c>
      <c r="AJ14" s="52">
        <f>TEIK_2004!AI14</f>
        <v>1040.19</v>
      </c>
      <c r="AK14" s="50">
        <f>TEIK_2004!AJ14</f>
        <v>609.51</v>
      </c>
      <c r="AL14" s="50">
        <f>TEIK_2004!AK14</f>
        <v>638.29999999999995</v>
      </c>
      <c r="AM14" s="53">
        <f>TEIK_2004!AL14</f>
        <v>104.25</v>
      </c>
      <c r="AN14" s="51">
        <f>TEIK_2004!AM14</f>
        <v>86.49</v>
      </c>
      <c r="AO14" s="52">
        <f>TEIK_2004!AN14</f>
        <v>754.63</v>
      </c>
      <c r="AP14" s="51">
        <f>TEIK_2004!AO14</f>
        <v>354.84</v>
      </c>
      <c r="AQ14" s="50">
        <f>TEIK_2004!AP14</f>
        <v>350</v>
      </c>
      <c r="AR14" s="50">
        <f>TEIK_2004!AQ14</f>
        <v>4.74</v>
      </c>
      <c r="AS14" s="54">
        <f>TEIK_2004!AR14</f>
        <v>32751.010000000006</v>
      </c>
      <c r="AT14" s="45"/>
      <c r="AU14" s="45"/>
      <c r="AV14" s="45"/>
      <c r="AW14" s="46"/>
      <c r="AX14" s="46"/>
      <c r="AY14" s="45"/>
      <c r="AZ14" s="45"/>
      <c r="BA14" s="45"/>
      <c r="BB14" s="45"/>
      <c r="BC14" s="46"/>
      <c r="BD14" s="46"/>
      <c r="BE14" s="46"/>
      <c r="BF14" s="45"/>
      <c r="BG14" s="45"/>
      <c r="BH14" s="45"/>
      <c r="BI14" s="45"/>
      <c r="BJ14" s="45"/>
      <c r="BK14" s="46"/>
      <c r="BL14" s="46"/>
      <c r="BM14" s="46"/>
      <c r="BN14" s="45"/>
      <c r="BO14" s="45"/>
      <c r="BP14" s="45"/>
      <c r="BQ14" s="45"/>
      <c r="BR14" s="45"/>
      <c r="BS14" s="45"/>
      <c r="BT14" s="45"/>
      <c r="BU14" s="45"/>
      <c r="BV14" s="45"/>
      <c r="BW14" s="45"/>
      <c r="BX14" s="46"/>
      <c r="BY14" s="46"/>
      <c r="BZ14" s="45"/>
      <c r="CA14" s="45"/>
      <c r="CB14" s="46"/>
      <c r="CC14" s="46"/>
      <c r="CD14" s="45"/>
      <c r="CE14" s="45"/>
      <c r="CF14" s="47"/>
      <c r="CG14" s="47"/>
    </row>
    <row r="15" spans="2:85" ht="13.25" outlineLevel="1" x14ac:dyDescent="0.25">
      <c r="B15" s="48" t="s">
        <v>65</v>
      </c>
      <c r="C15" s="49" t="s">
        <v>66</v>
      </c>
      <c r="D15" s="50">
        <f>TEIK_2004!C15</f>
        <v>75.08</v>
      </c>
      <c r="E15" s="50">
        <f>TEIK_2004!D15</f>
        <v>172.35</v>
      </c>
      <c r="F15" s="50">
        <f>TEIK_2004!E15</f>
        <v>515.44000000000005</v>
      </c>
      <c r="G15" s="50">
        <f>TEIK_2004!F15</f>
        <v>25.02</v>
      </c>
      <c r="H15" s="50">
        <f>TEIK_2004!G15</f>
        <v>164.16</v>
      </c>
      <c r="I15" s="50">
        <f>TEIK_2004!H15</f>
        <v>131.03</v>
      </c>
      <c r="J15" s="50">
        <f>TEIK_2004!I15</f>
        <v>116.95</v>
      </c>
      <c r="K15" s="50">
        <f>TEIK_2004!J15</f>
        <v>823.68</v>
      </c>
      <c r="L15" s="50">
        <f>TEIK_2004!K15</f>
        <v>128.81</v>
      </c>
      <c r="M15" s="50">
        <f>TEIK_2004!L15</f>
        <v>235.98</v>
      </c>
      <c r="N15" s="50">
        <f>TEIK_2004!M15</f>
        <v>149.01</v>
      </c>
      <c r="O15" s="51">
        <f>TEIK_2004!N15</f>
        <v>306.97000000000003</v>
      </c>
      <c r="P15" s="50">
        <f>TEIK_2004!O15</f>
        <v>45.84</v>
      </c>
      <c r="Q15" s="52">
        <f>TEIK_2004!P15</f>
        <v>207.39</v>
      </c>
      <c r="R15" s="51">
        <f>TEIK_2004!Q15</f>
        <v>551.58000000000004</v>
      </c>
      <c r="S15" s="52">
        <f>TEIK_2004!R15</f>
        <v>469.56</v>
      </c>
      <c r="T15" s="50">
        <f>TEIK_2004!S15</f>
        <v>217.16</v>
      </c>
      <c r="U15" s="51">
        <f>TEIK_2004!T15</f>
        <v>195.87</v>
      </c>
      <c r="V15" s="52">
        <f>TEIK_2004!U15</f>
        <v>904.06</v>
      </c>
      <c r="W15" s="50">
        <f>TEIK_2004!V15</f>
        <v>428.74</v>
      </c>
      <c r="X15" s="50">
        <f>TEIK_2004!W15</f>
        <v>280.45999999999998</v>
      </c>
      <c r="Y15" s="50">
        <f>TEIK_2004!X15</f>
        <v>131.75</v>
      </c>
      <c r="Z15" s="50">
        <f>TEIK_2004!Y15</f>
        <v>779.8</v>
      </c>
      <c r="AA15" s="50">
        <f>TEIK_2004!Z15</f>
        <v>569.45000000000005</v>
      </c>
      <c r="AB15" s="51">
        <f>TEIK_2004!AA15</f>
        <v>907.32</v>
      </c>
      <c r="AC15" s="50">
        <f>TEIK_2004!AB15</f>
        <v>1947</v>
      </c>
      <c r="AD15" s="50">
        <f>TEIK_2004!AC15</f>
        <v>266.25</v>
      </c>
      <c r="AE15" s="50">
        <f>TEIK_2004!AD15</f>
        <v>48.24</v>
      </c>
      <c r="AF15" s="50">
        <f>TEIK_2004!AE15</f>
        <v>439.48</v>
      </c>
      <c r="AG15" s="50">
        <f>TEIK_2004!AF15</f>
        <v>968.56</v>
      </c>
      <c r="AH15" s="50">
        <f>TEIK_2004!AG15</f>
        <v>1572.32</v>
      </c>
      <c r="AI15" s="50">
        <f>TEIK_2004!AH15</f>
        <v>1272.97</v>
      </c>
      <c r="AJ15" s="52">
        <f>TEIK_2004!AI15</f>
        <v>507.42</v>
      </c>
      <c r="AK15" s="50">
        <f>TEIK_2004!AJ15</f>
        <v>433.37</v>
      </c>
      <c r="AL15" s="50">
        <f>TEIK_2004!AK15</f>
        <v>545.07000000000005</v>
      </c>
      <c r="AM15" s="53">
        <f>TEIK_2004!AL15</f>
        <v>54.69</v>
      </c>
      <c r="AN15" s="51">
        <f>TEIK_2004!AM15</f>
        <v>567.77</v>
      </c>
      <c r="AO15" s="52">
        <f>TEIK_2004!AN15</f>
        <v>1383.41</v>
      </c>
      <c r="AP15" s="51">
        <f>TEIK_2004!AO15</f>
        <v>240.58</v>
      </c>
      <c r="AQ15" s="50">
        <f>TEIK_2004!AP15</f>
        <v>1503</v>
      </c>
      <c r="AR15" s="50">
        <f>TEIK_2004!AQ15</f>
        <v>44.39</v>
      </c>
      <c r="AS15" s="54">
        <f>TEIK_2004!AR15</f>
        <v>20327.98</v>
      </c>
      <c r="AT15" s="45"/>
      <c r="AU15" s="45"/>
      <c r="AV15" s="45"/>
      <c r="AW15" s="46"/>
      <c r="AX15" s="46"/>
      <c r="AY15" s="45"/>
      <c r="AZ15" s="45"/>
      <c r="BA15" s="45"/>
      <c r="BB15" s="45"/>
      <c r="BC15" s="46"/>
      <c r="BD15" s="46"/>
      <c r="BE15" s="46"/>
      <c r="BF15" s="45"/>
      <c r="BG15" s="45"/>
      <c r="BH15" s="45"/>
      <c r="BI15" s="45"/>
      <c r="BJ15" s="45"/>
      <c r="BK15" s="46"/>
      <c r="BL15" s="46"/>
      <c r="BM15" s="46"/>
      <c r="BN15" s="45"/>
      <c r="BO15" s="45"/>
      <c r="BP15" s="45"/>
      <c r="BQ15" s="45"/>
      <c r="BR15" s="45"/>
      <c r="BS15" s="45"/>
      <c r="BT15" s="45"/>
      <c r="BU15" s="45"/>
      <c r="BV15" s="45"/>
      <c r="BW15" s="45"/>
      <c r="BX15" s="46"/>
      <c r="BY15" s="46"/>
      <c r="BZ15" s="45"/>
      <c r="CA15" s="45"/>
      <c r="CB15" s="46"/>
      <c r="CC15" s="46"/>
      <c r="CD15" s="45"/>
      <c r="CE15" s="45"/>
      <c r="CF15" s="47"/>
      <c r="CG15" s="47"/>
    </row>
    <row r="16" spans="2:85" ht="13.25" outlineLevel="1" x14ac:dyDescent="0.25">
      <c r="B16" s="48" t="s">
        <v>67</v>
      </c>
      <c r="C16" s="49" t="s">
        <v>68</v>
      </c>
      <c r="D16" s="50">
        <f>TEIK_2004!C16</f>
        <v>0</v>
      </c>
      <c r="E16" s="50">
        <f>TEIK_2004!D16</f>
        <v>0</v>
      </c>
      <c r="F16" s="50">
        <f>TEIK_2004!E16</f>
        <v>0</v>
      </c>
      <c r="G16" s="50">
        <f>TEIK_2004!F16</f>
        <v>0</v>
      </c>
      <c r="H16" s="50">
        <f>TEIK_2004!G16</f>
        <v>0</v>
      </c>
      <c r="I16" s="50">
        <f>TEIK_2004!H16</f>
        <v>0</v>
      </c>
      <c r="J16" s="50">
        <f>TEIK_2004!I16</f>
        <v>0</v>
      </c>
      <c r="K16" s="50">
        <f>TEIK_2004!J16</f>
        <v>0</v>
      </c>
      <c r="L16" s="50">
        <f>TEIK_2004!K16</f>
        <v>0</v>
      </c>
      <c r="M16" s="50">
        <f>TEIK_2004!L16</f>
        <v>0</v>
      </c>
      <c r="N16" s="50">
        <f>TEIK_2004!M16</f>
        <v>0</v>
      </c>
      <c r="O16" s="51">
        <f>TEIK_2004!N16</f>
        <v>0</v>
      </c>
      <c r="P16" s="50">
        <f>TEIK_2004!O16</f>
        <v>0</v>
      </c>
      <c r="Q16" s="52">
        <f>TEIK_2004!P16</f>
        <v>0</v>
      </c>
      <c r="R16" s="51">
        <f>TEIK_2004!Q16</f>
        <v>0</v>
      </c>
      <c r="S16" s="52">
        <f>TEIK_2004!R16</f>
        <v>0</v>
      </c>
      <c r="T16" s="50">
        <f>TEIK_2004!S16</f>
        <v>0</v>
      </c>
      <c r="U16" s="51">
        <f>TEIK_2004!T16</f>
        <v>0</v>
      </c>
      <c r="V16" s="52">
        <f>TEIK_2004!U16</f>
        <v>0</v>
      </c>
      <c r="W16" s="50">
        <f>TEIK_2004!V16</f>
        <v>0</v>
      </c>
      <c r="X16" s="50">
        <f>TEIK_2004!W16</f>
        <v>0</v>
      </c>
      <c r="Y16" s="50">
        <f>TEIK_2004!X16</f>
        <v>0</v>
      </c>
      <c r="Z16" s="50">
        <f>TEIK_2004!Y16</f>
        <v>0</v>
      </c>
      <c r="AA16" s="50">
        <f>TEIK_2004!Z16</f>
        <v>0</v>
      </c>
      <c r="AB16" s="51">
        <f>TEIK_2004!AA16</f>
        <v>0</v>
      </c>
      <c r="AC16" s="50">
        <f>TEIK_2004!AB16</f>
        <v>0</v>
      </c>
      <c r="AD16" s="50">
        <f>TEIK_2004!AC16</f>
        <v>0</v>
      </c>
      <c r="AE16" s="50">
        <f>TEIK_2004!AD16</f>
        <v>0</v>
      </c>
      <c r="AF16" s="50">
        <f>TEIK_2004!AE16</f>
        <v>0</v>
      </c>
      <c r="AG16" s="50">
        <f>TEIK_2004!AF16</f>
        <v>0</v>
      </c>
      <c r="AH16" s="50">
        <f>TEIK_2004!AG16</f>
        <v>0</v>
      </c>
      <c r="AI16" s="50">
        <f>TEIK_2004!AH16</f>
        <v>0</v>
      </c>
      <c r="AJ16" s="52">
        <f>TEIK_2004!AI16</f>
        <v>0</v>
      </c>
      <c r="AK16" s="50">
        <f>TEIK_2004!AJ16</f>
        <v>0</v>
      </c>
      <c r="AL16" s="50">
        <f>TEIK_2004!AK16</f>
        <v>0</v>
      </c>
      <c r="AM16" s="53">
        <f>TEIK_2004!AL16</f>
        <v>0</v>
      </c>
      <c r="AN16" s="51">
        <f>TEIK_2004!AM16</f>
        <v>0</v>
      </c>
      <c r="AO16" s="52">
        <f>TEIK_2004!AN16</f>
        <v>0</v>
      </c>
      <c r="AP16" s="51">
        <f>TEIK_2004!AO16</f>
        <v>0</v>
      </c>
      <c r="AQ16" s="50">
        <f>TEIK_2004!AP16</f>
        <v>0</v>
      </c>
      <c r="AR16" s="50">
        <f>TEIK_2004!AQ16</f>
        <v>0</v>
      </c>
      <c r="AS16" s="54">
        <f>TEIK_2004!AR16</f>
        <v>0</v>
      </c>
      <c r="AT16" s="45"/>
      <c r="AU16" s="45"/>
      <c r="AV16" s="45"/>
      <c r="AW16" s="46"/>
      <c r="AX16" s="46"/>
      <c r="AY16" s="45"/>
      <c r="AZ16" s="45"/>
      <c r="BA16" s="45"/>
      <c r="BB16" s="45"/>
      <c r="BC16" s="46"/>
      <c r="BD16" s="46"/>
      <c r="BE16" s="46"/>
      <c r="BF16" s="45"/>
      <c r="BG16" s="45"/>
      <c r="BH16" s="45"/>
      <c r="BI16" s="45"/>
      <c r="BJ16" s="45"/>
      <c r="BK16" s="46"/>
      <c r="BL16" s="46"/>
      <c r="BM16" s="46"/>
      <c r="BN16" s="45"/>
      <c r="BO16" s="45"/>
      <c r="BP16" s="45"/>
      <c r="BQ16" s="45"/>
      <c r="BR16" s="45"/>
      <c r="BS16" s="45"/>
      <c r="BT16" s="45"/>
      <c r="BU16" s="45"/>
      <c r="BV16" s="45"/>
      <c r="BW16" s="45"/>
      <c r="BX16" s="46"/>
      <c r="BY16" s="46"/>
      <c r="BZ16" s="45"/>
      <c r="CA16" s="45"/>
      <c r="CB16" s="46"/>
      <c r="CC16" s="46"/>
      <c r="CD16" s="45"/>
      <c r="CE16" s="45"/>
      <c r="CF16" s="47"/>
      <c r="CG16" s="47"/>
    </row>
    <row r="17" spans="2:85" ht="13.25" outlineLevel="1" x14ac:dyDescent="0.25">
      <c r="B17" s="48" t="s">
        <v>69</v>
      </c>
      <c r="C17" s="49" t="s">
        <v>70</v>
      </c>
      <c r="D17" s="50">
        <f>TEIK_2004!C17</f>
        <v>0</v>
      </c>
      <c r="E17" s="50">
        <f>TEIK_2004!D17</f>
        <v>0</v>
      </c>
      <c r="F17" s="50">
        <f>TEIK_2004!E17</f>
        <v>0</v>
      </c>
      <c r="G17" s="50">
        <f>TEIK_2004!F17</f>
        <v>0</v>
      </c>
      <c r="H17" s="50">
        <f>TEIK_2004!G17</f>
        <v>0</v>
      </c>
      <c r="I17" s="50">
        <f>TEIK_2004!H17</f>
        <v>0</v>
      </c>
      <c r="J17" s="50">
        <f>TEIK_2004!I17</f>
        <v>0</v>
      </c>
      <c r="K17" s="50">
        <f>TEIK_2004!J17</f>
        <v>0</v>
      </c>
      <c r="L17" s="50">
        <f>TEIK_2004!K17</f>
        <v>0</v>
      </c>
      <c r="M17" s="50">
        <f>TEIK_2004!L17</f>
        <v>0</v>
      </c>
      <c r="N17" s="50">
        <f>TEIK_2004!M17</f>
        <v>0</v>
      </c>
      <c r="O17" s="51">
        <f>TEIK_2004!N17</f>
        <v>0</v>
      </c>
      <c r="P17" s="50">
        <f>TEIK_2004!O17</f>
        <v>0</v>
      </c>
      <c r="Q17" s="52">
        <f>TEIK_2004!P17</f>
        <v>0</v>
      </c>
      <c r="R17" s="51">
        <f>TEIK_2004!Q17</f>
        <v>0</v>
      </c>
      <c r="S17" s="52">
        <f>TEIK_2004!R17</f>
        <v>0</v>
      </c>
      <c r="T17" s="50">
        <f>TEIK_2004!S17</f>
        <v>0</v>
      </c>
      <c r="U17" s="51">
        <f>TEIK_2004!T17</f>
        <v>0</v>
      </c>
      <c r="V17" s="52">
        <f>TEIK_2004!U17</f>
        <v>0</v>
      </c>
      <c r="W17" s="50">
        <f>TEIK_2004!V17</f>
        <v>0</v>
      </c>
      <c r="X17" s="50">
        <f>TEIK_2004!W17</f>
        <v>0</v>
      </c>
      <c r="Y17" s="50">
        <f>TEIK_2004!X17</f>
        <v>0</v>
      </c>
      <c r="Z17" s="50">
        <f>TEIK_2004!Y17</f>
        <v>0</v>
      </c>
      <c r="AA17" s="50">
        <f>TEIK_2004!Z17</f>
        <v>0</v>
      </c>
      <c r="AB17" s="51">
        <f>TEIK_2004!AA17</f>
        <v>0</v>
      </c>
      <c r="AC17" s="50">
        <f>TEIK_2004!AB17</f>
        <v>0</v>
      </c>
      <c r="AD17" s="50">
        <f>TEIK_2004!AC17</f>
        <v>0</v>
      </c>
      <c r="AE17" s="50">
        <f>TEIK_2004!AD17</f>
        <v>0</v>
      </c>
      <c r="AF17" s="50">
        <f>TEIK_2004!AE17</f>
        <v>0</v>
      </c>
      <c r="AG17" s="50">
        <f>TEIK_2004!AF17</f>
        <v>0</v>
      </c>
      <c r="AH17" s="50">
        <f>TEIK_2004!AG17</f>
        <v>0</v>
      </c>
      <c r="AI17" s="50">
        <f>TEIK_2004!AH17</f>
        <v>0</v>
      </c>
      <c r="AJ17" s="52">
        <f>TEIK_2004!AI17</f>
        <v>0</v>
      </c>
      <c r="AK17" s="50">
        <f>TEIK_2004!AJ17</f>
        <v>0</v>
      </c>
      <c r="AL17" s="50">
        <f>TEIK_2004!AK17</f>
        <v>0</v>
      </c>
      <c r="AM17" s="53">
        <f>TEIK_2004!AL17</f>
        <v>0</v>
      </c>
      <c r="AN17" s="51">
        <f>TEIK_2004!AM17</f>
        <v>0</v>
      </c>
      <c r="AO17" s="52">
        <f>TEIK_2004!AN17</f>
        <v>0</v>
      </c>
      <c r="AP17" s="51">
        <f>TEIK_2004!AO17</f>
        <v>0</v>
      </c>
      <c r="AQ17" s="50">
        <f>TEIK_2004!AP17</f>
        <v>0</v>
      </c>
      <c r="AR17" s="50">
        <f>TEIK_2004!AQ17</f>
        <v>0</v>
      </c>
      <c r="AS17" s="54">
        <f>TEIK_2004!AR17</f>
        <v>0</v>
      </c>
      <c r="AT17" s="45"/>
      <c r="AU17" s="45"/>
      <c r="AV17" s="45"/>
      <c r="AW17" s="46"/>
      <c r="AX17" s="46"/>
      <c r="AY17" s="45"/>
      <c r="AZ17" s="45"/>
      <c r="BA17" s="45"/>
      <c r="BB17" s="45"/>
      <c r="BC17" s="46"/>
      <c r="BD17" s="46"/>
      <c r="BE17" s="46"/>
      <c r="BF17" s="45"/>
      <c r="BG17" s="45"/>
      <c r="BH17" s="45"/>
      <c r="BI17" s="45"/>
      <c r="BJ17" s="45"/>
      <c r="BK17" s="46"/>
      <c r="BL17" s="46"/>
      <c r="BM17" s="46"/>
      <c r="BN17" s="45"/>
      <c r="BO17" s="45"/>
      <c r="BP17" s="45"/>
      <c r="BQ17" s="45"/>
      <c r="BR17" s="45"/>
      <c r="BS17" s="45"/>
      <c r="BT17" s="45"/>
      <c r="BU17" s="45"/>
      <c r="BV17" s="45"/>
      <c r="BW17" s="45"/>
      <c r="BX17" s="46"/>
      <c r="BY17" s="46"/>
      <c r="BZ17" s="45"/>
      <c r="CA17" s="45"/>
      <c r="CB17" s="46"/>
      <c r="CC17" s="46"/>
      <c r="CD17" s="45"/>
      <c r="CE17" s="45"/>
      <c r="CF17" s="47"/>
      <c r="CG17" s="47"/>
    </row>
    <row r="18" spans="2:85" ht="13.25" outlineLevel="1" x14ac:dyDescent="0.25">
      <c r="B18" s="48" t="s">
        <v>71</v>
      </c>
      <c r="C18" s="49" t="s">
        <v>72</v>
      </c>
      <c r="D18" s="50">
        <f>TEIK_2004!C18</f>
        <v>0</v>
      </c>
      <c r="E18" s="50">
        <f>TEIK_2004!D18</f>
        <v>0</v>
      </c>
      <c r="F18" s="50">
        <f>TEIK_2004!E18</f>
        <v>0</v>
      </c>
      <c r="G18" s="50">
        <f>TEIK_2004!F18</f>
        <v>0</v>
      </c>
      <c r="H18" s="50">
        <f>TEIK_2004!G18</f>
        <v>0</v>
      </c>
      <c r="I18" s="50">
        <f>TEIK_2004!H18</f>
        <v>0</v>
      </c>
      <c r="J18" s="50">
        <f>TEIK_2004!I18</f>
        <v>0</v>
      </c>
      <c r="K18" s="50">
        <f>TEIK_2004!J18</f>
        <v>0</v>
      </c>
      <c r="L18" s="50">
        <f>TEIK_2004!K18</f>
        <v>0</v>
      </c>
      <c r="M18" s="50">
        <f>TEIK_2004!L18</f>
        <v>0</v>
      </c>
      <c r="N18" s="50">
        <f>TEIK_2004!M18</f>
        <v>0</v>
      </c>
      <c r="O18" s="51">
        <f>TEIK_2004!N18</f>
        <v>0</v>
      </c>
      <c r="P18" s="50">
        <f>TEIK_2004!O18</f>
        <v>0</v>
      </c>
      <c r="Q18" s="52">
        <f>TEIK_2004!P18</f>
        <v>0</v>
      </c>
      <c r="R18" s="51">
        <f>TEIK_2004!Q18</f>
        <v>0</v>
      </c>
      <c r="S18" s="52">
        <f>TEIK_2004!R18</f>
        <v>0</v>
      </c>
      <c r="T18" s="50">
        <f>TEIK_2004!S18</f>
        <v>0</v>
      </c>
      <c r="U18" s="51">
        <f>TEIK_2004!T18</f>
        <v>0</v>
      </c>
      <c r="V18" s="52">
        <f>TEIK_2004!U18</f>
        <v>0</v>
      </c>
      <c r="W18" s="50">
        <f>TEIK_2004!V18</f>
        <v>0</v>
      </c>
      <c r="X18" s="50">
        <f>TEIK_2004!W18</f>
        <v>0</v>
      </c>
      <c r="Y18" s="50">
        <f>TEIK_2004!X18</f>
        <v>0</v>
      </c>
      <c r="Z18" s="50">
        <f>TEIK_2004!Y18</f>
        <v>0</v>
      </c>
      <c r="AA18" s="50">
        <f>TEIK_2004!Z18</f>
        <v>0</v>
      </c>
      <c r="AB18" s="51">
        <f>TEIK_2004!AA18</f>
        <v>0</v>
      </c>
      <c r="AC18" s="50">
        <f>TEIK_2004!AB18</f>
        <v>0</v>
      </c>
      <c r="AD18" s="50">
        <f>TEIK_2004!AC18</f>
        <v>0</v>
      </c>
      <c r="AE18" s="50">
        <f>TEIK_2004!AD18</f>
        <v>0</v>
      </c>
      <c r="AF18" s="50">
        <f>TEIK_2004!AE18</f>
        <v>0</v>
      </c>
      <c r="AG18" s="50">
        <f>TEIK_2004!AF18</f>
        <v>0</v>
      </c>
      <c r="AH18" s="50">
        <f>TEIK_2004!AG18</f>
        <v>0</v>
      </c>
      <c r="AI18" s="50">
        <f>TEIK_2004!AH18</f>
        <v>0</v>
      </c>
      <c r="AJ18" s="52">
        <f>TEIK_2004!AI18</f>
        <v>0</v>
      </c>
      <c r="AK18" s="50">
        <f>TEIK_2004!AJ18</f>
        <v>0</v>
      </c>
      <c r="AL18" s="50">
        <f>TEIK_2004!AK18</f>
        <v>0</v>
      </c>
      <c r="AM18" s="53">
        <f>TEIK_2004!AL18</f>
        <v>0</v>
      </c>
      <c r="AN18" s="51">
        <f>TEIK_2004!AM18</f>
        <v>0</v>
      </c>
      <c r="AO18" s="52">
        <f>TEIK_2004!AN18</f>
        <v>0</v>
      </c>
      <c r="AP18" s="51">
        <f>TEIK_2004!AO18</f>
        <v>0</v>
      </c>
      <c r="AQ18" s="50">
        <f>TEIK_2004!AP18</f>
        <v>0</v>
      </c>
      <c r="AR18" s="50">
        <f>TEIK_2004!AQ18</f>
        <v>0</v>
      </c>
      <c r="AS18" s="54">
        <f>TEIK_2004!AR18</f>
        <v>0</v>
      </c>
      <c r="AT18" s="45"/>
      <c r="AU18" s="45"/>
      <c r="AV18" s="45"/>
      <c r="AW18" s="46"/>
      <c r="AX18" s="46"/>
      <c r="AY18" s="45"/>
      <c r="AZ18" s="45"/>
      <c r="BA18" s="45"/>
      <c r="BB18" s="45"/>
      <c r="BC18" s="46"/>
      <c r="BD18" s="46"/>
      <c r="BE18" s="46"/>
      <c r="BF18" s="45"/>
      <c r="BG18" s="45"/>
      <c r="BH18" s="45"/>
      <c r="BI18" s="45"/>
      <c r="BJ18" s="45"/>
      <c r="BK18" s="46"/>
      <c r="BL18" s="46"/>
      <c r="BM18" s="46"/>
      <c r="BN18" s="45"/>
      <c r="BO18" s="45"/>
      <c r="BP18" s="45"/>
      <c r="BQ18" s="45"/>
      <c r="BR18" s="45"/>
      <c r="BS18" s="45"/>
      <c r="BT18" s="45"/>
      <c r="BU18" s="45"/>
      <c r="BV18" s="45"/>
      <c r="BW18" s="45"/>
      <c r="BX18" s="46"/>
      <c r="BY18" s="46"/>
      <c r="BZ18" s="45"/>
      <c r="CA18" s="45"/>
      <c r="CB18" s="46"/>
      <c r="CC18" s="46"/>
      <c r="CD18" s="45"/>
      <c r="CE18" s="45"/>
      <c r="CF18" s="47"/>
      <c r="CG18" s="47"/>
    </row>
    <row r="19" spans="2:85" ht="13.25" outlineLevel="1" x14ac:dyDescent="0.25">
      <c r="B19" s="48" t="s">
        <v>73</v>
      </c>
      <c r="C19" s="49" t="s">
        <v>74</v>
      </c>
      <c r="D19" s="50">
        <f>TEIK_2004!C19</f>
        <v>0</v>
      </c>
      <c r="E19" s="50">
        <f>TEIK_2004!D19</f>
        <v>0</v>
      </c>
      <c r="F19" s="50">
        <f>TEIK_2004!E19</f>
        <v>0</v>
      </c>
      <c r="G19" s="50">
        <f>TEIK_2004!F19</f>
        <v>0</v>
      </c>
      <c r="H19" s="50">
        <f>TEIK_2004!G19</f>
        <v>0</v>
      </c>
      <c r="I19" s="50">
        <f>TEIK_2004!H19</f>
        <v>0</v>
      </c>
      <c r="J19" s="50">
        <f>TEIK_2004!I19</f>
        <v>0</v>
      </c>
      <c r="K19" s="50">
        <f>TEIK_2004!J19</f>
        <v>0</v>
      </c>
      <c r="L19" s="50">
        <f>TEIK_2004!K19</f>
        <v>0</v>
      </c>
      <c r="M19" s="50">
        <f>TEIK_2004!L19</f>
        <v>0</v>
      </c>
      <c r="N19" s="50">
        <f>TEIK_2004!M19</f>
        <v>0</v>
      </c>
      <c r="O19" s="51">
        <f>TEIK_2004!N19</f>
        <v>0</v>
      </c>
      <c r="P19" s="50">
        <f>TEIK_2004!O19</f>
        <v>0</v>
      </c>
      <c r="Q19" s="52">
        <f>TEIK_2004!P19</f>
        <v>0</v>
      </c>
      <c r="R19" s="51">
        <f>TEIK_2004!Q19</f>
        <v>0</v>
      </c>
      <c r="S19" s="52">
        <f>TEIK_2004!R19</f>
        <v>0</v>
      </c>
      <c r="T19" s="50">
        <f>TEIK_2004!S19</f>
        <v>0</v>
      </c>
      <c r="U19" s="51">
        <f>TEIK_2004!T19</f>
        <v>0</v>
      </c>
      <c r="V19" s="52">
        <f>TEIK_2004!U19</f>
        <v>0</v>
      </c>
      <c r="W19" s="50">
        <f>TEIK_2004!V19</f>
        <v>0</v>
      </c>
      <c r="X19" s="50">
        <f>TEIK_2004!W19</f>
        <v>0</v>
      </c>
      <c r="Y19" s="50">
        <f>TEIK_2004!X19</f>
        <v>0</v>
      </c>
      <c r="Z19" s="50">
        <f>TEIK_2004!Y19</f>
        <v>0</v>
      </c>
      <c r="AA19" s="50">
        <f>TEIK_2004!Z19</f>
        <v>0</v>
      </c>
      <c r="AB19" s="51">
        <f>TEIK_2004!AA19</f>
        <v>0</v>
      </c>
      <c r="AC19" s="50">
        <f>TEIK_2004!AB19</f>
        <v>0</v>
      </c>
      <c r="AD19" s="50">
        <f>TEIK_2004!AC19</f>
        <v>0</v>
      </c>
      <c r="AE19" s="50">
        <f>TEIK_2004!AD19</f>
        <v>0</v>
      </c>
      <c r="AF19" s="50">
        <f>TEIK_2004!AE19</f>
        <v>0</v>
      </c>
      <c r="AG19" s="50">
        <f>TEIK_2004!AF19</f>
        <v>0</v>
      </c>
      <c r="AH19" s="50">
        <f>TEIK_2004!AG19</f>
        <v>0</v>
      </c>
      <c r="AI19" s="50">
        <f>TEIK_2004!AH19</f>
        <v>0</v>
      </c>
      <c r="AJ19" s="52">
        <f>TEIK_2004!AI19</f>
        <v>0</v>
      </c>
      <c r="AK19" s="50">
        <f>TEIK_2004!AJ19</f>
        <v>0</v>
      </c>
      <c r="AL19" s="50">
        <f>TEIK_2004!AK19</f>
        <v>0</v>
      </c>
      <c r="AM19" s="53">
        <f>TEIK_2004!AL19</f>
        <v>0</v>
      </c>
      <c r="AN19" s="51">
        <f>TEIK_2004!AM19</f>
        <v>0</v>
      </c>
      <c r="AO19" s="52">
        <f>TEIK_2004!AN19</f>
        <v>0</v>
      </c>
      <c r="AP19" s="51">
        <f>TEIK_2004!AO19</f>
        <v>0</v>
      </c>
      <c r="AQ19" s="50">
        <f>TEIK_2004!AP19</f>
        <v>0</v>
      </c>
      <c r="AR19" s="50">
        <f>TEIK_2004!AQ19</f>
        <v>0</v>
      </c>
      <c r="AS19" s="54">
        <f>TEIK_2004!AR19</f>
        <v>0</v>
      </c>
      <c r="AT19" s="45"/>
      <c r="AU19" s="45"/>
      <c r="AV19" s="45"/>
      <c r="AW19" s="46"/>
      <c r="AX19" s="46"/>
      <c r="AY19" s="45"/>
      <c r="AZ19" s="45"/>
      <c r="BA19" s="45"/>
      <c r="BB19" s="45"/>
      <c r="BC19" s="46"/>
      <c r="BD19" s="46"/>
      <c r="BE19" s="46"/>
      <c r="BF19" s="45"/>
      <c r="BG19" s="45"/>
      <c r="BH19" s="45"/>
      <c r="BI19" s="45"/>
      <c r="BJ19" s="45"/>
      <c r="BK19" s="46"/>
      <c r="BL19" s="46"/>
      <c r="BM19" s="46"/>
      <c r="BN19" s="45"/>
      <c r="BO19" s="45"/>
      <c r="BP19" s="45"/>
      <c r="BQ19" s="45"/>
      <c r="BR19" s="45"/>
      <c r="BS19" s="45"/>
      <c r="BT19" s="45"/>
      <c r="BU19" s="45"/>
      <c r="BV19" s="45"/>
      <c r="BW19" s="45"/>
      <c r="BX19" s="46"/>
      <c r="BY19" s="46"/>
      <c r="BZ19" s="45"/>
      <c r="CA19" s="45"/>
      <c r="CB19" s="46"/>
      <c r="CC19" s="46"/>
      <c r="CD19" s="45"/>
      <c r="CE19" s="45"/>
      <c r="CF19" s="47"/>
      <c r="CG19" s="47"/>
    </row>
    <row r="20" spans="2:85" ht="13.25" outlineLevel="1" x14ac:dyDescent="0.25">
      <c r="B20" s="48" t="s">
        <v>75</v>
      </c>
      <c r="C20" s="49" t="s">
        <v>76</v>
      </c>
      <c r="D20" s="50">
        <f>TEIK_2004!C20</f>
        <v>11.34</v>
      </c>
      <c r="E20" s="50">
        <f>TEIK_2004!D20</f>
        <v>54.96</v>
      </c>
      <c r="F20" s="50">
        <f>TEIK_2004!E20</f>
        <v>160.1</v>
      </c>
      <c r="G20" s="50">
        <f>TEIK_2004!F20</f>
        <v>3.48</v>
      </c>
      <c r="H20" s="50">
        <f>TEIK_2004!G20</f>
        <v>32.1</v>
      </c>
      <c r="I20" s="50">
        <f>TEIK_2004!H20</f>
        <v>35.869999999999997</v>
      </c>
      <c r="J20" s="50">
        <f>TEIK_2004!I20</f>
        <v>33.33</v>
      </c>
      <c r="K20" s="50">
        <f>TEIK_2004!J20</f>
        <v>248.37</v>
      </c>
      <c r="L20" s="50">
        <f>TEIK_2004!K20</f>
        <v>36.19</v>
      </c>
      <c r="M20" s="50">
        <f>TEIK_2004!L20</f>
        <v>56.04</v>
      </c>
      <c r="N20" s="50">
        <f>TEIK_2004!M20</f>
        <v>27.48</v>
      </c>
      <c r="O20" s="51">
        <f>TEIK_2004!N20</f>
        <v>98.47</v>
      </c>
      <c r="P20" s="50">
        <f>TEIK_2004!O20</f>
        <v>13.73</v>
      </c>
      <c r="Q20" s="52">
        <f>TEIK_2004!P20</f>
        <v>65.72</v>
      </c>
      <c r="R20" s="51">
        <f>TEIK_2004!Q20</f>
        <v>181.86</v>
      </c>
      <c r="S20" s="52">
        <f>TEIK_2004!R20</f>
        <v>146.24</v>
      </c>
      <c r="T20" s="50">
        <f>TEIK_2004!S20</f>
        <v>63.51</v>
      </c>
      <c r="U20" s="51">
        <f>TEIK_2004!T20</f>
        <v>56.7</v>
      </c>
      <c r="V20" s="52">
        <f>TEIK_2004!U20</f>
        <v>303.52999999999997</v>
      </c>
      <c r="W20" s="50">
        <f>TEIK_2004!V20</f>
        <v>85.22</v>
      </c>
      <c r="X20" s="50">
        <f>TEIK_2004!W20</f>
        <v>83.88</v>
      </c>
      <c r="Y20" s="50">
        <f>TEIK_2004!X20</f>
        <v>17.5</v>
      </c>
      <c r="Z20" s="50">
        <f>TEIK_2004!Y20</f>
        <v>132.81</v>
      </c>
      <c r="AA20" s="50">
        <f>TEIK_2004!Z20</f>
        <v>95.09</v>
      </c>
      <c r="AB20" s="51">
        <f>TEIK_2004!AA20</f>
        <v>151.11000000000001</v>
      </c>
      <c r="AC20" s="50">
        <f>TEIK_2004!AB20</f>
        <v>14</v>
      </c>
      <c r="AD20" s="50">
        <f>TEIK_2004!AC20</f>
        <v>4.09</v>
      </c>
      <c r="AE20" s="50">
        <f>TEIK_2004!AD20</f>
        <v>0.32</v>
      </c>
      <c r="AF20" s="50">
        <f>TEIK_2004!AE20</f>
        <v>132.01</v>
      </c>
      <c r="AG20" s="50">
        <f>TEIK_2004!AF20</f>
        <v>226.88</v>
      </c>
      <c r="AH20" s="50">
        <f>TEIK_2004!AG20</f>
        <v>129.09</v>
      </c>
      <c r="AI20" s="50">
        <f>TEIK_2004!AH20</f>
        <v>180.26</v>
      </c>
      <c r="AJ20" s="52">
        <f>TEIK_2004!AI20</f>
        <v>133.9</v>
      </c>
      <c r="AK20" s="50">
        <f>TEIK_2004!AJ20</f>
        <v>70.209999999999994</v>
      </c>
      <c r="AL20" s="50">
        <f>TEIK_2004!AK20</f>
        <v>73.64</v>
      </c>
      <c r="AM20" s="53">
        <f>TEIK_2004!AL20</f>
        <v>12.2</v>
      </c>
      <c r="AN20" s="51">
        <f>TEIK_2004!AM20</f>
        <v>8.2899999999999991</v>
      </c>
      <c r="AO20" s="52">
        <f>TEIK_2004!AN20</f>
        <v>88.78</v>
      </c>
      <c r="AP20" s="51">
        <f>TEIK_2004!AO20</f>
        <v>8.19</v>
      </c>
      <c r="AQ20" s="50">
        <f>TEIK_2004!AP20</f>
        <v>0</v>
      </c>
      <c r="AR20" s="50">
        <f>TEIK_2004!AQ20</f>
        <v>0.51</v>
      </c>
      <c r="AS20" s="54">
        <f>TEIK_2004!AR20</f>
        <v>3277.0000000000009</v>
      </c>
      <c r="AT20" s="45"/>
      <c r="AU20" s="45"/>
      <c r="AV20" s="45"/>
      <c r="AW20" s="46"/>
      <c r="AX20" s="46"/>
      <c r="AY20" s="45"/>
      <c r="AZ20" s="45"/>
      <c r="BA20" s="45"/>
      <c r="BB20" s="45"/>
      <c r="BC20" s="46"/>
      <c r="BD20" s="46"/>
      <c r="BE20" s="46"/>
      <c r="BF20" s="45"/>
      <c r="BG20" s="45"/>
      <c r="BH20" s="45"/>
      <c r="BI20" s="45"/>
      <c r="BJ20" s="45"/>
      <c r="BK20" s="46"/>
      <c r="BL20" s="46"/>
      <c r="BM20" s="46"/>
      <c r="BN20" s="45"/>
      <c r="BO20" s="45"/>
      <c r="BP20" s="45"/>
      <c r="BQ20" s="45"/>
      <c r="BR20" s="45"/>
      <c r="BS20" s="45"/>
      <c r="BT20" s="45"/>
      <c r="BU20" s="45"/>
      <c r="BV20" s="45"/>
      <c r="BW20" s="45"/>
      <c r="BX20" s="46"/>
      <c r="BY20" s="46"/>
      <c r="BZ20" s="45"/>
      <c r="CA20" s="45"/>
      <c r="CB20" s="46"/>
      <c r="CC20" s="46"/>
      <c r="CD20" s="45"/>
      <c r="CE20" s="45"/>
      <c r="CF20" s="47"/>
      <c r="CG20" s="47"/>
    </row>
    <row r="21" spans="2:85" ht="13.25" outlineLevel="1" x14ac:dyDescent="0.25">
      <c r="B21" s="48" t="s">
        <v>77</v>
      </c>
      <c r="C21" s="49" t="s">
        <v>78</v>
      </c>
      <c r="D21" s="50">
        <f>TEIK_2004!C21</f>
        <v>6.91</v>
      </c>
      <c r="E21" s="50">
        <f>TEIK_2004!D21</f>
        <v>33.99</v>
      </c>
      <c r="F21" s="50">
        <f>TEIK_2004!E21</f>
        <v>99.43</v>
      </c>
      <c r="G21" s="50">
        <f>TEIK_2004!F21</f>
        <v>2.58</v>
      </c>
      <c r="H21" s="50">
        <f>TEIK_2004!G21</f>
        <v>21.76</v>
      </c>
      <c r="I21" s="50">
        <f>TEIK_2004!H21</f>
        <v>22.74</v>
      </c>
      <c r="J21" s="50">
        <f>TEIK_2004!I21</f>
        <v>20.99</v>
      </c>
      <c r="K21" s="50">
        <f>TEIK_2004!J21</f>
        <v>154.97</v>
      </c>
      <c r="L21" s="50">
        <f>TEIK_2004!K21</f>
        <v>22.84</v>
      </c>
      <c r="M21" s="50">
        <f>TEIK_2004!L21</f>
        <v>36.46</v>
      </c>
      <c r="N21" s="50">
        <f>TEIK_2004!M21</f>
        <v>18.88</v>
      </c>
      <c r="O21" s="51">
        <f>TEIK_2004!N21</f>
        <v>60.85</v>
      </c>
      <c r="P21" s="50">
        <f>TEIK_2004!O21</f>
        <v>8.57</v>
      </c>
      <c r="Q21" s="52">
        <f>TEIK_2004!P21</f>
        <v>40.69</v>
      </c>
      <c r="R21" s="51">
        <f>TEIK_2004!Q21</f>
        <v>111.92</v>
      </c>
      <c r="S21" s="52">
        <f>TEIK_2004!R21</f>
        <v>90.78</v>
      </c>
      <c r="T21" s="50">
        <f>TEIK_2004!S21</f>
        <v>39.82</v>
      </c>
      <c r="U21" s="51">
        <f>TEIK_2004!T21</f>
        <v>35.61</v>
      </c>
      <c r="V21" s="52">
        <f>TEIK_2004!U21</f>
        <v>186.22</v>
      </c>
      <c r="W21" s="50">
        <f>TEIK_2004!V21</f>
        <v>57.55</v>
      </c>
      <c r="X21" s="50">
        <f>TEIK_2004!W21</f>
        <v>52.4</v>
      </c>
      <c r="Y21" s="50">
        <f>TEIK_2004!X21</f>
        <v>13.12</v>
      </c>
      <c r="Z21" s="50">
        <f>TEIK_2004!Y21</f>
        <v>93.02</v>
      </c>
      <c r="AA21" s="50">
        <f>TEIK_2004!Z21</f>
        <v>66.930000000000007</v>
      </c>
      <c r="AB21" s="51">
        <f>TEIK_2004!AA21</f>
        <v>100.96</v>
      </c>
      <c r="AC21" s="50">
        <f>TEIK_2004!AB21</f>
        <v>0</v>
      </c>
      <c r="AD21" s="50">
        <f>TEIK_2004!AC21</f>
        <v>3.32</v>
      </c>
      <c r="AE21" s="50">
        <f>TEIK_2004!AD21</f>
        <v>1.61</v>
      </c>
      <c r="AF21" s="50">
        <f>TEIK_2004!AE21</f>
        <v>82.42</v>
      </c>
      <c r="AG21" s="50">
        <f>TEIK_2004!AF21</f>
        <v>148.03</v>
      </c>
      <c r="AH21" s="50">
        <f>TEIK_2004!AG21</f>
        <v>114.77</v>
      </c>
      <c r="AI21" s="50">
        <f>TEIK_2004!AH21</f>
        <v>132.65</v>
      </c>
      <c r="AJ21" s="52">
        <f>TEIK_2004!AI21</f>
        <v>85.17</v>
      </c>
      <c r="AK21" s="50">
        <f>TEIK_2004!AJ21</f>
        <v>49.81</v>
      </c>
      <c r="AL21" s="50">
        <f>TEIK_2004!AK21</f>
        <v>50.4</v>
      </c>
      <c r="AM21" s="53">
        <f>TEIK_2004!AL21</f>
        <v>8.0399999999999991</v>
      </c>
      <c r="AN21" s="51">
        <f>TEIK_2004!AM21</f>
        <v>7.13</v>
      </c>
      <c r="AO21" s="52">
        <f>TEIK_2004!AN21</f>
        <v>62.34</v>
      </c>
      <c r="AP21" s="51">
        <f>TEIK_2004!AO21</f>
        <v>6.83</v>
      </c>
      <c r="AQ21" s="50">
        <f>TEIK_2004!AP21</f>
        <v>4</v>
      </c>
      <c r="AR21" s="50">
        <f>TEIK_2004!AQ21</f>
        <v>0.49</v>
      </c>
      <c r="AS21" s="54">
        <f>TEIK_2004!AR21</f>
        <v>2157</v>
      </c>
      <c r="AT21" s="45"/>
      <c r="AU21" s="45"/>
      <c r="AV21" s="45"/>
      <c r="AW21" s="46"/>
      <c r="AX21" s="46"/>
      <c r="AY21" s="45"/>
      <c r="AZ21" s="45"/>
      <c r="BA21" s="45"/>
      <c r="BB21" s="45"/>
      <c r="BC21" s="46"/>
      <c r="BD21" s="46"/>
      <c r="BE21" s="46"/>
      <c r="BF21" s="45"/>
      <c r="BG21" s="45"/>
      <c r="BH21" s="45"/>
      <c r="BI21" s="45"/>
      <c r="BJ21" s="45"/>
      <c r="BK21" s="46"/>
      <c r="BL21" s="46"/>
      <c r="BM21" s="46"/>
      <c r="BN21" s="45"/>
      <c r="BO21" s="45"/>
      <c r="BP21" s="45"/>
      <c r="BQ21" s="45"/>
      <c r="BR21" s="45"/>
      <c r="BS21" s="45"/>
      <c r="BT21" s="45"/>
      <c r="BU21" s="45"/>
      <c r="BV21" s="45"/>
      <c r="BW21" s="45"/>
      <c r="BX21" s="46"/>
      <c r="BY21" s="46"/>
      <c r="BZ21" s="45"/>
      <c r="CA21" s="45"/>
      <c r="CB21" s="46"/>
      <c r="CC21" s="46"/>
      <c r="CD21" s="45"/>
      <c r="CE21" s="45"/>
      <c r="CF21" s="47"/>
      <c r="CG21" s="47"/>
    </row>
    <row r="22" spans="2:85" ht="13.25" outlineLevel="1" x14ac:dyDescent="0.25">
      <c r="B22" s="48" t="s">
        <v>79</v>
      </c>
      <c r="C22" s="49" t="s">
        <v>80</v>
      </c>
      <c r="D22" s="50">
        <f>TEIK_2004!C22</f>
        <v>0</v>
      </c>
      <c r="E22" s="50">
        <f>TEIK_2004!D22</f>
        <v>0</v>
      </c>
      <c r="F22" s="50">
        <f>TEIK_2004!E22</f>
        <v>0</v>
      </c>
      <c r="G22" s="50">
        <f>TEIK_2004!F22</f>
        <v>0</v>
      </c>
      <c r="H22" s="50">
        <f>TEIK_2004!G22</f>
        <v>0</v>
      </c>
      <c r="I22" s="50">
        <f>TEIK_2004!H22</f>
        <v>0</v>
      </c>
      <c r="J22" s="50">
        <f>TEIK_2004!I22</f>
        <v>0</v>
      </c>
      <c r="K22" s="50">
        <f>TEIK_2004!J22</f>
        <v>0</v>
      </c>
      <c r="L22" s="50">
        <f>TEIK_2004!K22</f>
        <v>0</v>
      </c>
      <c r="M22" s="50">
        <f>TEIK_2004!L22</f>
        <v>0</v>
      </c>
      <c r="N22" s="50">
        <f>TEIK_2004!M22</f>
        <v>0</v>
      </c>
      <c r="O22" s="51">
        <f>TEIK_2004!N22</f>
        <v>0</v>
      </c>
      <c r="P22" s="50">
        <f>TEIK_2004!O22</f>
        <v>0</v>
      </c>
      <c r="Q22" s="52">
        <f>TEIK_2004!P22</f>
        <v>0</v>
      </c>
      <c r="R22" s="51">
        <f>TEIK_2004!Q22</f>
        <v>0</v>
      </c>
      <c r="S22" s="52">
        <f>TEIK_2004!R22</f>
        <v>0</v>
      </c>
      <c r="T22" s="50">
        <f>TEIK_2004!S22</f>
        <v>0</v>
      </c>
      <c r="U22" s="51">
        <f>TEIK_2004!T22</f>
        <v>0</v>
      </c>
      <c r="V22" s="52">
        <f>TEIK_2004!U22</f>
        <v>0</v>
      </c>
      <c r="W22" s="50">
        <f>TEIK_2004!V22</f>
        <v>0</v>
      </c>
      <c r="X22" s="50">
        <f>TEIK_2004!W22</f>
        <v>0</v>
      </c>
      <c r="Y22" s="50">
        <f>TEIK_2004!X22</f>
        <v>0</v>
      </c>
      <c r="Z22" s="50">
        <f>TEIK_2004!Y22</f>
        <v>0</v>
      </c>
      <c r="AA22" s="50">
        <f>TEIK_2004!Z22</f>
        <v>0</v>
      </c>
      <c r="AB22" s="51">
        <f>TEIK_2004!AA22</f>
        <v>0</v>
      </c>
      <c r="AC22" s="50">
        <f>TEIK_2004!AB22</f>
        <v>0</v>
      </c>
      <c r="AD22" s="50">
        <f>TEIK_2004!AC22</f>
        <v>0</v>
      </c>
      <c r="AE22" s="50">
        <f>TEIK_2004!AD22</f>
        <v>0</v>
      </c>
      <c r="AF22" s="50">
        <f>TEIK_2004!AE22</f>
        <v>0</v>
      </c>
      <c r="AG22" s="50">
        <f>TEIK_2004!AF22</f>
        <v>0</v>
      </c>
      <c r="AH22" s="50">
        <f>TEIK_2004!AG22</f>
        <v>0</v>
      </c>
      <c r="AI22" s="50">
        <f>TEIK_2004!AH22</f>
        <v>0</v>
      </c>
      <c r="AJ22" s="52">
        <f>TEIK_2004!AI22</f>
        <v>0</v>
      </c>
      <c r="AK22" s="50">
        <f>TEIK_2004!AJ22</f>
        <v>0</v>
      </c>
      <c r="AL22" s="50">
        <f>TEIK_2004!AK22</f>
        <v>0</v>
      </c>
      <c r="AM22" s="53">
        <f>TEIK_2004!AL22</f>
        <v>0</v>
      </c>
      <c r="AN22" s="51">
        <f>TEIK_2004!AM22</f>
        <v>0</v>
      </c>
      <c r="AO22" s="52">
        <f>TEIK_2004!AN22</f>
        <v>0</v>
      </c>
      <c r="AP22" s="51">
        <f>TEIK_2004!AO22</f>
        <v>0</v>
      </c>
      <c r="AQ22" s="50">
        <f>TEIK_2004!AP22</f>
        <v>0</v>
      </c>
      <c r="AR22" s="50">
        <f>TEIK_2004!AQ22</f>
        <v>0</v>
      </c>
      <c r="AS22" s="54">
        <f>TEIK_2004!AR22</f>
        <v>0</v>
      </c>
      <c r="AT22" s="45"/>
      <c r="AU22" s="45"/>
      <c r="AV22" s="45"/>
      <c r="AW22" s="46"/>
      <c r="AX22" s="46"/>
      <c r="AY22" s="45"/>
      <c r="AZ22" s="45"/>
      <c r="BA22" s="45"/>
      <c r="BB22" s="45"/>
      <c r="BC22" s="46"/>
      <c r="BD22" s="46"/>
      <c r="BE22" s="46"/>
      <c r="BF22" s="45"/>
      <c r="BG22" s="45"/>
      <c r="BH22" s="45"/>
      <c r="BI22" s="45"/>
      <c r="BJ22" s="45"/>
      <c r="BK22" s="46"/>
      <c r="BL22" s="46"/>
      <c r="BM22" s="46"/>
      <c r="BN22" s="45"/>
      <c r="BO22" s="45"/>
      <c r="BP22" s="45"/>
      <c r="BQ22" s="45"/>
      <c r="BR22" s="45"/>
      <c r="BS22" s="45"/>
      <c r="BT22" s="45"/>
      <c r="BU22" s="45"/>
      <c r="BV22" s="45"/>
      <c r="BW22" s="45"/>
      <c r="BX22" s="46"/>
      <c r="BY22" s="46"/>
      <c r="BZ22" s="45"/>
      <c r="CA22" s="45"/>
      <c r="CB22" s="46"/>
      <c r="CC22" s="46"/>
      <c r="CD22" s="45"/>
      <c r="CE22" s="45"/>
      <c r="CF22" s="47"/>
      <c r="CG22" s="47"/>
    </row>
    <row r="23" spans="2:85" ht="13.25" outlineLevel="1" x14ac:dyDescent="0.25">
      <c r="B23" s="48" t="s">
        <v>81</v>
      </c>
      <c r="C23" s="49" t="s">
        <v>82</v>
      </c>
      <c r="D23" s="50">
        <f>TEIK_2004!C23</f>
        <v>0</v>
      </c>
      <c r="E23" s="50">
        <f>TEIK_2004!D23</f>
        <v>0</v>
      </c>
      <c r="F23" s="50">
        <f>TEIK_2004!E23</f>
        <v>0</v>
      </c>
      <c r="G23" s="50">
        <f>TEIK_2004!F23</f>
        <v>0</v>
      </c>
      <c r="H23" s="50">
        <f>TEIK_2004!G23</f>
        <v>0</v>
      </c>
      <c r="I23" s="50">
        <f>TEIK_2004!H23</f>
        <v>0</v>
      </c>
      <c r="J23" s="50">
        <f>TEIK_2004!I23</f>
        <v>0</v>
      </c>
      <c r="K23" s="50">
        <f>TEIK_2004!J23</f>
        <v>0</v>
      </c>
      <c r="L23" s="50">
        <f>TEIK_2004!K23</f>
        <v>0</v>
      </c>
      <c r="M23" s="50">
        <f>TEIK_2004!L23</f>
        <v>0</v>
      </c>
      <c r="N23" s="50">
        <f>TEIK_2004!M23</f>
        <v>0</v>
      </c>
      <c r="O23" s="51">
        <f>TEIK_2004!N23</f>
        <v>0</v>
      </c>
      <c r="P23" s="50">
        <f>TEIK_2004!O23</f>
        <v>0</v>
      </c>
      <c r="Q23" s="52">
        <f>TEIK_2004!P23</f>
        <v>0</v>
      </c>
      <c r="R23" s="51">
        <f>TEIK_2004!Q23</f>
        <v>0</v>
      </c>
      <c r="S23" s="52">
        <f>TEIK_2004!R23</f>
        <v>0</v>
      </c>
      <c r="T23" s="50">
        <f>TEIK_2004!S23</f>
        <v>0</v>
      </c>
      <c r="U23" s="51">
        <f>TEIK_2004!T23</f>
        <v>0</v>
      </c>
      <c r="V23" s="52">
        <f>TEIK_2004!U23</f>
        <v>0</v>
      </c>
      <c r="W23" s="50">
        <f>TEIK_2004!V23</f>
        <v>0</v>
      </c>
      <c r="X23" s="50">
        <f>TEIK_2004!W23</f>
        <v>0</v>
      </c>
      <c r="Y23" s="50">
        <f>TEIK_2004!X23</f>
        <v>0</v>
      </c>
      <c r="Z23" s="50">
        <f>TEIK_2004!Y23</f>
        <v>0</v>
      </c>
      <c r="AA23" s="50">
        <f>TEIK_2004!Z23</f>
        <v>0</v>
      </c>
      <c r="AB23" s="51">
        <f>TEIK_2004!AA23</f>
        <v>0</v>
      </c>
      <c r="AC23" s="50">
        <f>TEIK_2004!AB23</f>
        <v>0</v>
      </c>
      <c r="AD23" s="50">
        <f>TEIK_2004!AC23</f>
        <v>0</v>
      </c>
      <c r="AE23" s="50">
        <f>TEIK_2004!AD23</f>
        <v>0</v>
      </c>
      <c r="AF23" s="50">
        <f>TEIK_2004!AE23</f>
        <v>0</v>
      </c>
      <c r="AG23" s="50">
        <f>TEIK_2004!AF23</f>
        <v>0</v>
      </c>
      <c r="AH23" s="50">
        <f>TEIK_2004!AG23</f>
        <v>0</v>
      </c>
      <c r="AI23" s="50">
        <f>TEIK_2004!AH23</f>
        <v>0</v>
      </c>
      <c r="AJ23" s="52">
        <f>TEIK_2004!AI23</f>
        <v>0</v>
      </c>
      <c r="AK23" s="50">
        <f>TEIK_2004!AJ23</f>
        <v>0</v>
      </c>
      <c r="AL23" s="50">
        <f>TEIK_2004!AK23</f>
        <v>0</v>
      </c>
      <c r="AM23" s="53">
        <f>TEIK_2004!AL23</f>
        <v>0</v>
      </c>
      <c r="AN23" s="51">
        <f>TEIK_2004!AM23</f>
        <v>0</v>
      </c>
      <c r="AO23" s="52">
        <f>TEIK_2004!AN23</f>
        <v>0</v>
      </c>
      <c r="AP23" s="51">
        <f>TEIK_2004!AO23</f>
        <v>0</v>
      </c>
      <c r="AQ23" s="50">
        <f>TEIK_2004!AP23</f>
        <v>0</v>
      </c>
      <c r="AR23" s="50">
        <f>TEIK_2004!AQ23</f>
        <v>0</v>
      </c>
      <c r="AS23" s="54">
        <f>TEIK_2004!AR23</f>
        <v>0</v>
      </c>
      <c r="AT23" s="45"/>
      <c r="AU23" s="45"/>
      <c r="AV23" s="45"/>
      <c r="AW23" s="46"/>
      <c r="AX23" s="46"/>
      <c r="AY23" s="45"/>
      <c r="AZ23" s="45"/>
      <c r="BA23" s="45"/>
      <c r="BB23" s="45"/>
      <c r="BC23" s="46"/>
      <c r="BD23" s="46"/>
      <c r="BE23" s="46"/>
      <c r="BF23" s="45"/>
      <c r="BG23" s="45"/>
      <c r="BH23" s="45"/>
      <c r="BI23" s="45"/>
      <c r="BJ23" s="45"/>
      <c r="BK23" s="46"/>
      <c r="BL23" s="46"/>
      <c r="BM23" s="46"/>
      <c r="BN23" s="45"/>
      <c r="BO23" s="45"/>
      <c r="BP23" s="45"/>
      <c r="BQ23" s="45"/>
      <c r="BR23" s="45"/>
      <c r="BS23" s="45"/>
      <c r="BT23" s="45"/>
      <c r="BU23" s="45"/>
      <c r="BV23" s="45"/>
      <c r="BW23" s="45"/>
      <c r="BX23" s="46"/>
      <c r="BY23" s="46"/>
      <c r="BZ23" s="45"/>
      <c r="CA23" s="45"/>
      <c r="CB23" s="46"/>
      <c r="CC23" s="46"/>
      <c r="CD23" s="45"/>
      <c r="CE23" s="45"/>
      <c r="CF23" s="47"/>
      <c r="CG23" s="47"/>
    </row>
    <row r="24" spans="2:85" ht="13.25" outlineLevel="1" x14ac:dyDescent="0.25">
      <c r="B24" s="48" t="s">
        <v>83</v>
      </c>
      <c r="C24" s="49" t="s">
        <v>84</v>
      </c>
      <c r="D24" s="50">
        <f>TEIK_2004!C24</f>
        <v>2769.3</v>
      </c>
      <c r="E24" s="50">
        <f>TEIK_2004!D24</f>
        <v>207.89</v>
      </c>
      <c r="F24" s="50">
        <f>TEIK_2004!E24</f>
        <v>450.65</v>
      </c>
      <c r="G24" s="50">
        <f>TEIK_2004!F24</f>
        <v>25.15</v>
      </c>
      <c r="H24" s="50">
        <f>TEIK_2004!G24</f>
        <v>74.08</v>
      </c>
      <c r="I24" s="50">
        <f>TEIK_2004!H24</f>
        <v>30</v>
      </c>
      <c r="J24" s="50">
        <f>TEIK_2004!I24</f>
        <v>73.760000000000005</v>
      </c>
      <c r="K24" s="50">
        <f>TEIK_2004!J24</f>
        <v>410.88</v>
      </c>
      <c r="L24" s="50">
        <f>TEIK_2004!K24</f>
        <v>52.77</v>
      </c>
      <c r="M24" s="50">
        <f>TEIK_2004!L24</f>
        <v>151.66999999999999</v>
      </c>
      <c r="N24" s="50">
        <f>TEIK_2004!M24</f>
        <v>41.54</v>
      </c>
      <c r="O24" s="51">
        <f>TEIK_2004!N24</f>
        <v>208.06</v>
      </c>
      <c r="P24" s="50">
        <f>TEIK_2004!O24</f>
        <v>17.760000000000002</v>
      </c>
      <c r="Q24" s="52">
        <f>TEIK_2004!P24</f>
        <v>161.9</v>
      </c>
      <c r="R24" s="51">
        <f>TEIK_2004!Q24</f>
        <v>384.63</v>
      </c>
      <c r="S24" s="52">
        <f>TEIK_2004!R24</f>
        <v>314.63</v>
      </c>
      <c r="T24" s="50">
        <f>TEIK_2004!S24</f>
        <v>56.62</v>
      </c>
      <c r="U24" s="51">
        <f>TEIK_2004!T24</f>
        <v>78.89</v>
      </c>
      <c r="V24" s="52">
        <f>TEIK_2004!U24</f>
        <v>1987.85</v>
      </c>
      <c r="W24" s="50">
        <f>TEIK_2004!V24</f>
        <v>274.02999999999997</v>
      </c>
      <c r="X24" s="50">
        <f>TEIK_2004!W24</f>
        <v>117.25</v>
      </c>
      <c r="Y24" s="50">
        <f>TEIK_2004!X24</f>
        <v>263.10000000000002</v>
      </c>
      <c r="Z24" s="50">
        <f>TEIK_2004!Y24</f>
        <v>784.04</v>
      </c>
      <c r="AA24" s="50">
        <f>TEIK_2004!Z24</f>
        <v>1988.75</v>
      </c>
      <c r="AB24" s="51">
        <f>TEIK_2004!AA24</f>
        <v>2444.4499999999998</v>
      </c>
      <c r="AC24" s="50">
        <f>TEIK_2004!AB24</f>
        <v>4090</v>
      </c>
      <c r="AD24" s="50">
        <f>TEIK_2004!AC24</f>
        <v>2250.4299999999998</v>
      </c>
      <c r="AE24" s="50">
        <f>TEIK_2004!AD24</f>
        <v>1470.78</v>
      </c>
      <c r="AF24" s="50">
        <f>TEIK_2004!AE24</f>
        <v>72496.05</v>
      </c>
      <c r="AG24" s="50">
        <f>TEIK_2004!AF24</f>
        <v>462.19</v>
      </c>
      <c r="AH24" s="50">
        <f>TEIK_2004!AG24</f>
        <v>636.72</v>
      </c>
      <c r="AI24" s="50">
        <f>TEIK_2004!AH24</f>
        <v>1417.98</v>
      </c>
      <c r="AJ24" s="52">
        <f>TEIK_2004!AI24</f>
        <v>928.07</v>
      </c>
      <c r="AK24" s="50">
        <f>TEIK_2004!AJ24</f>
        <v>1162.02</v>
      </c>
      <c r="AL24" s="50">
        <f>TEIK_2004!AK24</f>
        <v>4423.18</v>
      </c>
      <c r="AM24" s="53">
        <f>TEIK_2004!AL24</f>
        <v>119.13</v>
      </c>
      <c r="AN24" s="51">
        <f>TEIK_2004!AM24</f>
        <v>6592.89</v>
      </c>
      <c r="AO24" s="52">
        <f>TEIK_2004!AN24</f>
        <v>3866.89</v>
      </c>
      <c r="AP24" s="51">
        <f>TEIK_2004!AO24</f>
        <v>1701.04</v>
      </c>
      <c r="AQ24" s="50">
        <f>TEIK_2004!AP24</f>
        <v>6486</v>
      </c>
      <c r="AR24" s="50">
        <f>TEIK_2004!AQ24</f>
        <v>221</v>
      </c>
      <c r="AS24" s="54">
        <f>TEIK_2004!AR24</f>
        <v>121694.02</v>
      </c>
      <c r="AT24" s="45"/>
      <c r="AU24" s="45"/>
      <c r="AV24" s="45"/>
      <c r="AW24" s="46"/>
      <c r="AX24" s="46"/>
      <c r="AY24" s="45"/>
      <c r="AZ24" s="45"/>
      <c r="BA24" s="45"/>
      <c r="BB24" s="45"/>
      <c r="BC24" s="46"/>
      <c r="BD24" s="46"/>
      <c r="BE24" s="46"/>
      <c r="BF24" s="45"/>
      <c r="BG24" s="45"/>
      <c r="BH24" s="45"/>
      <c r="BI24" s="45"/>
      <c r="BJ24" s="45"/>
      <c r="BK24" s="46"/>
      <c r="BL24" s="46"/>
      <c r="BM24" s="46"/>
      <c r="BN24" s="45"/>
      <c r="BO24" s="45"/>
      <c r="BP24" s="45"/>
      <c r="BQ24" s="45"/>
      <c r="BR24" s="45"/>
      <c r="BS24" s="45"/>
      <c r="BT24" s="45"/>
      <c r="BU24" s="45"/>
      <c r="BV24" s="45"/>
      <c r="BW24" s="45"/>
      <c r="BX24" s="46"/>
      <c r="BY24" s="46"/>
      <c r="BZ24" s="45"/>
      <c r="CA24" s="45"/>
      <c r="CB24" s="46"/>
      <c r="CC24" s="46"/>
      <c r="CD24" s="45"/>
      <c r="CE24" s="45"/>
      <c r="CF24" s="47"/>
      <c r="CG24" s="47"/>
    </row>
    <row r="25" spans="2:85" ht="13.25" outlineLevel="1" x14ac:dyDescent="0.25">
      <c r="B25" s="48" t="s">
        <v>85</v>
      </c>
      <c r="C25" s="49" t="s">
        <v>86</v>
      </c>
      <c r="D25" s="50">
        <f>TEIK_2004!C25</f>
        <v>8.64</v>
      </c>
      <c r="E25" s="50">
        <f>TEIK_2004!D25</f>
        <v>110.25</v>
      </c>
      <c r="F25" s="50">
        <f>TEIK_2004!E25</f>
        <v>217.11</v>
      </c>
      <c r="G25" s="50">
        <f>TEIK_2004!F25</f>
        <v>24.24</v>
      </c>
      <c r="H25" s="50">
        <f>TEIK_2004!G25</f>
        <v>47.34</v>
      </c>
      <c r="I25" s="50">
        <f>TEIK_2004!H25</f>
        <v>2.65</v>
      </c>
      <c r="J25" s="50">
        <f>TEIK_2004!I25</f>
        <v>31.08</v>
      </c>
      <c r="K25" s="50">
        <f>TEIK_2004!J25</f>
        <v>86.35</v>
      </c>
      <c r="L25" s="50">
        <f>TEIK_2004!K25</f>
        <v>8.44</v>
      </c>
      <c r="M25" s="50">
        <f>TEIK_2004!L25</f>
        <v>78.58</v>
      </c>
      <c r="N25" s="50">
        <f>TEIK_2004!M25</f>
        <v>23.8</v>
      </c>
      <c r="O25" s="51">
        <f>TEIK_2004!N25</f>
        <v>79.900000000000006</v>
      </c>
      <c r="P25" s="50">
        <f>TEIK_2004!O25</f>
        <v>11.1</v>
      </c>
      <c r="Q25" s="52">
        <f>TEIK_2004!P25</f>
        <v>72.95</v>
      </c>
      <c r="R25" s="51">
        <f>TEIK_2004!Q25</f>
        <v>157.91999999999999</v>
      </c>
      <c r="S25" s="52">
        <f>TEIK_2004!R25</f>
        <v>134.06</v>
      </c>
      <c r="T25" s="50">
        <f>TEIK_2004!S25</f>
        <v>-13.11</v>
      </c>
      <c r="U25" s="51">
        <f>TEIK_2004!T25</f>
        <v>13.63</v>
      </c>
      <c r="V25" s="52">
        <f>TEIK_2004!U25</f>
        <v>487.22</v>
      </c>
      <c r="W25" s="50">
        <f>TEIK_2004!V25</f>
        <v>191.48</v>
      </c>
      <c r="X25" s="50">
        <f>TEIK_2004!W25</f>
        <v>28.22</v>
      </c>
      <c r="Y25" s="50">
        <f>TEIK_2004!X25</f>
        <v>277.83999999999997</v>
      </c>
      <c r="Z25" s="50">
        <f>TEIK_2004!Y25</f>
        <v>666.23</v>
      </c>
      <c r="AA25" s="50">
        <f>TEIK_2004!Z25</f>
        <v>2250.16</v>
      </c>
      <c r="AB25" s="51">
        <f>TEIK_2004!AA25</f>
        <v>1938.66</v>
      </c>
      <c r="AC25" s="50">
        <f>TEIK_2004!AB25</f>
        <v>0</v>
      </c>
      <c r="AD25" s="50">
        <f>TEIK_2004!AC25</f>
        <v>20.09</v>
      </c>
      <c r="AE25" s="50">
        <f>TEIK_2004!AD25</f>
        <v>1053.6199999999999</v>
      </c>
      <c r="AF25" s="50">
        <f>TEIK_2004!AE25</f>
        <v>8101.8</v>
      </c>
      <c r="AG25" s="50">
        <f>TEIK_2004!AF25</f>
        <v>176.67</v>
      </c>
      <c r="AH25" s="50">
        <f>TEIK_2004!AG25</f>
        <v>554.30999999999995</v>
      </c>
      <c r="AI25" s="50">
        <f>TEIK_2004!AH25</f>
        <v>444.77</v>
      </c>
      <c r="AJ25" s="52">
        <f>TEIK_2004!AI25</f>
        <v>878.84</v>
      </c>
      <c r="AK25" s="50">
        <f>TEIK_2004!AJ25</f>
        <v>1000.59</v>
      </c>
      <c r="AL25" s="50">
        <f>TEIK_2004!AK25</f>
        <v>1479.05</v>
      </c>
      <c r="AM25" s="53">
        <f>TEIK_2004!AL25</f>
        <v>110.94</v>
      </c>
      <c r="AN25" s="51">
        <f>TEIK_2004!AM25</f>
        <v>753</v>
      </c>
      <c r="AO25" s="52">
        <f>TEIK_2004!AN25</f>
        <v>756.35</v>
      </c>
      <c r="AP25" s="51">
        <f>TEIK_2004!AO25</f>
        <v>297.68</v>
      </c>
      <c r="AQ25" s="50">
        <f>TEIK_2004!AP25</f>
        <v>11281</v>
      </c>
      <c r="AR25" s="50">
        <f>TEIK_2004!AQ25</f>
        <v>4.5199999999999996</v>
      </c>
      <c r="AS25" s="54">
        <f>TEIK_2004!AR25</f>
        <v>33847.969999999994</v>
      </c>
      <c r="AT25" s="45"/>
      <c r="AU25" s="45"/>
      <c r="AV25" s="45"/>
      <c r="AW25" s="46"/>
      <c r="AX25" s="46"/>
      <c r="AY25" s="45"/>
      <c r="AZ25" s="45"/>
      <c r="BA25" s="45"/>
      <c r="BB25" s="45"/>
      <c r="BC25" s="46"/>
      <c r="BD25" s="46"/>
      <c r="BE25" s="46"/>
      <c r="BF25" s="45"/>
      <c r="BG25" s="45"/>
      <c r="BH25" s="45"/>
      <c r="BI25" s="45"/>
      <c r="BJ25" s="45"/>
      <c r="BK25" s="46"/>
      <c r="BL25" s="46"/>
      <c r="BM25" s="46"/>
      <c r="BN25" s="45"/>
      <c r="BO25" s="45"/>
      <c r="BP25" s="45"/>
      <c r="BQ25" s="45"/>
      <c r="BR25" s="45"/>
      <c r="BS25" s="45"/>
      <c r="BT25" s="45"/>
      <c r="BU25" s="45"/>
      <c r="BV25" s="45"/>
      <c r="BW25" s="45"/>
      <c r="BX25" s="46"/>
      <c r="BY25" s="46"/>
      <c r="BZ25" s="45"/>
      <c r="CA25" s="45"/>
      <c r="CB25" s="46"/>
      <c r="CC25" s="46"/>
      <c r="CD25" s="45"/>
      <c r="CE25" s="45"/>
      <c r="CF25" s="47"/>
      <c r="CG25" s="47"/>
    </row>
    <row r="26" spans="2:85" ht="13.25" outlineLevel="1" x14ac:dyDescent="0.25">
      <c r="B26" s="48" t="s">
        <v>87</v>
      </c>
      <c r="C26" s="49" t="s">
        <v>88</v>
      </c>
      <c r="D26" s="50">
        <f>TEIK_2004!C26</f>
        <v>0</v>
      </c>
      <c r="E26" s="50">
        <f>TEIK_2004!D26</f>
        <v>0</v>
      </c>
      <c r="F26" s="50">
        <f>TEIK_2004!E26</f>
        <v>0</v>
      </c>
      <c r="G26" s="50">
        <f>TEIK_2004!F26</f>
        <v>0</v>
      </c>
      <c r="H26" s="50">
        <f>TEIK_2004!G26</f>
        <v>0</v>
      </c>
      <c r="I26" s="50">
        <f>TEIK_2004!H26</f>
        <v>0</v>
      </c>
      <c r="J26" s="50">
        <f>TEIK_2004!I26</f>
        <v>0</v>
      </c>
      <c r="K26" s="50">
        <f>TEIK_2004!J26</f>
        <v>0</v>
      </c>
      <c r="L26" s="50">
        <f>TEIK_2004!K26</f>
        <v>0</v>
      </c>
      <c r="M26" s="50">
        <f>TEIK_2004!L26</f>
        <v>0</v>
      </c>
      <c r="N26" s="50">
        <f>TEIK_2004!M26</f>
        <v>0</v>
      </c>
      <c r="O26" s="51">
        <f>TEIK_2004!N26</f>
        <v>0</v>
      </c>
      <c r="P26" s="50">
        <f>TEIK_2004!O26</f>
        <v>0</v>
      </c>
      <c r="Q26" s="52">
        <f>TEIK_2004!P26</f>
        <v>0</v>
      </c>
      <c r="R26" s="51">
        <f>TEIK_2004!Q26</f>
        <v>0</v>
      </c>
      <c r="S26" s="52">
        <f>TEIK_2004!R26</f>
        <v>0</v>
      </c>
      <c r="T26" s="50">
        <f>TEIK_2004!S26</f>
        <v>0</v>
      </c>
      <c r="U26" s="51">
        <f>TEIK_2004!T26</f>
        <v>0</v>
      </c>
      <c r="V26" s="52">
        <f>TEIK_2004!U26</f>
        <v>0</v>
      </c>
      <c r="W26" s="50">
        <f>TEIK_2004!V26</f>
        <v>0</v>
      </c>
      <c r="X26" s="50">
        <f>TEIK_2004!W26</f>
        <v>0</v>
      </c>
      <c r="Y26" s="50">
        <f>TEIK_2004!X26</f>
        <v>0</v>
      </c>
      <c r="Z26" s="50">
        <f>TEIK_2004!Y26</f>
        <v>0</v>
      </c>
      <c r="AA26" s="50">
        <f>TEIK_2004!Z26</f>
        <v>0</v>
      </c>
      <c r="AB26" s="51">
        <f>TEIK_2004!AA26</f>
        <v>0</v>
      </c>
      <c r="AC26" s="50">
        <f>TEIK_2004!AB26</f>
        <v>0</v>
      </c>
      <c r="AD26" s="50">
        <f>TEIK_2004!AC26</f>
        <v>0</v>
      </c>
      <c r="AE26" s="50">
        <f>TEIK_2004!AD26</f>
        <v>0</v>
      </c>
      <c r="AF26" s="50">
        <f>TEIK_2004!AE26</f>
        <v>0</v>
      </c>
      <c r="AG26" s="50">
        <f>TEIK_2004!AF26</f>
        <v>0</v>
      </c>
      <c r="AH26" s="50">
        <f>TEIK_2004!AG26</f>
        <v>0</v>
      </c>
      <c r="AI26" s="50">
        <f>TEIK_2004!AH26</f>
        <v>0</v>
      </c>
      <c r="AJ26" s="52">
        <f>TEIK_2004!AI26</f>
        <v>0</v>
      </c>
      <c r="AK26" s="50">
        <f>TEIK_2004!AJ26</f>
        <v>0</v>
      </c>
      <c r="AL26" s="50">
        <f>TEIK_2004!AK26</f>
        <v>0</v>
      </c>
      <c r="AM26" s="53">
        <f>TEIK_2004!AL26</f>
        <v>0</v>
      </c>
      <c r="AN26" s="51">
        <f>TEIK_2004!AM26</f>
        <v>0</v>
      </c>
      <c r="AO26" s="52">
        <f>TEIK_2004!AN26</f>
        <v>0</v>
      </c>
      <c r="AP26" s="51">
        <f>TEIK_2004!AO26</f>
        <v>0</v>
      </c>
      <c r="AQ26" s="50">
        <f>TEIK_2004!AP26</f>
        <v>0</v>
      </c>
      <c r="AR26" s="50">
        <f>TEIK_2004!AQ26</f>
        <v>0</v>
      </c>
      <c r="AS26" s="54">
        <f>TEIK_2004!AR26</f>
        <v>0</v>
      </c>
      <c r="AT26" s="45"/>
      <c r="AU26" s="45"/>
      <c r="AV26" s="45"/>
      <c r="AW26" s="46"/>
      <c r="AX26" s="46"/>
      <c r="AY26" s="45"/>
      <c r="AZ26" s="45"/>
      <c r="BA26" s="45"/>
      <c r="BB26" s="45"/>
      <c r="BC26" s="46"/>
      <c r="BD26" s="46"/>
      <c r="BE26" s="46"/>
      <c r="BF26" s="45"/>
      <c r="BG26" s="45"/>
      <c r="BH26" s="45"/>
      <c r="BI26" s="45"/>
      <c r="BJ26" s="45"/>
      <c r="BK26" s="46"/>
      <c r="BL26" s="46"/>
      <c r="BM26" s="46"/>
      <c r="BN26" s="45"/>
      <c r="BO26" s="45"/>
      <c r="BP26" s="45"/>
      <c r="BQ26" s="45"/>
      <c r="BR26" s="45"/>
      <c r="BS26" s="45"/>
      <c r="BT26" s="45"/>
      <c r="BU26" s="45"/>
      <c r="BV26" s="45"/>
      <c r="BW26" s="45"/>
      <c r="BX26" s="46"/>
      <c r="BY26" s="46"/>
      <c r="BZ26" s="45"/>
      <c r="CA26" s="45"/>
      <c r="CB26" s="46"/>
      <c r="CC26" s="46"/>
      <c r="CD26" s="45"/>
      <c r="CE26" s="45"/>
      <c r="CF26" s="47"/>
      <c r="CG26" s="47"/>
    </row>
    <row r="27" spans="2:85" ht="13.25" outlineLevel="1" x14ac:dyDescent="0.25">
      <c r="B27" s="48" t="s">
        <v>89</v>
      </c>
      <c r="C27" s="49" t="s">
        <v>90</v>
      </c>
      <c r="D27" s="50">
        <f>TEIK_2004!C27</f>
        <v>0</v>
      </c>
      <c r="E27" s="50">
        <f>TEIK_2004!D27</f>
        <v>0</v>
      </c>
      <c r="F27" s="50">
        <f>TEIK_2004!E27</f>
        <v>0</v>
      </c>
      <c r="G27" s="50">
        <f>TEIK_2004!F27</f>
        <v>0</v>
      </c>
      <c r="H27" s="50">
        <f>TEIK_2004!G27</f>
        <v>0</v>
      </c>
      <c r="I27" s="50">
        <f>TEIK_2004!H27</f>
        <v>0</v>
      </c>
      <c r="J27" s="50">
        <f>TEIK_2004!I27</f>
        <v>0</v>
      </c>
      <c r="K27" s="50">
        <f>TEIK_2004!J27</f>
        <v>0</v>
      </c>
      <c r="L27" s="50">
        <f>TEIK_2004!K27</f>
        <v>0</v>
      </c>
      <c r="M27" s="50">
        <f>TEIK_2004!L27</f>
        <v>0</v>
      </c>
      <c r="N27" s="50">
        <f>TEIK_2004!M27</f>
        <v>0</v>
      </c>
      <c r="O27" s="51">
        <f>TEIK_2004!N27</f>
        <v>0</v>
      </c>
      <c r="P27" s="50">
        <f>TEIK_2004!O27</f>
        <v>0</v>
      </c>
      <c r="Q27" s="52">
        <f>TEIK_2004!P27</f>
        <v>0</v>
      </c>
      <c r="R27" s="51">
        <f>TEIK_2004!Q27</f>
        <v>0</v>
      </c>
      <c r="S27" s="52">
        <f>TEIK_2004!R27</f>
        <v>0</v>
      </c>
      <c r="T27" s="50">
        <f>TEIK_2004!S27</f>
        <v>0</v>
      </c>
      <c r="U27" s="51">
        <f>TEIK_2004!T27</f>
        <v>0</v>
      </c>
      <c r="V27" s="52">
        <f>TEIK_2004!U27</f>
        <v>0</v>
      </c>
      <c r="W27" s="50">
        <f>TEIK_2004!V27</f>
        <v>0</v>
      </c>
      <c r="X27" s="50">
        <f>TEIK_2004!W27</f>
        <v>0</v>
      </c>
      <c r="Y27" s="50">
        <f>TEIK_2004!X27</f>
        <v>0</v>
      </c>
      <c r="Z27" s="50">
        <f>TEIK_2004!Y27</f>
        <v>0</v>
      </c>
      <c r="AA27" s="50">
        <f>TEIK_2004!Z27</f>
        <v>0</v>
      </c>
      <c r="AB27" s="51">
        <f>TEIK_2004!AA27</f>
        <v>0</v>
      </c>
      <c r="AC27" s="50">
        <f>TEIK_2004!AB27</f>
        <v>0</v>
      </c>
      <c r="AD27" s="50">
        <f>TEIK_2004!AC27</f>
        <v>0</v>
      </c>
      <c r="AE27" s="50">
        <f>TEIK_2004!AD27</f>
        <v>0</v>
      </c>
      <c r="AF27" s="50">
        <f>TEIK_2004!AE27</f>
        <v>0</v>
      </c>
      <c r="AG27" s="50">
        <f>TEIK_2004!AF27</f>
        <v>0</v>
      </c>
      <c r="AH27" s="50">
        <f>TEIK_2004!AG27</f>
        <v>0</v>
      </c>
      <c r="AI27" s="50">
        <f>TEIK_2004!AH27</f>
        <v>0</v>
      </c>
      <c r="AJ27" s="52">
        <f>TEIK_2004!AI27</f>
        <v>0</v>
      </c>
      <c r="AK27" s="50">
        <f>TEIK_2004!AJ27</f>
        <v>0</v>
      </c>
      <c r="AL27" s="50">
        <f>TEIK_2004!AK27</f>
        <v>0</v>
      </c>
      <c r="AM27" s="53">
        <f>TEIK_2004!AL27</f>
        <v>0</v>
      </c>
      <c r="AN27" s="51">
        <f>TEIK_2004!AM27</f>
        <v>0</v>
      </c>
      <c r="AO27" s="52">
        <f>TEIK_2004!AN27</f>
        <v>0</v>
      </c>
      <c r="AP27" s="51">
        <f>TEIK_2004!AO27</f>
        <v>0</v>
      </c>
      <c r="AQ27" s="50">
        <f>TEIK_2004!AP27</f>
        <v>0</v>
      </c>
      <c r="AR27" s="50">
        <f>TEIK_2004!AQ27</f>
        <v>0</v>
      </c>
      <c r="AS27" s="54">
        <f>TEIK_2004!AR27</f>
        <v>0</v>
      </c>
      <c r="AT27" s="45"/>
      <c r="AU27" s="45"/>
      <c r="AV27" s="45"/>
      <c r="AW27" s="46"/>
      <c r="AX27" s="46"/>
      <c r="AY27" s="45"/>
      <c r="AZ27" s="45"/>
      <c r="BA27" s="45"/>
      <c r="BB27" s="45"/>
      <c r="BC27" s="46"/>
      <c r="BD27" s="46"/>
      <c r="BE27" s="46"/>
      <c r="BF27" s="45"/>
      <c r="BG27" s="45"/>
      <c r="BH27" s="45"/>
      <c r="BI27" s="45"/>
      <c r="BJ27" s="45"/>
      <c r="BK27" s="46"/>
      <c r="BL27" s="46"/>
      <c r="BM27" s="46"/>
      <c r="BN27" s="45"/>
      <c r="BO27" s="45"/>
      <c r="BP27" s="45"/>
      <c r="BQ27" s="45"/>
      <c r="BR27" s="45"/>
      <c r="BS27" s="45"/>
      <c r="BT27" s="45"/>
      <c r="BU27" s="45"/>
      <c r="BV27" s="45"/>
      <c r="BW27" s="45"/>
      <c r="BX27" s="46"/>
      <c r="BY27" s="46"/>
      <c r="BZ27" s="45"/>
      <c r="CA27" s="45"/>
      <c r="CB27" s="46"/>
      <c r="CC27" s="46"/>
      <c r="CD27" s="45"/>
      <c r="CE27" s="45"/>
      <c r="CF27" s="47"/>
      <c r="CG27" s="47"/>
    </row>
    <row r="28" spans="2:85" ht="13.25" outlineLevel="1" x14ac:dyDescent="0.25">
      <c r="B28" s="48" t="s">
        <v>91</v>
      </c>
      <c r="C28" s="49" t="s">
        <v>92</v>
      </c>
      <c r="D28" s="50">
        <f>TEIK_2004!C28</f>
        <v>0</v>
      </c>
      <c r="E28" s="50">
        <f>TEIK_2004!D28</f>
        <v>0</v>
      </c>
      <c r="F28" s="50">
        <f>TEIK_2004!E28</f>
        <v>0</v>
      </c>
      <c r="G28" s="50">
        <f>TEIK_2004!F28</f>
        <v>0</v>
      </c>
      <c r="H28" s="50">
        <f>TEIK_2004!G28</f>
        <v>0</v>
      </c>
      <c r="I28" s="50">
        <f>TEIK_2004!H28</f>
        <v>0</v>
      </c>
      <c r="J28" s="50">
        <f>TEIK_2004!I28</f>
        <v>0</v>
      </c>
      <c r="K28" s="50">
        <f>TEIK_2004!J28</f>
        <v>0</v>
      </c>
      <c r="L28" s="50">
        <f>TEIK_2004!K28</f>
        <v>0</v>
      </c>
      <c r="M28" s="50">
        <f>TEIK_2004!L28</f>
        <v>0</v>
      </c>
      <c r="N28" s="50">
        <f>TEIK_2004!M28</f>
        <v>0</v>
      </c>
      <c r="O28" s="51">
        <f>TEIK_2004!N28</f>
        <v>0</v>
      </c>
      <c r="P28" s="50">
        <f>TEIK_2004!O28</f>
        <v>0</v>
      </c>
      <c r="Q28" s="52">
        <f>TEIK_2004!P28</f>
        <v>0</v>
      </c>
      <c r="R28" s="51">
        <f>TEIK_2004!Q28</f>
        <v>0</v>
      </c>
      <c r="S28" s="52">
        <f>TEIK_2004!R28</f>
        <v>0</v>
      </c>
      <c r="T28" s="50">
        <f>TEIK_2004!S28</f>
        <v>0</v>
      </c>
      <c r="U28" s="51">
        <f>TEIK_2004!T28</f>
        <v>0</v>
      </c>
      <c r="V28" s="52">
        <f>TEIK_2004!U28</f>
        <v>0</v>
      </c>
      <c r="W28" s="50">
        <f>TEIK_2004!V28</f>
        <v>0</v>
      </c>
      <c r="X28" s="50">
        <f>TEIK_2004!W28</f>
        <v>0</v>
      </c>
      <c r="Y28" s="50">
        <f>TEIK_2004!X28</f>
        <v>0</v>
      </c>
      <c r="Z28" s="50">
        <f>TEIK_2004!Y28</f>
        <v>0</v>
      </c>
      <c r="AA28" s="50">
        <f>TEIK_2004!Z28</f>
        <v>0</v>
      </c>
      <c r="AB28" s="51">
        <f>TEIK_2004!AA28</f>
        <v>0</v>
      </c>
      <c r="AC28" s="50">
        <f>TEIK_2004!AB28</f>
        <v>0</v>
      </c>
      <c r="AD28" s="50">
        <f>TEIK_2004!AC28</f>
        <v>0</v>
      </c>
      <c r="AE28" s="50">
        <f>TEIK_2004!AD28</f>
        <v>0</v>
      </c>
      <c r="AF28" s="50">
        <f>TEIK_2004!AE28</f>
        <v>0</v>
      </c>
      <c r="AG28" s="50">
        <f>TEIK_2004!AF28</f>
        <v>0</v>
      </c>
      <c r="AH28" s="50">
        <f>TEIK_2004!AG28</f>
        <v>0</v>
      </c>
      <c r="AI28" s="50">
        <f>TEIK_2004!AH28</f>
        <v>0</v>
      </c>
      <c r="AJ28" s="52">
        <f>TEIK_2004!AI28</f>
        <v>0</v>
      </c>
      <c r="AK28" s="50">
        <f>TEIK_2004!AJ28</f>
        <v>0</v>
      </c>
      <c r="AL28" s="50">
        <f>TEIK_2004!AK28</f>
        <v>0</v>
      </c>
      <c r="AM28" s="53">
        <f>TEIK_2004!AL28</f>
        <v>0</v>
      </c>
      <c r="AN28" s="51">
        <f>TEIK_2004!AM28</f>
        <v>0</v>
      </c>
      <c r="AO28" s="52">
        <f>TEIK_2004!AN28</f>
        <v>0</v>
      </c>
      <c r="AP28" s="51">
        <f>TEIK_2004!AO28</f>
        <v>0</v>
      </c>
      <c r="AQ28" s="50">
        <f>TEIK_2004!AP28</f>
        <v>0</v>
      </c>
      <c r="AR28" s="50">
        <f>TEIK_2004!AQ28</f>
        <v>0</v>
      </c>
      <c r="AS28" s="54">
        <f>TEIK_2004!AR28</f>
        <v>0</v>
      </c>
      <c r="AT28" s="45"/>
      <c r="AU28" s="45"/>
      <c r="AV28" s="45"/>
      <c r="AW28" s="46"/>
      <c r="AX28" s="46"/>
      <c r="AY28" s="45"/>
      <c r="AZ28" s="45"/>
      <c r="BA28" s="45"/>
      <c r="BB28" s="45"/>
      <c r="BC28" s="46"/>
      <c r="BD28" s="46"/>
      <c r="BE28" s="46"/>
      <c r="BF28" s="45"/>
      <c r="BG28" s="45"/>
      <c r="BH28" s="45"/>
      <c r="BI28" s="45"/>
      <c r="BJ28" s="45"/>
      <c r="BK28" s="46"/>
      <c r="BL28" s="46"/>
      <c r="BM28" s="46"/>
      <c r="BN28" s="45"/>
      <c r="BO28" s="45"/>
      <c r="BP28" s="45"/>
      <c r="BQ28" s="45"/>
      <c r="BR28" s="45"/>
      <c r="BS28" s="45"/>
      <c r="BT28" s="45"/>
      <c r="BU28" s="45"/>
      <c r="BV28" s="45"/>
      <c r="BW28" s="45"/>
      <c r="BX28" s="46"/>
      <c r="BY28" s="46"/>
      <c r="BZ28" s="45"/>
      <c r="CA28" s="45"/>
      <c r="CB28" s="46"/>
      <c r="CC28" s="46"/>
      <c r="CD28" s="45"/>
      <c r="CE28" s="45"/>
      <c r="CF28" s="47"/>
      <c r="CG28" s="47"/>
    </row>
    <row r="29" spans="2:85" ht="13.25" outlineLevel="1" x14ac:dyDescent="0.25">
      <c r="B29" s="48" t="s">
        <v>93</v>
      </c>
      <c r="C29" s="49" t="s">
        <v>94</v>
      </c>
      <c r="D29" s="50">
        <f>TEIK_2004!C29</f>
        <v>0</v>
      </c>
      <c r="E29" s="50">
        <f>TEIK_2004!D29</f>
        <v>0</v>
      </c>
      <c r="F29" s="50">
        <f>TEIK_2004!E29</f>
        <v>0</v>
      </c>
      <c r="G29" s="50">
        <f>TEIK_2004!F29</f>
        <v>0</v>
      </c>
      <c r="H29" s="50">
        <f>TEIK_2004!G29</f>
        <v>0</v>
      </c>
      <c r="I29" s="50">
        <f>TEIK_2004!H29</f>
        <v>0</v>
      </c>
      <c r="J29" s="50">
        <f>TEIK_2004!I29</f>
        <v>0</v>
      </c>
      <c r="K29" s="50">
        <f>TEIK_2004!J29</f>
        <v>0</v>
      </c>
      <c r="L29" s="50">
        <f>TEIK_2004!K29</f>
        <v>0</v>
      </c>
      <c r="M29" s="50">
        <f>TEIK_2004!L29</f>
        <v>0</v>
      </c>
      <c r="N29" s="50">
        <f>TEIK_2004!M29</f>
        <v>0</v>
      </c>
      <c r="O29" s="51">
        <f>TEIK_2004!N29</f>
        <v>0</v>
      </c>
      <c r="P29" s="50">
        <f>TEIK_2004!O29</f>
        <v>0</v>
      </c>
      <c r="Q29" s="52">
        <f>TEIK_2004!P29</f>
        <v>0</v>
      </c>
      <c r="R29" s="51">
        <f>TEIK_2004!Q29</f>
        <v>0</v>
      </c>
      <c r="S29" s="52">
        <f>TEIK_2004!R29</f>
        <v>0</v>
      </c>
      <c r="T29" s="50">
        <f>TEIK_2004!S29</f>
        <v>0</v>
      </c>
      <c r="U29" s="51">
        <f>TEIK_2004!T29</f>
        <v>0</v>
      </c>
      <c r="V29" s="52">
        <f>TEIK_2004!U29</f>
        <v>0</v>
      </c>
      <c r="W29" s="50">
        <f>TEIK_2004!V29</f>
        <v>0</v>
      </c>
      <c r="X29" s="50">
        <f>TEIK_2004!W29</f>
        <v>0</v>
      </c>
      <c r="Y29" s="50">
        <f>TEIK_2004!X29</f>
        <v>0</v>
      </c>
      <c r="Z29" s="50">
        <f>TEIK_2004!Y29</f>
        <v>0</v>
      </c>
      <c r="AA29" s="50">
        <f>TEIK_2004!Z29</f>
        <v>0</v>
      </c>
      <c r="AB29" s="51">
        <f>TEIK_2004!AA29</f>
        <v>0</v>
      </c>
      <c r="AC29" s="50">
        <f>TEIK_2004!AB29</f>
        <v>0</v>
      </c>
      <c r="AD29" s="50">
        <f>TEIK_2004!AC29</f>
        <v>0</v>
      </c>
      <c r="AE29" s="50">
        <f>TEIK_2004!AD29</f>
        <v>0</v>
      </c>
      <c r="AF29" s="50">
        <f>TEIK_2004!AE29</f>
        <v>0</v>
      </c>
      <c r="AG29" s="50">
        <f>TEIK_2004!AF29</f>
        <v>0</v>
      </c>
      <c r="AH29" s="50">
        <f>TEIK_2004!AG29</f>
        <v>0</v>
      </c>
      <c r="AI29" s="50">
        <f>TEIK_2004!AH29</f>
        <v>0</v>
      </c>
      <c r="AJ29" s="52">
        <f>TEIK_2004!AI29</f>
        <v>0</v>
      </c>
      <c r="AK29" s="50">
        <f>TEIK_2004!AJ29</f>
        <v>0</v>
      </c>
      <c r="AL29" s="50">
        <f>TEIK_2004!AK29</f>
        <v>0</v>
      </c>
      <c r="AM29" s="53">
        <f>TEIK_2004!AL29</f>
        <v>0</v>
      </c>
      <c r="AN29" s="51">
        <f>TEIK_2004!AM29</f>
        <v>0</v>
      </c>
      <c r="AO29" s="52">
        <f>TEIK_2004!AN29</f>
        <v>0</v>
      </c>
      <c r="AP29" s="51">
        <f>TEIK_2004!AO29</f>
        <v>0</v>
      </c>
      <c r="AQ29" s="50">
        <f>TEIK_2004!AP29</f>
        <v>0</v>
      </c>
      <c r="AR29" s="50">
        <f>TEIK_2004!AQ29</f>
        <v>0</v>
      </c>
      <c r="AS29" s="54">
        <f>TEIK_2004!AR29</f>
        <v>0</v>
      </c>
      <c r="AT29" s="45"/>
      <c r="AU29" s="45"/>
      <c r="AV29" s="45"/>
      <c r="AW29" s="46"/>
      <c r="AX29" s="46"/>
      <c r="AY29" s="45"/>
      <c r="AZ29" s="45"/>
      <c r="BA29" s="45"/>
      <c r="BB29" s="45"/>
      <c r="BC29" s="46"/>
      <c r="BD29" s="46"/>
      <c r="BE29" s="46"/>
      <c r="BF29" s="45"/>
      <c r="BG29" s="45"/>
      <c r="BH29" s="45"/>
      <c r="BI29" s="45"/>
      <c r="BJ29" s="45"/>
      <c r="BK29" s="46"/>
      <c r="BL29" s="46"/>
      <c r="BM29" s="46"/>
      <c r="BN29" s="45"/>
      <c r="BO29" s="45"/>
      <c r="BP29" s="45"/>
      <c r="BQ29" s="45"/>
      <c r="BR29" s="45"/>
      <c r="BS29" s="45"/>
      <c r="BT29" s="45"/>
      <c r="BU29" s="45"/>
      <c r="BV29" s="45"/>
      <c r="BW29" s="45"/>
      <c r="BX29" s="46"/>
      <c r="BY29" s="46"/>
      <c r="BZ29" s="45"/>
      <c r="CA29" s="45"/>
      <c r="CB29" s="46"/>
      <c r="CC29" s="46"/>
      <c r="CD29" s="45"/>
      <c r="CE29" s="45"/>
      <c r="CF29" s="47"/>
      <c r="CG29" s="47"/>
    </row>
    <row r="30" spans="2:85" ht="13.25" outlineLevel="1" x14ac:dyDescent="0.25">
      <c r="B30" s="48" t="s">
        <v>95</v>
      </c>
      <c r="C30" s="49" t="s">
        <v>96</v>
      </c>
      <c r="D30" s="50">
        <f>TEIK_2004!C30</f>
        <v>0</v>
      </c>
      <c r="E30" s="50">
        <f>TEIK_2004!D30</f>
        <v>0</v>
      </c>
      <c r="F30" s="50">
        <f>TEIK_2004!E30</f>
        <v>0</v>
      </c>
      <c r="G30" s="50">
        <f>TEIK_2004!F30</f>
        <v>0</v>
      </c>
      <c r="H30" s="50">
        <f>TEIK_2004!G30</f>
        <v>0</v>
      </c>
      <c r="I30" s="50">
        <f>TEIK_2004!H30</f>
        <v>0</v>
      </c>
      <c r="J30" s="50">
        <f>TEIK_2004!I30</f>
        <v>0</v>
      </c>
      <c r="K30" s="50">
        <f>TEIK_2004!J30</f>
        <v>0</v>
      </c>
      <c r="L30" s="50">
        <f>TEIK_2004!K30</f>
        <v>0</v>
      </c>
      <c r="M30" s="50">
        <f>TEIK_2004!L30</f>
        <v>0</v>
      </c>
      <c r="N30" s="50">
        <f>TEIK_2004!M30</f>
        <v>0</v>
      </c>
      <c r="O30" s="51">
        <f>TEIK_2004!N30</f>
        <v>0</v>
      </c>
      <c r="P30" s="50">
        <f>TEIK_2004!O30</f>
        <v>0</v>
      </c>
      <c r="Q30" s="52">
        <f>TEIK_2004!P30</f>
        <v>0</v>
      </c>
      <c r="R30" s="51">
        <f>TEIK_2004!Q30</f>
        <v>0</v>
      </c>
      <c r="S30" s="52">
        <f>TEIK_2004!R30</f>
        <v>0</v>
      </c>
      <c r="T30" s="50">
        <f>TEIK_2004!S30</f>
        <v>0</v>
      </c>
      <c r="U30" s="51">
        <f>TEIK_2004!T30</f>
        <v>0</v>
      </c>
      <c r="V30" s="52">
        <f>TEIK_2004!U30</f>
        <v>0</v>
      </c>
      <c r="W30" s="50">
        <f>TEIK_2004!V30</f>
        <v>0</v>
      </c>
      <c r="X30" s="50">
        <f>TEIK_2004!W30</f>
        <v>0</v>
      </c>
      <c r="Y30" s="50">
        <f>TEIK_2004!X30</f>
        <v>0</v>
      </c>
      <c r="Z30" s="50">
        <f>TEIK_2004!Y30</f>
        <v>0</v>
      </c>
      <c r="AA30" s="50">
        <f>TEIK_2004!Z30</f>
        <v>0</v>
      </c>
      <c r="AB30" s="51">
        <f>TEIK_2004!AA30</f>
        <v>0</v>
      </c>
      <c r="AC30" s="50">
        <f>TEIK_2004!AB30</f>
        <v>0</v>
      </c>
      <c r="AD30" s="50">
        <f>TEIK_2004!AC30</f>
        <v>0</v>
      </c>
      <c r="AE30" s="50">
        <f>TEIK_2004!AD30</f>
        <v>0</v>
      </c>
      <c r="AF30" s="50">
        <f>TEIK_2004!AE30</f>
        <v>0</v>
      </c>
      <c r="AG30" s="50">
        <f>TEIK_2004!AF30</f>
        <v>0</v>
      </c>
      <c r="AH30" s="50">
        <f>TEIK_2004!AG30</f>
        <v>0</v>
      </c>
      <c r="AI30" s="50">
        <f>TEIK_2004!AH30</f>
        <v>0</v>
      </c>
      <c r="AJ30" s="52">
        <f>TEIK_2004!AI30</f>
        <v>0</v>
      </c>
      <c r="AK30" s="50">
        <f>TEIK_2004!AJ30</f>
        <v>0</v>
      </c>
      <c r="AL30" s="50">
        <f>TEIK_2004!AK30</f>
        <v>0</v>
      </c>
      <c r="AM30" s="53">
        <f>TEIK_2004!AL30</f>
        <v>0</v>
      </c>
      <c r="AN30" s="51">
        <f>TEIK_2004!AM30</f>
        <v>0</v>
      </c>
      <c r="AO30" s="52">
        <f>TEIK_2004!AN30</f>
        <v>0</v>
      </c>
      <c r="AP30" s="51">
        <f>TEIK_2004!AO30</f>
        <v>0</v>
      </c>
      <c r="AQ30" s="50">
        <f>TEIK_2004!AP30</f>
        <v>0</v>
      </c>
      <c r="AR30" s="50">
        <f>TEIK_2004!AQ30</f>
        <v>0</v>
      </c>
      <c r="AS30" s="54">
        <f>TEIK_2004!AR30</f>
        <v>0</v>
      </c>
      <c r="AT30" s="45"/>
      <c r="AU30" s="45"/>
      <c r="AV30" s="45"/>
      <c r="AW30" s="46"/>
      <c r="AX30" s="46"/>
      <c r="AY30" s="45"/>
      <c r="AZ30" s="45"/>
      <c r="BA30" s="45"/>
      <c r="BB30" s="45"/>
      <c r="BC30" s="46"/>
      <c r="BD30" s="46"/>
      <c r="BE30" s="46"/>
      <c r="BF30" s="45"/>
      <c r="BG30" s="45"/>
      <c r="BH30" s="45"/>
      <c r="BI30" s="45"/>
      <c r="BJ30" s="45"/>
      <c r="BK30" s="46"/>
      <c r="BL30" s="46"/>
      <c r="BM30" s="46"/>
      <c r="BN30" s="45"/>
      <c r="BO30" s="45"/>
      <c r="BP30" s="45"/>
      <c r="BQ30" s="45"/>
      <c r="BR30" s="45"/>
      <c r="BS30" s="45"/>
      <c r="BT30" s="45"/>
      <c r="BU30" s="45"/>
      <c r="BV30" s="45"/>
      <c r="BW30" s="45"/>
      <c r="BX30" s="46"/>
      <c r="BY30" s="46"/>
      <c r="BZ30" s="45"/>
      <c r="CA30" s="45"/>
      <c r="CB30" s="46"/>
      <c r="CC30" s="46"/>
      <c r="CD30" s="45"/>
      <c r="CE30" s="45"/>
      <c r="CF30" s="47"/>
      <c r="CG30" s="47"/>
    </row>
    <row r="31" spans="2:85" ht="13.25" outlineLevel="1" x14ac:dyDescent="0.25">
      <c r="B31" s="48" t="s">
        <v>97</v>
      </c>
      <c r="C31" s="49" t="s">
        <v>98</v>
      </c>
      <c r="D31" s="50">
        <f>TEIK_2004!C31</f>
        <v>0</v>
      </c>
      <c r="E31" s="50">
        <f>TEIK_2004!D31</f>
        <v>0</v>
      </c>
      <c r="F31" s="50">
        <f>TEIK_2004!E31</f>
        <v>0</v>
      </c>
      <c r="G31" s="50">
        <f>TEIK_2004!F31</f>
        <v>0</v>
      </c>
      <c r="H31" s="50">
        <f>TEIK_2004!G31</f>
        <v>0</v>
      </c>
      <c r="I31" s="50">
        <f>TEIK_2004!H31</f>
        <v>0</v>
      </c>
      <c r="J31" s="50">
        <f>TEIK_2004!I31</f>
        <v>0</v>
      </c>
      <c r="K31" s="50">
        <f>TEIK_2004!J31</f>
        <v>0</v>
      </c>
      <c r="L31" s="50">
        <f>TEIK_2004!K31</f>
        <v>0</v>
      </c>
      <c r="M31" s="50">
        <f>TEIK_2004!L31</f>
        <v>0</v>
      </c>
      <c r="N31" s="50">
        <f>TEIK_2004!M31</f>
        <v>0</v>
      </c>
      <c r="O31" s="51">
        <f>TEIK_2004!N31</f>
        <v>0</v>
      </c>
      <c r="P31" s="50">
        <f>TEIK_2004!O31</f>
        <v>0</v>
      </c>
      <c r="Q31" s="52">
        <f>TEIK_2004!P31</f>
        <v>0</v>
      </c>
      <c r="R31" s="51">
        <f>TEIK_2004!Q31</f>
        <v>0</v>
      </c>
      <c r="S31" s="52">
        <f>TEIK_2004!R31</f>
        <v>0</v>
      </c>
      <c r="T31" s="50">
        <f>TEIK_2004!S31</f>
        <v>0</v>
      </c>
      <c r="U31" s="51">
        <f>TEIK_2004!T31</f>
        <v>0</v>
      </c>
      <c r="V31" s="52">
        <f>TEIK_2004!U31</f>
        <v>0</v>
      </c>
      <c r="W31" s="50">
        <f>TEIK_2004!V31</f>
        <v>0</v>
      </c>
      <c r="X31" s="50">
        <f>TEIK_2004!W31</f>
        <v>0</v>
      </c>
      <c r="Y31" s="50">
        <f>TEIK_2004!X31</f>
        <v>0</v>
      </c>
      <c r="Z31" s="50">
        <f>TEIK_2004!Y31</f>
        <v>0</v>
      </c>
      <c r="AA31" s="50">
        <f>TEIK_2004!Z31</f>
        <v>0</v>
      </c>
      <c r="AB31" s="51">
        <f>TEIK_2004!AA31</f>
        <v>0</v>
      </c>
      <c r="AC31" s="50">
        <f>TEIK_2004!AB31</f>
        <v>0</v>
      </c>
      <c r="AD31" s="50">
        <f>TEIK_2004!AC31</f>
        <v>0</v>
      </c>
      <c r="AE31" s="50">
        <f>TEIK_2004!AD31</f>
        <v>0</v>
      </c>
      <c r="AF31" s="50">
        <f>TEIK_2004!AE31</f>
        <v>0</v>
      </c>
      <c r="AG31" s="50">
        <f>TEIK_2004!AF31</f>
        <v>0</v>
      </c>
      <c r="AH31" s="50">
        <f>TEIK_2004!AG31</f>
        <v>0</v>
      </c>
      <c r="AI31" s="50">
        <f>TEIK_2004!AH31</f>
        <v>0</v>
      </c>
      <c r="AJ31" s="52">
        <f>TEIK_2004!AI31</f>
        <v>0</v>
      </c>
      <c r="AK31" s="50">
        <f>TEIK_2004!AJ31</f>
        <v>0</v>
      </c>
      <c r="AL31" s="50">
        <f>TEIK_2004!AK31</f>
        <v>0</v>
      </c>
      <c r="AM31" s="53">
        <f>TEIK_2004!AL31</f>
        <v>0</v>
      </c>
      <c r="AN31" s="51">
        <f>TEIK_2004!AM31</f>
        <v>0</v>
      </c>
      <c r="AO31" s="52">
        <f>TEIK_2004!AN31</f>
        <v>0</v>
      </c>
      <c r="AP31" s="51">
        <f>TEIK_2004!AO31</f>
        <v>0</v>
      </c>
      <c r="AQ31" s="50">
        <f>TEIK_2004!AP31</f>
        <v>0</v>
      </c>
      <c r="AR31" s="50">
        <f>TEIK_2004!AQ31</f>
        <v>0</v>
      </c>
      <c r="AS31" s="54">
        <f>TEIK_2004!AR31</f>
        <v>0</v>
      </c>
      <c r="AT31" s="45"/>
      <c r="AU31" s="45"/>
      <c r="AV31" s="45"/>
      <c r="AW31" s="46"/>
      <c r="AX31" s="46"/>
      <c r="AY31" s="45"/>
      <c r="AZ31" s="45"/>
      <c r="BA31" s="45"/>
      <c r="BB31" s="45"/>
      <c r="BC31" s="46"/>
      <c r="BD31" s="46"/>
      <c r="BE31" s="46"/>
      <c r="BF31" s="45"/>
      <c r="BG31" s="45"/>
      <c r="BH31" s="45"/>
      <c r="BI31" s="45"/>
      <c r="BJ31" s="45"/>
      <c r="BK31" s="46"/>
      <c r="BL31" s="46"/>
      <c r="BM31" s="46"/>
      <c r="BN31" s="45"/>
      <c r="BO31" s="45"/>
      <c r="BP31" s="45"/>
      <c r="BQ31" s="45"/>
      <c r="BR31" s="45"/>
      <c r="BS31" s="45"/>
      <c r="BT31" s="45"/>
      <c r="BU31" s="45"/>
      <c r="BV31" s="45"/>
      <c r="BW31" s="45"/>
      <c r="BX31" s="46"/>
      <c r="BY31" s="46"/>
      <c r="BZ31" s="45"/>
      <c r="CA31" s="45"/>
      <c r="CB31" s="46"/>
      <c r="CC31" s="46"/>
      <c r="CD31" s="45"/>
      <c r="CE31" s="45"/>
      <c r="CF31" s="47"/>
      <c r="CG31" s="47"/>
    </row>
    <row r="32" spans="2:85" ht="13.25" outlineLevel="1" x14ac:dyDescent="0.25">
      <c r="B32" s="48" t="s">
        <v>99</v>
      </c>
      <c r="C32" s="49" t="s">
        <v>100</v>
      </c>
      <c r="D32" s="50">
        <f>TEIK_2004!C32</f>
        <v>0.59</v>
      </c>
      <c r="E32" s="50">
        <f>TEIK_2004!D32</f>
        <v>63.91</v>
      </c>
      <c r="F32" s="50">
        <f>TEIK_2004!E32</f>
        <v>117.47</v>
      </c>
      <c r="G32" s="50">
        <f>TEIK_2004!F32</f>
        <v>3.99</v>
      </c>
      <c r="H32" s="50">
        <f>TEIK_2004!G32</f>
        <v>-1.19</v>
      </c>
      <c r="I32" s="50">
        <f>TEIK_2004!H32</f>
        <v>-16.41</v>
      </c>
      <c r="J32" s="50">
        <f>TEIK_2004!I32</f>
        <v>9.67</v>
      </c>
      <c r="K32" s="50">
        <f>TEIK_2004!J32</f>
        <v>69.11</v>
      </c>
      <c r="L32" s="50">
        <f>TEIK_2004!K32</f>
        <v>5.0599999999999996</v>
      </c>
      <c r="M32" s="50">
        <f>TEIK_2004!L32</f>
        <v>32.880000000000003</v>
      </c>
      <c r="N32" s="50">
        <f>TEIK_2004!M32</f>
        <v>-6.83</v>
      </c>
      <c r="O32" s="51">
        <f>TEIK_2004!N32</f>
        <v>40.5</v>
      </c>
      <c r="P32" s="50">
        <f>TEIK_2004!O32</f>
        <v>-6.29</v>
      </c>
      <c r="Q32" s="52">
        <f>TEIK_2004!P32</f>
        <v>36.39</v>
      </c>
      <c r="R32" s="51">
        <f>TEIK_2004!Q32</f>
        <v>68.150000000000006</v>
      </c>
      <c r="S32" s="52">
        <f>TEIK_2004!R32</f>
        <v>54.78</v>
      </c>
      <c r="T32" s="50">
        <f>TEIK_2004!S32</f>
        <v>-7.02</v>
      </c>
      <c r="U32" s="51">
        <f>TEIK_2004!T32</f>
        <v>3.82</v>
      </c>
      <c r="V32" s="52">
        <f>TEIK_2004!U32</f>
        <v>32.159999999999997</v>
      </c>
      <c r="W32" s="50">
        <f>TEIK_2004!V32</f>
        <v>42.79</v>
      </c>
      <c r="X32" s="50">
        <f>TEIK_2004!W32</f>
        <v>1.54</v>
      </c>
      <c r="Y32" s="50">
        <f>TEIK_2004!X32</f>
        <v>48.33</v>
      </c>
      <c r="Z32" s="50">
        <f>TEIK_2004!Y32</f>
        <v>162.71</v>
      </c>
      <c r="AA32" s="50">
        <f>TEIK_2004!Z32</f>
        <v>300.7</v>
      </c>
      <c r="AB32" s="51">
        <f>TEIK_2004!AA32</f>
        <v>827.88</v>
      </c>
      <c r="AC32" s="50">
        <f>TEIK_2004!AB32</f>
        <v>0</v>
      </c>
      <c r="AD32" s="50">
        <f>TEIK_2004!AC32</f>
        <v>276.77</v>
      </c>
      <c r="AE32" s="50">
        <f>TEIK_2004!AD32</f>
        <v>747.32</v>
      </c>
      <c r="AF32" s="50">
        <f>TEIK_2004!AE32</f>
        <v>14776.03</v>
      </c>
      <c r="AG32" s="50">
        <f>TEIK_2004!AF32</f>
        <v>81.87</v>
      </c>
      <c r="AH32" s="50">
        <f>TEIK_2004!AG32</f>
        <v>46.09</v>
      </c>
      <c r="AI32" s="50">
        <f>TEIK_2004!AH32</f>
        <v>-90.11</v>
      </c>
      <c r="AJ32" s="52">
        <f>TEIK_2004!AI32</f>
        <v>82.35</v>
      </c>
      <c r="AK32" s="50">
        <f>TEIK_2004!AJ32</f>
        <v>380.72</v>
      </c>
      <c r="AL32" s="50">
        <f>TEIK_2004!AK32</f>
        <v>31.74</v>
      </c>
      <c r="AM32" s="53">
        <f>TEIK_2004!AL32</f>
        <v>20.34</v>
      </c>
      <c r="AN32" s="51">
        <f>TEIK_2004!AM32</f>
        <v>9.74</v>
      </c>
      <c r="AO32" s="52">
        <f>TEIK_2004!AN32</f>
        <v>206.82</v>
      </c>
      <c r="AP32" s="51">
        <f>TEIK_2004!AO32</f>
        <v>45.41</v>
      </c>
      <c r="AQ32" s="50">
        <f>TEIK_2004!AP32</f>
        <v>0</v>
      </c>
      <c r="AR32" s="50">
        <f>TEIK_2004!AQ32</f>
        <v>1.21</v>
      </c>
      <c r="AS32" s="54">
        <f>TEIK_2004!AR32</f>
        <v>18500.990000000002</v>
      </c>
      <c r="AT32" s="45"/>
      <c r="AU32" s="45"/>
      <c r="AV32" s="45"/>
      <c r="AW32" s="46"/>
      <c r="AX32" s="46"/>
      <c r="AY32" s="45"/>
      <c r="AZ32" s="45"/>
      <c r="BA32" s="45"/>
      <c r="BB32" s="45"/>
      <c r="BC32" s="46"/>
      <c r="BD32" s="46"/>
      <c r="BE32" s="46"/>
      <c r="BF32" s="45"/>
      <c r="BG32" s="45"/>
      <c r="BH32" s="45"/>
      <c r="BI32" s="45"/>
      <c r="BJ32" s="45"/>
      <c r="BK32" s="46"/>
      <c r="BL32" s="46"/>
      <c r="BM32" s="46"/>
      <c r="BN32" s="45"/>
      <c r="BO32" s="45"/>
      <c r="BP32" s="45"/>
      <c r="BQ32" s="45"/>
      <c r="BR32" s="45"/>
      <c r="BS32" s="45"/>
      <c r="BT32" s="45"/>
      <c r="BU32" s="45"/>
      <c r="BV32" s="45"/>
      <c r="BW32" s="45"/>
      <c r="BX32" s="46"/>
      <c r="BY32" s="46"/>
      <c r="BZ32" s="45"/>
      <c r="CA32" s="45"/>
      <c r="CB32" s="46"/>
      <c r="CC32" s="46"/>
      <c r="CD32" s="45"/>
      <c r="CE32" s="45"/>
      <c r="CF32" s="47"/>
      <c r="CG32" s="47"/>
    </row>
    <row r="33" spans="2:85" ht="13.25" outlineLevel="1" x14ac:dyDescent="0.25">
      <c r="B33" s="48" t="s">
        <v>101</v>
      </c>
      <c r="C33" s="49" t="s">
        <v>102</v>
      </c>
      <c r="D33" s="50">
        <f>TEIK_2004!C33</f>
        <v>0</v>
      </c>
      <c r="E33" s="50">
        <f>TEIK_2004!D33</f>
        <v>0</v>
      </c>
      <c r="F33" s="50">
        <f>TEIK_2004!E33</f>
        <v>0</v>
      </c>
      <c r="G33" s="50">
        <f>TEIK_2004!F33</f>
        <v>0</v>
      </c>
      <c r="H33" s="50">
        <f>TEIK_2004!G33</f>
        <v>0</v>
      </c>
      <c r="I33" s="50">
        <f>TEIK_2004!H33</f>
        <v>0</v>
      </c>
      <c r="J33" s="50">
        <f>TEIK_2004!I33</f>
        <v>0</v>
      </c>
      <c r="K33" s="50">
        <f>TEIK_2004!J33</f>
        <v>0</v>
      </c>
      <c r="L33" s="50">
        <f>TEIK_2004!K33</f>
        <v>0</v>
      </c>
      <c r="M33" s="50">
        <f>TEIK_2004!L33</f>
        <v>0</v>
      </c>
      <c r="N33" s="50">
        <f>TEIK_2004!M33</f>
        <v>0</v>
      </c>
      <c r="O33" s="51">
        <f>TEIK_2004!N33</f>
        <v>0</v>
      </c>
      <c r="P33" s="50">
        <f>TEIK_2004!O33</f>
        <v>0</v>
      </c>
      <c r="Q33" s="52">
        <f>TEIK_2004!P33</f>
        <v>0</v>
      </c>
      <c r="R33" s="51">
        <f>TEIK_2004!Q33</f>
        <v>0</v>
      </c>
      <c r="S33" s="52">
        <f>TEIK_2004!R33</f>
        <v>0</v>
      </c>
      <c r="T33" s="50">
        <f>TEIK_2004!S33</f>
        <v>0</v>
      </c>
      <c r="U33" s="51">
        <f>TEIK_2004!T33</f>
        <v>0</v>
      </c>
      <c r="V33" s="52">
        <f>TEIK_2004!U33</f>
        <v>0</v>
      </c>
      <c r="W33" s="50">
        <f>TEIK_2004!V33</f>
        <v>0</v>
      </c>
      <c r="X33" s="50">
        <f>TEIK_2004!W33</f>
        <v>0</v>
      </c>
      <c r="Y33" s="50">
        <f>TEIK_2004!X33</f>
        <v>0</v>
      </c>
      <c r="Z33" s="50">
        <f>TEIK_2004!Y33</f>
        <v>0</v>
      </c>
      <c r="AA33" s="50">
        <f>TEIK_2004!Z33</f>
        <v>0</v>
      </c>
      <c r="AB33" s="51">
        <f>TEIK_2004!AA33</f>
        <v>0</v>
      </c>
      <c r="AC33" s="50">
        <f>TEIK_2004!AB33</f>
        <v>0</v>
      </c>
      <c r="AD33" s="50">
        <f>TEIK_2004!AC33</f>
        <v>0</v>
      </c>
      <c r="AE33" s="50">
        <f>TEIK_2004!AD33</f>
        <v>0</v>
      </c>
      <c r="AF33" s="50">
        <f>TEIK_2004!AE33</f>
        <v>0</v>
      </c>
      <c r="AG33" s="50">
        <f>TEIK_2004!AF33</f>
        <v>0</v>
      </c>
      <c r="AH33" s="50">
        <f>TEIK_2004!AG33</f>
        <v>0</v>
      </c>
      <c r="AI33" s="50">
        <f>TEIK_2004!AH33</f>
        <v>0</v>
      </c>
      <c r="AJ33" s="52">
        <f>TEIK_2004!AI33</f>
        <v>0</v>
      </c>
      <c r="AK33" s="50">
        <f>TEIK_2004!AJ33</f>
        <v>0</v>
      </c>
      <c r="AL33" s="50">
        <f>TEIK_2004!AK33</f>
        <v>0</v>
      </c>
      <c r="AM33" s="53">
        <f>TEIK_2004!AL33</f>
        <v>0</v>
      </c>
      <c r="AN33" s="51">
        <f>TEIK_2004!AM33</f>
        <v>0</v>
      </c>
      <c r="AO33" s="52">
        <f>TEIK_2004!AN33</f>
        <v>0</v>
      </c>
      <c r="AP33" s="51">
        <f>TEIK_2004!AO33</f>
        <v>0</v>
      </c>
      <c r="AQ33" s="50">
        <f>TEIK_2004!AP33</f>
        <v>0</v>
      </c>
      <c r="AR33" s="50">
        <f>TEIK_2004!AQ33</f>
        <v>0</v>
      </c>
      <c r="AS33" s="54">
        <f>TEIK_2004!AR33</f>
        <v>0</v>
      </c>
      <c r="AT33" s="45"/>
      <c r="AU33" s="45"/>
      <c r="AV33" s="45"/>
      <c r="AW33" s="46"/>
      <c r="AX33" s="46"/>
      <c r="AY33" s="45"/>
      <c r="AZ33" s="45"/>
      <c r="BA33" s="45"/>
      <c r="BB33" s="45"/>
      <c r="BC33" s="46"/>
      <c r="BD33" s="46"/>
      <c r="BE33" s="46"/>
      <c r="BF33" s="45"/>
      <c r="BG33" s="45"/>
      <c r="BH33" s="45"/>
      <c r="BI33" s="45"/>
      <c r="BJ33" s="45"/>
      <c r="BK33" s="46"/>
      <c r="BL33" s="46"/>
      <c r="BM33" s="46"/>
      <c r="BN33" s="45"/>
      <c r="BO33" s="45"/>
      <c r="BP33" s="45"/>
      <c r="BQ33" s="45"/>
      <c r="BR33" s="45"/>
      <c r="BS33" s="45"/>
      <c r="BT33" s="45"/>
      <c r="BU33" s="45"/>
      <c r="BV33" s="45"/>
      <c r="BW33" s="45"/>
      <c r="BX33" s="46"/>
      <c r="BY33" s="46"/>
      <c r="BZ33" s="45"/>
      <c r="CA33" s="45"/>
      <c r="CB33" s="46"/>
      <c r="CC33" s="46"/>
      <c r="CD33" s="45"/>
      <c r="CE33" s="45"/>
      <c r="CF33" s="47"/>
      <c r="CG33" s="47"/>
    </row>
    <row r="34" spans="2:85" ht="13.25" outlineLevel="1" x14ac:dyDescent="0.25">
      <c r="B34" s="48" t="s">
        <v>103</v>
      </c>
      <c r="C34" s="49" t="s">
        <v>104</v>
      </c>
      <c r="D34" s="50">
        <f>TEIK_2004!C34</f>
        <v>0</v>
      </c>
      <c r="E34" s="50">
        <f>TEIK_2004!D34</f>
        <v>0</v>
      </c>
      <c r="F34" s="50">
        <f>TEIK_2004!E34</f>
        <v>0</v>
      </c>
      <c r="G34" s="50">
        <f>TEIK_2004!F34</f>
        <v>0</v>
      </c>
      <c r="H34" s="50">
        <f>TEIK_2004!G34</f>
        <v>0</v>
      </c>
      <c r="I34" s="50">
        <f>TEIK_2004!H34</f>
        <v>0</v>
      </c>
      <c r="J34" s="50">
        <f>TEIK_2004!I34</f>
        <v>0</v>
      </c>
      <c r="K34" s="50">
        <f>TEIK_2004!J34</f>
        <v>0</v>
      </c>
      <c r="L34" s="50">
        <f>TEIK_2004!K34</f>
        <v>0</v>
      </c>
      <c r="M34" s="50">
        <f>TEIK_2004!L34</f>
        <v>0</v>
      </c>
      <c r="N34" s="50">
        <f>TEIK_2004!M34</f>
        <v>0</v>
      </c>
      <c r="O34" s="51">
        <f>TEIK_2004!N34</f>
        <v>0</v>
      </c>
      <c r="P34" s="50">
        <f>TEIK_2004!O34</f>
        <v>0</v>
      </c>
      <c r="Q34" s="52">
        <f>TEIK_2004!P34</f>
        <v>0</v>
      </c>
      <c r="R34" s="51">
        <f>TEIK_2004!Q34</f>
        <v>0</v>
      </c>
      <c r="S34" s="52">
        <f>TEIK_2004!R34</f>
        <v>0</v>
      </c>
      <c r="T34" s="50">
        <f>TEIK_2004!S34</f>
        <v>0</v>
      </c>
      <c r="U34" s="51">
        <f>TEIK_2004!T34</f>
        <v>0</v>
      </c>
      <c r="V34" s="52">
        <f>TEIK_2004!U34</f>
        <v>0</v>
      </c>
      <c r="W34" s="50">
        <f>TEIK_2004!V34</f>
        <v>0</v>
      </c>
      <c r="X34" s="50">
        <f>TEIK_2004!W34</f>
        <v>0</v>
      </c>
      <c r="Y34" s="50">
        <f>TEIK_2004!X34</f>
        <v>0</v>
      </c>
      <c r="Z34" s="50">
        <f>TEIK_2004!Y34</f>
        <v>0</v>
      </c>
      <c r="AA34" s="50">
        <f>TEIK_2004!Z34</f>
        <v>0</v>
      </c>
      <c r="AB34" s="51">
        <f>TEIK_2004!AA34</f>
        <v>0</v>
      </c>
      <c r="AC34" s="50">
        <f>TEIK_2004!AB34</f>
        <v>0</v>
      </c>
      <c r="AD34" s="50">
        <f>TEIK_2004!AC34</f>
        <v>0</v>
      </c>
      <c r="AE34" s="50">
        <f>TEIK_2004!AD34</f>
        <v>0</v>
      </c>
      <c r="AF34" s="50">
        <f>TEIK_2004!AE34</f>
        <v>0</v>
      </c>
      <c r="AG34" s="50">
        <f>TEIK_2004!AF34</f>
        <v>0</v>
      </c>
      <c r="AH34" s="50">
        <f>TEIK_2004!AG34</f>
        <v>0</v>
      </c>
      <c r="AI34" s="50">
        <f>TEIK_2004!AH34</f>
        <v>0</v>
      </c>
      <c r="AJ34" s="52">
        <f>TEIK_2004!AI34</f>
        <v>0</v>
      </c>
      <c r="AK34" s="50">
        <f>TEIK_2004!AJ34</f>
        <v>0</v>
      </c>
      <c r="AL34" s="50">
        <f>TEIK_2004!AK34</f>
        <v>0</v>
      </c>
      <c r="AM34" s="53">
        <f>TEIK_2004!AL34</f>
        <v>0</v>
      </c>
      <c r="AN34" s="51">
        <f>TEIK_2004!AM34</f>
        <v>0</v>
      </c>
      <c r="AO34" s="52">
        <f>TEIK_2004!AN34</f>
        <v>0</v>
      </c>
      <c r="AP34" s="51">
        <f>TEIK_2004!AO34</f>
        <v>0</v>
      </c>
      <c r="AQ34" s="50">
        <f>TEIK_2004!AP34</f>
        <v>0</v>
      </c>
      <c r="AR34" s="50">
        <f>TEIK_2004!AQ34</f>
        <v>0</v>
      </c>
      <c r="AS34" s="54">
        <f>TEIK_2004!AR34</f>
        <v>0</v>
      </c>
      <c r="AT34" s="45"/>
      <c r="AU34" s="45"/>
      <c r="AV34" s="45"/>
      <c r="AW34" s="46"/>
      <c r="AX34" s="46"/>
      <c r="AY34" s="45"/>
      <c r="AZ34" s="45"/>
      <c r="BA34" s="45"/>
      <c r="BB34" s="45"/>
      <c r="BC34" s="46"/>
      <c r="BD34" s="46"/>
      <c r="BE34" s="46"/>
      <c r="BF34" s="45"/>
      <c r="BG34" s="45"/>
      <c r="BH34" s="45"/>
      <c r="BI34" s="45"/>
      <c r="BJ34" s="45"/>
      <c r="BK34" s="46"/>
      <c r="BL34" s="46"/>
      <c r="BM34" s="46"/>
      <c r="BN34" s="45"/>
      <c r="BO34" s="45"/>
      <c r="BP34" s="45"/>
      <c r="BQ34" s="45"/>
      <c r="BR34" s="45"/>
      <c r="BS34" s="45"/>
      <c r="BT34" s="45"/>
      <c r="BU34" s="45"/>
      <c r="BV34" s="45"/>
      <c r="BW34" s="45"/>
      <c r="BX34" s="46"/>
      <c r="BY34" s="46"/>
      <c r="BZ34" s="45"/>
      <c r="CA34" s="45"/>
      <c r="CB34" s="46"/>
      <c r="CC34" s="46"/>
      <c r="CD34" s="45"/>
      <c r="CE34" s="45"/>
      <c r="CF34" s="47"/>
      <c r="CG34" s="47"/>
    </row>
    <row r="35" spans="2:85" ht="13.25" outlineLevel="1" x14ac:dyDescent="0.25">
      <c r="B35" s="48" t="s">
        <v>105</v>
      </c>
      <c r="C35" s="49" t="s">
        <v>106</v>
      </c>
      <c r="D35" s="50">
        <f>TEIK_2004!C35</f>
        <v>327.18</v>
      </c>
      <c r="E35" s="50">
        <f>TEIK_2004!D35</f>
        <v>196.3</v>
      </c>
      <c r="F35" s="50">
        <f>TEIK_2004!E35</f>
        <v>396.01</v>
      </c>
      <c r="G35" s="50">
        <f>TEIK_2004!F35</f>
        <v>55.7</v>
      </c>
      <c r="H35" s="50">
        <f>TEIK_2004!G35</f>
        <v>245.39</v>
      </c>
      <c r="I35" s="50">
        <f>TEIK_2004!H35</f>
        <v>123.87</v>
      </c>
      <c r="J35" s="50">
        <f>TEIK_2004!I35</f>
        <v>148.34</v>
      </c>
      <c r="K35" s="50">
        <f>TEIK_2004!J35</f>
        <v>414.36</v>
      </c>
      <c r="L35" s="50">
        <f>TEIK_2004!K35</f>
        <v>382.51</v>
      </c>
      <c r="M35" s="50">
        <f>TEIK_2004!L35</f>
        <v>429.72</v>
      </c>
      <c r="N35" s="50">
        <f>TEIK_2004!M35</f>
        <v>1775.52</v>
      </c>
      <c r="O35" s="51">
        <f>TEIK_2004!N35</f>
        <v>157.16</v>
      </c>
      <c r="P35" s="50">
        <f>TEIK_2004!O35</f>
        <v>31.86</v>
      </c>
      <c r="Q35" s="52">
        <f>TEIK_2004!P35</f>
        <v>149.02000000000001</v>
      </c>
      <c r="R35" s="51">
        <f>TEIK_2004!Q35</f>
        <v>362.33</v>
      </c>
      <c r="S35" s="52">
        <f>TEIK_2004!R35</f>
        <v>330.89</v>
      </c>
      <c r="T35" s="50">
        <f>TEIK_2004!S35</f>
        <v>352.1</v>
      </c>
      <c r="U35" s="51">
        <f>TEIK_2004!T35</f>
        <v>110.95</v>
      </c>
      <c r="V35" s="52">
        <f>TEIK_2004!U35</f>
        <v>444.87</v>
      </c>
      <c r="W35" s="50">
        <f>TEIK_2004!V35</f>
        <v>361.18</v>
      </c>
      <c r="X35" s="50">
        <f>TEIK_2004!W35</f>
        <v>56.86</v>
      </c>
      <c r="Y35" s="50">
        <f>TEIK_2004!X35</f>
        <v>177.64</v>
      </c>
      <c r="Z35" s="50">
        <f>TEIK_2004!Y35</f>
        <v>1846.52</v>
      </c>
      <c r="AA35" s="50">
        <f>TEIK_2004!Z35</f>
        <v>899.15</v>
      </c>
      <c r="AB35" s="51">
        <f>TEIK_2004!AA35</f>
        <v>2260.2600000000002</v>
      </c>
      <c r="AC35" s="50">
        <f>TEIK_2004!AB35</f>
        <v>2080</v>
      </c>
      <c r="AD35" s="50">
        <f>TEIK_2004!AC35</f>
        <v>611.23</v>
      </c>
      <c r="AE35" s="50">
        <f>TEIK_2004!AD35</f>
        <v>1281.73</v>
      </c>
      <c r="AF35" s="50">
        <f>TEIK_2004!AE35</f>
        <v>18064.21</v>
      </c>
      <c r="AG35" s="50">
        <f>TEIK_2004!AF35</f>
        <v>573.65</v>
      </c>
      <c r="AH35" s="50">
        <f>TEIK_2004!AG35</f>
        <v>8939.76</v>
      </c>
      <c r="AI35" s="50">
        <f>TEIK_2004!AH35</f>
        <v>974.55</v>
      </c>
      <c r="AJ35" s="52">
        <f>TEIK_2004!AI35</f>
        <v>1065.47</v>
      </c>
      <c r="AK35" s="50">
        <f>TEIK_2004!AJ35</f>
        <v>737.61</v>
      </c>
      <c r="AL35" s="50">
        <f>TEIK_2004!AK35</f>
        <v>429.65</v>
      </c>
      <c r="AM35" s="53">
        <f>TEIK_2004!AL35</f>
        <v>53.76</v>
      </c>
      <c r="AN35" s="51">
        <f>TEIK_2004!AM35</f>
        <v>630.58000000000004</v>
      </c>
      <c r="AO35" s="52">
        <f>TEIK_2004!AN35</f>
        <v>642.94000000000005</v>
      </c>
      <c r="AP35" s="51">
        <f>TEIK_2004!AO35</f>
        <v>249.15</v>
      </c>
      <c r="AQ35" s="50">
        <f>TEIK_2004!AP35</f>
        <v>3765</v>
      </c>
      <c r="AR35" s="50">
        <f>TEIK_2004!AQ35</f>
        <v>136.99</v>
      </c>
      <c r="AS35" s="54">
        <f>TEIK_2004!AR35</f>
        <v>52271.970000000016</v>
      </c>
      <c r="AT35" s="45"/>
      <c r="AU35" s="45"/>
      <c r="AV35" s="45"/>
      <c r="AW35" s="46"/>
      <c r="AX35" s="46"/>
      <c r="AY35" s="45"/>
      <c r="AZ35" s="45"/>
      <c r="BA35" s="45"/>
      <c r="BB35" s="45"/>
      <c r="BC35" s="46"/>
      <c r="BD35" s="46"/>
      <c r="BE35" s="46"/>
      <c r="BF35" s="45"/>
      <c r="BG35" s="45"/>
      <c r="BH35" s="45"/>
      <c r="BI35" s="45"/>
      <c r="BJ35" s="45"/>
      <c r="BK35" s="46"/>
      <c r="BL35" s="46"/>
      <c r="BM35" s="46"/>
      <c r="BN35" s="45"/>
      <c r="BO35" s="45"/>
      <c r="BP35" s="45"/>
      <c r="BQ35" s="45"/>
      <c r="BR35" s="45"/>
      <c r="BS35" s="45"/>
      <c r="BT35" s="45"/>
      <c r="BU35" s="45"/>
      <c r="BV35" s="45"/>
      <c r="BW35" s="45"/>
      <c r="BX35" s="46"/>
      <c r="BY35" s="46"/>
      <c r="BZ35" s="45"/>
      <c r="CA35" s="45"/>
      <c r="CB35" s="46"/>
      <c r="CC35" s="46"/>
      <c r="CD35" s="45"/>
      <c r="CE35" s="45"/>
      <c r="CF35" s="47"/>
      <c r="CG35" s="47"/>
    </row>
    <row r="36" spans="2:85" ht="13.25" outlineLevel="1" x14ac:dyDescent="0.25">
      <c r="B36" s="48" t="s">
        <v>107</v>
      </c>
      <c r="C36" s="49" t="s">
        <v>108</v>
      </c>
      <c r="D36" s="50">
        <f>TEIK_2004!C36</f>
        <v>0</v>
      </c>
      <c r="E36" s="50">
        <f>TEIK_2004!D36</f>
        <v>0</v>
      </c>
      <c r="F36" s="50">
        <f>TEIK_2004!E36</f>
        <v>0</v>
      </c>
      <c r="G36" s="50">
        <f>TEIK_2004!F36</f>
        <v>0</v>
      </c>
      <c r="H36" s="50">
        <f>TEIK_2004!G36</f>
        <v>0</v>
      </c>
      <c r="I36" s="50">
        <f>TEIK_2004!H36</f>
        <v>0</v>
      </c>
      <c r="J36" s="50">
        <f>TEIK_2004!I36</f>
        <v>0</v>
      </c>
      <c r="K36" s="50">
        <f>TEIK_2004!J36</f>
        <v>0</v>
      </c>
      <c r="L36" s="50">
        <f>TEIK_2004!K36</f>
        <v>0</v>
      </c>
      <c r="M36" s="50">
        <f>TEIK_2004!L36</f>
        <v>0</v>
      </c>
      <c r="N36" s="50">
        <f>TEIK_2004!M36</f>
        <v>0</v>
      </c>
      <c r="O36" s="51">
        <f>TEIK_2004!N36</f>
        <v>0</v>
      </c>
      <c r="P36" s="50">
        <f>TEIK_2004!O36</f>
        <v>0</v>
      </c>
      <c r="Q36" s="52">
        <f>TEIK_2004!P36</f>
        <v>0</v>
      </c>
      <c r="R36" s="51">
        <f>TEIK_2004!Q36</f>
        <v>0</v>
      </c>
      <c r="S36" s="52">
        <f>TEIK_2004!R36</f>
        <v>0</v>
      </c>
      <c r="T36" s="50">
        <f>TEIK_2004!S36</f>
        <v>0</v>
      </c>
      <c r="U36" s="51">
        <f>TEIK_2004!T36</f>
        <v>0</v>
      </c>
      <c r="V36" s="52">
        <f>TEIK_2004!U36</f>
        <v>0</v>
      </c>
      <c r="W36" s="50">
        <f>TEIK_2004!V36</f>
        <v>0</v>
      </c>
      <c r="X36" s="50">
        <f>TEIK_2004!W36</f>
        <v>0</v>
      </c>
      <c r="Y36" s="50">
        <f>TEIK_2004!X36</f>
        <v>0</v>
      </c>
      <c r="Z36" s="50">
        <f>TEIK_2004!Y36</f>
        <v>0</v>
      </c>
      <c r="AA36" s="50">
        <f>TEIK_2004!Z36</f>
        <v>0</v>
      </c>
      <c r="AB36" s="51">
        <f>TEIK_2004!AA36</f>
        <v>0</v>
      </c>
      <c r="AC36" s="50">
        <f>TEIK_2004!AB36</f>
        <v>0</v>
      </c>
      <c r="AD36" s="50">
        <f>TEIK_2004!AC36</f>
        <v>0</v>
      </c>
      <c r="AE36" s="50">
        <f>TEIK_2004!AD36</f>
        <v>0</v>
      </c>
      <c r="AF36" s="50">
        <f>TEIK_2004!AE36</f>
        <v>0</v>
      </c>
      <c r="AG36" s="50">
        <f>TEIK_2004!AF36</f>
        <v>0</v>
      </c>
      <c r="AH36" s="50">
        <f>TEIK_2004!AG36</f>
        <v>0</v>
      </c>
      <c r="AI36" s="50">
        <f>TEIK_2004!AH36</f>
        <v>0</v>
      </c>
      <c r="AJ36" s="52">
        <f>TEIK_2004!AI36</f>
        <v>0</v>
      </c>
      <c r="AK36" s="50">
        <f>TEIK_2004!AJ36</f>
        <v>0</v>
      </c>
      <c r="AL36" s="50">
        <f>TEIK_2004!AK36</f>
        <v>0</v>
      </c>
      <c r="AM36" s="53">
        <f>TEIK_2004!AL36</f>
        <v>0</v>
      </c>
      <c r="AN36" s="51">
        <f>TEIK_2004!AM36</f>
        <v>0</v>
      </c>
      <c r="AO36" s="52">
        <f>TEIK_2004!AN36</f>
        <v>0</v>
      </c>
      <c r="AP36" s="51">
        <f>TEIK_2004!AO36</f>
        <v>0</v>
      </c>
      <c r="AQ36" s="50">
        <f>TEIK_2004!AP36</f>
        <v>0</v>
      </c>
      <c r="AR36" s="50">
        <f>TEIK_2004!AQ36</f>
        <v>0</v>
      </c>
      <c r="AS36" s="54">
        <f>TEIK_2004!AR36</f>
        <v>0</v>
      </c>
      <c r="AT36" s="45"/>
      <c r="AU36" s="45"/>
      <c r="AV36" s="45"/>
      <c r="AW36" s="46"/>
      <c r="AX36" s="46"/>
      <c r="AY36" s="45"/>
      <c r="AZ36" s="45"/>
      <c r="BA36" s="45"/>
      <c r="BB36" s="45"/>
      <c r="BC36" s="46"/>
      <c r="BD36" s="46"/>
      <c r="BE36" s="46"/>
      <c r="BF36" s="45"/>
      <c r="BG36" s="45"/>
      <c r="BH36" s="45"/>
      <c r="BI36" s="45"/>
      <c r="BJ36" s="45"/>
      <c r="BK36" s="46"/>
      <c r="BL36" s="46"/>
      <c r="BM36" s="46"/>
      <c r="BN36" s="45"/>
      <c r="BO36" s="45"/>
      <c r="BP36" s="45"/>
      <c r="BQ36" s="45"/>
      <c r="BR36" s="45"/>
      <c r="BS36" s="45"/>
      <c r="BT36" s="45"/>
      <c r="BU36" s="45"/>
      <c r="BV36" s="45"/>
      <c r="BW36" s="45"/>
      <c r="BX36" s="46"/>
      <c r="BY36" s="46"/>
      <c r="BZ36" s="45"/>
      <c r="CA36" s="45"/>
      <c r="CB36" s="46"/>
      <c r="CC36" s="46"/>
      <c r="CD36" s="45"/>
      <c r="CE36" s="45"/>
      <c r="CF36" s="47"/>
      <c r="CG36" s="47"/>
    </row>
    <row r="37" spans="2:85" ht="13.25" outlineLevel="1" x14ac:dyDescent="0.25">
      <c r="B37" s="48" t="s">
        <v>109</v>
      </c>
      <c r="C37" s="49" t="s">
        <v>110</v>
      </c>
      <c r="D37" s="50">
        <f>TEIK_2004!C37</f>
        <v>0</v>
      </c>
      <c r="E37" s="50">
        <f>TEIK_2004!D37</f>
        <v>0</v>
      </c>
      <c r="F37" s="50">
        <f>TEIK_2004!E37</f>
        <v>0</v>
      </c>
      <c r="G37" s="50">
        <f>TEIK_2004!F37</f>
        <v>0</v>
      </c>
      <c r="H37" s="50">
        <f>TEIK_2004!G37</f>
        <v>0</v>
      </c>
      <c r="I37" s="50">
        <f>TEIK_2004!H37</f>
        <v>0</v>
      </c>
      <c r="J37" s="50">
        <f>TEIK_2004!I37</f>
        <v>0</v>
      </c>
      <c r="K37" s="50">
        <f>TEIK_2004!J37</f>
        <v>0</v>
      </c>
      <c r="L37" s="50">
        <f>TEIK_2004!K37</f>
        <v>0</v>
      </c>
      <c r="M37" s="50">
        <f>TEIK_2004!L37</f>
        <v>0</v>
      </c>
      <c r="N37" s="50">
        <f>TEIK_2004!M37</f>
        <v>0</v>
      </c>
      <c r="O37" s="51">
        <f>TEIK_2004!N37</f>
        <v>0</v>
      </c>
      <c r="P37" s="50">
        <f>TEIK_2004!O37</f>
        <v>0</v>
      </c>
      <c r="Q37" s="52">
        <f>TEIK_2004!P37</f>
        <v>0</v>
      </c>
      <c r="R37" s="51">
        <f>TEIK_2004!Q37</f>
        <v>0</v>
      </c>
      <c r="S37" s="52">
        <f>TEIK_2004!R37</f>
        <v>0</v>
      </c>
      <c r="T37" s="50">
        <f>TEIK_2004!S37</f>
        <v>0</v>
      </c>
      <c r="U37" s="51">
        <f>TEIK_2004!T37</f>
        <v>0</v>
      </c>
      <c r="V37" s="52">
        <f>TEIK_2004!U37</f>
        <v>0</v>
      </c>
      <c r="W37" s="50">
        <f>TEIK_2004!V37</f>
        <v>0</v>
      </c>
      <c r="X37" s="50">
        <f>TEIK_2004!W37</f>
        <v>0</v>
      </c>
      <c r="Y37" s="50">
        <f>TEIK_2004!X37</f>
        <v>0</v>
      </c>
      <c r="Z37" s="50">
        <f>TEIK_2004!Y37</f>
        <v>0</v>
      </c>
      <c r="AA37" s="50">
        <f>TEIK_2004!Z37</f>
        <v>0</v>
      </c>
      <c r="AB37" s="51">
        <f>TEIK_2004!AA37</f>
        <v>0</v>
      </c>
      <c r="AC37" s="50">
        <f>TEIK_2004!AB37</f>
        <v>0</v>
      </c>
      <c r="AD37" s="50">
        <f>TEIK_2004!AC37</f>
        <v>0</v>
      </c>
      <c r="AE37" s="50">
        <f>TEIK_2004!AD37</f>
        <v>0</v>
      </c>
      <c r="AF37" s="50">
        <f>TEIK_2004!AE37</f>
        <v>0</v>
      </c>
      <c r="AG37" s="50">
        <f>TEIK_2004!AF37</f>
        <v>0</v>
      </c>
      <c r="AH37" s="50">
        <f>TEIK_2004!AG37</f>
        <v>0</v>
      </c>
      <c r="AI37" s="50">
        <f>TEIK_2004!AH37</f>
        <v>0</v>
      </c>
      <c r="AJ37" s="52">
        <f>TEIK_2004!AI37</f>
        <v>0</v>
      </c>
      <c r="AK37" s="50">
        <f>TEIK_2004!AJ37</f>
        <v>0</v>
      </c>
      <c r="AL37" s="50">
        <f>TEIK_2004!AK37</f>
        <v>0</v>
      </c>
      <c r="AM37" s="53">
        <f>TEIK_2004!AL37</f>
        <v>0</v>
      </c>
      <c r="AN37" s="51">
        <f>TEIK_2004!AM37</f>
        <v>0</v>
      </c>
      <c r="AO37" s="52">
        <f>TEIK_2004!AN37</f>
        <v>0</v>
      </c>
      <c r="AP37" s="51">
        <f>TEIK_2004!AO37</f>
        <v>0</v>
      </c>
      <c r="AQ37" s="50">
        <f>TEIK_2004!AP37</f>
        <v>0</v>
      </c>
      <c r="AR37" s="50">
        <f>TEIK_2004!AQ37</f>
        <v>0</v>
      </c>
      <c r="AS37" s="54">
        <f>TEIK_2004!AR37</f>
        <v>0</v>
      </c>
      <c r="AT37" s="45"/>
      <c r="AU37" s="45"/>
      <c r="AV37" s="45"/>
      <c r="AW37" s="46"/>
      <c r="AX37" s="46"/>
      <c r="AY37" s="45"/>
      <c r="AZ37" s="45"/>
      <c r="BA37" s="45"/>
      <c r="BB37" s="45"/>
      <c r="BC37" s="46"/>
      <c r="BD37" s="46"/>
      <c r="BE37" s="46"/>
      <c r="BF37" s="45"/>
      <c r="BG37" s="45"/>
      <c r="BH37" s="45"/>
      <c r="BI37" s="45"/>
      <c r="BJ37" s="45"/>
      <c r="BK37" s="46"/>
      <c r="BL37" s="46"/>
      <c r="BM37" s="46"/>
      <c r="BN37" s="45"/>
      <c r="BO37" s="45"/>
      <c r="BP37" s="45"/>
      <c r="BQ37" s="45"/>
      <c r="BR37" s="45"/>
      <c r="BS37" s="45"/>
      <c r="BT37" s="45"/>
      <c r="BU37" s="45"/>
      <c r="BV37" s="45"/>
      <c r="BW37" s="45"/>
      <c r="BX37" s="46"/>
      <c r="BY37" s="46"/>
      <c r="BZ37" s="45"/>
      <c r="CA37" s="45"/>
      <c r="CB37" s="46"/>
      <c r="CC37" s="46"/>
      <c r="CD37" s="45"/>
      <c r="CE37" s="45"/>
      <c r="CF37" s="47"/>
      <c r="CG37" s="47"/>
    </row>
    <row r="38" spans="2:85" ht="13.25" outlineLevel="1" x14ac:dyDescent="0.25">
      <c r="B38" s="48" t="s">
        <v>111</v>
      </c>
      <c r="C38" s="49" t="s">
        <v>112</v>
      </c>
      <c r="D38" s="50">
        <f>TEIK_2004!C38</f>
        <v>0</v>
      </c>
      <c r="E38" s="50">
        <f>TEIK_2004!D38</f>
        <v>0</v>
      </c>
      <c r="F38" s="50">
        <f>TEIK_2004!E38</f>
        <v>0</v>
      </c>
      <c r="G38" s="50">
        <f>TEIK_2004!F38</f>
        <v>0</v>
      </c>
      <c r="H38" s="50">
        <f>TEIK_2004!G38</f>
        <v>0</v>
      </c>
      <c r="I38" s="50">
        <f>TEIK_2004!H38</f>
        <v>0</v>
      </c>
      <c r="J38" s="50">
        <f>TEIK_2004!I38</f>
        <v>0</v>
      </c>
      <c r="K38" s="50">
        <f>TEIK_2004!J38</f>
        <v>0</v>
      </c>
      <c r="L38" s="50">
        <f>TEIK_2004!K38</f>
        <v>0</v>
      </c>
      <c r="M38" s="50">
        <f>TEIK_2004!L38</f>
        <v>0</v>
      </c>
      <c r="N38" s="50">
        <f>TEIK_2004!M38</f>
        <v>0</v>
      </c>
      <c r="O38" s="51">
        <f>TEIK_2004!N38</f>
        <v>0</v>
      </c>
      <c r="P38" s="50">
        <f>TEIK_2004!O38</f>
        <v>0</v>
      </c>
      <c r="Q38" s="52">
        <f>TEIK_2004!P38</f>
        <v>0</v>
      </c>
      <c r="R38" s="51">
        <f>TEIK_2004!Q38</f>
        <v>0</v>
      </c>
      <c r="S38" s="52">
        <f>TEIK_2004!R38</f>
        <v>0</v>
      </c>
      <c r="T38" s="50">
        <f>TEIK_2004!S38</f>
        <v>0</v>
      </c>
      <c r="U38" s="51">
        <f>TEIK_2004!T38</f>
        <v>0</v>
      </c>
      <c r="V38" s="52">
        <f>TEIK_2004!U38</f>
        <v>0</v>
      </c>
      <c r="W38" s="50">
        <f>TEIK_2004!V38</f>
        <v>0</v>
      </c>
      <c r="X38" s="50">
        <f>TEIK_2004!W38</f>
        <v>0</v>
      </c>
      <c r="Y38" s="50">
        <f>TEIK_2004!X38</f>
        <v>0</v>
      </c>
      <c r="Z38" s="50">
        <f>TEIK_2004!Y38</f>
        <v>0</v>
      </c>
      <c r="AA38" s="50">
        <f>TEIK_2004!Z38</f>
        <v>0</v>
      </c>
      <c r="AB38" s="51">
        <f>TEIK_2004!AA38</f>
        <v>0</v>
      </c>
      <c r="AC38" s="50">
        <f>TEIK_2004!AB38</f>
        <v>0</v>
      </c>
      <c r="AD38" s="50">
        <f>TEIK_2004!AC38</f>
        <v>0</v>
      </c>
      <c r="AE38" s="50">
        <f>TEIK_2004!AD38</f>
        <v>0</v>
      </c>
      <c r="AF38" s="50">
        <f>TEIK_2004!AE38</f>
        <v>0</v>
      </c>
      <c r="AG38" s="50">
        <f>TEIK_2004!AF38</f>
        <v>0</v>
      </c>
      <c r="AH38" s="50">
        <f>TEIK_2004!AG38</f>
        <v>0</v>
      </c>
      <c r="AI38" s="50">
        <f>TEIK_2004!AH38</f>
        <v>0</v>
      </c>
      <c r="AJ38" s="52">
        <f>TEIK_2004!AI38</f>
        <v>0</v>
      </c>
      <c r="AK38" s="50">
        <f>TEIK_2004!AJ38</f>
        <v>0</v>
      </c>
      <c r="AL38" s="50">
        <f>TEIK_2004!AK38</f>
        <v>0</v>
      </c>
      <c r="AM38" s="53">
        <f>TEIK_2004!AL38</f>
        <v>0</v>
      </c>
      <c r="AN38" s="51">
        <f>TEIK_2004!AM38</f>
        <v>0</v>
      </c>
      <c r="AO38" s="52">
        <f>TEIK_2004!AN38</f>
        <v>0</v>
      </c>
      <c r="AP38" s="51">
        <f>TEIK_2004!AO38</f>
        <v>0</v>
      </c>
      <c r="AQ38" s="50">
        <f>TEIK_2004!AP38</f>
        <v>0</v>
      </c>
      <c r="AR38" s="50">
        <f>TEIK_2004!AQ38</f>
        <v>0</v>
      </c>
      <c r="AS38" s="54">
        <f>TEIK_2004!AR38</f>
        <v>0</v>
      </c>
      <c r="AT38" s="45"/>
      <c r="AU38" s="45"/>
      <c r="AV38" s="45"/>
      <c r="AW38" s="46"/>
      <c r="AX38" s="46"/>
      <c r="AY38" s="45"/>
      <c r="AZ38" s="45"/>
      <c r="BA38" s="45"/>
      <c r="BB38" s="45"/>
      <c r="BC38" s="46"/>
      <c r="BD38" s="46"/>
      <c r="BE38" s="46"/>
      <c r="BF38" s="45"/>
      <c r="BG38" s="45"/>
      <c r="BH38" s="45"/>
      <c r="BI38" s="45"/>
      <c r="BJ38" s="45"/>
      <c r="BK38" s="46"/>
      <c r="BL38" s="46"/>
      <c r="BM38" s="46"/>
      <c r="BN38" s="45"/>
      <c r="BO38" s="45"/>
      <c r="BP38" s="45"/>
      <c r="BQ38" s="45"/>
      <c r="BR38" s="45"/>
      <c r="BS38" s="45"/>
      <c r="BT38" s="45"/>
      <c r="BU38" s="45"/>
      <c r="BV38" s="45"/>
      <c r="BW38" s="45"/>
      <c r="BX38" s="46"/>
      <c r="BY38" s="46"/>
      <c r="BZ38" s="45"/>
      <c r="CA38" s="45"/>
      <c r="CB38" s="46"/>
      <c r="CC38" s="46"/>
      <c r="CD38" s="45"/>
      <c r="CE38" s="45"/>
      <c r="CF38" s="47"/>
      <c r="CG38" s="47"/>
    </row>
    <row r="39" spans="2:85" ht="13.25" outlineLevel="1" x14ac:dyDescent="0.25">
      <c r="B39" s="48" t="s">
        <v>113</v>
      </c>
      <c r="C39" s="49" t="s">
        <v>114</v>
      </c>
      <c r="D39" s="50">
        <f>TEIK_2004!C39</f>
        <v>0.01</v>
      </c>
      <c r="E39" s="50">
        <f>TEIK_2004!D39</f>
        <v>0.05</v>
      </c>
      <c r="F39" s="50">
        <f>TEIK_2004!E39</f>
        <v>0.12</v>
      </c>
      <c r="G39" s="50">
        <f>TEIK_2004!F39</f>
        <v>0.02</v>
      </c>
      <c r="H39" s="50">
        <f>TEIK_2004!G39</f>
        <v>-0.8</v>
      </c>
      <c r="I39" s="50">
        <f>TEIK_2004!H39</f>
        <v>0.13</v>
      </c>
      <c r="J39" s="50">
        <f>TEIK_2004!I39</f>
        <v>0.05</v>
      </c>
      <c r="K39" s="50">
        <f>TEIK_2004!J39</f>
        <v>0</v>
      </c>
      <c r="L39" s="50">
        <f>TEIK_2004!K39</f>
        <v>0</v>
      </c>
      <c r="M39" s="50">
        <f>TEIK_2004!L39</f>
        <v>0.06</v>
      </c>
      <c r="N39" s="50">
        <f>TEIK_2004!M39</f>
        <v>0.03</v>
      </c>
      <c r="O39" s="51">
        <f>TEIK_2004!N39</f>
        <v>0.03</v>
      </c>
      <c r="P39" s="50">
        <f>TEIK_2004!O39</f>
        <v>0.01</v>
      </c>
      <c r="Q39" s="52">
        <f>TEIK_2004!P39</f>
        <v>0.02</v>
      </c>
      <c r="R39" s="51">
        <f>TEIK_2004!Q39</f>
        <v>0.08</v>
      </c>
      <c r="S39" s="52">
        <f>TEIK_2004!R39</f>
        <v>0.06</v>
      </c>
      <c r="T39" s="50">
        <f>TEIK_2004!S39</f>
        <v>0.03</v>
      </c>
      <c r="U39" s="51">
        <f>TEIK_2004!T39</f>
        <v>0.01</v>
      </c>
      <c r="V39" s="52">
        <f>TEIK_2004!U39</f>
        <v>-0.23</v>
      </c>
      <c r="W39" s="50">
        <f>TEIK_2004!V39</f>
        <v>0.01</v>
      </c>
      <c r="X39" s="50">
        <f>TEIK_2004!W39</f>
        <v>0.01</v>
      </c>
      <c r="Y39" s="50">
        <f>TEIK_2004!X39</f>
        <v>7.0000000000000007E-2</v>
      </c>
      <c r="Z39" s="50">
        <f>TEIK_2004!Y39</f>
        <v>-3.63</v>
      </c>
      <c r="AA39" s="50">
        <f>TEIK_2004!Z39</f>
        <v>-0.33</v>
      </c>
      <c r="AB39" s="51">
        <f>TEIK_2004!AA39</f>
        <v>0</v>
      </c>
      <c r="AC39" s="50">
        <f>TEIK_2004!AB39</f>
        <v>0</v>
      </c>
      <c r="AD39" s="50">
        <f>TEIK_2004!AC39</f>
        <v>0</v>
      </c>
      <c r="AE39" s="50">
        <f>TEIK_2004!AD39</f>
        <v>0</v>
      </c>
      <c r="AF39" s="50">
        <f>TEIK_2004!AE39</f>
        <v>-0.35</v>
      </c>
      <c r="AG39" s="50">
        <f>TEIK_2004!AF39</f>
        <v>-7.11</v>
      </c>
      <c r="AH39" s="50">
        <f>TEIK_2004!AG39</f>
        <v>-0.02</v>
      </c>
      <c r="AI39" s="50">
        <f>TEIK_2004!AH39</f>
        <v>-1.05</v>
      </c>
      <c r="AJ39" s="52">
        <f>TEIK_2004!AI39</f>
        <v>1.06</v>
      </c>
      <c r="AK39" s="50">
        <f>TEIK_2004!AJ39</f>
        <v>-0.65</v>
      </c>
      <c r="AL39" s="50">
        <f>TEIK_2004!AK39</f>
        <v>2730.29</v>
      </c>
      <c r="AM39" s="53">
        <f>TEIK_2004!AL39</f>
        <v>-0.01</v>
      </c>
      <c r="AN39" s="51">
        <f>TEIK_2004!AM39</f>
        <v>1</v>
      </c>
      <c r="AO39" s="52">
        <f>TEIK_2004!AN39</f>
        <v>1</v>
      </c>
      <c r="AP39" s="51">
        <f>TEIK_2004!AO39</f>
        <v>0.01</v>
      </c>
      <c r="AQ39" s="50">
        <f>TEIK_2004!AP39</f>
        <v>24</v>
      </c>
      <c r="AR39" s="50">
        <f>TEIK_2004!AQ39</f>
        <v>0</v>
      </c>
      <c r="AS39" s="54">
        <f>TEIK_2004!AR39</f>
        <v>2743.98</v>
      </c>
      <c r="AT39" s="45"/>
      <c r="AU39" s="45"/>
      <c r="AV39" s="45"/>
      <c r="AW39" s="46"/>
      <c r="AX39" s="46"/>
      <c r="AY39" s="45"/>
      <c r="AZ39" s="45"/>
      <c r="BA39" s="45"/>
      <c r="BB39" s="45"/>
      <c r="BC39" s="46"/>
      <c r="BD39" s="46"/>
      <c r="BE39" s="46"/>
      <c r="BF39" s="45"/>
      <c r="BG39" s="45"/>
      <c r="BH39" s="45"/>
      <c r="BI39" s="45"/>
      <c r="BJ39" s="45"/>
      <c r="BK39" s="46"/>
      <c r="BL39" s="46"/>
      <c r="BM39" s="46"/>
      <c r="BN39" s="45"/>
      <c r="BO39" s="45"/>
      <c r="BP39" s="45"/>
      <c r="BQ39" s="45"/>
      <c r="BR39" s="45"/>
      <c r="BS39" s="45"/>
      <c r="BT39" s="45"/>
      <c r="BU39" s="45"/>
      <c r="BV39" s="45"/>
      <c r="BW39" s="45"/>
      <c r="BX39" s="46"/>
      <c r="BY39" s="46"/>
      <c r="BZ39" s="45"/>
      <c r="CA39" s="45"/>
      <c r="CB39" s="46"/>
      <c r="CC39" s="46"/>
      <c r="CD39" s="45"/>
      <c r="CE39" s="45"/>
      <c r="CF39" s="47"/>
      <c r="CG39" s="47"/>
    </row>
    <row r="40" spans="2:85" ht="13.25" outlineLevel="1" x14ac:dyDescent="0.25">
      <c r="B40" s="48" t="s">
        <v>115</v>
      </c>
      <c r="C40" s="49" t="s">
        <v>116</v>
      </c>
      <c r="D40" s="50">
        <f>TEIK_2004!C40</f>
        <v>0</v>
      </c>
      <c r="E40" s="50">
        <f>TEIK_2004!D40</f>
        <v>0</v>
      </c>
      <c r="F40" s="50">
        <f>TEIK_2004!E40</f>
        <v>0</v>
      </c>
      <c r="G40" s="50">
        <f>TEIK_2004!F40</f>
        <v>0</v>
      </c>
      <c r="H40" s="50">
        <f>TEIK_2004!G40</f>
        <v>0</v>
      </c>
      <c r="I40" s="50">
        <f>TEIK_2004!H40</f>
        <v>0</v>
      </c>
      <c r="J40" s="50">
        <f>TEIK_2004!I40</f>
        <v>0</v>
      </c>
      <c r="K40" s="50">
        <f>TEIK_2004!J40</f>
        <v>0</v>
      </c>
      <c r="L40" s="50">
        <f>TEIK_2004!K40</f>
        <v>0</v>
      </c>
      <c r="M40" s="50">
        <f>TEIK_2004!L40</f>
        <v>0</v>
      </c>
      <c r="N40" s="50">
        <f>TEIK_2004!M40</f>
        <v>0</v>
      </c>
      <c r="O40" s="51">
        <f>TEIK_2004!N40</f>
        <v>0</v>
      </c>
      <c r="P40" s="50">
        <f>TEIK_2004!O40</f>
        <v>0</v>
      </c>
      <c r="Q40" s="52">
        <f>TEIK_2004!P40</f>
        <v>0</v>
      </c>
      <c r="R40" s="51">
        <f>TEIK_2004!Q40</f>
        <v>0</v>
      </c>
      <c r="S40" s="52">
        <f>TEIK_2004!R40</f>
        <v>0</v>
      </c>
      <c r="T40" s="50">
        <f>TEIK_2004!S40</f>
        <v>0</v>
      </c>
      <c r="U40" s="51">
        <f>TEIK_2004!T40</f>
        <v>0</v>
      </c>
      <c r="V40" s="52">
        <f>TEIK_2004!U40</f>
        <v>0</v>
      </c>
      <c r="W40" s="50">
        <f>TEIK_2004!V40</f>
        <v>0</v>
      </c>
      <c r="X40" s="50">
        <f>TEIK_2004!W40</f>
        <v>0</v>
      </c>
      <c r="Y40" s="50">
        <f>TEIK_2004!X40</f>
        <v>0</v>
      </c>
      <c r="Z40" s="50">
        <f>TEIK_2004!Y40</f>
        <v>0</v>
      </c>
      <c r="AA40" s="50">
        <f>TEIK_2004!Z40</f>
        <v>0</v>
      </c>
      <c r="AB40" s="51">
        <f>TEIK_2004!AA40</f>
        <v>0</v>
      </c>
      <c r="AC40" s="50">
        <f>TEIK_2004!AB40</f>
        <v>0</v>
      </c>
      <c r="AD40" s="50">
        <f>TEIK_2004!AC40</f>
        <v>0</v>
      </c>
      <c r="AE40" s="50">
        <f>TEIK_2004!AD40</f>
        <v>0</v>
      </c>
      <c r="AF40" s="50">
        <f>TEIK_2004!AE40</f>
        <v>0</v>
      </c>
      <c r="AG40" s="50">
        <f>TEIK_2004!AF40</f>
        <v>0</v>
      </c>
      <c r="AH40" s="50">
        <f>TEIK_2004!AG40</f>
        <v>0</v>
      </c>
      <c r="AI40" s="50">
        <f>TEIK_2004!AH40</f>
        <v>0</v>
      </c>
      <c r="AJ40" s="52">
        <f>TEIK_2004!AI40</f>
        <v>0</v>
      </c>
      <c r="AK40" s="50">
        <f>TEIK_2004!AJ40</f>
        <v>0</v>
      </c>
      <c r="AL40" s="50">
        <f>TEIK_2004!AK40</f>
        <v>0</v>
      </c>
      <c r="AM40" s="53">
        <f>TEIK_2004!AL40</f>
        <v>0</v>
      </c>
      <c r="AN40" s="51">
        <f>TEIK_2004!AM40</f>
        <v>0</v>
      </c>
      <c r="AO40" s="52">
        <f>TEIK_2004!AN40</f>
        <v>0</v>
      </c>
      <c r="AP40" s="51">
        <f>TEIK_2004!AO40</f>
        <v>0</v>
      </c>
      <c r="AQ40" s="50">
        <f>TEIK_2004!AP40</f>
        <v>0</v>
      </c>
      <c r="AR40" s="50">
        <f>TEIK_2004!AQ40</f>
        <v>0</v>
      </c>
      <c r="AS40" s="54">
        <f>TEIK_2004!AR40</f>
        <v>0</v>
      </c>
      <c r="AT40" s="45"/>
      <c r="AU40" s="45"/>
      <c r="AV40" s="45"/>
      <c r="AW40" s="46"/>
      <c r="AX40" s="46"/>
      <c r="AY40" s="45"/>
      <c r="AZ40" s="45"/>
      <c r="BA40" s="45"/>
      <c r="BB40" s="45"/>
      <c r="BC40" s="46"/>
      <c r="BD40" s="46"/>
      <c r="BE40" s="46"/>
      <c r="BF40" s="45"/>
      <c r="BG40" s="45"/>
      <c r="BH40" s="45"/>
      <c r="BI40" s="45"/>
      <c r="BJ40" s="45"/>
      <c r="BK40" s="46"/>
      <c r="BL40" s="46"/>
      <c r="BM40" s="46"/>
      <c r="BN40" s="45"/>
      <c r="BO40" s="45"/>
      <c r="BP40" s="45"/>
      <c r="BQ40" s="45"/>
      <c r="BR40" s="45"/>
      <c r="BS40" s="45"/>
      <c r="BT40" s="45"/>
      <c r="BU40" s="45"/>
      <c r="BV40" s="45"/>
      <c r="BW40" s="45"/>
      <c r="BX40" s="46"/>
      <c r="BY40" s="46"/>
      <c r="BZ40" s="45"/>
      <c r="CA40" s="45"/>
      <c r="CB40" s="46"/>
      <c r="CC40" s="46"/>
      <c r="CD40" s="45"/>
      <c r="CE40" s="45"/>
      <c r="CF40" s="47"/>
      <c r="CG40" s="47"/>
    </row>
    <row r="41" spans="2:85" ht="13.25" outlineLevel="1" x14ac:dyDescent="0.25">
      <c r="B41" s="48" t="s">
        <v>117</v>
      </c>
      <c r="C41" s="49" t="s">
        <v>118</v>
      </c>
      <c r="D41" s="50">
        <f>TEIK_2004!C41</f>
        <v>0</v>
      </c>
      <c r="E41" s="50">
        <f>TEIK_2004!D41</f>
        <v>0</v>
      </c>
      <c r="F41" s="50">
        <f>TEIK_2004!E41</f>
        <v>0</v>
      </c>
      <c r="G41" s="50">
        <f>TEIK_2004!F41</f>
        <v>0</v>
      </c>
      <c r="H41" s="50">
        <f>TEIK_2004!G41</f>
        <v>0</v>
      </c>
      <c r="I41" s="50">
        <f>TEIK_2004!H41</f>
        <v>0</v>
      </c>
      <c r="J41" s="50">
        <f>TEIK_2004!I41</f>
        <v>0</v>
      </c>
      <c r="K41" s="50">
        <f>TEIK_2004!J41</f>
        <v>0</v>
      </c>
      <c r="L41" s="50">
        <f>TEIK_2004!K41</f>
        <v>0</v>
      </c>
      <c r="M41" s="50">
        <f>TEIK_2004!L41</f>
        <v>0</v>
      </c>
      <c r="N41" s="50">
        <f>TEIK_2004!M41</f>
        <v>0</v>
      </c>
      <c r="O41" s="51">
        <f>TEIK_2004!N41</f>
        <v>0</v>
      </c>
      <c r="P41" s="50">
        <f>TEIK_2004!O41</f>
        <v>0</v>
      </c>
      <c r="Q41" s="52">
        <f>TEIK_2004!P41</f>
        <v>0</v>
      </c>
      <c r="R41" s="51">
        <f>TEIK_2004!Q41</f>
        <v>0</v>
      </c>
      <c r="S41" s="52">
        <f>TEIK_2004!R41</f>
        <v>0</v>
      </c>
      <c r="T41" s="50">
        <f>TEIK_2004!S41</f>
        <v>0</v>
      </c>
      <c r="U41" s="51">
        <f>TEIK_2004!T41</f>
        <v>0</v>
      </c>
      <c r="V41" s="52">
        <f>TEIK_2004!U41</f>
        <v>0</v>
      </c>
      <c r="W41" s="50">
        <f>TEIK_2004!V41</f>
        <v>0</v>
      </c>
      <c r="X41" s="50">
        <f>TEIK_2004!W41</f>
        <v>0</v>
      </c>
      <c r="Y41" s="50">
        <f>TEIK_2004!X41</f>
        <v>0</v>
      </c>
      <c r="Z41" s="50">
        <f>TEIK_2004!Y41</f>
        <v>0</v>
      </c>
      <c r="AA41" s="50">
        <f>TEIK_2004!Z41</f>
        <v>0</v>
      </c>
      <c r="AB41" s="51">
        <f>TEIK_2004!AA41</f>
        <v>0</v>
      </c>
      <c r="AC41" s="50">
        <f>TEIK_2004!AB41</f>
        <v>0</v>
      </c>
      <c r="AD41" s="50">
        <f>TEIK_2004!AC41</f>
        <v>0</v>
      </c>
      <c r="AE41" s="50">
        <f>TEIK_2004!AD41</f>
        <v>0</v>
      </c>
      <c r="AF41" s="50">
        <f>TEIK_2004!AE41</f>
        <v>0</v>
      </c>
      <c r="AG41" s="50">
        <f>TEIK_2004!AF41</f>
        <v>0</v>
      </c>
      <c r="AH41" s="50">
        <f>TEIK_2004!AG41</f>
        <v>0</v>
      </c>
      <c r="AI41" s="50">
        <f>TEIK_2004!AH41</f>
        <v>0</v>
      </c>
      <c r="AJ41" s="52">
        <f>TEIK_2004!AI41</f>
        <v>0</v>
      </c>
      <c r="AK41" s="50">
        <f>TEIK_2004!AJ41</f>
        <v>0</v>
      </c>
      <c r="AL41" s="50">
        <f>TEIK_2004!AK41</f>
        <v>0</v>
      </c>
      <c r="AM41" s="53">
        <f>TEIK_2004!AL41</f>
        <v>0</v>
      </c>
      <c r="AN41" s="51">
        <f>TEIK_2004!AM41</f>
        <v>0</v>
      </c>
      <c r="AO41" s="52">
        <f>TEIK_2004!AN41</f>
        <v>0</v>
      </c>
      <c r="AP41" s="51">
        <f>TEIK_2004!AO41</f>
        <v>0</v>
      </c>
      <c r="AQ41" s="50">
        <f>TEIK_2004!AP41</f>
        <v>0</v>
      </c>
      <c r="AR41" s="50">
        <f>TEIK_2004!AQ41</f>
        <v>0</v>
      </c>
      <c r="AS41" s="54">
        <f>TEIK_2004!AR41</f>
        <v>0</v>
      </c>
      <c r="AT41" s="45"/>
      <c r="AU41" s="45"/>
      <c r="AV41" s="45"/>
      <c r="AW41" s="46"/>
      <c r="AX41" s="46"/>
      <c r="AY41" s="45"/>
      <c r="AZ41" s="45"/>
      <c r="BA41" s="45"/>
      <c r="BB41" s="45"/>
      <c r="BC41" s="46"/>
      <c r="BD41" s="46"/>
      <c r="BE41" s="46"/>
      <c r="BF41" s="45"/>
      <c r="BG41" s="45"/>
      <c r="BH41" s="45"/>
      <c r="BI41" s="45"/>
      <c r="BJ41" s="45"/>
      <c r="BK41" s="46"/>
      <c r="BL41" s="46"/>
      <c r="BM41" s="46"/>
      <c r="BN41" s="45"/>
      <c r="BO41" s="45"/>
      <c r="BP41" s="45"/>
      <c r="BQ41" s="45"/>
      <c r="BR41" s="45"/>
      <c r="BS41" s="45"/>
      <c r="BT41" s="45"/>
      <c r="BU41" s="45"/>
      <c r="BV41" s="45"/>
      <c r="BW41" s="45"/>
      <c r="BX41" s="46"/>
      <c r="BY41" s="46"/>
      <c r="BZ41" s="45"/>
      <c r="CA41" s="45"/>
      <c r="CB41" s="46"/>
      <c r="CC41" s="46"/>
      <c r="CD41" s="45"/>
      <c r="CE41" s="45"/>
      <c r="CF41" s="47"/>
      <c r="CG41" s="47"/>
    </row>
    <row r="42" spans="2:85" ht="13.25" outlineLevel="1" x14ac:dyDescent="0.25">
      <c r="B42" s="48" t="s">
        <v>119</v>
      </c>
      <c r="C42" s="49" t="s">
        <v>120</v>
      </c>
      <c r="D42" s="50">
        <f>TEIK_2004!C42</f>
        <v>0</v>
      </c>
      <c r="E42" s="50">
        <f>TEIK_2004!D42</f>
        <v>0</v>
      </c>
      <c r="F42" s="50">
        <f>TEIK_2004!E42</f>
        <v>0</v>
      </c>
      <c r="G42" s="50">
        <f>TEIK_2004!F42</f>
        <v>0</v>
      </c>
      <c r="H42" s="50">
        <f>TEIK_2004!G42</f>
        <v>0</v>
      </c>
      <c r="I42" s="50">
        <f>TEIK_2004!H42</f>
        <v>0</v>
      </c>
      <c r="J42" s="50">
        <f>TEIK_2004!I42</f>
        <v>0</v>
      </c>
      <c r="K42" s="50">
        <f>TEIK_2004!J42</f>
        <v>0</v>
      </c>
      <c r="L42" s="50">
        <f>TEIK_2004!K42</f>
        <v>0</v>
      </c>
      <c r="M42" s="50">
        <f>TEIK_2004!L42</f>
        <v>0</v>
      </c>
      <c r="N42" s="50">
        <f>TEIK_2004!M42</f>
        <v>0</v>
      </c>
      <c r="O42" s="51">
        <f>TEIK_2004!N42</f>
        <v>0</v>
      </c>
      <c r="P42" s="50">
        <f>TEIK_2004!O42</f>
        <v>0</v>
      </c>
      <c r="Q42" s="52">
        <f>TEIK_2004!P42</f>
        <v>0</v>
      </c>
      <c r="R42" s="51">
        <f>TEIK_2004!Q42</f>
        <v>0</v>
      </c>
      <c r="S42" s="52">
        <f>TEIK_2004!R42</f>
        <v>0</v>
      </c>
      <c r="T42" s="50">
        <f>TEIK_2004!S42</f>
        <v>0</v>
      </c>
      <c r="U42" s="51">
        <f>TEIK_2004!T42</f>
        <v>0</v>
      </c>
      <c r="V42" s="52">
        <f>TEIK_2004!U42</f>
        <v>0</v>
      </c>
      <c r="W42" s="50">
        <f>TEIK_2004!V42</f>
        <v>0</v>
      </c>
      <c r="X42" s="50">
        <f>TEIK_2004!W42</f>
        <v>0</v>
      </c>
      <c r="Y42" s="50">
        <f>TEIK_2004!X42</f>
        <v>0</v>
      </c>
      <c r="Z42" s="50">
        <f>TEIK_2004!Y42</f>
        <v>0</v>
      </c>
      <c r="AA42" s="50">
        <f>TEIK_2004!Z42</f>
        <v>0</v>
      </c>
      <c r="AB42" s="51">
        <f>TEIK_2004!AA42</f>
        <v>0</v>
      </c>
      <c r="AC42" s="50">
        <f>TEIK_2004!AB42</f>
        <v>0</v>
      </c>
      <c r="AD42" s="50">
        <f>TEIK_2004!AC42</f>
        <v>0</v>
      </c>
      <c r="AE42" s="50">
        <f>TEIK_2004!AD42</f>
        <v>0</v>
      </c>
      <c r="AF42" s="50">
        <f>TEIK_2004!AE42</f>
        <v>0</v>
      </c>
      <c r="AG42" s="50">
        <f>TEIK_2004!AF42</f>
        <v>0</v>
      </c>
      <c r="AH42" s="50">
        <f>TEIK_2004!AG42</f>
        <v>0</v>
      </c>
      <c r="AI42" s="50">
        <f>TEIK_2004!AH42</f>
        <v>0</v>
      </c>
      <c r="AJ42" s="52">
        <f>TEIK_2004!AI42</f>
        <v>0</v>
      </c>
      <c r="AK42" s="50">
        <f>TEIK_2004!AJ42</f>
        <v>0</v>
      </c>
      <c r="AL42" s="50">
        <f>TEIK_2004!AK42</f>
        <v>0</v>
      </c>
      <c r="AM42" s="53">
        <f>TEIK_2004!AL42</f>
        <v>0</v>
      </c>
      <c r="AN42" s="51">
        <f>TEIK_2004!AM42</f>
        <v>0</v>
      </c>
      <c r="AO42" s="52">
        <f>TEIK_2004!AN42</f>
        <v>0</v>
      </c>
      <c r="AP42" s="51">
        <f>TEIK_2004!AO42</f>
        <v>0</v>
      </c>
      <c r="AQ42" s="50">
        <f>TEIK_2004!AP42</f>
        <v>0</v>
      </c>
      <c r="AR42" s="50">
        <f>TEIK_2004!AQ42</f>
        <v>0</v>
      </c>
      <c r="AS42" s="54">
        <f>TEIK_2004!AR42</f>
        <v>0</v>
      </c>
      <c r="AT42" s="45"/>
      <c r="AU42" s="45"/>
      <c r="AV42" s="45"/>
      <c r="AW42" s="46"/>
      <c r="AX42" s="46"/>
      <c r="AY42" s="45"/>
      <c r="AZ42" s="45"/>
      <c r="BA42" s="45"/>
      <c r="BB42" s="45"/>
      <c r="BC42" s="46"/>
      <c r="BD42" s="46"/>
      <c r="BE42" s="46"/>
      <c r="BF42" s="45"/>
      <c r="BG42" s="45"/>
      <c r="BH42" s="45"/>
      <c r="BI42" s="45"/>
      <c r="BJ42" s="45"/>
      <c r="BK42" s="46"/>
      <c r="BL42" s="46"/>
      <c r="BM42" s="46"/>
      <c r="BN42" s="45"/>
      <c r="BO42" s="45"/>
      <c r="BP42" s="45"/>
      <c r="BQ42" s="45"/>
      <c r="BR42" s="45"/>
      <c r="BS42" s="45"/>
      <c r="BT42" s="45"/>
      <c r="BU42" s="45"/>
      <c r="BV42" s="45"/>
      <c r="BW42" s="45"/>
      <c r="BX42" s="46"/>
      <c r="BY42" s="46"/>
      <c r="BZ42" s="45"/>
      <c r="CA42" s="45"/>
      <c r="CB42" s="46"/>
      <c r="CC42" s="46"/>
      <c r="CD42" s="45"/>
      <c r="CE42" s="45"/>
      <c r="CF42" s="47"/>
      <c r="CG42" s="47"/>
    </row>
    <row r="43" spans="2:85" ht="13.25" outlineLevel="1" x14ac:dyDescent="0.25">
      <c r="B43" s="48" t="s">
        <v>121</v>
      </c>
      <c r="C43" s="49" t="s">
        <v>122</v>
      </c>
      <c r="D43" s="50">
        <f>TEIK_2004!C43</f>
        <v>0</v>
      </c>
      <c r="E43" s="50">
        <f>TEIK_2004!D43</f>
        <v>0</v>
      </c>
      <c r="F43" s="50">
        <f>TEIK_2004!E43</f>
        <v>0</v>
      </c>
      <c r="G43" s="50">
        <f>TEIK_2004!F43</f>
        <v>0</v>
      </c>
      <c r="H43" s="50">
        <f>TEIK_2004!G43</f>
        <v>0</v>
      </c>
      <c r="I43" s="50">
        <f>TEIK_2004!H43</f>
        <v>0</v>
      </c>
      <c r="J43" s="50">
        <f>TEIK_2004!I43</f>
        <v>0</v>
      </c>
      <c r="K43" s="50">
        <f>TEIK_2004!J43</f>
        <v>0</v>
      </c>
      <c r="L43" s="50">
        <f>TEIK_2004!K43</f>
        <v>0</v>
      </c>
      <c r="M43" s="50">
        <f>TEIK_2004!L43</f>
        <v>0</v>
      </c>
      <c r="N43" s="50">
        <f>TEIK_2004!M43</f>
        <v>0</v>
      </c>
      <c r="O43" s="51">
        <f>TEIK_2004!N43</f>
        <v>0</v>
      </c>
      <c r="P43" s="50">
        <f>TEIK_2004!O43</f>
        <v>0</v>
      </c>
      <c r="Q43" s="52">
        <f>TEIK_2004!P43</f>
        <v>0</v>
      </c>
      <c r="R43" s="51">
        <f>TEIK_2004!Q43</f>
        <v>0</v>
      </c>
      <c r="S43" s="52">
        <f>TEIK_2004!R43</f>
        <v>0</v>
      </c>
      <c r="T43" s="50">
        <f>TEIK_2004!S43</f>
        <v>0</v>
      </c>
      <c r="U43" s="51">
        <f>TEIK_2004!T43</f>
        <v>0</v>
      </c>
      <c r="V43" s="52">
        <f>TEIK_2004!U43</f>
        <v>0</v>
      </c>
      <c r="W43" s="50">
        <f>TEIK_2004!V43</f>
        <v>0</v>
      </c>
      <c r="X43" s="50">
        <f>TEIK_2004!W43</f>
        <v>0</v>
      </c>
      <c r="Y43" s="50">
        <f>TEIK_2004!X43</f>
        <v>0</v>
      </c>
      <c r="Z43" s="50">
        <f>TEIK_2004!Y43</f>
        <v>0</v>
      </c>
      <c r="AA43" s="50">
        <f>TEIK_2004!Z43</f>
        <v>0</v>
      </c>
      <c r="AB43" s="51">
        <f>TEIK_2004!AA43</f>
        <v>0</v>
      </c>
      <c r="AC43" s="50">
        <f>TEIK_2004!AB43</f>
        <v>0</v>
      </c>
      <c r="AD43" s="50">
        <f>TEIK_2004!AC43</f>
        <v>0</v>
      </c>
      <c r="AE43" s="50">
        <f>TEIK_2004!AD43</f>
        <v>0</v>
      </c>
      <c r="AF43" s="50">
        <f>TEIK_2004!AE43</f>
        <v>0</v>
      </c>
      <c r="AG43" s="50">
        <f>TEIK_2004!AF43</f>
        <v>0</v>
      </c>
      <c r="AH43" s="50">
        <f>TEIK_2004!AG43</f>
        <v>0</v>
      </c>
      <c r="AI43" s="50">
        <f>TEIK_2004!AH43</f>
        <v>0</v>
      </c>
      <c r="AJ43" s="52">
        <f>TEIK_2004!AI43</f>
        <v>0</v>
      </c>
      <c r="AK43" s="50">
        <f>TEIK_2004!AJ43</f>
        <v>0</v>
      </c>
      <c r="AL43" s="50">
        <f>TEIK_2004!AK43</f>
        <v>0</v>
      </c>
      <c r="AM43" s="53">
        <f>TEIK_2004!AL43</f>
        <v>0</v>
      </c>
      <c r="AN43" s="51">
        <f>TEIK_2004!AM43</f>
        <v>0</v>
      </c>
      <c r="AO43" s="52">
        <f>TEIK_2004!AN43</f>
        <v>0</v>
      </c>
      <c r="AP43" s="51">
        <f>TEIK_2004!AO43</f>
        <v>0</v>
      </c>
      <c r="AQ43" s="50">
        <f>TEIK_2004!AP43</f>
        <v>0</v>
      </c>
      <c r="AR43" s="50">
        <f>TEIK_2004!AQ43</f>
        <v>0</v>
      </c>
      <c r="AS43" s="54">
        <f>TEIK_2004!AR43</f>
        <v>0</v>
      </c>
      <c r="AT43" s="45"/>
      <c r="AU43" s="45"/>
      <c r="AV43" s="45"/>
      <c r="AW43" s="46"/>
      <c r="AX43" s="46"/>
      <c r="AY43" s="45"/>
      <c r="AZ43" s="45"/>
      <c r="BA43" s="45"/>
      <c r="BB43" s="45"/>
      <c r="BC43" s="46"/>
      <c r="BD43" s="46"/>
      <c r="BE43" s="46"/>
      <c r="BF43" s="45"/>
      <c r="BG43" s="45"/>
      <c r="BH43" s="45"/>
      <c r="BI43" s="45"/>
      <c r="BJ43" s="45"/>
      <c r="BK43" s="46"/>
      <c r="BL43" s="46"/>
      <c r="BM43" s="46"/>
      <c r="BN43" s="45"/>
      <c r="BO43" s="45"/>
      <c r="BP43" s="45"/>
      <c r="BQ43" s="45"/>
      <c r="BR43" s="45"/>
      <c r="BS43" s="45"/>
      <c r="BT43" s="45"/>
      <c r="BU43" s="45"/>
      <c r="BV43" s="45"/>
      <c r="BW43" s="45"/>
      <c r="BX43" s="46"/>
      <c r="BY43" s="46"/>
      <c r="BZ43" s="45"/>
      <c r="CA43" s="45"/>
      <c r="CB43" s="46"/>
      <c r="CC43" s="46"/>
      <c r="CD43" s="45"/>
      <c r="CE43" s="45"/>
      <c r="CF43" s="47"/>
      <c r="CG43" s="47"/>
    </row>
    <row r="44" spans="2:85" ht="13.25" outlineLevel="1" x14ac:dyDescent="0.25">
      <c r="B44" s="48" t="s">
        <v>123</v>
      </c>
      <c r="C44" s="49" t="s">
        <v>124</v>
      </c>
      <c r="D44" s="50">
        <f>TEIK_2004!C44</f>
        <v>0</v>
      </c>
      <c r="E44" s="50">
        <f>TEIK_2004!D44</f>
        <v>0</v>
      </c>
      <c r="F44" s="50">
        <f>TEIK_2004!E44</f>
        <v>0</v>
      </c>
      <c r="G44" s="50">
        <f>TEIK_2004!F44</f>
        <v>0</v>
      </c>
      <c r="H44" s="50">
        <f>TEIK_2004!G44</f>
        <v>0</v>
      </c>
      <c r="I44" s="50">
        <f>TEIK_2004!H44</f>
        <v>0</v>
      </c>
      <c r="J44" s="50">
        <f>TEIK_2004!I44</f>
        <v>0</v>
      </c>
      <c r="K44" s="50">
        <f>TEIK_2004!J44</f>
        <v>0</v>
      </c>
      <c r="L44" s="50">
        <f>TEIK_2004!K44</f>
        <v>0</v>
      </c>
      <c r="M44" s="50">
        <f>TEIK_2004!L44</f>
        <v>0</v>
      </c>
      <c r="N44" s="50">
        <f>TEIK_2004!M44</f>
        <v>0</v>
      </c>
      <c r="O44" s="51">
        <f>TEIK_2004!N44</f>
        <v>0</v>
      </c>
      <c r="P44" s="50">
        <f>TEIK_2004!O44</f>
        <v>0</v>
      </c>
      <c r="Q44" s="52">
        <f>TEIK_2004!P44</f>
        <v>0</v>
      </c>
      <c r="R44" s="51">
        <f>TEIK_2004!Q44</f>
        <v>0</v>
      </c>
      <c r="S44" s="52">
        <f>TEIK_2004!R44</f>
        <v>0</v>
      </c>
      <c r="T44" s="50">
        <f>TEIK_2004!S44</f>
        <v>0</v>
      </c>
      <c r="U44" s="51">
        <f>TEIK_2004!T44</f>
        <v>0</v>
      </c>
      <c r="V44" s="52">
        <f>TEIK_2004!U44</f>
        <v>0</v>
      </c>
      <c r="W44" s="50">
        <f>TEIK_2004!V44</f>
        <v>0</v>
      </c>
      <c r="X44" s="50">
        <f>TEIK_2004!W44</f>
        <v>0</v>
      </c>
      <c r="Y44" s="50">
        <f>TEIK_2004!X44</f>
        <v>0</v>
      </c>
      <c r="Z44" s="50">
        <f>TEIK_2004!Y44</f>
        <v>0</v>
      </c>
      <c r="AA44" s="50">
        <f>TEIK_2004!Z44</f>
        <v>0</v>
      </c>
      <c r="AB44" s="51">
        <f>TEIK_2004!AA44</f>
        <v>0</v>
      </c>
      <c r="AC44" s="50">
        <f>TEIK_2004!AB44</f>
        <v>0</v>
      </c>
      <c r="AD44" s="50">
        <f>TEIK_2004!AC44</f>
        <v>0</v>
      </c>
      <c r="AE44" s="50">
        <f>TEIK_2004!AD44</f>
        <v>0</v>
      </c>
      <c r="AF44" s="50">
        <f>TEIK_2004!AE44</f>
        <v>0</v>
      </c>
      <c r="AG44" s="50">
        <f>TEIK_2004!AF44</f>
        <v>0</v>
      </c>
      <c r="AH44" s="50">
        <f>TEIK_2004!AG44</f>
        <v>0</v>
      </c>
      <c r="AI44" s="50">
        <f>TEIK_2004!AH44</f>
        <v>0</v>
      </c>
      <c r="AJ44" s="52">
        <f>TEIK_2004!AI44</f>
        <v>0</v>
      </c>
      <c r="AK44" s="50">
        <f>TEIK_2004!AJ44</f>
        <v>0</v>
      </c>
      <c r="AL44" s="50">
        <f>TEIK_2004!AK44</f>
        <v>0</v>
      </c>
      <c r="AM44" s="53">
        <f>TEIK_2004!AL44</f>
        <v>0</v>
      </c>
      <c r="AN44" s="51">
        <f>TEIK_2004!AM44</f>
        <v>0</v>
      </c>
      <c r="AO44" s="52">
        <f>TEIK_2004!AN44</f>
        <v>0</v>
      </c>
      <c r="AP44" s="51">
        <f>TEIK_2004!AO44</f>
        <v>0</v>
      </c>
      <c r="AQ44" s="50">
        <f>TEIK_2004!AP44</f>
        <v>0</v>
      </c>
      <c r="AR44" s="50">
        <f>TEIK_2004!AQ44</f>
        <v>0</v>
      </c>
      <c r="AS44" s="54">
        <f>TEIK_2004!AR44</f>
        <v>0</v>
      </c>
      <c r="AT44" s="45"/>
      <c r="AU44" s="45"/>
      <c r="AV44" s="45"/>
      <c r="AW44" s="46"/>
      <c r="AX44" s="46"/>
      <c r="AY44" s="45"/>
      <c r="AZ44" s="45"/>
      <c r="BA44" s="45"/>
      <c r="BB44" s="45"/>
      <c r="BC44" s="46"/>
      <c r="BD44" s="46"/>
      <c r="BE44" s="46"/>
      <c r="BF44" s="45"/>
      <c r="BG44" s="45"/>
      <c r="BH44" s="45"/>
      <c r="BI44" s="45"/>
      <c r="BJ44" s="45"/>
      <c r="BK44" s="46"/>
      <c r="BL44" s="46"/>
      <c r="BM44" s="46"/>
      <c r="BN44" s="45"/>
      <c r="BO44" s="45"/>
      <c r="BP44" s="45"/>
      <c r="BQ44" s="45"/>
      <c r="BR44" s="45"/>
      <c r="BS44" s="45"/>
      <c r="BT44" s="45"/>
      <c r="BU44" s="45"/>
      <c r="BV44" s="45"/>
      <c r="BW44" s="45"/>
      <c r="BX44" s="46"/>
      <c r="BY44" s="46"/>
      <c r="BZ44" s="45"/>
      <c r="CA44" s="45"/>
      <c r="CB44" s="46"/>
      <c r="CC44" s="46"/>
      <c r="CD44" s="45"/>
      <c r="CE44" s="45"/>
      <c r="CF44" s="47"/>
      <c r="CG44" s="47"/>
    </row>
    <row r="45" spans="2:85" ht="13.25" outlineLevel="1" x14ac:dyDescent="0.25">
      <c r="B45" s="48" t="s">
        <v>125</v>
      </c>
      <c r="C45" s="49" t="s">
        <v>126</v>
      </c>
      <c r="D45" s="50">
        <f>TEIK_2004!C45</f>
        <v>0</v>
      </c>
      <c r="E45" s="50">
        <f>TEIK_2004!D45</f>
        <v>0</v>
      </c>
      <c r="F45" s="50">
        <f>TEIK_2004!E45</f>
        <v>0</v>
      </c>
      <c r="G45" s="50">
        <f>TEIK_2004!F45</f>
        <v>0</v>
      </c>
      <c r="H45" s="50">
        <f>TEIK_2004!G45</f>
        <v>0</v>
      </c>
      <c r="I45" s="50">
        <f>TEIK_2004!H45</f>
        <v>0</v>
      </c>
      <c r="J45" s="50">
        <f>TEIK_2004!I45</f>
        <v>0</v>
      </c>
      <c r="K45" s="50">
        <f>TEIK_2004!J45</f>
        <v>0</v>
      </c>
      <c r="L45" s="50">
        <f>TEIK_2004!K45</f>
        <v>0</v>
      </c>
      <c r="M45" s="50">
        <f>TEIK_2004!L45</f>
        <v>0</v>
      </c>
      <c r="N45" s="50">
        <f>TEIK_2004!M45</f>
        <v>0</v>
      </c>
      <c r="O45" s="51">
        <f>TEIK_2004!N45</f>
        <v>0</v>
      </c>
      <c r="P45" s="50">
        <f>TEIK_2004!O45</f>
        <v>0</v>
      </c>
      <c r="Q45" s="52">
        <f>TEIK_2004!P45</f>
        <v>0</v>
      </c>
      <c r="R45" s="51">
        <f>TEIK_2004!Q45</f>
        <v>0</v>
      </c>
      <c r="S45" s="52">
        <f>TEIK_2004!R45</f>
        <v>0</v>
      </c>
      <c r="T45" s="50">
        <f>TEIK_2004!S45</f>
        <v>0</v>
      </c>
      <c r="U45" s="51">
        <f>TEIK_2004!T45</f>
        <v>0</v>
      </c>
      <c r="V45" s="52">
        <f>TEIK_2004!U45</f>
        <v>0</v>
      </c>
      <c r="W45" s="50">
        <f>TEIK_2004!V45</f>
        <v>0</v>
      </c>
      <c r="X45" s="50">
        <f>TEIK_2004!W45</f>
        <v>0</v>
      </c>
      <c r="Y45" s="50">
        <f>TEIK_2004!X45</f>
        <v>0</v>
      </c>
      <c r="Z45" s="50">
        <f>TEIK_2004!Y45</f>
        <v>0</v>
      </c>
      <c r="AA45" s="50">
        <f>TEIK_2004!Z45</f>
        <v>0</v>
      </c>
      <c r="AB45" s="51">
        <f>TEIK_2004!AA45</f>
        <v>0</v>
      </c>
      <c r="AC45" s="50">
        <f>TEIK_2004!AB45</f>
        <v>0</v>
      </c>
      <c r="AD45" s="50">
        <f>TEIK_2004!AC45</f>
        <v>0</v>
      </c>
      <c r="AE45" s="50">
        <f>TEIK_2004!AD45</f>
        <v>0</v>
      </c>
      <c r="AF45" s="50">
        <f>TEIK_2004!AE45</f>
        <v>0</v>
      </c>
      <c r="AG45" s="50">
        <f>TEIK_2004!AF45</f>
        <v>0</v>
      </c>
      <c r="AH45" s="50">
        <f>TEIK_2004!AG45</f>
        <v>0</v>
      </c>
      <c r="AI45" s="50">
        <f>TEIK_2004!AH45</f>
        <v>0</v>
      </c>
      <c r="AJ45" s="52">
        <f>TEIK_2004!AI45</f>
        <v>0</v>
      </c>
      <c r="AK45" s="50">
        <f>TEIK_2004!AJ45</f>
        <v>0</v>
      </c>
      <c r="AL45" s="50">
        <f>TEIK_2004!AK45</f>
        <v>0</v>
      </c>
      <c r="AM45" s="53">
        <f>TEIK_2004!AL45</f>
        <v>0</v>
      </c>
      <c r="AN45" s="51">
        <f>TEIK_2004!AM45</f>
        <v>0</v>
      </c>
      <c r="AO45" s="52">
        <f>TEIK_2004!AN45</f>
        <v>0</v>
      </c>
      <c r="AP45" s="51">
        <f>TEIK_2004!AO45</f>
        <v>0</v>
      </c>
      <c r="AQ45" s="50">
        <f>TEIK_2004!AP45</f>
        <v>0</v>
      </c>
      <c r="AR45" s="50">
        <f>TEIK_2004!AQ45</f>
        <v>0</v>
      </c>
      <c r="AS45" s="54">
        <f>TEIK_2004!AR45</f>
        <v>0</v>
      </c>
      <c r="AT45" s="45"/>
      <c r="AU45" s="45"/>
      <c r="AV45" s="45"/>
      <c r="AW45" s="46"/>
      <c r="AX45" s="46"/>
      <c r="AY45" s="45"/>
      <c r="AZ45" s="45"/>
      <c r="BA45" s="45"/>
      <c r="BB45" s="45"/>
      <c r="BC45" s="46"/>
      <c r="BD45" s="46"/>
      <c r="BE45" s="46"/>
      <c r="BF45" s="45"/>
      <c r="BG45" s="45"/>
      <c r="BH45" s="45"/>
      <c r="BI45" s="45"/>
      <c r="BJ45" s="45"/>
      <c r="BK45" s="46"/>
      <c r="BL45" s="46"/>
      <c r="BM45" s="46"/>
      <c r="BN45" s="45"/>
      <c r="BO45" s="45"/>
      <c r="BP45" s="45"/>
      <c r="BQ45" s="45"/>
      <c r="BR45" s="45"/>
      <c r="BS45" s="45"/>
      <c r="BT45" s="45"/>
      <c r="BU45" s="45"/>
      <c r="BV45" s="45"/>
      <c r="BW45" s="45"/>
      <c r="BX45" s="46"/>
      <c r="BY45" s="46"/>
      <c r="BZ45" s="45"/>
      <c r="CA45" s="45"/>
      <c r="CB45" s="46"/>
      <c r="CC45" s="46"/>
      <c r="CD45" s="45"/>
      <c r="CE45" s="45"/>
      <c r="CF45" s="47"/>
      <c r="CG45" s="47"/>
    </row>
    <row r="46" spans="2:85" ht="13.25" outlineLevel="1" x14ac:dyDescent="0.25">
      <c r="B46" s="48" t="s">
        <v>127</v>
      </c>
      <c r="C46" s="49" t="s">
        <v>128</v>
      </c>
      <c r="D46" s="50">
        <f>TEIK_2004!C46</f>
        <v>0</v>
      </c>
      <c r="E46" s="50">
        <f>TEIK_2004!D46</f>
        <v>0</v>
      </c>
      <c r="F46" s="50">
        <f>TEIK_2004!E46</f>
        <v>0</v>
      </c>
      <c r="G46" s="50">
        <f>TEIK_2004!F46</f>
        <v>0</v>
      </c>
      <c r="H46" s="50">
        <f>TEIK_2004!G46</f>
        <v>0</v>
      </c>
      <c r="I46" s="50">
        <f>TEIK_2004!H46</f>
        <v>0</v>
      </c>
      <c r="J46" s="50">
        <f>TEIK_2004!I46</f>
        <v>0</v>
      </c>
      <c r="K46" s="50">
        <f>TEIK_2004!J46</f>
        <v>0</v>
      </c>
      <c r="L46" s="50">
        <f>TEIK_2004!K46</f>
        <v>0</v>
      </c>
      <c r="M46" s="50">
        <f>TEIK_2004!L46</f>
        <v>0</v>
      </c>
      <c r="N46" s="50">
        <f>TEIK_2004!M46</f>
        <v>0</v>
      </c>
      <c r="O46" s="51">
        <f>TEIK_2004!N46</f>
        <v>0</v>
      </c>
      <c r="P46" s="50">
        <f>TEIK_2004!O46</f>
        <v>0</v>
      </c>
      <c r="Q46" s="52">
        <f>TEIK_2004!P46</f>
        <v>0</v>
      </c>
      <c r="R46" s="51">
        <f>TEIK_2004!Q46</f>
        <v>0</v>
      </c>
      <c r="S46" s="52">
        <f>TEIK_2004!R46</f>
        <v>0</v>
      </c>
      <c r="T46" s="50">
        <f>TEIK_2004!S46</f>
        <v>0</v>
      </c>
      <c r="U46" s="51">
        <f>TEIK_2004!T46</f>
        <v>0</v>
      </c>
      <c r="V46" s="52">
        <f>TEIK_2004!U46</f>
        <v>0</v>
      </c>
      <c r="W46" s="50">
        <f>TEIK_2004!V46</f>
        <v>0</v>
      </c>
      <c r="X46" s="50">
        <f>TEIK_2004!W46</f>
        <v>0</v>
      </c>
      <c r="Y46" s="50">
        <f>TEIK_2004!X46</f>
        <v>0</v>
      </c>
      <c r="Z46" s="50">
        <f>TEIK_2004!Y46</f>
        <v>0</v>
      </c>
      <c r="AA46" s="50">
        <f>TEIK_2004!Z46</f>
        <v>0</v>
      </c>
      <c r="AB46" s="51">
        <f>TEIK_2004!AA46</f>
        <v>0</v>
      </c>
      <c r="AC46" s="50">
        <f>TEIK_2004!AB46</f>
        <v>0</v>
      </c>
      <c r="AD46" s="50">
        <f>TEIK_2004!AC46</f>
        <v>0</v>
      </c>
      <c r="AE46" s="50">
        <f>TEIK_2004!AD46</f>
        <v>0</v>
      </c>
      <c r="AF46" s="50">
        <f>TEIK_2004!AE46</f>
        <v>0</v>
      </c>
      <c r="AG46" s="50">
        <f>TEIK_2004!AF46</f>
        <v>0</v>
      </c>
      <c r="AH46" s="50">
        <f>TEIK_2004!AG46</f>
        <v>0</v>
      </c>
      <c r="AI46" s="50">
        <f>TEIK_2004!AH46</f>
        <v>0</v>
      </c>
      <c r="AJ46" s="52">
        <f>TEIK_2004!AI46</f>
        <v>0</v>
      </c>
      <c r="AK46" s="50">
        <f>TEIK_2004!AJ46</f>
        <v>0</v>
      </c>
      <c r="AL46" s="50">
        <f>TEIK_2004!AK46</f>
        <v>0</v>
      </c>
      <c r="AM46" s="53">
        <f>TEIK_2004!AL46</f>
        <v>0</v>
      </c>
      <c r="AN46" s="51">
        <f>TEIK_2004!AM46</f>
        <v>0</v>
      </c>
      <c r="AO46" s="52">
        <f>TEIK_2004!AN46</f>
        <v>0</v>
      </c>
      <c r="AP46" s="51">
        <f>TEIK_2004!AO46</f>
        <v>0</v>
      </c>
      <c r="AQ46" s="50">
        <f>TEIK_2004!AP46</f>
        <v>0</v>
      </c>
      <c r="AR46" s="50">
        <f>TEIK_2004!AQ46</f>
        <v>0</v>
      </c>
      <c r="AS46" s="54">
        <f>TEIK_2004!AR46</f>
        <v>0</v>
      </c>
      <c r="AT46" s="45"/>
      <c r="AU46" s="45"/>
      <c r="AV46" s="45"/>
      <c r="AW46" s="46"/>
      <c r="AX46" s="46"/>
      <c r="AY46" s="45"/>
      <c r="AZ46" s="45"/>
      <c r="BA46" s="45"/>
      <c r="BB46" s="45"/>
      <c r="BC46" s="46"/>
      <c r="BD46" s="46"/>
      <c r="BE46" s="46"/>
      <c r="BF46" s="45"/>
      <c r="BG46" s="45"/>
      <c r="BH46" s="45"/>
      <c r="BI46" s="45"/>
      <c r="BJ46" s="45"/>
      <c r="BK46" s="46"/>
      <c r="BL46" s="46"/>
      <c r="BM46" s="46"/>
      <c r="BN46" s="45"/>
      <c r="BO46" s="45"/>
      <c r="BP46" s="45"/>
      <c r="BQ46" s="45"/>
      <c r="BR46" s="45"/>
      <c r="BS46" s="45"/>
      <c r="BT46" s="45"/>
      <c r="BU46" s="45"/>
      <c r="BV46" s="45"/>
      <c r="BW46" s="45"/>
      <c r="BX46" s="46"/>
      <c r="BY46" s="46"/>
      <c r="BZ46" s="45"/>
      <c r="CA46" s="45"/>
      <c r="CB46" s="46"/>
      <c r="CC46" s="46"/>
      <c r="CD46" s="45"/>
      <c r="CE46" s="45"/>
      <c r="CF46" s="47"/>
      <c r="CG46" s="47"/>
    </row>
    <row r="47" spans="2:85" ht="13.25" outlineLevel="1" x14ac:dyDescent="0.25">
      <c r="B47" s="48" t="s">
        <v>129</v>
      </c>
      <c r="C47" s="49" t="s">
        <v>130</v>
      </c>
      <c r="D47" s="50">
        <f>TEIK_2004!C47</f>
        <v>0</v>
      </c>
      <c r="E47" s="50">
        <f>TEIK_2004!D47</f>
        <v>0</v>
      </c>
      <c r="F47" s="50">
        <f>TEIK_2004!E47</f>
        <v>0</v>
      </c>
      <c r="G47" s="50">
        <f>TEIK_2004!F47</f>
        <v>0</v>
      </c>
      <c r="H47" s="50">
        <f>TEIK_2004!G47</f>
        <v>0</v>
      </c>
      <c r="I47" s="50">
        <f>TEIK_2004!H47</f>
        <v>0</v>
      </c>
      <c r="J47" s="50">
        <f>TEIK_2004!I47</f>
        <v>0</v>
      </c>
      <c r="K47" s="50">
        <f>TEIK_2004!J47</f>
        <v>0</v>
      </c>
      <c r="L47" s="50">
        <f>TEIK_2004!K47</f>
        <v>0</v>
      </c>
      <c r="M47" s="50">
        <f>TEIK_2004!L47</f>
        <v>0</v>
      </c>
      <c r="N47" s="50">
        <f>TEIK_2004!M47</f>
        <v>0</v>
      </c>
      <c r="O47" s="51">
        <f>TEIK_2004!N47</f>
        <v>0</v>
      </c>
      <c r="P47" s="50">
        <f>TEIK_2004!O47</f>
        <v>0</v>
      </c>
      <c r="Q47" s="52">
        <f>TEIK_2004!P47</f>
        <v>0</v>
      </c>
      <c r="R47" s="51">
        <f>TEIK_2004!Q47</f>
        <v>0</v>
      </c>
      <c r="S47" s="52">
        <f>TEIK_2004!R47</f>
        <v>0</v>
      </c>
      <c r="T47" s="50">
        <f>TEIK_2004!S47</f>
        <v>0</v>
      </c>
      <c r="U47" s="51">
        <f>TEIK_2004!T47</f>
        <v>0</v>
      </c>
      <c r="V47" s="52">
        <f>TEIK_2004!U47</f>
        <v>0</v>
      </c>
      <c r="W47" s="50">
        <f>TEIK_2004!V47</f>
        <v>0</v>
      </c>
      <c r="X47" s="50">
        <f>TEIK_2004!W47</f>
        <v>0</v>
      </c>
      <c r="Y47" s="50">
        <f>TEIK_2004!X47</f>
        <v>0</v>
      </c>
      <c r="Z47" s="50">
        <f>TEIK_2004!Y47</f>
        <v>0</v>
      </c>
      <c r="AA47" s="50">
        <f>TEIK_2004!Z47</f>
        <v>0</v>
      </c>
      <c r="AB47" s="51">
        <f>TEIK_2004!AA47</f>
        <v>0</v>
      </c>
      <c r="AC47" s="50">
        <f>TEIK_2004!AB47</f>
        <v>0</v>
      </c>
      <c r="AD47" s="50">
        <f>TEIK_2004!AC47</f>
        <v>0</v>
      </c>
      <c r="AE47" s="50">
        <f>TEIK_2004!AD47</f>
        <v>0</v>
      </c>
      <c r="AF47" s="50">
        <f>TEIK_2004!AE47</f>
        <v>0</v>
      </c>
      <c r="AG47" s="50">
        <f>TEIK_2004!AF47</f>
        <v>0</v>
      </c>
      <c r="AH47" s="50">
        <f>TEIK_2004!AG47</f>
        <v>0</v>
      </c>
      <c r="AI47" s="50">
        <f>TEIK_2004!AH47</f>
        <v>0</v>
      </c>
      <c r="AJ47" s="52">
        <f>TEIK_2004!AI47</f>
        <v>0</v>
      </c>
      <c r="AK47" s="50">
        <f>TEIK_2004!AJ47</f>
        <v>0</v>
      </c>
      <c r="AL47" s="50">
        <f>TEIK_2004!AK47</f>
        <v>0</v>
      </c>
      <c r="AM47" s="53">
        <f>TEIK_2004!AL47</f>
        <v>0</v>
      </c>
      <c r="AN47" s="51">
        <f>TEIK_2004!AM47</f>
        <v>0</v>
      </c>
      <c r="AO47" s="52">
        <f>TEIK_2004!AN47</f>
        <v>0</v>
      </c>
      <c r="AP47" s="51">
        <f>TEIK_2004!AO47</f>
        <v>0</v>
      </c>
      <c r="AQ47" s="50">
        <f>TEIK_2004!AP47</f>
        <v>0</v>
      </c>
      <c r="AR47" s="50">
        <f>TEIK_2004!AQ47</f>
        <v>0</v>
      </c>
      <c r="AS47" s="54">
        <f>TEIK_2004!AR47</f>
        <v>0</v>
      </c>
      <c r="AT47" s="45"/>
      <c r="AU47" s="45"/>
      <c r="AV47" s="45"/>
      <c r="AW47" s="46"/>
      <c r="AX47" s="46"/>
      <c r="AY47" s="45"/>
      <c r="AZ47" s="45"/>
      <c r="BA47" s="45"/>
      <c r="BB47" s="45"/>
      <c r="BC47" s="46"/>
      <c r="BD47" s="46"/>
      <c r="BE47" s="46"/>
      <c r="BF47" s="45"/>
      <c r="BG47" s="45"/>
      <c r="BH47" s="45"/>
      <c r="BI47" s="45"/>
      <c r="BJ47" s="45"/>
      <c r="BK47" s="46"/>
      <c r="BL47" s="46"/>
      <c r="BM47" s="46"/>
      <c r="BN47" s="45"/>
      <c r="BO47" s="45"/>
      <c r="BP47" s="45"/>
      <c r="BQ47" s="45"/>
      <c r="BR47" s="45"/>
      <c r="BS47" s="45"/>
      <c r="BT47" s="45"/>
      <c r="BU47" s="45"/>
      <c r="BV47" s="45"/>
      <c r="BW47" s="45"/>
      <c r="BX47" s="46"/>
      <c r="BY47" s="46"/>
      <c r="BZ47" s="45"/>
      <c r="CA47" s="45"/>
      <c r="CB47" s="46"/>
      <c r="CC47" s="46"/>
      <c r="CD47" s="45"/>
      <c r="CE47" s="45"/>
      <c r="CF47" s="47"/>
      <c r="CG47" s="47"/>
    </row>
    <row r="48" spans="2:85" ht="13.25" outlineLevel="1" x14ac:dyDescent="0.25">
      <c r="B48" s="55" t="s">
        <v>131</v>
      </c>
      <c r="C48" s="56" t="s">
        <v>132</v>
      </c>
      <c r="D48" s="57">
        <f>TEIK_2004!C48</f>
        <v>10138.67</v>
      </c>
      <c r="E48" s="57">
        <f>TEIK_2004!D48</f>
        <v>1395</v>
      </c>
      <c r="F48" s="57">
        <f>TEIK_2004!E48</f>
        <v>3502.7999999999993</v>
      </c>
      <c r="G48" s="57">
        <f>TEIK_2004!F48</f>
        <v>192.44000000000003</v>
      </c>
      <c r="H48" s="57">
        <f>TEIK_2004!G48</f>
        <v>948.54000000000008</v>
      </c>
      <c r="I48" s="57">
        <f>TEIK_2004!H48</f>
        <v>648.46</v>
      </c>
      <c r="J48" s="57">
        <f>TEIK_2004!I48</f>
        <v>768.76</v>
      </c>
      <c r="K48" s="57">
        <f>TEIK_2004!J48</f>
        <v>4536.369999999999</v>
      </c>
      <c r="L48" s="57">
        <f>TEIK_2004!K48</f>
        <v>1043.79</v>
      </c>
      <c r="M48" s="57">
        <f>TEIK_2004!L48</f>
        <v>1645.4</v>
      </c>
      <c r="N48" s="57">
        <f>TEIK_2004!M48</f>
        <v>2345.9299999999998</v>
      </c>
      <c r="O48" s="58">
        <f>TEIK_2004!N48</f>
        <v>1950.38</v>
      </c>
      <c r="P48" s="57">
        <f>TEIK_2004!O48</f>
        <v>259.54999999999995</v>
      </c>
      <c r="Q48" s="59">
        <f>TEIK_2004!P48</f>
        <v>1373.4200000000003</v>
      </c>
      <c r="R48" s="58">
        <f>TEIK_2004!Q48</f>
        <v>3385.5000000000005</v>
      </c>
      <c r="S48" s="59">
        <f>TEIK_2004!R48</f>
        <v>3011.65</v>
      </c>
      <c r="T48" s="57">
        <f>TEIK_2004!S48</f>
        <v>1307.3599999999999</v>
      </c>
      <c r="U48" s="58">
        <f>TEIK_2004!T48</f>
        <v>974.3900000000001</v>
      </c>
      <c r="V48" s="59">
        <f>TEIK_2004!U48</f>
        <v>7193.49</v>
      </c>
      <c r="W48" s="57">
        <f>TEIK_2004!V48</f>
        <v>3084.2300000000005</v>
      </c>
      <c r="X48" s="57">
        <f>TEIK_2004!W48</f>
        <v>1952.34</v>
      </c>
      <c r="Y48" s="57">
        <f>TEIK_2004!X48</f>
        <v>1771.22</v>
      </c>
      <c r="Z48" s="57">
        <f>TEIK_2004!Y48</f>
        <v>5826.11</v>
      </c>
      <c r="AA48" s="57">
        <f>TEIK_2004!Z48</f>
        <v>7308.5999999999995</v>
      </c>
      <c r="AB48" s="58">
        <f>TEIK_2004!AA48</f>
        <v>16178.809999999998</v>
      </c>
      <c r="AC48" s="57">
        <f>TEIK_2004!AB48</f>
        <v>9151</v>
      </c>
      <c r="AD48" s="57">
        <f>TEIK_2004!AC48</f>
        <v>3753.06</v>
      </c>
      <c r="AE48" s="57">
        <f>TEIK_2004!AD48</f>
        <v>4948.2700000000004</v>
      </c>
      <c r="AF48" s="57">
        <f>TEIK_2004!AE48</f>
        <v>115399.10999999999</v>
      </c>
      <c r="AG48" s="57">
        <f>TEIK_2004!AF48</f>
        <v>4751.32</v>
      </c>
      <c r="AH48" s="57">
        <f>TEIK_2004!AG48</f>
        <v>15968.43</v>
      </c>
      <c r="AI48" s="57">
        <f>TEIK_2004!AH48</f>
        <v>15116.109999999999</v>
      </c>
      <c r="AJ48" s="59">
        <f>TEIK_2004!AI48</f>
        <v>5142.6500000000005</v>
      </c>
      <c r="AK48" s="57">
        <f>TEIK_2004!AJ48</f>
        <v>4704.8200000000006</v>
      </c>
      <c r="AL48" s="57">
        <f>TEIK_2004!AK48</f>
        <v>11005.91</v>
      </c>
      <c r="AM48" s="60">
        <f>TEIK_2004!AL48</f>
        <v>523.41999999999996</v>
      </c>
      <c r="AN48" s="58">
        <f>TEIK_2004!AM48</f>
        <v>9037.2200000000012</v>
      </c>
      <c r="AO48" s="59">
        <f>TEIK_2004!AN48</f>
        <v>8447.44</v>
      </c>
      <c r="AP48" s="58">
        <f>TEIK_2004!AO48</f>
        <v>3403.6899999999996</v>
      </c>
      <c r="AQ48" s="57">
        <f>TEIK_2004!AP48</f>
        <v>25855</v>
      </c>
      <c r="AR48" s="57">
        <f>TEIK_2004!AQ48</f>
        <v>442.23999999999995</v>
      </c>
      <c r="AS48" s="61">
        <f>TEIK_2004!AR48</f>
        <v>320392.90000000002</v>
      </c>
      <c r="AT48" s="45"/>
      <c r="AU48" s="45"/>
      <c r="AV48" s="45"/>
      <c r="AW48" s="46"/>
      <c r="AX48" s="46"/>
      <c r="AY48" s="45"/>
      <c r="AZ48" s="45"/>
      <c r="BA48" s="45"/>
      <c r="BB48" s="45"/>
      <c r="BC48" s="46"/>
      <c r="BD48" s="46"/>
      <c r="BE48" s="46"/>
      <c r="BF48" s="45"/>
      <c r="BG48" s="45"/>
      <c r="BH48" s="45"/>
      <c r="BI48" s="45"/>
      <c r="BJ48" s="45"/>
      <c r="BK48" s="46"/>
      <c r="BL48" s="46"/>
      <c r="BM48" s="46"/>
      <c r="BN48" s="45"/>
      <c r="BO48" s="45"/>
      <c r="BP48" s="45"/>
      <c r="BQ48" s="45"/>
      <c r="BR48" s="45"/>
      <c r="BS48" s="45"/>
      <c r="BT48" s="45"/>
      <c r="BU48" s="45"/>
      <c r="BV48" s="45"/>
      <c r="BW48" s="45"/>
      <c r="BX48" s="46"/>
      <c r="BY48" s="46"/>
      <c r="BZ48" s="45"/>
      <c r="CA48" s="45"/>
      <c r="CB48" s="46"/>
      <c r="CC48" s="46"/>
      <c r="CD48" s="45"/>
      <c r="CE48" s="45"/>
      <c r="CF48" s="47"/>
      <c r="CG48" s="47"/>
    </row>
    <row r="49" spans="1:136" ht="13.25" outlineLevel="1" x14ac:dyDescent="0.25">
      <c r="O49" s="45"/>
      <c r="Q49" s="46"/>
      <c r="R49" s="45"/>
      <c r="S49" s="46"/>
      <c r="U49" s="45"/>
      <c r="V49" s="46"/>
      <c r="AB49" s="45"/>
      <c r="AJ49" s="46"/>
      <c r="AM49" s="47"/>
      <c r="AN49" s="45"/>
      <c r="AO49" s="46"/>
      <c r="AP49" s="45"/>
      <c r="AT49" s="45"/>
      <c r="AU49" s="45"/>
      <c r="AV49" s="45"/>
      <c r="AW49" s="46"/>
      <c r="AX49" s="46"/>
      <c r="AY49" s="45"/>
      <c r="AZ49" s="45"/>
      <c r="BA49" s="45"/>
      <c r="BB49" s="45"/>
      <c r="BC49" s="46"/>
      <c r="BD49" s="46"/>
      <c r="BE49" s="46"/>
      <c r="BF49" s="45"/>
      <c r="BG49" s="45"/>
      <c r="BH49" s="45"/>
      <c r="BI49" s="45"/>
      <c r="BJ49" s="45"/>
      <c r="BK49" s="46"/>
      <c r="BL49" s="46"/>
      <c r="BM49" s="46"/>
      <c r="BN49" s="45"/>
      <c r="BO49" s="45"/>
      <c r="BP49" s="45"/>
      <c r="BQ49" s="45"/>
      <c r="BR49" s="45"/>
      <c r="BS49" s="45"/>
      <c r="BT49" s="45"/>
      <c r="BU49" s="45"/>
      <c r="BV49" s="45"/>
      <c r="BW49" s="45"/>
      <c r="BX49" s="46"/>
      <c r="BY49" s="46"/>
      <c r="BZ49" s="45"/>
      <c r="CA49" s="45"/>
      <c r="CB49" s="46"/>
      <c r="CC49" s="46"/>
      <c r="CD49" s="45"/>
      <c r="CE49" s="45"/>
      <c r="CF49" s="47"/>
      <c r="CG49" s="47"/>
    </row>
    <row r="50" spans="1:136" ht="13.25" x14ac:dyDescent="0.25">
      <c r="O50" s="45"/>
      <c r="Q50" s="46"/>
      <c r="R50" s="45"/>
      <c r="S50" s="46"/>
      <c r="U50" s="45"/>
      <c r="V50" s="46"/>
      <c r="AB50" s="45"/>
      <c r="AJ50" s="46"/>
      <c r="AM50" s="47"/>
      <c r="AN50" s="45"/>
      <c r="AO50" s="46"/>
      <c r="AP50" s="45"/>
      <c r="AT50" s="45"/>
      <c r="AU50" s="45"/>
      <c r="AV50" s="45"/>
      <c r="AW50" s="46"/>
      <c r="AX50" s="46"/>
      <c r="AY50" s="45"/>
      <c r="AZ50" s="45"/>
      <c r="BA50" s="45"/>
      <c r="BB50" s="45"/>
      <c r="BC50" s="46"/>
      <c r="BD50" s="46"/>
      <c r="BE50" s="46"/>
      <c r="BF50" s="45"/>
      <c r="BG50" s="45"/>
      <c r="BH50" s="45"/>
      <c r="BI50" s="45"/>
      <c r="BJ50" s="45"/>
      <c r="BK50" s="46"/>
      <c r="BL50" s="46"/>
      <c r="BM50" s="46"/>
      <c r="BN50" s="45"/>
      <c r="BO50" s="45"/>
      <c r="BP50" s="45"/>
      <c r="BQ50" s="45"/>
      <c r="BR50" s="45"/>
      <c r="BS50" s="45"/>
      <c r="BT50" s="45"/>
      <c r="BU50" s="45"/>
      <c r="BV50" s="45"/>
      <c r="BW50" s="45"/>
      <c r="BX50" s="46"/>
      <c r="BY50" s="46"/>
      <c r="BZ50" s="45"/>
      <c r="CA50" s="45"/>
      <c r="CB50" s="46"/>
      <c r="CC50" s="46"/>
      <c r="CD50" s="45"/>
      <c r="CE50" s="45"/>
      <c r="CF50" s="47"/>
      <c r="CG50" s="47"/>
    </row>
    <row r="51" spans="1:136" ht="13.25" x14ac:dyDescent="0.25">
      <c r="A51" s="62" t="s">
        <v>159</v>
      </c>
      <c r="D51" s="22">
        <f t="array" ref="D51:EF51">TRANSPOSE(C53:C185)</f>
        <v>1</v>
      </c>
      <c r="E51" s="22">
        <v>2</v>
      </c>
      <c r="F51" s="22">
        <v>2</v>
      </c>
      <c r="G51" s="22">
        <v>12</v>
      </c>
      <c r="H51" s="22">
        <v>12</v>
      </c>
      <c r="I51" s="22">
        <v>12</v>
      </c>
      <c r="J51" s="22">
        <v>12</v>
      </c>
      <c r="K51" s="22">
        <v>3</v>
      </c>
      <c r="L51" s="22">
        <v>12</v>
      </c>
      <c r="M51" s="22">
        <v>12</v>
      </c>
      <c r="N51" s="22">
        <v>12</v>
      </c>
      <c r="O51" s="45">
        <v>12</v>
      </c>
      <c r="P51" s="22">
        <v>12</v>
      </c>
      <c r="Q51" s="46" t="str">
        <v>12_06</v>
      </c>
      <c r="R51" s="45" t="str">
        <v>07_08_12_09</v>
      </c>
      <c r="S51" s="46">
        <v>12</v>
      </c>
      <c r="T51" s="22">
        <v>12</v>
      </c>
      <c r="U51" s="45" t="str">
        <v>21_122_24_12_23</v>
      </c>
      <c r="V51" s="46" t="str">
        <v>23_24_12</v>
      </c>
      <c r="W51" s="22">
        <v>13</v>
      </c>
      <c r="X51" s="22">
        <v>13</v>
      </c>
      <c r="Y51" s="22">
        <v>19</v>
      </c>
      <c r="Z51" s="22">
        <v>19</v>
      </c>
      <c r="AA51" s="22">
        <v>19</v>
      </c>
      <c r="AB51" s="45" t="str">
        <v>14_15_16_17_18_19</v>
      </c>
      <c r="AC51" s="22">
        <v>19</v>
      </c>
      <c r="AD51" s="22">
        <v>19</v>
      </c>
      <c r="AE51" s="22">
        <v>19</v>
      </c>
      <c r="AF51" s="22">
        <v>19</v>
      </c>
      <c r="AG51" s="22">
        <v>19</v>
      </c>
      <c r="AH51" s="22">
        <v>19</v>
      </c>
      <c r="AI51" s="22">
        <v>19</v>
      </c>
      <c r="AJ51" s="46" t="str">
        <v>19_20</v>
      </c>
      <c r="AK51" s="22">
        <v>19</v>
      </c>
      <c r="AL51" s="22">
        <v>19</v>
      </c>
      <c r="AM51" s="47">
        <v>19</v>
      </c>
      <c r="AN51" s="45" t="str">
        <v>19_20</v>
      </c>
      <c r="AO51" s="46" t="str">
        <v>19_20</v>
      </c>
      <c r="AP51" s="45" t="str">
        <v>19_20</v>
      </c>
      <c r="AQ51" s="22">
        <v>20</v>
      </c>
      <c r="AR51" s="22">
        <v>20</v>
      </c>
      <c r="AS51" s="22">
        <v>25</v>
      </c>
      <c r="AT51" s="45">
        <v>100</v>
      </c>
      <c r="AU51" s="45">
        <v>1</v>
      </c>
      <c r="AV51" s="45">
        <v>2</v>
      </c>
      <c r="AW51" s="46">
        <v>3</v>
      </c>
      <c r="AX51" s="46">
        <v>4</v>
      </c>
      <c r="AY51" s="45">
        <v>5</v>
      </c>
      <c r="AZ51" s="45">
        <v>6</v>
      </c>
      <c r="BA51" s="45">
        <v>7</v>
      </c>
      <c r="BB51" s="45">
        <v>8</v>
      </c>
      <c r="BC51" s="46">
        <v>9</v>
      </c>
      <c r="BD51" s="46">
        <v>10</v>
      </c>
      <c r="BE51" s="46">
        <v>11</v>
      </c>
      <c r="BF51" s="45">
        <v>12</v>
      </c>
      <c r="BG51" s="45">
        <v>13</v>
      </c>
      <c r="BH51" s="45">
        <v>14</v>
      </c>
      <c r="BI51" s="45">
        <v>15</v>
      </c>
      <c r="BJ51" s="45">
        <v>16</v>
      </c>
      <c r="BK51" s="46">
        <v>17</v>
      </c>
      <c r="BL51" s="46">
        <v>18</v>
      </c>
      <c r="BM51" s="46">
        <v>19</v>
      </c>
      <c r="BN51" s="45">
        <v>20</v>
      </c>
      <c r="BO51" s="45">
        <v>21</v>
      </c>
      <c r="BP51" s="45">
        <v>22</v>
      </c>
      <c r="BQ51" s="45">
        <v>23</v>
      </c>
      <c r="BR51" s="45">
        <v>24</v>
      </c>
      <c r="BS51" s="45">
        <v>25</v>
      </c>
      <c r="BT51" s="45">
        <v>100</v>
      </c>
      <c r="BU51" s="45">
        <v>100</v>
      </c>
      <c r="BV51" s="45">
        <v>100</v>
      </c>
      <c r="BW51" s="45">
        <v>100</v>
      </c>
      <c r="BX51" s="46">
        <v>100</v>
      </c>
      <c r="BY51" s="46">
        <v>100</v>
      </c>
      <c r="BZ51" s="45">
        <v>100</v>
      </c>
      <c r="CA51" s="45">
        <v>100</v>
      </c>
      <c r="CB51" s="46">
        <v>100</v>
      </c>
      <c r="CC51" s="46">
        <v>100</v>
      </c>
      <c r="CD51" s="45">
        <v>100</v>
      </c>
      <c r="CE51" s="45">
        <v>100</v>
      </c>
      <c r="CF51" s="47">
        <v>100</v>
      </c>
      <c r="CG51" s="47">
        <v>100</v>
      </c>
      <c r="CH51" s="22">
        <v>100</v>
      </c>
      <c r="CI51" s="22">
        <v>100</v>
      </c>
      <c r="CJ51" s="22">
        <v>100</v>
      </c>
      <c r="CK51" s="22">
        <v>100</v>
      </c>
      <c r="CL51" s="22">
        <v>100</v>
      </c>
      <c r="CM51" s="22">
        <v>100</v>
      </c>
      <c r="CN51" s="22">
        <v>100</v>
      </c>
      <c r="CO51" s="22">
        <v>100</v>
      </c>
      <c r="CP51" s="22">
        <v>100</v>
      </c>
      <c r="CQ51" s="22">
        <v>100</v>
      </c>
      <c r="CR51" s="22">
        <v>100</v>
      </c>
      <c r="CS51" s="22">
        <v>100</v>
      </c>
      <c r="CT51" s="22">
        <v>100</v>
      </c>
      <c r="CU51" s="22">
        <v>100</v>
      </c>
      <c r="CV51" s="22">
        <v>100</v>
      </c>
      <c r="CW51" s="22">
        <v>100</v>
      </c>
      <c r="CX51" s="22">
        <v>100</v>
      </c>
      <c r="CY51" s="22">
        <v>100</v>
      </c>
      <c r="CZ51" s="22">
        <v>100</v>
      </c>
      <c r="DA51" s="22">
        <v>100</v>
      </c>
      <c r="DB51" s="22">
        <v>100</v>
      </c>
      <c r="DC51" s="22">
        <v>100</v>
      </c>
      <c r="DD51" s="22">
        <v>100</v>
      </c>
      <c r="DE51" s="22">
        <v>100</v>
      </c>
      <c r="DF51" s="22">
        <v>100</v>
      </c>
      <c r="DG51" s="22">
        <v>100</v>
      </c>
      <c r="DH51" s="22">
        <v>100</v>
      </c>
      <c r="DI51" s="22">
        <v>100</v>
      </c>
      <c r="DJ51" s="22">
        <v>100</v>
      </c>
      <c r="DK51" s="22">
        <v>100</v>
      </c>
      <c r="DL51" s="22">
        <v>100</v>
      </c>
      <c r="DM51" s="22">
        <v>100</v>
      </c>
      <c r="DN51" s="22">
        <v>100</v>
      </c>
      <c r="DO51" s="22">
        <v>100</v>
      </c>
      <c r="DP51" s="22">
        <v>100</v>
      </c>
      <c r="DQ51" s="22">
        <v>100</v>
      </c>
      <c r="DR51" s="22">
        <v>100</v>
      </c>
      <c r="DS51" s="22">
        <v>100</v>
      </c>
      <c r="DT51" s="22">
        <v>100</v>
      </c>
      <c r="DU51" s="22">
        <v>100</v>
      </c>
      <c r="DV51" s="22">
        <v>100</v>
      </c>
      <c r="DW51" s="22">
        <v>100</v>
      </c>
      <c r="DX51" s="22">
        <v>100</v>
      </c>
      <c r="DY51" s="22">
        <v>100</v>
      </c>
      <c r="DZ51" s="22">
        <v>100</v>
      </c>
      <c r="EA51" s="22">
        <v>100</v>
      </c>
      <c r="EB51" s="22">
        <v>100</v>
      </c>
      <c r="EC51" s="22">
        <v>100</v>
      </c>
      <c r="ED51" s="22">
        <v>100</v>
      </c>
      <c r="EE51" s="22">
        <v>100</v>
      </c>
      <c r="EF51" s="22">
        <v>100</v>
      </c>
    </row>
    <row r="52" spans="1:136" ht="13.25" x14ac:dyDescent="0.25">
      <c r="C52" s="63" t="s">
        <v>134</v>
      </c>
      <c r="D52" s="22" t="str">
        <f t="shared" ref="D52:AR52" si="0">CONCATENATE("I_",D51)</f>
        <v>I_1</v>
      </c>
      <c r="E52" s="22" t="str">
        <f t="shared" si="0"/>
        <v>I_2</v>
      </c>
      <c r="F52" s="22" t="str">
        <f t="shared" si="0"/>
        <v>I_2</v>
      </c>
      <c r="G52" s="22" t="str">
        <f t="shared" si="0"/>
        <v>I_12</v>
      </c>
      <c r="H52" s="22" t="str">
        <f t="shared" si="0"/>
        <v>I_12</v>
      </c>
      <c r="I52" s="22" t="str">
        <f t="shared" si="0"/>
        <v>I_12</v>
      </c>
      <c r="J52" s="22" t="str">
        <f t="shared" si="0"/>
        <v>I_12</v>
      </c>
      <c r="K52" s="22" t="str">
        <f t="shared" si="0"/>
        <v>I_3</v>
      </c>
      <c r="L52" s="22" t="str">
        <f t="shared" si="0"/>
        <v>I_12</v>
      </c>
      <c r="M52" s="22" t="str">
        <f t="shared" si="0"/>
        <v>I_12</v>
      </c>
      <c r="N52" s="22" t="str">
        <f t="shared" si="0"/>
        <v>I_12</v>
      </c>
      <c r="O52" s="45" t="str">
        <f t="shared" si="0"/>
        <v>I_12</v>
      </c>
      <c r="P52" s="22" t="str">
        <f t="shared" si="0"/>
        <v>I_12</v>
      </c>
      <c r="Q52" s="46" t="str">
        <f t="shared" si="0"/>
        <v>I_12_06</v>
      </c>
      <c r="R52" s="45" t="str">
        <f t="shared" si="0"/>
        <v>I_07_08_12_09</v>
      </c>
      <c r="S52" s="46" t="str">
        <f t="shared" si="0"/>
        <v>I_12</v>
      </c>
      <c r="T52" s="22" t="str">
        <f t="shared" si="0"/>
        <v>I_12</v>
      </c>
      <c r="U52" s="45" t="str">
        <f t="shared" si="0"/>
        <v>I_21_122_24_12_23</v>
      </c>
      <c r="V52" s="46" t="str">
        <f t="shared" si="0"/>
        <v>I_23_24_12</v>
      </c>
      <c r="W52" s="22" t="str">
        <f t="shared" si="0"/>
        <v>I_13</v>
      </c>
      <c r="X52" s="22" t="str">
        <f t="shared" si="0"/>
        <v>I_13</v>
      </c>
      <c r="Y52" s="22" t="str">
        <f t="shared" si="0"/>
        <v>I_19</v>
      </c>
      <c r="Z52" s="22" t="str">
        <f t="shared" si="0"/>
        <v>I_19</v>
      </c>
      <c r="AA52" s="22" t="str">
        <f t="shared" si="0"/>
        <v>I_19</v>
      </c>
      <c r="AB52" s="45" t="str">
        <f t="shared" si="0"/>
        <v>I_14_15_16_17_18_19</v>
      </c>
      <c r="AC52" s="22" t="str">
        <f t="shared" si="0"/>
        <v>I_19</v>
      </c>
      <c r="AD52" s="22" t="str">
        <f t="shared" si="0"/>
        <v>I_19</v>
      </c>
      <c r="AE52" s="22" t="str">
        <f t="shared" si="0"/>
        <v>I_19</v>
      </c>
      <c r="AF52" s="22" t="str">
        <f t="shared" si="0"/>
        <v>I_19</v>
      </c>
      <c r="AG52" s="22" t="str">
        <f t="shared" si="0"/>
        <v>I_19</v>
      </c>
      <c r="AH52" s="22" t="str">
        <f t="shared" si="0"/>
        <v>I_19</v>
      </c>
      <c r="AI52" s="22" t="str">
        <f t="shared" si="0"/>
        <v>I_19</v>
      </c>
      <c r="AJ52" s="46" t="str">
        <f t="shared" si="0"/>
        <v>I_19_20</v>
      </c>
      <c r="AK52" s="22" t="str">
        <f t="shared" si="0"/>
        <v>I_19</v>
      </c>
      <c r="AL52" s="22" t="str">
        <f t="shared" si="0"/>
        <v>I_19</v>
      </c>
      <c r="AM52" s="47" t="str">
        <f t="shared" si="0"/>
        <v>I_19</v>
      </c>
      <c r="AN52" s="45" t="str">
        <f t="shared" si="0"/>
        <v>I_19_20</v>
      </c>
      <c r="AO52" s="46" t="str">
        <f t="shared" si="0"/>
        <v>I_19_20</v>
      </c>
      <c r="AP52" s="45" t="str">
        <f t="shared" si="0"/>
        <v>I_19_20</v>
      </c>
      <c r="AQ52" s="22" t="str">
        <f t="shared" si="0"/>
        <v>I_20</v>
      </c>
      <c r="AR52" s="22" t="str">
        <f t="shared" si="0"/>
        <v>I_20</v>
      </c>
      <c r="AS52" s="22">
        <f>AS51</f>
        <v>25</v>
      </c>
      <c r="AT52" s="45" t="str">
        <f t="shared" ref="AT52:CH52" si="1">CONCATENATE("I_",AT51)</f>
        <v>I_100</v>
      </c>
      <c r="AU52" s="45" t="str">
        <f t="shared" si="1"/>
        <v>I_1</v>
      </c>
      <c r="AV52" s="45" t="str">
        <f t="shared" si="1"/>
        <v>I_2</v>
      </c>
      <c r="AW52" s="46" t="str">
        <f t="shared" si="1"/>
        <v>I_3</v>
      </c>
      <c r="AX52" s="46" t="str">
        <f t="shared" si="1"/>
        <v>I_4</v>
      </c>
      <c r="AY52" s="45" t="str">
        <f t="shared" si="1"/>
        <v>I_5</v>
      </c>
      <c r="AZ52" s="45" t="str">
        <f t="shared" si="1"/>
        <v>I_6</v>
      </c>
      <c r="BA52" s="45" t="str">
        <f t="shared" si="1"/>
        <v>I_7</v>
      </c>
      <c r="BB52" s="45" t="str">
        <f t="shared" si="1"/>
        <v>I_8</v>
      </c>
      <c r="BC52" s="46" t="str">
        <f t="shared" si="1"/>
        <v>I_9</v>
      </c>
      <c r="BD52" s="46" t="str">
        <f t="shared" si="1"/>
        <v>I_10</v>
      </c>
      <c r="BE52" s="46" t="str">
        <f t="shared" si="1"/>
        <v>I_11</v>
      </c>
      <c r="BF52" s="45" t="str">
        <f t="shared" si="1"/>
        <v>I_12</v>
      </c>
      <c r="BG52" s="45" t="str">
        <f t="shared" si="1"/>
        <v>I_13</v>
      </c>
      <c r="BH52" s="45" t="str">
        <f t="shared" si="1"/>
        <v>I_14</v>
      </c>
      <c r="BI52" s="45" t="str">
        <f t="shared" si="1"/>
        <v>I_15</v>
      </c>
      <c r="BJ52" s="45" t="str">
        <f t="shared" si="1"/>
        <v>I_16</v>
      </c>
      <c r="BK52" s="46" t="str">
        <f t="shared" si="1"/>
        <v>I_17</v>
      </c>
      <c r="BL52" s="46" t="str">
        <f t="shared" si="1"/>
        <v>I_18</v>
      </c>
      <c r="BM52" s="46" t="str">
        <f t="shared" si="1"/>
        <v>I_19</v>
      </c>
      <c r="BN52" s="45" t="str">
        <f t="shared" si="1"/>
        <v>I_20</v>
      </c>
      <c r="BO52" s="45" t="str">
        <f t="shared" si="1"/>
        <v>I_21</v>
      </c>
      <c r="BP52" s="45" t="str">
        <f t="shared" si="1"/>
        <v>I_22</v>
      </c>
      <c r="BQ52" s="45" t="str">
        <f t="shared" si="1"/>
        <v>I_23</v>
      </c>
      <c r="BR52" s="45" t="str">
        <f t="shared" si="1"/>
        <v>I_24</v>
      </c>
      <c r="BS52" s="45" t="str">
        <f t="shared" si="1"/>
        <v>I_25</v>
      </c>
      <c r="BT52" s="45" t="str">
        <f t="shared" si="1"/>
        <v>I_100</v>
      </c>
      <c r="BU52" s="45" t="str">
        <f t="shared" si="1"/>
        <v>I_100</v>
      </c>
      <c r="BV52" s="45" t="str">
        <f t="shared" si="1"/>
        <v>I_100</v>
      </c>
      <c r="BW52" s="45" t="str">
        <f t="shared" si="1"/>
        <v>I_100</v>
      </c>
      <c r="BX52" s="46" t="str">
        <f t="shared" si="1"/>
        <v>I_100</v>
      </c>
      <c r="BY52" s="46" t="str">
        <f t="shared" si="1"/>
        <v>I_100</v>
      </c>
      <c r="BZ52" s="45" t="str">
        <f t="shared" si="1"/>
        <v>I_100</v>
      </c>
      <c r="CA52" s="45" t="str">
        <f t="shared" si="1"/>
        <v>I_100</v>
      </c>
      <c r="CB52" s="46" t="str">
        <f t="shared" si="1"/>
        <v>I_100</v>
      </c>
      <c r="CC52" s="46" t="str">
        <f t="shared" si="1"/>
        <v>I_100</v>
      </c>
      <c r="CD52" s="45" t="str">
        <f t="shared" si="1"/>
        <v>I_100</v>
      </c>
      <c r="CE52" s="45" t="str">
        <f t="shared" si="1"/>
        <v>I_100</v>
      </c>
      <c r="CF52" s="47" t="str">
        <f t="shared" si="1"/>
        <v>I_100</v>
      </c>
      <c r="CG52" s="47" t="str">
        <f t="shared" si="1"/>
        <v>I_100</v>
      </c>
      <c r="CH52" s="22" t="str">
        <f t="shared" si="1"/>
        <v>I_100</v>
      </c>
      <c r="CI52" s="64">
        <v>1</v>
      </c>
      <c r="CJ52" s="65">
        <v>2</v>
      </c>
      <c r="CK52" s="65">
        <v>3</v>
      </c>
      <c r="CL52" s="65">
        <v>4</v>
      </c>
      <c r="CM52" s="65">
        <v>5</v>
      </c>
      <c r="CN52" s="65">
        <v>6</v>
      </c>
      <c r="CO52" s="65">
        <v>7</v>
      </c>
      <c r="CP52" s="65">
        <v>8</v>
      </c>
      <c r="CQ52" s="65">
        <v>9</v>
      </c>
      <c r="CR52" s="65">
        <v>10</v>
      </c>
      <c r="CS52" s="65">
        <v>11</v>
      </c>
      <c r="CT52" s="65">
        <v>12</v>
      </c>
      <c r="CU52" s="65">
        <v>13</v>
      </c>
      <c r="CV52" s="65">
        <v>14</v>
      </c>
      <c r="CW52" s="65">
        <v>15</v>
      </c>
      <c r="CX52" s="65">
        <v>16</v>
      </c>
      <c r="CY52" s="65">
        <v>17</v>
      </c>
      <c r="CZ52" s="65">
        <v>18</v>
      </c>
      <c r="DA52" s="65">
        <v>19</v>
      </c>
      <c r="DB52" s="65">
        <v>20</v>
      </c>
      <c r="DC52" s="65">
        <v>21</v>
      </c>
      <c r="DD52" s="65">
        <v>22</v>
      </c>
      <c r="DE52" s="65">
        <v>23</v>
      </c>
      <c r="DF52" s="65">
        <v>24</v>
      </c>
      <c r="DG52" s="66">
        <v>26</v>
      </c>
      <c r="DH52" s="22" t="str">
        <f t="shared" ref="DH52:EF52" si="2">CONCATENATE("I_",DH51)</f>
        <v>I_100</v>
      </c>
      <c r="DI52" s="22" t="str">
        <f t="shared" si="2"/>
        <v>I_100</v>
      </c>
      <c r="DJ52" s="22" t="str">
        <f t="shared" si="2"/>
        <v>I_100</v>
      </c>
      <c r="DK52" s="22" t="str">
        <f t="shared" si="2"/>
        <v>I_100</v>
      </c>
      <c r="DL52" s="22" t="str">
        <f t="shared" si="2"/>
        <v>I_100</v>
      </c>
      <c r="DM52" s="22" t="str">
        <f t="shared" si="2"/>
        <v>I_100</v>
      </c>
      <c r="DN52" s="22" t="str">
        <f t="shared" si="2"/>
        <v>I_100</v>
      </c>
      <c r="DO52" s="22" t="str">
        <f t="shared" si="2"/>
        <v>I_100</v>
      </c>
      <c r="DP52" s="22" t="str">
        <f t="shared" si="2"/>
        <v>I_100</v>
      </c>
      <c r="DQ52" s="22" t="str">
        <f t="shared" si="2"/>
        <v>I_100</v>
      </c>
      <c r="DR52" s="22" t="str">
        <f t="shared" si="2"/>
        <v>I_100</v>
      </c>
      <c r="DS52" s="22" t="str">
        <f t="shared" si="2"/>
        <v>I_100</v>
      </c>
      <c r="DT52" s="22" t="str">
        <f t="shared" si="2"/>
        <v>I_100</v>
      </c>
      <c r="DU52" s="22" t="str">
        <f t="shared" si="2"/>
        <v>I_100</v>
      </c>
      <c r="DV52" s="22" t="str">
        <f t="shared" si="2"/>
        <v>I_100</v>
      </c>
      <c r="DW52" s="22" t="str">
        <f t="shared" si="2"/>
        <v>I_100</v>
      </c>
      <c r="DX52" s="22" t="str">
        <f t="shared" si="2"/>
        <v>I_100</v>
      </c>
      <c r="DY52" s="22" t="str">
        <f t="shared" si="2"/>
        <v>I_100</v>
      </c>
      <c r="DZ52" s="22" t="str">
        <f t="shared" si="2"/>
        <v>I_100</v>
      </c>
      <c r="EA52" s="22" t="str">
        <f t="shared" si="2"/>
        <v>I_100</v>
      </c>
      <c r="EB52" s="22" t="str">
        <f t="shared" si="2"/>
        <v>I_100</v>
      </c>
      <c r="EC52" s="22" t="str">
        <f t="shared" si="2"/>
        <v>I_100</v>
      </c>
      <c r="ED52" s="22" t="str">
        <f t="shared" si="2"/>
        <v>I_100</v>
      </c>
      <c r="EE52" s="22" t="str">
        <f t="shared" si="2"/>
        <v>I_100</v>
      </c>
      <c r="EF52" s="22" t="str">
        <f t="shared" si="2"/>
        <v>I_100</v>
      </c>
    </row>
    <row r="53" spans="1:136" ht="13.25" x14ac:dyDescent="0.25">
      <c r="A53" s="22" t="str">
        <f t="shared" ref="A53:B72" si="3">B5</f>
        <v>AGRICULTURE  SYLVICULTURE  PECHE</v>
      </c>
      <c r="B53" s="22" t="str">
        <f t="shared" si="3"/>
        <v xml:space="preserve">FA0 </v>
      </c>
      <c r="C53" s="22">
        <v>1</v>
      </c>
      <c r="D53" s="67">
        <f t="shared" ref="D53:AS59" si="4">D5</f>
        <v>1079</v>
      </c>
      <c r="E53" s="67">
        <f t="shared" si="4"/>
        <v>0</v>
      </c>
      <c r="F53" s="67">
        <f t="shared" si="4"/>
        <v>0</v>
      </c>
      <c r="G53" s="67">
        <f t="shared" si="4"/>
        <v>0</v>
      </c>
      <c r="H53" s="67">
        <f t="shared" si="4"/>
        <v>0</v>
      </c>
      <c r="I53" s="67">
        <f t="shared" si="4"/>
        <v>0</v>
      </c>
      <c r="J53" s="67">
        <f t="shared" si="4"/>
        <v>0</v>
      </c>
      <c r="K53" s="67">
        <f t="shared" si="4"/>
        <v>0</v>
      </c>
      <c r="L53" s="67">
        <f t="shared" si="4"/>
        <v>0</v>
      </c>
      <c r="M53" s="67">
        <f t="shared" si="4"/>
        <v>0</v>
      </c>
      <c r="N53" s="67">
        <f t="shared" si="4"/>
        <v>0</v>
      </c>
      <c r="O53" s="68">
        <f t="shared" si="4"/>
        <v>0</v>
      </c>
      <c r="P53" s="67">
        <f t="shared" si="4"/>
        <v>0</v>
      </c>
      <c r="Q53" s="69">
        <f t="shared" si="4"/>
        <v>0</v>
      </c>
      <c r="R53" s="68">
        <f t="shared" si="4"/>
        <v>0</v>
      </c>
      <c r="S53" s="69">
        <f t="shared" si="4"/>
        <v>0</v>
      </c>
      <c r="T53" s="67">
        <f t="shared" si="4"/>
        <v>0</v>
      </c>
      <c r="U53" s="68">
        <f t="shared" si="4"/>
        <v>0</v>
      </c>
      <c r="V53" s="69">
        <f t="shared" si="4"/>
        <v>0</v>
      </c>
      <c r="W53" s="67">
        <f t="shared" si="4"/>
        <v>0</v>
      </c>
      <c r="X53" s="67">
        <f t="shared" si="4"/>
        <v>0</v>
      </c>
      <c r="Y53" s="67">
        <f t="shared" si="4"/>
        <v>0</v>
      </c>
      <c r="Z53" s="67">
        <f t="shared" si="4"/>
        <v>0</v>
      </c>
      <c r="AA53" s="67">
        <f t="shared" si="4"/>
        <v>0</v>
      </c>
      <c r="AB53" s="68">
        <f t="shared" si="4"/>
        <v>0</v>
      </c>
      <c r="AC53" s="67">
        <f t="shared" si="4"/>
        <v>0</v>
      </c>
      <c r="AD53" s="67">
        <f t="shared" si="4"/>
        <v>0</v>
      </c>
      <c r="AE53" s="67">
        <f t="shared" si="4"/>
        <v>0</v>
      </c>
      <c r="AF53" s="67">
        <f t="shared" si="4"/>
        <v>0</v>
      </c>
      <c r="AG53" s="67">
        <f t="shared" si="4"/>
        <v>0</v>
      </c>
      <c r="AH53" s="67">
        <f t="shared" si="4"/>
        <v>0</v>
      </c>
      <c r="AI53" s="67">
        <f t="shared" si="4"/>
        <v>0</v>
      </c>
      <c r="AJ53" s="69">
        <f t="shared" si="4"/>
        <v>0</v>
      </c>
      <c r="AK53" s="67">
        <f t="shared" si="4"/>
        <v>0</v>
      </c>
      <c r="AL53" s="67">
        <f t="shared" si="4"/>
        <v>5</v>
      </c>
      <c r="AM53" s="70">
        <f t="shared" si="4"/>
        <v>0</v>
      </c>
      <c r="AN53" s="68">
        <f t="shared" si="4"/>
        <v>1</v>
      </c>
      <c r="AO53" s="69">
        <f t="shared" si="4"/>
        <v>0</v>
      </c>
      <c r="AP53" s="68">
        <f t="shared" si="4"/>
        <v>1</v>
      </c>
      <c r="AQ53" s="67">
        <f t="shared" si="4"/>
        <v>56</v>
      </c>
      <c r="AR53" s="67">
        <f t="shared" si="4"/>
        <v>0</v>
      </c>
      <c r="AS53" s="67">
        <f t="shared" si="4"/>
        <v>1142</v>
      </c>
      <c r="AT53" s="68">
        <f>O53*(SUM([2]CPR_CEB!$K$69:$K$70))/(SUM([2]CPR_CEB!$K$69:$K$72))</f>
        <v>0</v>
      </c>
      <c r="AU53" s="68">
        <f>O53*([2]CPR_CEB!$K$71/(SUM([2]CPR_CEB!$K$69:$K$72)))</f>
        <v>0</v>
      </c>
      <c r="AV53" s="68">
        <f>O53*([2]CPR_CEB!$K$72/(SUM([2]CPR_CEB!$K$69:$K$72)))</f>
        <v>0</v>
      </c>
      <c r="AW53" s="69">
        <f>$Q53*([2]CPR_CEB!$K$76/(SUM([2]CPR_CEB!$K$76:$K$78)))</f>
        <v>0</v>
      </c>
      <c r="AX53" s="69">
        <f>$Q53*(SUM([2]CPR_CEB!$K$77:$K$78)/(SUM([2]CPR_CEB!$K$76:$K$78)))</f>
        <v>0</v>
      </c>
      <c r="AY53" s="68">
        <f>$R53*(SUM([2]CPR_CEB!$K$79)/(SUM([2]CPR_CEB!$K$79:$K$84)))</f>
        <v>0</v>
      </c>
      <c r="AZ53" s="68">
        <f>$R53*(SUM([2]CPR_CEB!$K$80)/(SUM([2]CPR_CEB!$K$79:$K$84)))</f>
        <v>0</v>
      </c>
      <c r="BA53" s="68">
        <f>$R53*(SUM([2]CPR_CEB!$K$81:$K$83)/(SUM([2]CPR_CEB!$K$79:$K$84)))</f>
        <v>0</v>
      </c>
      <c r="BB53" s="68">
        <f>$R53*(SUM([2]CPR_CEB!$K$84)/(SUM([2]CPR_CEB!$K$79:$K$84)))</f>
        <v>0</v>
      </c>
      <c r="BC53" s="69">
        <f>$S53*(SUM([2]CPR_CEB!$K$85)/(SUM([2]CPR_CEB!$K$85:$K$90)))</f>
        <v>0</v>
      </c>
      <c r="BD53" s="69">
        <f>$S53*(SUM([2]CPR_CEB!$K$86)/(SUM([2]CPR_CEB!$K$85:$K$90)))</f>
        <v>0</v>
      </c>
      <c r="BE53" s="69">
        <f>$S53*(SUM([2]CPR_CEB!$K$87:$K$90)/(SUM([2]CPR_CEB!$K$85:$K$90)))</f>
        <v>0</v>
      </c>
      <c r="BF53" s="68">
        <f>$U53*(SUM([2]CPR_CEB!$K$93)/(SUM([2]CPR_CEB!$K$93:$K$97)))</f>
        <v>0</v>
      </c>
      <c r="BG53" s="68">
        <f>$U53*(SUM([2]CPR_CEB!$K$94)/(SUM([2]CPR_CEB!$K$93:$K$97)))*([2]TRP!$D$246/SUM([2]TRP!$D$246:$D$247))</f>
        <v>0</v>
      </c>
      <c r="BH53" s="68">
        <f>$U53*(SUM([2]CPR_CEB!$K$94)/(SUM([2]CPR_CEB!$K$93:$K$97)))*([2]TRP!$D$247/SUM([2]TRP!$D$246:$D$247))</f>
        <v>0</v>
      </c>
      <c r="BI53" s="68">
        <f>$U53*(SUM([2]CPR_CEB!$K$95:$K$96)/(SUM([2]CPR_CEB!$K$93:$K$97)))</f>
        <v>0</v>
      </c>
      <c r="BJ53" s="68">
        <f>$U53*(SUM([2]CPR_CEB!$K$97)/(SUM([2]CPR_CEB!$K$93:$K$97)))</f>
        <v>0</v>
      </c>
      <c r="BK53" s="69">
        <f>$V53*(SUM([2]CPR_CEB!$K$98)/(SUM([2]CPR_CEB!$K$98:$K$100)))</f>
        <v>0</v>
      </c>
      <c r="BL53" s="69">
        <f>$V53*(SUM([2]CPR_CEB!$K$99)/(SUM([2]CPR_CEB!$K$98:$K$100)))</f>
        <v>0</v>
      </c>
      <c r="BM53" s="69">
        <f>$V53*(SUM([2]CPR_CEB!$K$100)/(SUM([2]CPR_CEB!$K$98:$K$100)))</f>
        <v>0</v>
      </c>
      <c r="BN53" s="68">
        <f>$AB53*(SUM([2]CPR_CEB!$K$106)/(SUM([2]CPR_CEB!$K$106:$K$113)))</f>
        <v>0</v>
      </c>
      <c r="BO53" s="68">
        <f>$AB53*(SUM([2]CPR_CEB!$K$107)/(SUM([2]CPR_CEB!$K$106:$K$113)))</f>
        <v>0</v>
      </c>
      <c r="BP53" s="68">
        <f>$AB53*(SUM([2]CPR_CEB!$K$108)/(SUM([2]CPR_CEB!$K$106:$K$113)))</f>
        <v>0</v>
      </c>
      <c r="BQ53" s="68">
        <f>$AB53*(SUM([2]CPR_CEB!$K$109)/(SUM([2]CPR_CEB!$K$106:$K$113)))</f>
        <v>0</v>
      </c>
      <c r="BR53" s="68">
        <f>$AB53*(SUM([2]CPR_CEB!$K$110)/(SUM([2]CPR_CEB!$K$106:$K$113)))</f>
        <v>0</v>
      </c>
      <c r="BS53" s="68">
        <f>$AB53*(SUM([2]CPR_CEB!$K$111:$K$112)/(SUM([2]CPR_CEB!$K$106:$K$113)))</f>
        <v>0</v>
      </c>
      <c r="BT53" s="68">
        <f>$AB53*(SUM([2]CPR_CEB!$K$113)/(SUM([2]CPR_CEB!$K$106:$K$113)))*([2]TRP!$D$248/SUM([2]TRP!$D$248:$D$251))</f>
        <v>0</v>
      </c>
      <c r="BU53" s="68">
        <f>$AB53*(SUM([2]CPR_CEB!$K$113)/(SUM([2]CPR_CEB!$K$106:$K$113)))*([2]TRP!$D$249/SUM([2]TRP!$D$248:$D$251))</f>
        <v>0</v>
      </c>
      <c r="BV53" s="68">
        <f>$AB53*(SUM([2]CPR_CEB!$K$113)/(SUM([2]CPR_CEB!$K$106:$K$113)))*([2]TRP!$D$250/SUM([2]TRP!$D$248:$D$251))</f>
        <v>0</v>
      </c>
      <c r="BW53" s="68">
        <f>$AB53*(SUM([2]CPR_CEB!$K$113)/(SUM([2]CPR_CEB!$K$106:$K$113)))*([2]TRP!$D$251/SUM([2]TRP!$D$248:$D$251))</f>
        <v>0</v>
      </c>
      <c r="BX53" s="69">
        <f>$AJ53*(SUM([2]CPR_CEB!$K$129)/(SUM([2]CPR_CEB!$K$129:$K$130)))</f>
        <v>0</v>
      </c>
      <c r="BY53" s="69">
        <f>$AJ53*(SUM([2]CPR_CEB!$K$130)/(SUM([2]CPR_CEB!$K$129:$K$130)))</f>
        <v>0</v>
      </c>
      <c r="BZ53" s="68">
        <f>$AN53*(SUM([2]CPR_CEB!$K$137)/(SUM([2]CPR_CEB!$K$137:$K$138)))</f>
        <v>0.1683448800840231</v>
      </c>
      <c r="CA53" s="68">
        <f>$AN53*(SUM([2]CPR_CEB!$K$138)/(SUM([2]CPR_CEB!$K$137:$K$138)))</f>
        <v>0.83165511991597696</v>
      </c>
      <c r="CB53" s="71">
        <f>$AO53*([2]CPR_CEB!$K$139+[2]CPR_CEB!$K$141)/(SUM([2]CPR_CEB!$K$139:$K$141))</f>
        <v>0</v>
      </c>
      <c r="CC53" s="71">
        <f>$AO53*(SUM([2]CPR_CEB!$K$140)/(SUM([2]CPR_CEB!$K$139:$K$141)))</f>
        <v>0</v>
      </c>
      <c r="CD53" s="68">
        <f>$AP53*(SUM([2]CPR_CEB!$K$142)/(SUM([2]CPR_CEB!$K$142:$K$143)))</f>
        <v>0.42074963253307202</v>
      </c>
      <c r="CE53" s="68">
        <f>$AP53*(SUM([2]CPR_CEB!$K$143)/(SUM([2]CPR_CEB!$K$142:$K$143)))</f>
        <v>0.57925036746692793</v>
      </c>
      <c r="CF53" s="70"/>
      <c r="CG53" s="70"/>
      <c r="CI53" s="72">
        <f>SUM(D53)</f>
        <v>1079</v>
      </c>
      <c r="CJ53" s="73">
        <f>SUM(E53:F53)</f>
        <v>0</v>
      </c>
      <c r="CK53" s="73">
        <f>SUM(K53)</f>
        <v>0</v>
      </c>
      <c r="CL53" s="73">
        <f>SUM(AU53)</f>
        <v>0</v>
      </c>
      <c r="CM53" s="73">
        <f>SUM(AV53)</f>
        <v>0</v>
      </c>
      <c r="CN53" s="73">
        <f>SUM(AX53)</f>
        <v>0</v>
      </c>
      <c r="CO53" s="73">
        <f>SUM(AY53)</f>
        <v>0</v>
      </c>
      <c r="CP53" s="73">
        <f>SUM(AZ53)</f>
        <v>0</v>
      </c>
      <c r="CQ53" s="73">
        <f>SUM(BB53)</f>
        <v>0</v>
      </c>
      <c r="CR53" s="73">
        <f>SUM(BC53)</f>
        <v>0</v>
      </c>
      <c r="CS53" s="73">
        <f>SUM(BD53)</f>
        <v>0</v>
      </c>
      <c r="CT53" s="73">
        <f>SUM(G53:J53,L53:N53,P53,T53,AT53,AW53,BA53,BE53,BI53,BM53,)</f>
        <v>0</v>
      </c>
      <c r="CU53" s="73">
        <f>SUM(W53:X53)</f>
        <v>0</v>
      </c>
      <c r="CV53" s="73">
        <f>SUM(BN53+BT53)</f>
        <v>0</v>
      </c>
      <c r="CW53" s="73">
        <f>SUM(BO53)</f>
        <v>0</v>
      </c>
      <c r="CX53" s="73">
        <f>SUM(BP53,BU53)</f>
        <v>0</v>
      </c>
      <c r="CY53" s="73">
        <f>SUM(BQ53,BV53)</f>
        <v>0</v>
      </c>
      <c r="CZ53" s="73">
        <f>SUM(BR53,BW53)</f>
        <v>0</v>
      </c>
      <c r="DA53" s="73">
        <f>SUM(Y53:AA53,AC53:AI53,AK53:AM53,BS53,BX53,BZ53,CB53,CD53)</f>
        <v>5.5890945126170948</v>
      </c>
      <c r="DB53" s="73">
        <f>SUM(AQ53:AR53,BY53,CA53,CC53,CE53)</f>
        <v>57.410905487382905</v>
      </c>
      <c r="DC53" s="73">
        <f>SUM(BF53)</f>
        <v>0</v>
      </c>
      <c r="DD53" s="73">
        <f>SUM(BG53,BJ53)</f>
        <v>0</v>
      </c>
      <c r="DE53" s="73">
        <f>SUM(BK53)</f>
        <v>0</v>
      </c>
      <c r="DF53" s="73">
        <f>SUM(BH53,BL53)</f>
        <v>0</v>
      </c>
      <c r="DG53" s="74">
        <f>SUM(CI53:DF53)</f>
        <v>1142</v>
      </c>
      <c r="DH53" s="99"/>
    </row>
    <row r="54" spans="1:136" ht="13.25" x14ac:dyDescent="0.25">
      <c r="A54" s="22" t="str">
        <f t="shared" si="3"/>
        <v>INDUSTRIES DE LA VIANDE ET DU LAIT</v>
      </c>
      <c r="B54" s="22" t="str">
        <f t="shared" si="3"/>
        <v xml:space="preserve">FB1 </v>
      </c>
      <c r="C54" s="22">
        <v>2</v>
      </c>
      <c r="D54" s="67">
        <f t="shared" si="4"/>
        <v>0</v>
      </c>
      <c r="E54" s="67">
        <f t="shared" si="4"/>
        <v>0</v>
      </c>
      <c r="F54" s="67">
        <f t="shared" si="4"/>
        <v>0</v>
      </c>
      <c r="G54" s="67">
        <f t="shared" si="4"/>
        <v>0</v>
      </c>
      <c r="H54" s="67">
        <f t="shared" si="4"/>
        <v>0</v>
      </c>
      <c r="I54" s="67">
        <f t="shared" si="4"/>
        <v>0</v>
      </c>
      <c r="J54" s="67">
        <f t="shared" si="4"/>
        <v>0</v>
      </c>
      <c r="K54" s="67">
        <f t="shared" si="4"/>
        <v>0</v>
      </c>
      <c r="L54" s="67">
        <f t="shared" si="4"/>
        <v>0</v>
      </c>
      <c r="M54" s="67">
        <f t="shared" si="4"/>
        <v>0</v>
      </c>
      <c r="N54" s="67">
        <f t="shared" si="4"/>
        <v>0</v>
      </c>
      <c r="O54" s="68">
        <f t="shared" si="4"/>
        <v>0</v>
      </c>
      <c r="P54" s="67">
        <f t="shared" si="4"/>
        <v>0</v>
      </c>
      <c r="Q54" s="69">
        <f t="shared" si="4"/>
        <v>0</v>
      </c>
      <c r="R54" s="68">
        <f t="shared" si="4"/>
        <v>0</v>
      </c>
      <c r="S54" s="69">
        <f t="shared" si="4"/>
        <v>0</v>
      </c>
      <c r="T54" s="67">
        <f t="shared" si="4"/>
        <v>0</v>
      </c>
      <c r="U54" s="68">
        <f t="shared" si="4"/>
        <v>0</v>
      </c>
      <c r="V54" s="69">
        <f t="shared" si="4"/>
        <v>0</v>
      </c>
      <c r="W54" s="67">
        <f t="shared" si="4"/>
        <v>0</v>
      </c>
      <c r="X54" s="67">
        <f t="shared" si="4"/>
        <v>0</v>
      </c>
      <c r="Y54" s="67">
        <f t="shared" si="4"/>
        <v>0</v>
      </c>
      <c r="Z54" s="67">
        <f t="shared" si="4"/>
        <v>0</v>
      </c>
      <c r="AA54" s="67">
        <f t="shared" si="4"/>
        <v>0</v>
      </c>
      <c r="AB54" s="68">
        <f t="shared" si="4"/>
        <v>0</v>
      </c>
      <c r="AC54" s="67">
        <f t="shared" si="4"/>
        <v>0</v>
      </c>
      <c r="AD54" s="67">
        <f t="shared" si="4"/>
        <v>0</v>
      </c>
      <c r="AE54" s="67">
        <f t="shared" si="4"/>
        <v>0</v>
      </c>
      <c r="AF54" s="67">
        <f t="shared" si="4"/>
        <v>0</v>
      </c>
      <c r="AG54" s="67">
        <f t="shared" si="4"/>
        <v>0</v>
      </c>
      <c r="AH54" s="67">
        <f t="shared" si="4"/>
        <v>0</v>
      </c>
      <c r="AI54" s="67">
        <f t="shared" si="4"/>
        <v>0</v>
      </c>
      <c r="AJ54" s="69">
        <f t="shared" si="4"/>
        <v>0</v>
      </c>
      <c r="AK54" s="67">
        <f t="shared" si="4"/>
        <v>0</v>
      </c>
      <c r="AL54" s="67">
        <f t="shared" si="4"/>
        <v>0</v>
      </c>
      <c r="AM54" s="70">
        <f t="shared" si="4"/>
        <v>0</v>
      </c>
      <c r="AN54" s="68">
        <f t="shared" si="4"/>
        <v>0</v>
      </c>
      <c r="AO54" s="69">
        <f t="shared" si="4"/>
        <v>0</v>
      </c>
      <c r="AP54" s="68">
        <f t="shared" si="4"/>
        <v>0</v>
      </c>
      <c r="AQ54" s="67">
        <f t="shared" si="4"/>
        <v>0</v>
      </c>
      <c r="AR54" s="67">
        <f t="shared" si="4"/>
        <v>0</v>
      </c>
      <c r="AS54" s="67">
        <f t="shared" si="4"/>
        <v>0</v>
      </c>
      <c r="AT54" s="68">
        <f>O54*(SUM([2]CPR_CEB!$K$69:$K$70))/(SUM([2]CPR_CEB!$K$69:$K$72))</f>
        <v>0</v>
      </c>
      <c r="AU54" s="68">
        <f>O54*([2]CPR_CEB!$K$71/(SUM([2]CPR_CEB!$K$69:$K$72)))</f>
        <v>0</v>
      </c>
      <c r="AV54" s="68">
        <f>O54*([2]CPR_CEB!$K$72/(SUM([2]CPR_CEB!$K$69:$K$72)))</f>
        <v>0</v>
      </c>
      <c r="AW54" s="69">
        <f>$Q54*([2]CPR_CEB!$K$76/(SUM([2]CPR_CEB!$K$76:$K$78)))</f>
        <v>0</v>
      </c>
      <c r="AX54" s="69">
        <f>$Q54*(SUM([2]CPR_CEB!$K$77:$K$78)/(SUM([2]CPR_CEB!$K$76:$K$78)))</f>
        <v>0</v>
      </c>
      <c r="AY54" s="68">
        <f>$R54*(SUM([2]CPR_CEB!$K$79)/(SUM([2]CPR_CEB!$K$79:$K$84)))</f>
        <v>0</v>
      </c>
      <c r="AZ54" s="68">
        <f>$R54*(SUM([2]CPR_CEB!$K$80)/(SUM([2]CPR_CEB!$K$79:$K$84)))</f>
        <v>0</v>
      </c>
      <c r="BA54" s="68">
        <f>$R54*(SUM([2]CPR_CEB!$K$81:$K$83)/(SUM([2]CPR_CEB!$K$79:$K$84)))</f>
        <v>0</v>
      </c>
      <c r="BB54" s="68">
        <f>$R54*(SUM([2]CPR_CEB!$K$84)/(SUM([2]CPR_CEB!$K$79:$K$84)))</f>
        <v>0</v>
      </c>
      <c r="BC54" s="69">
        <f>$S54*(SUM([2]CPR_CEB!$K$85)/(SUM([2]CPR_CEB!$K$85:$K$90)))</f>
        <v>0</v>
      </c>
      <c r="BD54" s="69">
        <f>$S54*(SUM([2]CPR_CEB!$K$86)/(SUM([2]CPR_CEB!$K$85:$K$90)))</f>
        <v>0</v>
      </c>
      <c r="BE54" s="69">
        <f>$S54*(SUM([2]CPR_CEB!$K$87:$K$90)/(SUM([2]CPR_CEB!$K$85:$K$90)))</f>
        <v>0</v>
      </c>
      <c r="BF54" s="68">
        <f>$U54*(SUM([2]CPR_CEB!$K$93)/(SUM([2]CPR_CEB!$K$93:$K$97)))</f>
        <v>0</v>
      </c>
      <c r="BG54" s="68">
        <f>$U54*(SUM([2]CPR_CEB!$K$94)/(SUM([2]CPR_CEB!$K$93:$K$97)))*([2]TRP!$D$246/SUM([2]TRP!$D$246:$D$247))</f>
        <v>0</v>
      </c>
      <c r="BH54" s="68">
        <f>$U54*(SUM([2]CPR_CEB!$K$94)/(SUM([2]CPR_CEB!$K$93:$K$97)))*([2]TRP!$D$247/SUM([2]TRP!$D$246:$D$247))</f>
        <v>0</v>
      </c>
      <c r="BI54" s="68">
        <f>$U54*(SUM([2]CPR_CEB!$K$95:$K$96)/(SUM([2]CPR_CEB!$K$93:$K$97)))</f>
        <v>0</v>
      </c>
      <c r="BJ54" s="68">
        <f>$U54*(SUM([2]CPR_CEB!$K$97)/(SUM([2]CPR_CEB!$K$93:$K$97)))</f>
        <v>0</v>
      </c>
      <c r="BK54" s="69">
        <f>$V54*(SUM([2]CPR_CEB!$K$98)/(SUM([2]CPR_CEB!$K$98:$K$100)))</f>
        <v>0</v>
      </c>
      <c r="BL54" s="69">
        <f>$V54*(SUM([2]CPR_CEB!$K$99)/(SUM([2]CPR_CEB!$K$98:$K$100)))</f>
        <v>0</v>
      </c>
      <c r="BM54" s="69">
        <f>$V54*(SUM([2]CPR_CEB!$K$100)/(SUM([2]CPR_CEB!$K$98:$K$100)))</f>
        <v>0</v>
      </c>
      <c r="BN54" s="68">
        <f>$AB54*(SUM([2]CPR_CEB!$K$106)/(SUM([2]CPR_CEB!$K$106:$K$113)))</f>
        <v>0</v>
      </c>
      <c r="BO54" s="68">
        <f>$AB54*(SUM([2]CPR_CEB!$K$107)/(SUM([2]CPR_CEB!$K$106:$K$113)))</f>
        <v>0</v>
      </c>
      <c r="BP54" s="68">
        <f>$AB54*(SUM([2]CPR_CEB!$K$108)/(SUM([2]CPR_CEB!$K$106:$K$113)))</f>
        <v>0</v>
      </c>
      <c r="BQ54" s="68">
        <f>$AB54*(SUM([2]CPR_CEB!$K$109)/(SUM([2]CPR_CEB!$K$106:$K$113)))</f>
        <v>0</v>
      </c>
      <c r="BR54" s="68">
        <f>$AB54*(SUM([2]CPR_CEB!$K$110)/(SUM([2]CPR_CEB!$K$106:$K$113)))</f>
        <v>0</v>
      </c>
      <c r="BS54" s="68">
        <f>$AB54*(SUM([2]CPR_CEB!$K$111:$K$112)/(SUM([2]CPR_CEB!$K$106:$K$113)))</f>
        <v>0</v>
      </c>
      <c r="BT54" s="68">
        <f>$AB54*(SUM([2]CPR_CEB!$K$113)/(SUM([2]CPR_CEB!$K$106:$K$113)))*([2]TRP!$D$248/SUM([2]TRP!$D$248:$D$251))</f>
        <v>0</v>
      </c>
      <c r="BU54" s="68">
        <f>$AB54*(SUM([2]CPR_CEB!$K$113)/(SUM([2]CPR_CEB!$K$106:$K$113)))*([2]TRP!$D$249/SUM([2]TRP!$D$248:$D$251))</f>
        <v>0</v>
      </c>
      <c r="BV54" s="68">
        <f>$AB54*(SUM([2]CPR_CEB!$K$113)/(SUM([2]CPR_CEB!$K$106:$K$113)))*([2]TRP!$D$250/SUM([2]TRP!$D$248:$D$251))</f>
        <v>0</v>
      </c>
      <c r="BW54" s="68">
        <f>$AB54*(SUM([2]CPR_CEB!$K$113)/(SUM([2]CPR_CEB!$K$106:$K$113)))*([2]TRP!$D$251/SUM([2]TRP!$D$248:$D$251))</f>
        <v>0</v>
      </c>
      <c r="BX54" s="69">
        <f>$AJ54*(SUM([2]CPR_CEB!$K$129)/(SUM([2]CPR_CEB!$K$129:$K$130)))</f>
        <v>0</v>
      </c>
      <c r="BY54" s="69">
        <f>$AJ54*(SUM([2]CPR_CEB!$K$130)/(SUM([2]CPR_CEB!$K$129:$K$130)))</f>
        <v>0</v>
      </c>
      <c r="BZ54" s="68">
        <f>$AN54*(SUM([2]CPR_CEB!$K$137)/(SUM([2]CPR_CEB!$K$137:$K$138)))</f>
        <v>0</v>
      </c>
      <c r="CA54" s="68">
        <f>$AN54*(SUM([2]CPR_CEB!$K$138)/(SUM([2]CPR_CEB!$K$137:$K$138)))</f>
        <v>0</v>
      </c>
      <c r="CB54" s="71">
        <f>$AO54*([2]CPR_CEB!$K$139+[2]CPR_CEB!$K$141)/(SUM([2]CPR_CEB!$K$139:$K$141))</f>
        <v>0</v>
      </c>
      <c r="CC54" s="71">
        <f>$AO54*(SUM([2]CPR_CEB!$K$140)/(SUM([2]CPR_CEB!$K$139:$K$141)))</f>
        <v>0</v>
      </c>
      <c r="CD54" s="68">
        <f>$AP54*(SUM([2]CPR_CEB!$K$142)/(SUM([2]CPR_CEB!$K$142:$K$143)))</f>
        <v>0</v>
      </c>
      <c r="CE54" s="68">
        <f>$AP54*(SUM([2]CPR_CEB!$K$143)/(SUM([2]CPR_CEB!$K$142:$K$143)))</f>
        <v>0</v>
      </c>
      <c r="CF54" s="70"/>
      <c r="CG54" s="70"/>
      <c r="CI54" s="72">
        <f t="shared" ref="CI54:CI94" si="5">SUM(D54)</f>
        <v>0</v>
      </c>
      <c r="CJ54" s="73">
        <f t="shared" ref="CJ54:CJ94" si="6">SUM(E54:F54)</f>
        <v>0</v>
      </c>
      <c r="CK54" s="73">
        <f t="shared" ref="CK54:CK94" si="7">SUM(K54)</f>
        <v>0</v>
      </c>
      <c r="CL54" s="73">
        <f t="shared" ref="CL54:CL94" si="8">SUM(AU54)</f>
        <v>0</v>
      </c>
      <c r="CM54" s="73">
        <f t="shared" ref="CM54:CM94" si="9">SUM(AV54)</f>
        <v>0</v>
      </c>
      <c r="CN54" s="73">
        <f t="shared" ref="CN54:CN94" si="10">SUM(AX54)</f>
        <v>0</v>
      </c>
      <c r="CO54" s="73">
        <f t="shared" ref="CO54:CP94" si="11">SUM(AY54)</f>
        <v>0</v>
      </c>
      <c r="CP54" s="73">
        <f t="shared" si="11"/>
        <v>0</v>
      </c>
      <c r="CQ54" s="73">
        <f t="shared" ref="CQ54:CR94" si="12">SUM(BB54)</f>
        <v>0</v>
      </c>
      <c r="CR54" s="73">
        <f t="shared" si="12"/>
        <v>0</v>
      </c>
      <c r="CS54" s="73">
        <f t="shared" ref="CS54:CS94" si="13">SUM(BD54)</f>
        <v>0</v>
      </c>
      <c r="CT54" s="73">
        <f t="shared" ref="CT54:CT94" si="14">SUM(G54:J54,L54:N54,P54,T54,AT54,AW54,BA54,BE54,BI54,BM54,)</f>
        <v>0</v>
      </c>
      <c r="CU54" s="73">
        <f t="shared" ref="CU54:CU94" si="15">SUM(W54:X54)</f>
        <v>0</v>
      </c>
      <c r="CV54" s="73">
        <f t="shared" ref="CV54:CV94" si="16">SUM(BN54+BT54)</f>
        <v>0</v>
      </c>
      <c r="CW54" s="73">
        <f t="shared" ref="CW54:CW94" si="17">SUM(BO54)</f>
        <v>0</v>
      </c>
      <c r="CX54" s="73">
        <f t="shared" ref="CX54:CZ94" si="18">SUM(BP54,BU54)</f>
        <v>0</v>
      </c>
      <c r="CY54" s="73">
        <f t="shared" si="18"/>
        <v>0</v>
      </c>
      <c r="CZ54" s="73">
        <f t="shared" si="18"/>
        <v>0</v>
      </c>
      <c r="DA54" s="73">
        <f t="shared" ref="DA54:DA94" si="19">SUM(Y54:AA54,AC54:AI54,AK54:AM54,BS54,BX54,BZ54,CB54,CD54)</f>
        <v>0</v>
      </c>
      <c r="DB54" s="73">
        <f t="shared" ref="DB54:DB94" si="20">SUM(AQ54:AR54,BY54,CA54,CC54,CE54)</f>
        <v>0</v>
      </c>
      <c r="DC54" s="73">
        <f t="shared" ref="DC54:DC94" si="21">SUM(BF54)</f>
        <v>0</v>
      </c>
      <c r="DD54" s="73">
        <f t="shared" ref="DD54:DD94" si="22">SUM(BG54,BJ54)</f>
        <v>0</v>
      </c>
      <c r="DE54" s="73">
        <f t="shared" ref="DE54:DE94" si="23">SUM(BK54)</f>
        <v>0</v>
      </c>
      <c r="DF54" s="73">
        <f t="shared" ref="DF54:DF94" si="24">SUM(BH54,BL54)</f>
        <v>0</v>
      </c>
      <c r="DG54" s="74">
        <f t="shared" ref="DG54:DG94" si="25">SUM(CI54:DF54)</f>
        <v>0</v>
      </c>
      <c r="DH54" s="99"/>
    </row>
    <row r="55" spans="1:136" ht="13.25" x14ac:dyDescent="0.25">
      <c r="A55" s="22" t="str">
        <f t="shared" si="3"/>
        <v>AUTRES INDUSTRIES AGRICOLES ET ALIMENTAI</v>
      </c>
      <c r="B55" s="22" t="str">
        <f t="shared" si="3"/>
        <v xml:space="preserve">FB2 </v>
      </c>
      <c r="C55" s="22">
        <v>2</v>
      </c>
      <c r="D55" s="67">
        <f t="shared" si="4"/>
        <v>0</v>
      </c>
      <c r="E55" s="67">
        <f t="shared" si="4"/>
        <v>0</v>
      </c>
      <c r="F55" s="67">
        <f t="shared" si="4"/>
        <v>0</v>
      </c>
      <c r="G55" s="67">
        <f t="shared" si="4"/>
        <v>0</v>
      </c>
      <c r="H55" s="67">
        <f t="shared" si="4"/>
        <v>0</v>
      </c>
      <c r="I55" s="67">
        <f t="shared" si="4"/>
        <v>0</v>
      </c>
      <c r="J55" s="67">
        <f t="shared" si="4"/>
        <v>0</v>
      </c>
      <c r="K55" s="67">
        <f t="shared" si="4"/>
        <v>0</v>
      </c>
      <c r="L55" s="67">
        <f t="shared" si="4"/>
        <v>0</v>
      </c>
      <c r="M55" s="67">
        <f t="shared" si="4"/>
        <v>0</v>
      </c>
      <c r="N55" s="67">
        <f t="shared" si="4"/>
        <v>0</v>
      </c>
      <c r="O55" s="68">
        <f t="shared" si="4"/>
        <v>0</v>
      </c>
      <c r="P55" s="67">
        <f t="shared" si="4"/>
        <v>0</v>
      </c>
      <c r="Q55" s="69">
        <f t="shared" si="4"/>
        <v>0</v>
      </c>
      <c r="R55" s="68">
        <f t="shared" si="4"/>
        <v>0</v>
      </c>
      <c r="S55" s="69">
        <f t="shared" si="4"/>
        <v>0</v>
      </c>
      <c r="T55" s="67">
        <f t="shared" si="4"/>
        <v>0</v>
      </c>
      <c r="U55" s="68">
        <f t="shared" si="4"/>
        <v>0</v>
      </c>
      <c r="V55" s="69">
        <f t="shared" si="4"/>
        <v>0</v>
      </c>
      <c r="W55" s="67">
        <f t="shared" si="4"/>
        <v>0</v>
      </c>
      <c r="X55" s="67">
        <f t="shared" si="4"/>
        <v>0</v>
      </c>
      <c r="Y55" s="67">
        <f t="shared" si="4"/>
        <v>0</v>
      </c>
      <c r="Z55" s="67">
        <f t="shared" si="4"/>
        <v>0</v>
      </c>
      <c r="AA55" s="67">
        <f t="shared" si="4"/>
        <v>0</v>
      </c>
      <c r="AB55" s="68">
        <f t="shared" si="4"/>
        <v>0</v>
      </c>
      <c r="AC55" s="67">
        <f t="shared" si="4"/>
        <v>0</v>
      </c>
      <c r="AD55" s="67">
        <f t="shared" si="4"/>
        <v>0</v>
      </c>
      <c r="AE55" s="67">
        <f t="shared" si="4"/>
        <v>0</v>
      </c>
      <c r="AF55" s="67">
        <f t="shared" si="4"/>
        <v>0</v>
      </c>
      <c r="AG55" s="67">
        <f t="shared" si="4"/>
        <v>0</v>
      </c>
      <c r="AH55" s="67">
        <f t="shared" si="4"/>
        <v>0</v>
      </c>
      <c r="AI55" s="67">
        <f t="shared" si="4"/>
        <v>0</v>
      </c>
      <c r="AJ55" s="69">
        <f t="shared" si="4"/>
        <v>0</v>
      </c>
      <c r="AK55" s="67">
        <f t="shared" si="4"/>
        <v>0</v>
      </c>
      <c r="AL55" s="67">
        <f t="shared" si="4"/>
        <v>0</v>
      </c>
      <c r="AM55" s="70">
        <f t="shared" si="4"/>
        <v>0</v>
      </c>
      <c r="AN55" s="68">
        <f t="shared" si="4"/>
        <v>0</v>
      </c>
      <c r="AO55" s="69">
        <f t="shared" si="4"/>
        <v>0</v>
      </c>
      <c r="AP55" s="68">
        <f t="shared" si="4"/>
        <v>0</v>
      </c>
      <c r="AQ55" s="67">
        <f t="shared" si="4"/>
        <v>0</v>
      </c>
      <c r="AR55" s="67">
        <f t="shared" si="4"/>
        <v>0</v>
      </c>
      <c r="AS55" s="67">
        <f t="shared" si="4"/>
        <v>0</v>
      </c>
      <c r="AT55" s="75">
        <f>O55*(SUM([2]CPR_CEB!$K$69:$K$70))/(SUM([2]CPR_CEB!$K$69:$K$72))</f>
        <v>0</v>
      </c>
      <c r="AU55" s="75">
        <f>O55*([2]CPR_CEB!$K$71/(SUM([2]CPR_CEB!$K$69:$K$72)))</f>
        <v>0</v>
      </c>
      <c r="AV55" s="75">
        <f>O55*([2]CPR_CEB!$K$72/(SUM([2]CPR_CEB!$K$69:$K$72)))</f>
        <v>0</v>
      </c>
      <c r="AW55" s="71">
        <f>$Q55*([2]CPR_CEB!$K$76/(SUM([2]CPR_CEB!$K$76:$K$78)))</f>
        <v>0</v>
      </c>
      <c r="AX55" s="71">
        <f>$Q55*(SUM([2]CPR_CEB!$K$77:$K$78)/(SUM([2]CPR_CEB!$K$76:$K$78)))</f>
        <v>0</v>
      </c>
      <c r="AY55" s="75">
        <f>$R55*(SUM([2]CPR_CEB!$K$79)/(SUM([2]CPR_CEB!$K$79:$K$84)))</f>
        <v>0</v>
      </c>
      <c r="AZ55" s="75">
        <f>$R55*(SUM([2]CPR_CEB!$K$80)/(SUM([2]CPR_CEB!$K$79:$K$84)))</f>
        <v>0</v>
      </c>
      <c r="BA55" s="75">
        <f>$R55*(SUM([2]CPR_CEB!$K$81:$K$83)/(SUM([2]CPR_CEB!$K$79:$K$84)))</f>
        <v>0</v>
      </c>
      <c r="BB55" s="75">
        <f>$R55*(SUM([2]CPR_CEB!$K$84)/(SUM([2]CPR_CEB!$K$79:$K$84)))</f>
        <v>0</v>
      </c>
      <c r="BC55" s="71">
        <f>$S55*(SUM([2]CPR_CEB!$K$85)/(SUM([2]CPR_CEB!$K$85:$K$90)))</f>
        <v>0</v>
      </c>
      <c r="BD55" s="71">
        <f>$S55*(SUM([2]CPR_CEB!$K$86)/(SUM([2]CPR_CEB!$K$85:$K$90)))</f>
        <v>0</v>
      </c>
      <c r="BE55" s="71">
        <f>$S55*(SUM([2]CPR_CEB!$K$87:$K$90)/(SUM([2]CPR_CEB!$K$85:$K$90)))</f>
        <v>0</v>
      </c>
      <c r="BF55" s="75">
        <f>$U55*(SUM([2]CPR_CEB!$K$93)/(SUM([2]CPR_CEB!$K$93:$K$97)))</f>
        <v>0</v>
      </c>
      <c r="BG55" s="75">
        <f>$U55*(SUM([2]CPR_CEB!$K$94)/(SUM([2]CPR_CEB!$K$93:$K$97)))*([2]TRP!$D$246/SUM([2]TRP!$D$246:$D$247))</f>
        <v>0</v>
      </c>
      <c r="BH55" s="75">
        <f>$U55*(SUM([2]CPR_CEB!$K$94)/(SUM([2]CPR_CEB!$K$93:$K$97)))*([2]TRP!$D$247/SUM([2]TRP!$D$246:$D$247))</f>
        <v>0</v>
      </c>
      <c r="BI55" s="75">
        <f>$U55*(SUM([2]CPR_CEB!$K$95:$K$96)/(SUM([2]CPR_CEB!$K$93:$K$97)))</f>
        <v>0</v>
      </c>
      <c r="BJ55" s="75">
        <f>$U55*(SUM([2]CPR_CEB!$K$97)/(SUM([2]CPR_CEB!$K$93:$K$97)))</f>
        <v>0</v>
      </c>
      <c r="BK55" s="71">
        <f>$V55*(SUM([2]CPR_CEB!$K$98)/(SUM([2]CPR_CEB!$K$98:$K$100)))</f>
        <v>0</v>
      </c>
      <c r="BL55" s="71">
        <f>$V55*(SUM([2]CPR_CEB!$K$99)/(SUM([2]CPR_CEB!$K$98:$K$100)))</f>
        <v>0</v>
      </c>
      <c r="BM55" s="71">
        <f>$V55*(SUM([2]CPR_CEB!$K$100)/(SUM([2]CPR_CEB!$K$98:$K$100)))</f>
        <v>0</v>
      </c>
      <c r="BN55" s="75">
        <f>$AB55*(SUM([2]CPR_CEB!$K$106)/(SUM([2]CPR_CEB!$K$106:$K$113)))</f>
        <v>0</v>
      </c>
      <c r="BO55" s="75">
        <f>$AB55*(SUM([2]CPR_CEB!$K$107)/(SUM([2]CPR_CEB!$K$106:$K$113)))</f>
        <v>0</v>
      </c>
      <c r="BP55" s="75">
        <f>$AB55*(SUM([2]CPR_CEB!$K$108)/(SUM([2]CPR_CEB!$K$106:$K$113)))</f>
        <v>0</v>
      </c>
      <c r="BQ55" s="75">
        <f>$AB55*(SUM([2]CPR_CEB!$K$109)/(SUM([2]CPR_CEB!$K$106:$K$113)))</f>
        <v>0</v>
      </c>
      <c r="BR55" s="75">
        <f>$AB55*(SUM([2]CPR_CEB!$K$110)/(SUM([2]CPR_CEB!$K$106:$K$113)))</f>
        <v>0</v>
      </c>
      <c r="BS55" s="75">
        <f>$AB55*(SUM([2]CPR_CEB!$K$111:$K$112)/(SUM([2]CPR_CEB!$K$106:$K$113)))</f>
        <v>0</v>
      </c>
      <c r="BT55" s="75">
        <f>$AB55*(SUM([2]CPR_CEB!$K$113)/(SUM([2]CPR_CEB!$K$106:$K$113)))*([2]TRP!$D$248/SUM([2]TRP!$D$248:$D$251))</f>
        <v>0</v>
      </c>
      <c r="BU55" s="75">
        <f>$AB55*(SUM([2]CPR_CEB!$K$113)/(SUM([2]CPR_CEB!$K$106:$K$113)))*([2]TRP!$D$249/SUM([2]TRP!$D$248:$D$251))</f>
        <v>0</v>
      </c>
      <c r="BV55" s="75">
        <f>$AB55*(SUM([2]CPR_CEB!$K$113)/(SUM([2]CPR_CEB!$K$106:$K$113)))*([2]TRP!$D$250/SUM([2]TRP!$D$248:$D$251))</f>
        <v>0</v>
      </c>
      <c r="BW55" s="75">
        <f>$AB55*(SUM([2]CPR_CEB!$K$113)/(SUM([2]CPR_CEB!$K$106:$K$113)))*([2]TRP!$D$251/SUM([2]TRP!$D$248:$D$251))</f>
        <v>0</v>
      </c>
      <c r="BX55" s="71">
        <f>$AJ55*(SUM([2]CPR_CEB!$K$129)/(SUM([2]CPR_CEB!$K$129:$K$130)))</f>
        <v>0</v>
      </c>
      <c r="BY55" s="71">
        <f>$AJ55*(SUM([2]CPR_CEB!$K$130)/(SUM([2]CPR_CEB!$K$129:$K$130)))</f>
        <v>0</v>
      </c>
      <c r="BZ55" s="68">
        <f>$AN55*(SUM([2]CPR_CEB!$K$137)/(SUM([2]CPR_CEB!$K$137:$K$138)))</f>
        <v>0</v>
      </c>
      <c r="CA55" s="68">
        <f>$AN55*(SUM([2]CPR_CEB!$K$138)/(SUM([2]CPR_CEB!$K$137:$K$138)))</f>
        <v>0</v>
      </c>
      <c r="CB55" s="71">
        <f>$AO55*([2]CPR_CEB!$K$139+[2]CPR_CEB!$K$141)/(SUM([2]CPR_CEB!$K$139:$K$141))</f>
        <v>0</v>
      </c>
      <c r="CC55" s="71">
        <f>$AO55*(SUM([2]CPR_CEB!$K$140)/(SUM([2]CPR_CEB!$K$139:$K$141)))</f>
        <v>0</v>
      </c>
      <c r="CD55" s="68">
        <f>$AP55*(SUM([2]CPR_CEB!$K$142)/(SUM([2]CPR_CEB!$K$142:$K$143)))</f>
        <v>0</v>
      </c>
      <c r="CE55" s="68">
        <f>$AP55*(SUM([2]CPR_CEB!$K$143)/(SUM([2]CPR_CEB!$K$142:$K$143)))</f>
        <v>0</v>
      </c>
      <c r="CF55" s="70"/>
      <c r="CG55" s="70"/>
      <c r="CI55" s="72">
        <f t="shared" si="5"/>
        <v>0</v>
      </c>
      <c r="CJ55" s="73">
        <f t="shared" si="6"/>
        <v>0</v>
      </c>
      <c r="CK55" s="73">
        <f t="shared" si="7"/>
        <v>0</v>
      </c>
      <c r="CL55" s="73">
        <f t="shared" si="8"/>
        <v>0</v>
      </c>
      <c r="CM55" s="73">
        <f t="shared" si="9"/>
        <v>0</v>
      </c>
      <c r="CN55" s="73">
        <f t="shared" si="10"/>
        <v>0</v>
      </c>
      <c r="CO55" s="73">
        <f t="shared" si="11"/>
        <v>0</v>
      </c>
      <c r="CP55" s="73">
        <f t="shared" si="11"/>
        <v>0</v>
      </c>
      <c r="CQ55" s="73">
        <f t="shared" si="12"/>
        <v>0</v>
      </c>
      <c r="CR55" s="73">
        <f t="shared" si="12"/>
        <v>0</v>
      </c>
      <c r="CS55" s="73">
        <f t="shared" si="13"/>
        <v>0</v>
      </c>
      <c r="CT55" s="73">
        <f t="shared" si="14"/>
        <v>0</v>
      </c>
      <c r="CU55" s="73">
        <f t="shared" si="15"/>
        <v>0</v>
      </c>
      <c r="CV55" s="73">
        <f t="shared" si="16"/>
        <v>0</v>
      </c>
      <c r="CW55" s="73">
        <f t="shared" si="17"/>
        <v>0</v>
      </c>
      <c r="CX55" s="73">
        <f t="shared" si="18"/>
        <v>0</v>
      </c>
      <c r="CY55" s="73">
        <f t="shared" si="18"/>
        <v>0</v>
      </c>
      <c r="CZ55" s="73">
        <f t="shared" si="18"/>
        <v>0</v>
      </c>
      <c r="DA55" s="73">
        <f t="shared" si="19"/>
        <v>0</v>
      </c>
      <c r="DB55" s="73">
        <f t="shared" si="20"/>
        <v>0</v>
      </c>
      <c r="DC55" s="73">
        <f t="shared" si="21"/>
        <v>0</v>
      </c>
      <c r="DD55" s="73">
        <f t="shared" si="22"/>
        <v>0</v>
      </c>
      <c r="DE55" s="73">
        <f t="shared" si="23"/>
        <v>0</v>
      </c>
      <c r="DF55" s="73">
        <f t="shared" si="24"/>
        <v>0</v>
      </c>
      <c r="DG55" s="74">
        <f t="shared" si="25"/>
        <v>0</v>
      </c>
      <c r="DH55" s="99"/>
    </row>
    <row r="56" spans="1:136" ht="13.25" x14ac:dyDescent="0.25">
      <c r="A56" s="22" t="str">
        <f t="shared" si="3"/>
        <v>HABILLEMENT  CUIR</v>
      </c>
      <c r="B56" s="22" t="str">
        <f t="shared" si="3"/>
        <v xml:space="preserve">FC1 </v>
      </c>
      <c r="C56" s="22">
        <v>12</v>
      </c>
      <c r="D56" s="67">
        <f t="shared" si="4"/>
        <v>0</v>
      </c>
      <c r="E56" s="67">
        <f t="shared" si="4"/>
        <v>0</v>
      </c>
      <c r="F56" s="67">
        <f t="shared" si="4"/>
        <v>0</v>
      </c>
      <c r="G56" s="67">
        <f t="shared" si="4"/>
        <v>0</v>
      </c>
      <c r="H56" s="67">
        <f t="shared" si="4"/>
        <v>0</v>
      </c>
      <c r="I56" s="67">
        <f t="shared" si="4"/>
        <v>0</v>
      </c>
      <c r="J56" s="67">
        <f t="shared" si="4"/>
        <v>0</v>
      </c>
      <c r="K56" s="67">
        <f t="shared" si="4"/>
        <v>0</v>
      </c>
      <c r="L56" s="67">
        <f t="shared" si="4"/>
        <v>0</v>
      </c>
      <c r="M56" s="67">
        <f t="shared" si="4"/>
        <v>0</v>
      </c>
      <c r="N56" s="67">
        <f t="shared" si="4"/>
        <v>0</v>
      </c>
      <c r="O56" s="68">
        <f t="shared" si="4"/>
        <v>0</v>
      </c>
      <c r="P56" s="67">
        <f t="shared" si="4"/>
        <v>0</v>
      </c>
      <c r="Q56" s="69">
        <f t="shared" si="4"/>
        <v>0</v>
      </c>
      <c r="R56" s="68">
        <f t="shared" si="4"/>
        <v>0</v>
      </c>
      <c r="S56" s="69">
        <f t="shared" si="4"/>
        <v>0</v>
      </c>
      <c r="T56" s="67">
        <f t="shared" si="4"/>
        <v>0</v>
      </c>
      <c r="U56" s="68">
        <f t="shared" si="4"/>
        <v>0</v>
      </c>
      <c r="V56" s="69">
        <f t="shared" si="4"/>
        <v>0</v>
      </c>
      <c r="W56" s="67">
        <f t="shared" si="4"/>
        <v>0</v>
      </c>
      <c r="X56" s="67">
        <f t="shared" si="4"/>
        <v>0</v>
      </c>
      <c r="Y56" s="67">
        <f t="shared" si="4"/>
        <v>0</v>
      </c>
      <c r="Z56" s="67">
        <f t="shared" si="4"/>
        <v>0</v>
      </c>
      <c r="AA56" s="67">
        <f t="shared" si="4"/>
        <v>0</v>
      </c>
      <c r="AB56" s="68">
        <f t="shared" si="4"/>
        <v>0</v>
      </c>
      <c r="AC56" s="67">
        <f t="shared" si="4"/>
        <v>0</v>
      </c>
      <c r="AD56" s="67">
        <f t="shared" si="4"/>
        <v>0</v>
      </c>
      <c r="AE56" s="67">
        <f t="shared" si="4"/>
        <v>0</v>
      </c>
      <c r="AF56" s="67">
        <f t="shared" si="4"/>
        <v>0</v>
      </c>
      <c r="AG56" s="67">
        <f t="shared" si="4"/>
        <v>0</v>
      </c>
      <c r="AH56" s="67">
        <f t="shared" si="4"/>
        <v>0</v>
      </c>
      <c r="AI56" s="67">
        <f t="shared" si="4"/>
        <v>0</v>
      </c>
      <c r="AJ56" s="69">
        <f t="shared" si="4"/>
        <v>0</v>
      </c>
      <c r="AK56" s="67">
        <f t="shared" si="4"/>
        <v>0</v>
      </c>
      <c r="AL56" s="67">
        <f t="shared" si="4"/>
        <v>0</v>
      </c>
      <c r="AM56" s="70">
        <f t="shared" si="4"/>
        <v>0</v>
      </c>
      <c r="AN56" s="68">
        <f t="shared" si="4"/>
        <v>0</v>
      </c>
      <c r="AO56" s="69">
        <f t="shared" si="4"/>
        <v>0</v>
      </c>
      <c r="AP56" s="68">
        <f t="shared" si="4"/>
        <v>0</v>
      </c>
      <c r="AQ56" s="67">
        <f t="shared" si="4"/>
        <v>0</v>
      </c>
      <c r="AR56" s="67">
        <f t="shared" si="4"/>
        <v>0</v>
      </c>
      <c r="AS56" s="67">
        <f t="shared" si="4"/>
        <v>0</v>
      </c>
      <c r="AT56" s="75">
        <f>O56*(SUM([2]CPR_CEB!$K$69:$K$70))/(SUM([2]CPR_CEB!$K$69:$K$72))</f>
        <v>0</v>
      </c>
      <c r="AU56" s="75">
        <f>O56*([2]CPR_CEB!$K$71/(SUM([2]CPR_CEB!$K$69:$K$72)))</f>
        <v>0</v>
      </c>
      <c r="AV56" s="75">
        <f>O56*([2]CPR_CEB!$K$72/(SUM([2]CPR_CEB!$K$69:$K$72)))</f>
        <v>0</v>
      </c>
      <c r="AW56" s="71">
        <f>$Q56*([2]CPR_CEB!$K$76/(SUM([2]CPR_CEB!$K$76:$K$78)))</f>
        <v>0</v>
      </c>
      <c r="AX56" s="71">
        <f>$Q56*(SUM([2]CPR_CEB!$K$77:$K$78)/(SUM([2]CPR_CEB!$K$76:$K$78)))</f>
        <v>0</v>
      </c>
      <c r="AY56" s="75">
        <f>$R56*(SUM([2]CPR_CEB!$K$79)/(SUM([2]CPR_CEB!$K$79:$K$84)))</f>
        <v>0</v>
      </c>
      <c r="AZ56" s="75">
        <f>$R56*(SUM([2]CPR_CEB!$K$80)/(SUM([2]CPR_CEB!$K$79:$K$84)))</f>
        <v>0</v>
      </c>
      <c r="BA56" s="75">
        <f>$R56*(SUM([2]CPR_CEB!$K$81:$K$83)/(SUM([2]CPR_CEB!$K$79:$K$84)))</f>
        <v>0</v>
      </c>
      <c r="BB56" s="75">
        <f>$R56*(SUM([2]CPR_CEB!$K$84)/(SUM([2]CPR_CEB!$K$79:$K$84)))</f>
        <v>0</v>
      </c>
      <c r="BC56" s="71">
        <f>$S56*(SUM([2]CPR_CEB!$K$85)/(SUM([2]CPR_CEB!$K$85:$K$90)))</f>
        <v>0</v>
      </c>
      <c r="BD56" s="71">
        <f>$S56*(SUM([2]CPR_CEB!$K$86)/(SUM([2]CPR_CEB!$K$85:$K$90)))</f>
        <v>0</v>
      </c>
      <c r="BE56" s="71">
        <f>$S56*(SUM([2]CPR_CEB!$K$87:$K$90)/(SUM([2]CPR_CEB!$K$85:$K$90)))</f>
        <v>0</v>
      </c>
      <c r="BF56" s="75">
        <f>$U56*(SUM([2]CPR_CEB!$K$93)/(SUM([2]CPR_CEB!$K$93:$K$97)))</f>
        <v>0</v>
      </c>
      <c r="BG56" s="75">
        <f>$U56*(SUM([2]CPR_CEB!$K$94)/(SUM([2]CPR_CEB!$K$93:$K$97)))*([2]TRP!$D$246/SUM([2]TRP!$D$246:$D$247))</f>
        <v>0</v>
      </c>
      <c r="BH56" s="75">
        <f>$U56*(SUM([2]CPR_CEB!$K$94)/(SUM([2]CPR_CEB!$K$93:$K$97)))*([2]TRP!$D$247/SUM([2]TRP!$D$246:$D$247))</f>
        <v>0</v>
      </c>
      <c r="BI56" s="75">
        <f>$U56*(SUM([2]CPR_CEB!$K$95:$K$96)/(SUM([2]CPR_CEB!$K$93:$K$97)))</f>
        <v>0</v>
      </c>
      <c r="BJ56" s="75">
        <f>$U56*(SUM([2]CPR_CEB!$K$97)/(SUM([2]CPR_CEB!$K$93:$K$97)))</f>
        <v>0</v>
      </c>
      <c r="BK56" s="71">
        <f>$V56*(SUM([2]CPR_CEB!$K$98)/(SUM([2]CPR_CEB!$K$98:$K$100)))</f>
        <v>0</v>
      </c>
      <c r="BL56" s="71">
        <f>$V56*(SUM([2]CPR_CEB!$K$99)/(SUM([2]CPR_CEB!$K$98:$K$100)))</f>
        <v>0</v>
      </c>
      <c r="BM56" s="71">
        <f>$V56*(SUM([2]CPR_CEB!$K$100)/(SUM([2]CPR_CEB!$K$98:$K$100)))</f>
        <v>0</v>
      </c>
      <c r="BN56" s="75">
        <f>$AB56*(SUM([2]CPR_CEB!$K$106)/(SUM([2]CPR_CEB!$K$106:$K$113)))</f>
        <v>0</v>
      </c>
      <c r="BO56" s="75">
        <f>$AB56*(SUM([2]CPR_CEB!$K$107)/(SUM([2]CPR_CEB!$K$106:$K$113)))</f>
        <v>0</v>
      </c>
      <c r="BP56" s="75">
        <f>$AB56*(SUM([2]CPR_CEB!$K$108)/(SUM([2]CPR_CEB!$K$106:$K$113)))</f>
        <v>0</v>
      </c>
      <c r="BQ56" s="75">
        <f>$AB56*(SUM([2]CPR_CEB!$K$109)/(SUM([2]CPR_CEB!$K$106:$K$113)))</f>
        <v>0</v>
      </c>
      <c r="BR56" s="75">
        <f>$AB56*(SUM([2]CPR_CEB!$K$110)/(SUM([2]CPR_CEB!$K$106:$K$113)))</f>
        <v>0</v>
      </c>
      <c r="BS56" s="75">
        <f>$AB56*(SUM([2]CPR_CEB!$K$111:$K$112)/(SUM([2]CPR_CEB!$K$106:$K$113)))</f>
        <v>0</v>
      </c>
      <c r="BT56" s="75">
        <f>$AB56*(SUM([2]CPR_CEB!$K$113)/(SUM([2]CPR_CEB!$K$106:$K$113)))*([2]TRP!$D$248/SUM([2]TRP!$D$248:$D$251))</f>
        <v>0</v>
      </c>
      <c r="BU56" s="75">
        <f>$AB56*(SUM([2]CPR_CEB!$K$113)/(SUM([2]CPR_CEB!$K$106:$K$113)))*([2]TRP!$D$249/SUM([2]TRP!$D$248:$D$251))</f>
        <v>0</v>
      </c>
      <c r="BV56" s="75">
        <f>$AB56*(SUM([2]CPR_CEB!$K$113)/(SUM([2]CPR_CEB!$K$106:$K$113)))*([2]TRP!$D$250/SUM([2]TRP!$D$248:$D$251))</f>
        <v>0</v>
      </c>
      <c r="BW56" s="75">
        <f>$AB56*(SUM([2]CPR_CEB!$K$113)/(SUM([2]CPR_CEB!$K$106:$K$113)))*([2]TRP!$D$251/SUM([2]TRP!$D$248:$D$251))</f>
        <v>0</v>
      </c>
      <c r="BX56" s="71">
        <f>$AJ56*(SUM([2]CPR_CEB!$K$129)/(SUM([2]CPR_CEB!$K$129:$K$130)))</f>
        <v>0</v>
      </c>
      <c r="BY56" s="71">
        <f>$AJ56*(SUM([2]CPR_CEB!$K$130)/(SUM([2]CPR_CEB!$K$129:$K$130)))</f>
        <v>0</v>
      </c>
      <c r="BZ56" s="68">
        <f>$AN56*(SUM([2]CPR_CEB!$K$137)/(SUM([2]CPR_CEB!$K$137:$K$138)))</f>
        <v>0</v>
      </c>
      <c r="CA56" s="68">
        <f>$AN56*(SUM([2]CPR_CEB!$K$138)/(SUM([2]CPR_CEB!$K$137:$K$138)))</f>
        <v>0</v>
      </c>
      <c r="CB56" s="71">
        <f>$AO56*([2]CPR_CEB!$K$139+[2]CPR_CEB!$K$141)/(SUM([2]CPR_CEB!$K$139:$K$141))</f>
        <v>0</v>
      </c>
      <c r="CC56" s="71">
        <f>$AO56*(SUM([2]CPR_CEB!$K$140)/(SUM([2]CPR_CEB!$K$139:$K$141)))</f>
        <v>0</v>
      </c>
      <c r="CD56" s="68">
        <f>$AP56*(SUM([2]CPR_CEB!$K$142)/(SUM([2]CPR_CEB!$K$142:$K$143)))</f>
        <v>0</v>
      </c>
      <c r="CE56" s="68">
        <f>$AP56*(SUM([2]CPR_CEB!$K$143)/(SUM([2]CPR_CEB!$K$142:$K$143)))</f>
        <v>0</v>
      </c>
      <c r="CF56" s="70"/>
      <c r="CG56" s="70"/>
      <c r="CI56" s="72">
        <f t="shared" si="5"/>
        <v>0</v>
      </c>
      <c r="CJ56" s="73">
        <f t="shared" si="6"/>
        <v>0</v>
      </c>
      <c r="CK56" s="73">
        <f t="shared" si="7"/>
        <v>0</v>
      </c>
      <c r="CL56" s="73">
        <f t="shared" si="8"/>
        <v>0</v>
      </c>
      <c r="CM56" s="73">
        <f t="shared" si="9"/>
        <v>0</v>
      </c>
      <c r="CN56" s="73">
        <f t="shared" si="10"/>
        <v>0</v>
      </c>
      <c r="CO56" s="73">
        <f t="shared" si="11"/>
        <v>0</v>
      </c>
      <c r="CP56" s="73">
        <f t="shared" si="11"/>
        <v>0</v>
      </c>
      <c r="CQ56" s="73">
        <f t="shared" si="12"/>
        <v>0</v>
      </c>
      <c r="CR56" s="73">
        <f t="shared" si="12"/>
        <v>0</v>
      </c>
      <c r="CS56" s="73">
        <f t="shared" si="13"/>
        <v>0</v>
      </c>
      <c r="CT56" s="73">
        <f t="shared" si="14"/>
        <v>0</v>
      </c>
      <c r="CU56" s="73">
        <f t="shared" si="15"/>
        <v>0</v>
      </c>
      <c r="CV56" s="73">
        <f t="shared" si="16"/>
        <v>0</v>
      </c>
      <c r="CW56" s="73">
        <f t="shared" si="17"/>
        <v>0</v>
      </c>
      <c r="CX56" s="73">
        <f t="shared" si="18"/>
        <v>0</v>
      </c>
      <c r="CY56" s="73">
        <f t="shared" si="18"/>
        <v>0</v>
      </c>
      <c r="CZ56" s="73">
        <f t="shared" si="18"/>
        <v>0</v>
      </c>
      <c r="DA56" s="73">
        <f t="shared" si="19"/>
        <v>0</v>
      </c>
      <c r="DB56" s="73">
        <f t="shared" si="20"/>
        <v>0</v>
      </c>
      <c r="DC56" s="73">
        <f t="shared" si="21"/>
        <v>0</v>
      </c>
      <c r="DD56" s="73">
        <f t="shared" si="22"/>
        <v>0</v>
      </c>
      <c r="DE56" s="73">
        <f t="shared" si="23"/>
        <v>0</v>
      </c>
      <c r="DF56" s="73">
        <f t="shared" si="24"/>
        <v>0</v>
      </c>
      <c r="DG56" s="74">
        <f t="shared" si="25"/>
        <v>0</v>
      </c>
      <c r="DH56" s="99"/>
    </row>
    <row r="57" spans="1:136" ht="13.25" x14ac:dyDescent="0.25">
      <c r="A57" s="22" t="str">
        <f t="shared" si="3"/>
        <v>EDITION  IMPRIMERIE  REPRODUCTION</v>
      </c>
      <c r="B57" s="22" t="str">
        <f t="shared" si="3"/>
        <v xml:space="preserve">FC2 </v>
      </c>
      <c r="C57" s="22">
        <v>12</v>
      </c>
      <c r="D57" s="67">
        <f t="shared" si="4"/>
        <v>0</v>
      </c>
      <c r="E57" s="67">
        <f t="shared" si="4"/>
        <v>0</v>
      </c>
      <c r="F57" s="67">
        <f t="shared" si="4"/>
        <v>0</v>
      </c>
      <c r="G57" s="67">
        <f t="shared" si="4"/>
        <v>0</v>
      </c>
      <c r="H57" s="67">
        <f t="shared" si="4"/>
        <v>0</v>
      </c>
      <c r="I57" s="67">
        <f t="shared" si="4"/>
        <v>0</v>
      </c>
      <c r="J57" s="67">
        <f t="shared" si="4"/>
        <v>0</v>
      </c>
      <c r="K57" s="67">
        <f t="shared" si="4"/>
        <v>0</v>
      </c>
      <c r="L57" s="67">
        <f t="shared" si="4"/>
        <v>0</v>
      </c>
      <c r="M57" s="67">
        <f t="shared" si="4"/>
        <v>0</v>
      </c>
      <c r="N57" s="67">
        <f t="shared" si="4"/>
        <v>0</v>
      </c>
      <c r="O57" s="68">
        <f t="shared" si="4"/>
        <v>0</v>
      </c>
      <c r="P57" s="67">
        <f t="shared" si="4"/>
        <v>0</v>
      </c>
      <c r="Q57" s="69">
        <f t="shared" si="4"/>
        <v>0</v>
      </c>
      <c r="R57" s="68">
        <f t="shared" si="4"/>
        <v>0</v>
      </c>
      <c r="S57" s="69">
        <f t="shared" si="4"/>
        <v>0</v>
      </c>
      <c r="T57" s="67">
        <f t="shared" si="4"/>
        <v>0</v>
      </c>
      <c r="U57" s="68">
        <f t="shared" si="4"/>
        <v>0</v>
      </c>
      <c r="V57" s="69">
        <f t="shared" si="4"/>
        <v>0</v>
      </c>
      <c r="W57" s="67">
        <f t="shared" si="4"/>
        <v>0</v>
      </c>
      <c r="X57" s="67">
        <f t="shared" si="4"/>
        <v>0</v>
      </c>
      <c r="Y57" s="67">
        <f t="shared" si="4"/>
        <v>0</v>
      </c>
      <c r="Z57" s="67">
        <f t="shared" si="4"/>
        <v>0</v>
      </c>
      <c r="AA57" s="67">
        <f t="shared" si="4"/>
        <v>0</v>
      </c>
      <c r="AB57" s="68">
        <f t="shared" si="4"/>
        <v>0</v>
      </c>
      <c r="AC57" s="67">
        <f t="shared" si="4"/>
        <v>0</v>
      </c>
      <c r="AD57" s="67">
        <f t="shared" si="4"/>
        <v>0</v>
      </c>
      <c r="AE57" s="67">
        <f t="shared" si="4"/>
        <v>0</v>
      </c>
      <c r="AF57" s="67">
        <f t="shared" si="4"/>
        <v>0</v>
      </c>
      <c r="AG57" s="67">
        <f t="shared" si="4"/>
        <v>0</v>
      </c>
      <c r="AH57" s="67">
        <f t="shared" si="4"/>
        <v>0</v>
      </c>
      <c r="AI57" s="67">
        <f t="shared" si="4"/>
        <v>0</v>
      </c>
      <c r="AJ57" s="69">
        <f t="shared" si="4"/>
        <v>0</v>
      </c>
      <c r="AK57" s="67">
        <f t="shared" si="4"/>
        <v>0</v>
      </c>
      <c r="AL57" s="67">
        <f t="shared" si="4"/>
        <v>0</v>
      </c>
      <c r="AM57" s="70">
        <f t="shared" si="4"/>
        <v>0</v>
      </c>
      <c r="AN57" s="68">
        <f t="shared" si="4"/>
        <v>0</v>
      </c>
      <c r="AO57" s="69">
        <f t="shared" si="4"/>
        <v>0</v>
      </c>
      <c r="AP57" s="68">
        <f t="shared" si="4"/>
        <v>0</v>
      </c>
      <c r="AQ57" s="67">
        <f t="shared" si="4"/>
        <v>0</v>
      </c>
      <c r="AR57" s="67">
        <f t="shared" si="4"/>
        <v>0</v>
      </c>
      <c r="AS57" s="67">
        <f t="shared" si="4"/>
        <v>0</v>
      </c>
      <c r="AT57" s="75">
        <f>O57*(SUM([2]CPR_CEB!$K$69:$K$70))/(SUM([2]CPR_CEB!$K$69:$K$72))</f>
        <v>0</v>
      </c>
      <c r="AU57" s="75">
        <f>O57*([2]CPR_CEB!$K$71/(SUM([2]CPR_CEB!$K$69:$K$72)))</f>
        <v>0</v>
      </c>
      <c r="AV57" s="75">
        <f>O57*([2]CPR_CEB!$K$72/(SUM([2]CPR_CEB!$K$69:$K$72)))</f>
        <v>0</v>
      </c>
      <c r="AW57" s="71">
        <f>$Q57*([2]CPR_CEB!$K$76/(SUM([2]CPR_CEB!$K$76:$K$78)))</f>
        <v>0</v>
      </c>
      <c r="AX57" s="71">
        <f>$Q57*(SUM([2]CPR_CEB!$K$77:$K$78)/(SUM([2]CPR_CEB!$K$76:$K$78)))</f>
        <v>0</v>
      </c>
      <c r="AY57" s="75">
        <f>$R57*(SUM([2]CPR_CEB!$K$79)/(SUM([2]CPR_CEB!$K$79:$K$84)))</f>
        <v>0</v>
      </c>
      <c r="AZ57" s="75">
        <f>$R57*(SUM([2]CPR_CEB!$K$80)/(SUM([2]CPR_CEB!$K$79:$K$84)))</f>
        <v>0</v>
      </c>
      <c r="BA57" s="75">
        <f>$R57*(SUM([2]CPR_CEB!$K$81:$K$83)/(SUM([2]CPR_CEB!$K$79:$K$84)))</f>
        <v>0</v>
      </c>
      <c r="BB57" s="75">
        <f>$R57*(SUM([2]CPR_CEB!$K$84)/(SUM([2]CPR_CEB!$K$79:$K$84)))</f>
        <v>0</v>
      </c>
      <c r="BC57" s="71">
        <f>$S57*(SUM([2]CPR_CEB!$K$85)/(SUM([2]CPR_CEB!$K$85:$K$90)))</f>
        <v>0</v>
      </c>
      <c r="BD57" s="71">
        <f>$S57*(SUM([2]CPR_CEB!$K$86)/(SUM([2]CPR_CEB!$K$85:$K$90)))</f>
        <v>0</v>
      </c>
      <c r="BE57" s="71">
        <f>$S57*(SUM([2]CPR_CEB!$K$87:$K$90)/(SUM([2]CPR_CEB!$K$85:$K$90)))</f>
        <v>0</v>
      </c>
      <c r="BF57" s="75">
        <f>$U57*(SUM([2]CPR_CEB!$K$93)/(SUM([2]CPR_CEB!$K$93:$K$97)))</f>
        <v>0</v>
      </c>
      <c r="BG57" s="75">
        <f>$U57*(SUM([2]CPR_CEB!$K$94)/(SUM([2]CPR_CEB!$K$93:$K$97)))*([2]TRP!$D$246/SUM([2]TRP!$D$246:$D$247))</f>
        <v>0</v>
      </c>
      <c r="BH57" s="75">
        <f>$U57*(SUM([2]CPR_CEB!$K$94)/(SUM([2]CPR_CEB!$K$93:$K$97)))*([2]TRP!$D$247/SUM([2]TRP!$D$246:$D$247))</f>
        <v>0</v>
      </c>
      <c r="BI57" s="75">
        <f>$U57*(SUM([2]CPR_CEB!$K$95:$K$96)/(SUM([2]CPR_CEB!$K$93:$K$97)))</f>
        <v>0</v>
      </c>
      <c r="BJ57" s="75">
        <f>$U57*(SUM([2]CPR_CEB!$K$97)/(SUM([2]CPR_CEB!$K$93:$K$97)))</f>
        <v>0</v>
      </c>
      <c r="BK57" s="71">
        <f>$V57*(SUM([2]CPR_CEB!$K$98)/(SUM([2]CPR_CEB!$K$98:$K$100)))</f>
        <v>0</v>
      </c>
      <c r="BL57" s="71">
        <f>$V57*(SUM([2]CPR_CEB!$K$99)/(SUM([2]CPR_CEB!$K$98:$K$100)))</f>
        <v>0</v>
      </c>
      <c r="BM57" s="71">
        <f>$V57*(SUM([2]CPR_CEB!$K$100)/(SUM([2]CPR_CEB!$K$98:$K$100)))</f>
        <v>0</v>
      </c>
      <c r="BN57" s="75">
        <f>$AB57*(SUM([2]CPR_CEB!$K$106)/(SUM([2]CPR_CEB!$K$106:$K$113)))</f>
        <v>0</v>
      </c>
      <c r="BO57" s="75">
        <f>$AB57*(SUM([2]CPR_CEB!$K$107)/(SUM([2]CPR_CEB!$K$106:$K$113)))</f>
        <v>0</v>
      </c>
      <c r="BP57" s="75">
        <f>$AB57*(SUM([2]CPR_CEB!$K$108)/(SUM([2]CPR_CEB!$K$106:$K$113)))</f>
        <v>0</v>
      </c>
      <c r="BQ57" s="75">
        <f>$AB57*(SUM([2]CPR_CEB!$K$109)/(SUM([2]CPR_CEB!$K$106:$K$113)))</f>
        <v>0</v>
      </c>
      <c r="BR57" s="75">
        <f>$AB57*(SUM([2]CPR_CEB!$K$110)/(SUM([2]CPR_CEB!$K$106:$K$113)))</f>
        <v>0</v>
      </c>
      <c r="BS57" s="75">
        <f>$AB57*(SUM([2]CPR_CEB!$K$111:$K$112)/(SUM([2]CPR_CEB!$K$106:$K$113)))</f>
        <v>0</v>
      </c>
      <c r="BT57" s="75">
        <f>$AB57*(SUM([2]CPR_CEB!$K$113)/(SUM([2]CPR_CEB!$K$106:$K$113)))*([2]TRP!$D$248/SUM([2]TRP!$D$248:$D$251))</f>
        <v>0</v>
      </c>
      <c r="BU57" s="75">
        <f>$AB57*(SUM([2]CPR_CEB!$K$113)/(SUM([2]CPR_CEB!$K$106:$K$113)))*([2]TRP!$D$249/SUM([2]TRP!$D$248:$D$251))</f>
        <v>0</v>
      </c>
      <c r="BV57" s="75">
        <f>$AB57*(SUM([2]CPR_CEB!$K$113)/(SUM([2]CPR_CEB!$K$106:$K$113)))*([2]TRP!$D$250/SUM([2]TRP!$D$248:$D$251))</f>
        <v>0</v>
      </c>
      <c r="BW57" s="75">
        <f>$AB57*(SUM([2]CPR_CEB!$K$113)/(SUM([2]CPR_CEB!$K$106:$K$113)))*([2]TRP!$D$251/SUM([2]TRP!$D$248:$D$251))</f>
        <v>0</v>
      </c>
      <c r="BX57" s="71">
        <f>$AJ57*(SUM([2]CPR_CEB!$K$129)/(SUM([2]CPR_CEB!$K$129:$K$130)))</f>
        <v>0</v>
      </c>
      <c r="BY57" s="71">
        <f>$AJ57*(SUM([2]CPR_CEB!$K$130)/(SUM([2]CPR_CEB!$K$129:$K$130)))</f>
        <v>0</v>
      </c>
      <c r="BZ57" s="68">
        <f>$AN57*(SUM([2]CPR_CEB!$K$137)/(SUM([2]CPR_CEB!$K$137:$K$138)))</f>
        <v>0</v>
      </c>
      <c r="CA57" s="68">
        <f>$AN57*(SUM([2]CPR_CEB!$K$138)/(SUM([2]CPR_CEB!$K$137:$K$138)))</f>
        <v>0</v>
      </c>
      <c r="CB57" s="71">
        <f>$AO57*([2]CPR_CEB!$K$139+[2]CPR_CEB!$K$141)/(SUM([2]CPR_CEB!$K$139:$K$141))</f>
        <v>0</v>
      </c>
      <c r="CC57" s="71">
        <f>$AO57*(SUM([2]CPR_CEB!$K$140)/(SUM([2]CPR_CEB!$K$139:$K$141)))</f>
        <v>0</v>
      </c>
      <c r="CD57" s="68">
        <f>$AP57*(SUM([2]CPR_CEB!$K$142)/(SUM([2]CPR_CEB!$K$142:$K$143)))</f>
        <v>0</v>
      </c>
      <c r="CE57" s="68">
        <f>$AP57*(SUM([2]CPR_CEB!$K$143)/(SUM([2]CPR_CEB!$K$142:$K$143)))</f>
        <v>0</v>
      </c>
      <c r="CF57" s="70"/>
      <c r="CG57" s="70"/>
      <c r="CI57" s="72">
        <f t="shared" si="5"/>
        <v>0</v>
      </c>
      <c r="CJ57" s="73">
        <f t="shared" si="6"/>
        <v>0</v>
      </c>
      <c r="CK57" s="73">
        <f t="shared" si="7"/>
        <v>0</v>
      </c>
      <c r="CL57" s="73">
        <f t="shared" si="8"/>
        <v>0</v>
      </c>
      <c r="CM57" s="73">
        <f t="shared" si="9"/>
        <v>0</v>
      </c>
      <c r="CN57" s="73">
        <f t="shared" si="10"/>
        <v>0</v>
      </c>
      <c r="CO57" s="73">
        <f t="shared" si="11"/>
        <v>0</v>
      </c>
      <c r="CP57" s="73">
        <f t="shared" si="11"/>
        <v>0</v>
      </c>
      <c r="CQ57" s="73">
        <f t="shared" si="12"/>
        <v>0</v>
      </c>
      <c r="CR57" s="73">
        <f t="shared" si="12"/>
        <v>0</v>
      </c>
      <c r="CS57" s="73">
        <f t="shared" si="13"/>
        <v>0</v>
      </c>
      <c r="CT57" s="73">
        <f t="shared" si="14"/>
        <v>0</v>
      </c>
      <c r="CU57" s="73">
        <f t="shared" si="15"/>
        <v>0</v>
      </c>
      <c r="CV57" s="73">
        <f t="shared" si="16"/>
        <v>0</v>
      </c>
      <c r="CW57" s="73">
        <f t="shared" si="17"/>
        <v>0</v>
      </c>
      <c r="CX57" s="73">
        <f t="shared" si="18"/>
        <v>0</v>
      </c>
      <c r="CY57" s="73">
        <f t="shared" si="18"/>
        <v>0</v>
      </c>
      <c r="CZ57" s="73">
        <f t="shared" si="18"/>
        <v>0</v>
      </c>
      <c r="DA57" s="73">
        <f t="shared" si="19"/>
        <v>0</v>
      </c>
      <c r="DB57" s="73">
        <f t="shared" si="20"/>
        <v>0</v>
      </c>
      <c r="DC57" s="73">
        <f t="shared" si="21"/>
        <v>0</v>
      </c>
      <c r="DD57" s="73">
        <f t="shared" si="22"/>
        <v>0</v>
      </c>
      <c r="DE57" s="73">
        <f t="shared" si="23"/>
        <v>0</v>
      </c>
      <c r="DF57" s="73">
        <f t="shared" si="24"/>
        <v>0</v>
      </c>
      <c r="DG57" s="74">
        <f t="shared" si="25"/>
        <v>0</v>
      </c>
      <c r="DH57" s="99"/>
    </row>
    <row r="58" spans="1:136" ht="13.25" x14ac:dyDescent="0.25">
      <c r="A58" s="22" t="str">
        <f t="shared" si="3"/>
        <v>PHARMACIE  PARFUMERIE ENTRETIEN</v>
      </c>
      <c r="B58" s="22" t="str">
        <f t="shared" si="3"/>
        <v xml:space="preserve">FC3 </v>
      </c>
      <c r="C58" s="22">
        <v>12</v>
      </c>
      <c r="D58" s="67">
        <f t="shared" si="4"/>
        <v>0</v>
      </c>
      <c r="E58" s="67">
        <f t="shared" si="4"/>
        <v>0</v>
      </c>
      <c r="F58" s="67">
        <f t="shared" si="4"/>
        <v>0</v>
      </c>
      <c r="G58" s="67">
        <f t="shared" si="4"/>
        <v>0</v>
      </c>
      <c r="H58" s="67">
        <f t="shared" si="4"/>
        <v>0</v>
      </c>
      <c r="I58" s="67">
        <f t="shared" si="4"/>
        <v>0</v>
      </c>
      <c r="J58" s="67">
        <f t="shared" si="4"/>
        <v>0</v>
      </c>
      <c r="K58" s="67">
        <f t="shared" si="4"/>
        <v>0</v>
      </c>
      <c r="L58" s="67">
        <f t="shared" si="4"/>
        <v>0</v>
      </c>
      <c r="M58" s="67">
        <f t="shared" si="4"/>
        <v>0</v>
      </c>
      <c r="N58" s="67">
        <f t="shared" si="4"/>
        <v>0</v>
      </c>
      <c r="O58" s="68">
        <f t="shared" si="4"/>
        <v>0</v>
      </c>
      <c r="P58" s="67">
        <f t="shared" si="4"/>
        <v>0</v>
      </c>
      <c r="Q58" s="69">
        <f t="shared" si="4"/>
        <v>0</v>
      </c>
      <c r="R58" s="68">
        <f t="shared" si="4"/>
        <v>0</v>
      </c>
      <c r="S58" s="69">
        <f t="shared" si="4"/>
        <v>0</v>
      </c>
      <c r="T58" s="67">
        <f t="shared" si="4"/>
        <v>0</v>
      </c>
      <c r="U58" s="68">
        <f t="shared" si="4"/>
        <v>0</v>
      </c>
      <c r="V58" s="69">
        <f t="shared" si="4"/>
        <v>0</v>
      </c>
      <c r="W58" s="67">
        <f t="shared" si="4"/>
        <v>0</v>
      </c>
      <c r="X58" s="67">
        <f t="shared" si="4"/>
        <v>0</v>
      </c>
      <c r="Y58" s="67">
        <f t="shared" si="4"/>
        <v>0</v>
      </c>
      <c r="Z58" s="67">
        <f t="shared" si="4"/>
        <v>0</v>
      </c>
      <c r="AA58" s="67">
        <f t="shared" si="4"/>
        <v>0</v>
      </c>
      <c r="AB58" s="68">
        <f t="shared" si="4"/>
        <v>0</v>
      </c>
      <c r="AC58" s="67">
        <f t="shared" si="4"/>
        <v>0</v>
      </c>
      <c r="AD58" s="67">
        <f t="shared" si="4"/>
        <v>0</v>
      </c>
      <c r="AE58" s="67">
        <f t="shared" si="4"/>
        <v>0</v>
      </c>
      <c r="AF58" s="67">
        <f t="shared" si="4"/>
        <v>0</v>
      </c>
      <c r="AG58" s="67">
        <f t="shared" si="4"/>
        <v>0</v>
      </c>
      <c r="AH58" s="67">
        <f t="shared" si="4"/>
        <v>0</v>
      </c>
      <c r="AI58" s="67">
        <f t="shared" si="4"/>
        <v>0</v>
      </c>
      <c r="AJ58" s="69">
        <f t="shared" si="4"/>
        <v>0</v>
      </c>
      <c r="AK58" s="67">
        <f t="shared" si="4"/>
        <v>0</v>
      </c>
      <c r="AL58" s="67">
        <f t="shared" si="4"/>
        <v>0</v>
      </c>
      <c r="AM58" s="70">
        <f t="shared" si="4"/>
        <v>0</v>
      </c>
      <c r="AN58" s="68">
        <f t="shared" si="4"/>
        <v>0</v>
      </c>
      <c r="AO58" s="69">
        <f t="shared" si="4"/>
        <v>0</v>
      </c>
      <c r="AP58" s="68">
        <f t="shared" si="4"/>
        <v>0</v>
      </c>
      <c r="AQ58" s="67">
        <f t="shared" si="4"/>
        <v>0</v>
      </c>
      <c r="AR58" s="67">
        <f t="shared" si="4"/>
        <v>0</v>
      </c>
      <c r="AS58" s="67">
        <f t="shared" si="4"/>
        <v>0</v>
      </c>
      <c r="AT58" s="75">
        <f>O58*(SUM([2]CPR_CEB!$K$69:$K$70))/(SUM([2]CPR_CEB!$K$69:$K$72))</f>
        <v>0</v>
      </c>
      <c r="AU58" s="75">
        <f>O58*([2]CPR_CEB!$K$71/(SUM([2]CPR_CEB!$K$69:$K$72)))</f>
        <v>0</v>
      </c>
      <c r="AV58" s="75">
        <f>O58*([2]CPR_CEB!$K$72/(SUM([2]CPR_CEB!$K$69:$K$72)))</f>
        <v>0</v>
      </c>
      <c r="AW58" s="71">
        <f>$Q58*([2]CPR_CEB!$K$76/(SUM([2]CPR_CEB!$K$76:$K$78)))</f>
        <v>0</v>
      </c>
      <c r="AX58" s="71">
        <f>$Q58*(SUM([2]CPR_CEB!$K$77:$K$78)/(SUM([2]CPR_CEB!$K$76:$K$78)))</f>
        <v>0</v>
      </c>
      <c r="AY58" s="75">
        <f>$R58*(SUM([2]CPR_CEB!$K$79)/(SUM([2]CPR_CEB!$K$79:$K$84)))</f>
        <v>0</v>
      </c>
      <c r="AZ58" s="75">
        <f>$R58*(SUM([2]CPR_CEB!$K$80)/(SUM([2]CPR_CEB!$K$79:$K$84)))</f>
        <v>0</v>
      </c>
      <c r="BA58" s="75">
        <f>$R58*(SUM([2]CPR_CEB!$K$81:$K$83)/(SUM([2]CPR_CEB!$K$79:$K$84)))</f>
        <v>0</v>
      </c>
      <c r="BB58" s="75">
        <f>$R58*(SUM([2]CPR_CEB!$K$84)/(SUM([2]CPR_CEB!$K$79:$K$84)))</f>
        <v>0</v>
      </c>
      <c r="BC58" s="71">
        <f>$S58*(SUM([2]CPR_CEB!$K$85)/(SUM([2]CPR_CEB!$K$85:$K$90)))</f>
        <v>0</v>
      </c>
      <c r="BD58" s="71">
        <f>$S58*(SUM([2]CPR_CEB!$K$86)/(SUM([2]CPR_CEB!$K$85:$K$90)))</f>
        <v>0</v>
      </c>
      <c r="BE58" s="71">
        <f>$S58*(SUM([2]CPR_CEB!$K$87:$K$90)/(SUM([2]CPR_CEB!$K$85:$K$90)))</f>
        <v>0</v>
      </c>
      <c r="BF58" s="75">
        <f>$U58*(SUM([2]CPR_CEB!$K$93)/(SUM([2]CPR_CEB!$K$93:$K$97)))</f>
        <v>0</v>
      </c>
      <c r="BG58" s="75">
        <f>$U58*(SUM([2]CPR_CEB!$K$94)/(SUM([2]CPR_CEB!$K$93:$K$97)))*([2]TRP!$D$246/SUM([2]TRP!$D$246:$D$247))</f>
        <v>0</v>
      </c>
      <c r="BH58" s="75">
        <f>$U58*(SUM([2]CPR_CEB!$K$94)/(SUM([2]CPR_CEB!$K$93:$K$97)))*([2]TRP!$D$247/SUM([2]TRP!$D$246:$D$247))</f>
        <v>0</v>
      </c>
      <c r="BI58" s="75">
        <f>$U58*(SUM([2]CPR_CEB!$K$95:$K$96)/(SUM([2]CPR_CEB!$K$93:$K$97)))</f>
        <v>0</v>
      </c>
      <c r="BJ58" s="75">
        <f>$U58*(SUM([2]CPR_CEB!$K$97)/(SUM([2]CPR_CEB!$K$93:$K$97)))</f>
        <v>0</v>
      </c>
      <c r="BK58" s="71">
        <f>$V58*(SUM([2]CPR_CEB!$K$98)/(SUM([2]CPR_CEB!$K$98:$K$100)))</f>
        <v>0</v>
      </c>
      <c r="BL58" s="71">
        <f>$V58*(SUM([2]CPR_CEB!$K$99)/(SUM([2]CPR_CEB!$K$98:$K$100)))</f>
        <v>0</v>
      </c>
      <c r="BM58" s="71">
        <f>$V58*(SUM([2]CPR_CEB!$K$100)/(SUM([2]CPR_CEB!$K$98:$K$100)))</f>
        <v>0</v>
      </c>
      <c r="BN58" s="75">
        <f>$AB58*(SUM([2]CPR_CEB!$K$106)/(SUM([2]CPR_CEB!$K$106:$K$113)))</f>
        <v>0</v>
      </c>
      <c r="BO58" s="75">
        <f>$AB58*(SUM([2]CPR_CEB!$K$107)/(SUM([2]CPR_CEB!$K$106:$K$113)))</f>
        <v>0</v>
      </c>
      <c r="BP58" s="75">
        <f>$AB58*(SUM([2]CPR_CEB!$K$108)/(SUM([2]CPR_CEB!$K$106:$K$113)))</f>
        <v>0</v>
      </c>
      <c r="BQ58" s="75">
        <f>$AB58*(SUM([2]CPR_CEB!$K$109)/(SUM([2]CPR_CEB!$K$106:$K$113)))</f>
        <v>0</v>
      </c>
      <c r="BR58" s="75">
        <f>$AB58*(SUM([2]CPR_CEB!$K$110)/(SUM([2]CPR_CEB!$K$106:$K$113)))</f>
        <v>0</v>
      </c>
      <c r="BS58" s="75">
        <f>$AB58*(SUM([2]CPR_CEB!$K$111:$K$112)/(SUM([2]CPR_CEB!$K$106:$K$113)))</f>
        <v>0</v>
      </c>
      <c r="BT58" s="75">
        <f>$AB58*(SUM([2]CPR_CEB!$K$113)/(SUM([2]CPR_CEB!$K$106:$K$113)))*([2]TRP!$D$248/SUM([2]TRP!$D$248:$D$251))</f>
        <v>0</v>
      </c>
      <c r="BU58" s="75">
        <f>$AB58*(SUM([2]CPR_CEB!$K$113)/(SUM([2]CPR_CEB!$K$106:$K$113)))*([2]TRP!$D$249/SUM([2]TRP!$D$248:$D$251))</f>
        <v>0</v>
      </c>
      <c r="BV58" s="75">
        <f>$AB58*(SUM([2]CPR_CEB!$K$113)/(SUM([2]CPR_CEB!$K$106:$K$113)))*([2]TRP!$D$250/SUM([2]TRP!$D$248:$D$251))</f>
        <v>0</v>
      </c>
      <c r="BW58" s="75">
        <f>$AB58*(SUM([2]CPR_CEB!$K$113)/(SUM([2]CPR_CEB!$K$106:$K$113)))*([2]TRP!$D$251/SUM([2]TRP!$D$248:$D$251))</f>
        <v>0</v>
      </c>
      <c r="BX58" s="71">
        <f>$AJ58*(SUM([2]CPR_CEB!$K$129)/(SUM([2]CPR_CEB!$K$129:$K$130)))</f>
        <v>0</v>
      </c>
      <c r="BY58" s="71">
        <f>$AJ58*(SUM([2]CPR_CEB!$K$130)/(SUM([2]CPR_CEB!$K$129:$K$130)))</f>
        <v>0</v>
      </c>
      <c r="BZ58" s="68">
        <f>$AN58*(SUM([2]CPR_CEB!$K$137)/(SUM([2]CPR_CEB!$K$137:$K$138)))</f>
        <v>0</v>
      </c>
      <c r="CA58" s="68">
        <f>$AN58*(SUM([2]CPR_CEB!$K$138)/(SUM([2]CPR_CEB!$K$137:$K$138)))</f>
        <v>0</v>
      </c>
      <c r="CB58" s="71">
        <f>$AO58*([2]CPR_CEB!$K$139+[2]CPR_CEB!$K$141)/(SUM([2]CPR_CEB!$K$139:$K$141))</f>
        <v>0</v>
      </c>
      <c r="CC58" s="71">
        <f>$AO58*(SUM([2]CPR_CEB!$K$140)/(SUM([2]CPR_CEB!$K$139:$K$141)))</f>
        <v>0</v>
      </c>
      <c r="CD58" s="68">
        <f>$AP58*(SUM([2]CPR_CEB!$K$142)/(SUM([2]CPR_CEB!$K$142:$K$143)))</f>
        <v>0</v>
      </c>
      <c r="CE58" s="68">
        <f>$AP58*(SUM([2]CPR_CEB!$K$143)/(SUM([2]CPR_CEB!$K$142:$K$143)))</f>
        <v>0</v>
      </c>
      <c r="CF58" s="70"/>
      <c r="CG58" s="70"/>
      <c r="CI58" s="72">
        <f t="shared" si="5"/>
        <v>0</v>
      </c>
      <c r="CJ58" s="73">
        <f t="shared" si="6"/>
        <v>0</v>
      </c>
      <c r="CK58" s="73">
        <f t="shared" si="7"/>
        <v>0</v>
      </c>
      <c r="CL58" s="73">
        <f t="shared" si="8"/>
        <v>0</v>
      </c>
      <c r="CM58" s="73">
        <f t="shared" si="9"/>
        <v>0</v>
      </c>
      <c r="CN58" s="73">
        <f t="shared" si="10"/>
        <v>0</v>
      </c>
      <c r="CO58" s="73">
        <f t="shared" si="11"/>
        <v>0</v>
      </c>
      <c r="CP58" s="73">
        <f t="shared" si="11"/>
        <v>0</v>
      </c>
      <c r="CQ58" s="73">
        <f t="shared" si="12"/>
        <v>0</v>
      </c>
      <c r="CR58" s="73">
        <f t="shared" si="12"/>
        <v>0</v>
      </c>
      <c r="CS58" s="73">
        <f t="shared" si="13"/>
        <v>0</v>
      </c>
      <c r="CT58" s="73">
        <f t="shared" si="14"/>
        <v>0</v>
      </c>
      <c r="CU58" s="73">
        <f t="shared" si="15"/>
        <v>0</v>
      </c>
      <c r="CV58" s="73">
        <f t="shared" si="16"/>
        <v>0</v>
      </c>
      <c r="CW58" s="73">
        <f t="shared" si="17"/>
        <v>0</v>
      </c>
      <c r="CX58" s="73">
        <f t="shared" si="18"/>
        <v>0</v>
      </c>
      <c r="CY58" s="73">
        <f t="shared" si="18"/>
        <v>0</v>
      </c>
      <c r="CZ58" s="73">
        <f t="shared" si="18"/>
        <v>0</v>
      </c>
      <c r="DA58" s="73">
        <f t="shared" si="19"/>
        <v>0</v>
      </c>
      <c r="DB58" s="73">
        <f t="shared" si="20"/>
        <v>0</v>
      </c>
      <c r="DC58" s="73">
        <f t="shared" si="21"/>
        <v>0</v>
      </c>
      <c r="DD58" s="73">
        <f t="shared" si="22"/>
        <v>0</v>
      </c>
      <c r="DE58" s="73">
        <f t="shared" si="23"/>
        <v>0</v>
      </c>
      <c r="DF58" s="73">
        <f t="shared" si="24"/>
        <v>0</v>
      </c>
      <c r="DG58" s="74">
        <f t="shared" si="25"/>
        <v>0</v>
      </c>
      <c r="DH58" s="99"/>
    </row>
    <row r="59" spans="1:136" ht="13.25" x14ac:dyDescent="0.25">
      <c r="A59" s="22" t="str">
        <f t="shared" si="3"/>
        <v>INDUSTRIES DES EQUIPEMENTS DU FOYER</v>
      </c>
      <c r="B59" s="22" t="str">
        <f t="shared" si="3"/>
        <v xml:space="preserve">FC4 </v>
      </c>
      <c r="C59" s="22">
        <v>12</v>
      </c>
      <c r="D59" s="67">
        <f t="shared" si="4"/>
        <v>6.49</v>
      </c>
      <c r="E59" s="67">
        <f t="shared" si="4"/>
        <v>34.64</v>
      </c>
      <c r="F59" s="67">
        <f t="shared" si="4"/>
        <v>107.25</v>
      </c>
      <c r="G59" s="67">
        <f t="shared" ref="E59:AS65" si="26">G11</f>
        <v>8.89</v>
      </c>
      <c r="H59" s="67">
        <f t="shared" si="26"/>
        <v>50.38</v>
      </c>
      <c r="I59" s="67">
        <f t="shared" si="26"/>
        <v>31.41</v>
      </c>
      <c r="J59" s="67">
        <f t="shared" si="26"/>
        <v>26.91</v>
      </c>
      <c r="K59" s="67">
        <f t="shared" si="26"/>
        <v>177.81</v>
      </c>
      <c r="L59" s="67">
        <f t="shared" si="26"/>
        <v>30.09</v>
      </c>
      <c r="M59" s="67">
        <f t="shared" si="26"/>
        <v>63.93</v>
      </c>
      <c r="N59" s="67">
        <f t="shared" si="26"/>
        <v>47.16</v>
      </c>
      <c r="O59" s="68">
        <f t="shared" si="26"/>
        <v>61.19</v>
      </c>
      <c r="P59" s="67">
        <f t="shared" si="26"/>
        <v>9.98</v>
      </c>
      <c r="Q59" s="69">
        <f t="shared" si="26"/>
        <v>42.03</v>
      </c>
      <c r="R59" s="68">
        <f t="shared" si="26"/>
        <v>105.73</v>
      </c>
      <c r="S59" s="69">
        <f t="shared" si="26"/>
        <v>97.37</v>
      </c>
      <c r="T59" s="67">
        <f t="shared" si="26"/>
        <v>48.58</v>
      </c>
      <c r="U59" s="68">
        <f t="shared" si="26"/>
        <v>44.31</v>
      </c>
      <c r="V59" s="69">
        <f t="shared" si="26"/>
        <v>199.18</v>
      </c>
      <c r="W59" s="67">
        <f t="shared" si="26"/>
        <v>130.38999999999999</v>
      </c>
      <c r="X59" s="67">
        <f t="shared" si="26"/>
        <v>74.13</v>
      </c>
      <c r="Y59" s="67">
        <f t="shared" si="26"/>
        <v>47.54</v>
      </c>
      <c r="Z59" s="67">
        <f t="shared" si="26"/>
        <v>256.23</v>
      </c>
      <c r="AA59" s="67">
        <f t="shared" si="26"/>
        <v>188.74</v>
      </c>
      <c r="AB59" s="68">
        <f t="shared" si="26"/>
        <v>214.16</v>
      </c>
      <c r="AC59" s="67">
        <f t="shared" si="26"/>
        <v>301</v>
      </c>
      <c r="AD59" s="67">
        <f t="shared" si="26"/>
        <v>96.12</v>
      </c>
      <c r="AE59" s="67">
        <f t="shared" si="26"/>
        <v>22.63</v>
      </c>
      <c r="AF59" s="67">
        <f t="shared" si="26"/>
        <v>95.3</v>
      </c>
      <c r="AG59" s="67">
        <f t="shared" si="26"/>
        <v>265.06</v>
      </c>
      <c r="AH59" s="67">
        <f t="shared" si="26"/>
        <v>635.27</v>
      </c>
      <c r="AI59" s="67">
        <f t="shared" si="26"/>
        <v>468.18</v>
      </c>
      <c r="AJ59" s="69">
        <f t="shared" si="26"/>
        <v>126.68</v>
      </c>
      <c r="AK59" s="67">
        <f t="shared" si="26"/>
        <v>145.49</v>
      </c>
      <c r="AL59" s="67">
        <f t="shared" si="26"/>
        <v>313.39999999999998</v>
      </c>
      <c r="AM59" s="70">
        <f t="shared" si="26"/>
        <v>15.49</v>
      </c>
      <c r="AN59" s="68">
        <f t="shared" si="26"/>
        <v>278.93</v>
      </c>
      <c r="AO59" s="69">
        <f t="shared" si="26"/>
        <v>349.72</v>
      </c>
      <c r="AP59" s="68">
        <f t="shared" si="26"/>
        <v>239.13</v>
      </c>
      <c r="AQ59" s="67">
        <f t="shared" si="26"/>
        <v>697</v>
      </c>
      <c r="AR59" s="67">
        <f t="shared" si="26"/>
        <v>23.07</v>
      </c>
      <c r="AS59" s="67">
        <f t="shared" si="26"/>
        <v>6176.99</v>
      </c>
      <c r="AT59" s="75">
        <f>O59*(SUM([2]CPR_CEB!$K$69:$K$70))/(SUM([2]CPR_CEB!$K$69:$K$72))</f>
        <v>10.582694234019909</v>
      </c>
      <c r="AU59" s="75">
        <f>O59*([2]CPR_CEB!$K$71/(SUM([2]CPR_CEB!$K$69:$K$72)))</f>
        <v>12.936745132410943</v>
      </c>
      <c r="AV59" s="75">
        <f>O59*([2]CPR_CEB!$K$72/(SUM([2]CPR_CEB!$K$69:$K$72)))</f>
        <v>37.670560633569146</v>
      </c>
      <c r="AW59" s="71">
        <f>$Q59*([2]CPR_CEB!$K$76/(SUM([2]CPR_CEB!$K$76:$K$78)))</f>
        <v>15.700246389124894</v>
      </c>
      <c r="AX59" s="71">
        <f>$Q59*(SUM([2]CPR_CEB!$K$77:$K$78)/(SUM([2]CPR_CEB!$K$76:$K$78)))</f>
        <v>26.329753610875105</v>
      </c>
      <c r="AY59" s="75">
        <f>$R59*(SUM([2]CPR_CEB!$K$79)/(SUM([2]CPR_CEB!$K$79:$K$84)))</f>
        <v>8.2107485875706221</v>
      </c>
      <c r="AZ59" s="75">
        <f>$R59*(SUM([2]CPR_CEB!$K$80)/(SUM([2]CPR_CEB!$K$79:$K$84)))</f>
        <v>32.558022598870053</v>
      </c>
      <c r="BA59" s="75">
        <f>$R59*(SUM([2]CPR_CEB!$K$81:$K$83)/(SUM([2]CPR_CEB!$K$79:$K$84)))</f>
        <v>30.478276836158191</v>
      </c>
      <c r="BB59" s="75">
        <f>$R59*(SUM([2]CPR_CEB!$K$84)/(SUM([2]CPR_CEB!$K$79:$K$84)))</f>
        <v>34.482951977401129</v>
      </c>
      <c r="BC59" s="71">
        <f>$S59*(SUM([2]CPR_CEB!$K$85)/(SUM([2]CPR_CEB!$K$85:$K$90)))</f>
        <v>30.354443786982252</v>
      </c>
      <c r="BD59" s="71">
        <f>$S59*(SUM([2]CPR_CEB!$K$86)/(SUM([2]CPR_CEB!$K$85:$K$90)))</f>
        <v>14.028238165680476</v>
      </c>
      <c r="BE59" s="71">
        <f>$S59*(SUM([2]CPR_CEB!$K$87:$K$90)/(SUM([2]CPR_CEB!$K$85:$K$90)))</f>
        <v>52.987318047337283</v>
      </c>
      <c r="BF59" s="75">
        <f>$U59*(SUM([2]CPR_CEB!$K$93)/(SUM([2]CPR_CEB!$K$93:$K$97)))</f>
        <v>0.10611136500740362</v>
      </c>
      <c r="BG59" s="75">
        <f>$U59*(SUM([2]CPR_CEB!$K$94)/(SUM([2]CPR_CEB!$K$93:$K$97)))*([2]TRP!$D$246/SUM([2]TRP!$D$246:$D$247))</f>
        <v>0.30837494143498295</v>
      </c>
      <c r="BH59" s="75">
        <f>$U59*(SUM([2]CPR_CEB!$K$94)/(SUM([2]CPR_CEB!$K$93:$K$97)))*([2]TRP!$D$247/SUM([2]TRP!$D$246:$D$247))</f>
        <v>0.14685091455097762</v>
      </c>
      <c r="BI59" s="75">
        <f>$U59*(SUM([2]CPR_CEB!$K$95:$K$96)/(SUM([2]CPR_CEB!$K$93:$K$97)))</f>
        <v>3.279732190190666</v>
      </c>
      <c r="BJ59" s="75">
        <f>$U59*(SUM([2]CPR_CEB!$K$97)/(SUM([2]CPR_CEB!$K$93:$K$97)))</f>
        <v>40.468930588815972</v>
      </c>
      <c r="BK59" s="71">
        <f>$V59*(SUM([2]CPR_CEB!$K$98)/(SUM([2]CPR_CEB!$K$98:$K$100)))</f>
        <v>116.43556004215712</v>
      </c>
      <c r="BL59" s="71">
        <f>$V59*(SUM([2]CPR_CEB!$K$99)/(SUM([2]CPR_CEB!$K$98:$K$100)))</f>
        <v>60.303083565070544</v>
      </c>
      <c r="BM59" s="71">
        <f>$V59*(SUM([2]CPR_CEB!$K$100)/(SUM([2]CPR_CEB!$K$98:$K$100)))</f>
        <v>22.441356392772342</v>
      </c>
      <c r="BN59" s="75">
        <f>$AB59*(SUM([2]CPR_CEB!$K$106)/(SUM([2]CPR_CEB!$K$106:$K$113)))</f>
        <v>13.887420596727623</v>
      </c>
      <c r="BO59" s="75">
        <f>$AB59*(SUM([2]CPR_CEB!$K$107)/(SUM([2]CPR_CEB!$K$106:$K$113)))</f>
        <v>25.347190674794138</v>
      </c>
      <c r="BP59" s="75">
        <f>$AB59*(SUM([2]CPR_CEB!$K$108)/(SUM([2]CPR_CEB!$K$106:$K$113)))</f>
        <v>60.261843653085236</v>
      </c>
      <c r="BQ59" s="75">
        <f>$AB59*(SUM([2]CPR_CEB!$K$109)/(SUM([2]CPR_CEB!$K$106:$K$113)))</f>
        <v>13.589689872740884</v>
      </c>
      <c r="BR59" s="75">
        <f>$AB59*(SUM([2]CPR_CEB!$K$110)/(SUM([2]CPR_CEB!$K$106:$K$113)))</f>
        <v>25.476016468826863</v>
      </c>
      <c r="BS59" s="75">
        <f>$AB59*(SUM([2]CPR_CEB!$K$111:$K$112)/(SUM([2]CPR_CEB!$K$106:$K$113)))</f>
        <v>55.158910811677899</v>
      </c>
      <c r="BT59" s="75">
        <f>$AB59*(SUM([2]CPR_CEB!$K$113)/(SUM([2]CPR_CEB!$K$106:$K$113)))*([2]TRP!$D$248/SUM([2]TRP!$D$248:$D$251))</f>
        <v>2.2206311260381617</v>
      </c>
      <c r="BU59" s="75">
        <f>$AB59*(SUM([2]CPR_CEB!$K$113)/(SUM([2]CPR_CEB!$K$106:$K$113)))*([2]TRP!$D$249/SUM([2]TRP!$D$248:$D$251))</f>
        <v>11.382158533910067</v>
      </c>
      <c r="BV59" s="75">
        <f>$AB59*(SUM([2]CPR_CEB!$K$113)/(SUM([2]CPR_CEB!$K$106:$K$113)))*([2]TRP!$D$250/SUM([2]TRP!$D$248:$D$251))</f>
        <v>2.7101713631899167</v>
      </c>
      <c r="BW59" s="75">
        <f>$AB59*(SUM([2]CPR_CEB!$K$113)/(SUM([2]CPR_CEB!$K$106:$K$113)))*([2]TRP!$D$251/SUM([2]TRP!$D$248:$D$251))</f>
        <v>4.12596689900922</v>
      </c>
      <c r="BX59" s="71">
        <f>$AJ59*(SUM([2]CPR_CEB!$K$129)/(SUM([2]CPR_CEB!$K$129:$K$130)))</f>
        <v>95.441039334733688</v>
      </c>
      <c r="BY59" s="71">
        <f>$AJ59*(SUM([2]CPR_CEB!$K$130)/(SUM([2]CPR_CEB!$K$129:$K$130)))</f>
        <v>31.238960665266308</v>
      </c>
      <c r="BZ59" s="68">
        <f>$AN59*(SUM([2]CPR_CEB!$K$137)/(SUM([2]CPR_CEB!$K$137:$K$138)))</f>
        <v>46.956437401836567</v>
      </c>
      <c r="CA59" s="68">
        <f>$AN59*(SUM([2]CPR_CEB!$K$138)/(SUM([2]CPR_CEB!$K$137:$K$138)))</f>
        <v>231.97356259816345</v>
      </c>
      <c r="CB59" s="71">
        <f>$AO59*([2]CPR_CEB!$K$139+[2]CPR_CEB!$K$141)/(SUM([2]CPR_CEB!$K$139:$K$141))</f>
        <v>191.17873614245275</v>
      </c>
      <c r="CC59" s="71">
        <f>$AO59*(SUM([2]CPR_CEB!$K$140)/(SUM([2]CPR_CEB!$K$139:$K$141)))</f>
        <v>158.54126385754731</v>
      </c>
      <c r="CD59" s="68">
        <f>$AP59*(SUM([2]CPR_CEB!$K$142)/(SUM([2]CPR_CEB!$K$142:$K$143)))</f>
        <v>100.6138596276335</v>
      </c>
      <c r="CE59" s="68">
        <f>$AP59*(SUM([2]CPR_CEB!$K$143)/(SUM([2]CPR_CEB!$K$142:$K$143)))</f>
        <v>138.51614037236646</v>
      </c>
      <c r="CF59" s="70"/>
      <c r="CG59" s="70"/>
      <c r="CI59" s="72">
        <f t="shared" si="5"/>
        <v>6.49</v>
      </c>
      <c r="CJ59" s="73">
        <f t="shared" si="6"/>
        <v>141.88999999999999</v>
      </c>
      <c r="CK59" s="73">
        <f t="shared" si="7"/>
        <v>177.81</v>
      </c>
      <c r="CL59" s="73">
        <f t="shared" si="8"/>
        <v>12.936745132410943</v>
      </c>
      <c r="CM59" s="73">
        <f t="shared" si="9"/>
        <v>37.670560633569146</v>
      </c>
      <c r="CN59" s="73">
        <f t="shared" si="10"/>
        <v>26.329753610875105</v>
      </c>
      <c r="CO59" s="73">
        <f t="shared" si="11"/>
        <v>8.2107485875706221</v>
      </c>
      <c r="CP59" s="73">
        <f t="shared" si="11"/>
        <v>32.558022598870053</v>
      </c>
      <c r="CQ59" s="73">
        <f t="shared" si="12"/>
        <v>34.482951977401129</v>
      </c>
      <c r="CR59" s="73">
        <f t="shared" si="12"/>
        <v>30.354443786982252</v>
      </c>
      <c r="CS59" s="73">
        <f t="shared" si="13"/>
        <v>14.028238165680476</v>
      </c>
      <c r="CT59" s="73">
        <f t="shared" si="14"/>
        <v>452.7996240896033</v>
      </c>
      <c r="CU59" s="73">
        <f t="shared" si="15"/>
        <v>204.51999999999998</v>
      </c>
      <c r="CV59" s="73">
        <f t="shared" si="16"/>
        <v>16.108051722765783</v>
      </c>
      <c r="CW59" s="73">
        <f t="shared" si="17"/>
        <v>25.347190674794138</v>
      </c>
      <c r="CX59" s="73">
        <f t="shared" si="18"/>
        <v>71.644002186995309</v>
      </c>
      <c r="CY59" s="73">
        <f t="shared" si="18"/>
        <v>16.299861235930802</v>
      </c>
      <c r="CZ59" s="73">
        <f t="shared" si="18"/>
        <v>29.601983367836084</v>
      </c>
      <c r="DA59" s="73">
        <f t="shared" si="19"/>
        <v>3339.7989833183337</v>
      </c>
      <c r="DB59" s="73">
        <f t="shared" si="20"/>
        <v>1280.3399274933436</v>
      </c>
      <c r="DC59" s="73">
        <f t="shared" si="21"/>
        <v>0.10611136500740362</v>
      </c>
      <c r="DD59" s="73">
        <f t="shared" si="22"/>
        <v>40.777305530250956</v>
      </c>
      <c r="DE59" s="73">
        <f t="shared" si="23"/>
        <v>116.43556004215712</v>
      </c>
      <c r="DF59" s="73">
        <f t="shared" si="24"/>
        <v>60.449934479621518</v>
      </c>
      <c r="DG59" s="74">
        <f t="shared" si="25"/>
        <v>6176.99</v>
      </c>
      <c r="DH59" s="99"/>
    </row>
    <row r="60" spans="1:136" ht="13.25" x14ac:dyDescent="0.25">
      <c r="A60" s="22" t="str">
        <f t="shared" si="3"/>
        <v>INDUSTRIE AUTOMOBILE</v>
      </c>
      <c r="B60" s="22" t="str">
        <f t="shared" si="3"/>
        <v xml:space="preserve">FD0 </v>
      </c>
      <c r="C60" s="22">
        <v>3</v>
      </c>
      <c r="D60" s="67">
        <f t="shared" ref="D60:D93" si="27">D12</f>
        <v>311.32</v>
      </c>
      <c r="E60" s="67">
        <f t="shared" si="26"/>
        <v>91.43</v>
      </c>
      <c r="F60" s="67">
        <f t="shared" si="26"/>
        <v>191.98</v>
      </c>
      <c r="G60" s="67">
        <f t="shared" si="26"/>
        <v>12.44</v>
      </c>
      <c r="H60" s="67">
        <f t="shared" si="26"/>
        <v>54.56</v>
      </c>
      <c r="I60" s="67">
        <f t="shared" si="26"/>
        <v>7.29</v>
      </c>
      <c r="J60" s="67">
        <f t="shared" si="26"/>
        <v>46.17</v>
      </c>
      <c r="K60" s="67">
        <f t="shared" si="26"/>
        <v>229.54</v>
      </c>
      <c r="L60" s="67">
        <f t="shared" si="26"/>
        <v>81.92</v>
      </c>
      <c r="M60" s="67">
        <f t="shared" si="26"/>
        <v>114.69</v>
      </c>
      <c r="N60" s="67">
        <f t="shared" si="26"/>
        <v>46.55</v>
      </c>
      <c r="O60" s="68">
        <f t="shared" si="26"/>
        <v>169.51</v>
      </c>
      <c r="P60" s="67">
        <f t="shared" si="26"/>
        <v>18.010000000000002</v>
      </c>
      <c r="Q60" s="69">
        <f t="shared" si="26"/>
        <v>85.31</v>
      </c>
      <c r="R60" s="68">
        <f t="shared" si="26"/>
        <v>55.67</v>
      </c>
      <c r="S60" s="69">
        <f t="shared" si="26"/>
        <v>230.2</v>
      </c>
      <c r="T60" s="67">
        <f t="shared" si="26"/>
        <v>58.16</v>
      </c>
      <c r="U60" s="68">
        <f t="shared" si="26"/>
        <v>-2.89</v>
      </c>
      <c r="V60" s="69">
        <f t="shared" si="26"/>
        <v>274.52</v>
      </c>
      <c r="W60" s="67">
        <f t="shared" si="26"/>
        <v>786.98</v>
      </c>
      <c r="X60" s="67">
        <f t="shared" si="26"/>
        <v>578.64</v>
      </c>
      <c r="Y60" s="67">
        <f t="shared" si="26"/>
        <v>595.37</v>
      </c>
      <c r="Z60" s="67">
        <f t="shared" si="26"/>
        <v>2.6</v>
      </c>
      <c r="AA60" s="67">
        <f t="shared" si="26"/>
        <v>-35.58</v>
      </c>
      <c r="AB60" s="68">
        <f t="shared" si="26"/>
        <v>3966.38</v>
      </c>
      <c r="AC60" s="67">
        <f t="shared" si="26"/>
        <v>144</v>
      </c>
      <c r="AD60" s="67">
        <f t="shared" si="26"/>
        <v>98.65</v>
      </c>
      <c r="AE60" s="67">
        <f t="shared" si="26"/>
        <v>295.77</v>
      </c>
      <c r="AF60" s="67">
        <f t="shared" si="26"/>
        <v>153.72</v>
      </c>
      <c r="AG60" s="67">
        <f t="shared" si="26"/>
        <v>79.97</v>
      </c>
      <c r="AH60" s="67">
        <f t="shared" si="26"/>
        <v>2082.0100000000002</v>
      </c>
      <c r="AI60" s="67">
        <f t="shared" si="26"/>
        <v>8391.4699999999993</v>
      </c>
      <c r="AJ60" s="69">
        <f t="shared" si="26"/>
        <v>142.65</v>
      </c>
      <c r="AK60" s="67">
        <f t="shared" si="26"/>
        <v>103.14</v>
      </c>
      <c r="AL60" s="67">
        <f t="shared" si="26"/>
        <v>271.24</v>
      </c>
      <c r="AM60" s="70">
        <f t="shared" si="26"/>
        <v>22.16</v>
      </c>
      <c r="AN60" s="68">
        <f t="shared" si="26"/>
        <v>97.19</v>
      </c>
      <c r="AO60" s="69">
        <f t="shared" si="26"/>
        <v>311.20999999999998</v>
      </c>
      <c r="AP60" s="68">
        <f t="shared" si="26"/>
        <v>256.95</v>
      </c>
      <c r="AQ60" s="67">
        <f t="shared" si="26"/>
        <v>1418</v>
      </c>
      <c r="AR60" s="67">
        <f t="shared" si="26"/>
        <v>5.0999999999999996</v>
      </c>
      <c r="AS60" s="67">
        <f t="shared" si="26"/>
        <v>21844</v>
      </c>
      <c r="AT60" s="75">
        <f>O60*(SUM([2]CPR_CEB!$K$69:$K$70))/(SUM([2]CPR_CEB!$K$69:$K$72))</f>
        <v>29.31643241720403</v>
      </c>
      <c r="AU60" s="75">
        <f>O60*([2]CPR_CEB!$K$71/(SUM([2]CPR_CEB!$K$69:$K$72)))</f>
        <v>35.837680460777563</v>
      </c>
      <c r="AV60" s="75">
        <f>O60*([2]CPR_CEB!$K$72/(SUM([2]CPR_CEB!$K$69:$K$72)))</f>
        <v>104.35588712201839</v>
      </c>
      <c r="AW60" s="71">
        <f>$Q60*([2]CPR_CEB!$K$76/(SUM([2]CPR_CEB!$K$76:$K$78)))</f>
        <v>31.867428490512602</v>
      </c>
      <c r="AX60" s="71">
        <f>$Q60*(SUM([2]CPR_CEB!$K$77:$K$78)/(SUM([2]CPR_CEB!$K$76:$K$78)))</f>
        <v>53.442571509487394</v>
      </c>
      <c r="AY60" s="75">
        <f>$R60*(SUM([2]CPR_CEB!$K$79)/(SUM([2]CPR_CEB!$K$79:$K$84)))</f>
        <v>4.3232041413984348</v>
      </c>
      <c r="AZ60" s="75">
        <f>$R60*(SUM([2]CPR_CEB!$K$80)/(SUM([2]CPR_CEB!$K$79:$K$84)))</f>
        <v>17.142770434872752</v>
      </c>
      <c r="BA60" s="75">
        <f>$R60*(SUM([2]CPR_CEB!$K$81:$K$83)/(SUM([2]CPR_CEB!$K$79:$K$84)))</f>
        <v>16.047722230860934</v>
      </c>
      <c r="BB60" s="75">
        <f>$R60*(SUM([2]CPR_CEB!$K$84)/(SUM([2]CPR_CEB!$K$79:$K$84)))</f>
        <v>18.156303192867881</v>
      </c>
      <c r="BC60" s="71">
        <f>$S60*(SUM([2]CPR_CEB!$K$85)/(SUM([2]CPR_CEB!$K$85:$K$90)))</f>
        <v>71.763304506144735</v>
      </c>
      <c r="BD60" s="71">
        <f>$S60*(SUM([2]CPR_CEB!$K$86)/(SUM([2]CPR_CEB!$K$85:$K$90)))</f>
        <v>33.165250341374602</v>
      </c>
      <c r="BE60" s="71">
        <f>$S60*(SUM([2]CPR_CEB!$K$87:$K$90)/(SUM([2]CPR_CEB!$K$85:$K$90)))</f>
        <v>125.27144515248065</v>
      </c>
      <c r="BF60" s="75">
        <f>$U60*(SUM([2]CPR_CEB!$K$93)/(SUM([2]CPR_CEB!$K$93:$K$97)))</f>
        <v>-6.9208270113156499E-3</v>
      </c>
      <c r="BG60" s="75">
        <f>$U60*(SUM([2]CPR_CEB!$K$94)/(SUM([2]CPR_CEB!$K$93:$K$97)))*([2]TRP!$D$246/SUM([2]TRP!$D$246:$D$247))</f>
        <v>-2.0112922156332674E-2</v>
      </c>
      <c r="BH60" s="75">
        <f>$U60*(SUM([2]CPR_CEB!$K$94)/(SUM([2]CPR_CEB!$K$93:$K$97)))*([2]TRP!$D$247/SUM([2]TRP!$D$246:$D$247))</f>
        <v>-9.5779540296169127E-3</v>
      </c>
      <c r="BI60" s="75">
        <f>$U60*(SUM([2]CPR_CEB!$K$95:$K$96)/(SUM([2]CPR_CEB!$K$93:$K$97)))</f>
        <v>-0.21391166846425241</v>
      </c>
      <c r="BJ60" s="75">
        <f>$U60*(SUM([2]CPR_CEB!$K$97)/(SUM([2]CPR_CEB!$K$93:$K$97)))</f>
        <v>-2.6394766283384823</v>
      </c>
      <c r="BK60" s="71">
        <f>$V60*(SUM([2]CPR_CEB!$K$98)/(SUM([2]CPR_CEB!$K$98:$K$100)))</f>
        <v>160.47740708290476</v>
      </c>
      <c r="BL60" s="71">
        <f>$V60*(SUM([2]CPR_CEB!$K$99)/(SUM([2]CPR_CEB!$K$98:$K$100)))</f>
        <v>83.112774878417326</v>
      </c>
      <c r="BM60" s="71">
        <f>$V60*(SUM([2]CPR_CEB!$K$100)/(SUM([2]CPR_CEB!$K$98:$K$100)))</f>
        <v>30.92981803867789</v>
      </c>
      <c r="BN60" s="75">
        <f>$AB60*(SUM([2]CPR_CEB!$K$106)/(SUM([2]CPR_CEB!$K$106:$K$113)))</f>
        <v>257.20390038498556</v>
      </c>
      <c r="BO60" s="75">
        <f>$AB60*(SUM([2]CPR_CEB!$K$107)/(SUM([2]CPR_CEB!$K$106:$K$113)))</f>
        <v>469.44616244251955</v>
      </c>
      <c r="BP60" s="75">
        <f>$AB60*(SUM([2]CPR_CEB!$K$108)/(SUM([2]CPR_CEB!$K$106:$K$113)))</f>
        <v>1116.0878381991233</v>
      </c>
      <c r="BQ60" s="75">
        <f>$AB60*(SUM([2]CPR_CEB!$K$109)/(SUM([2]CPR_CEB!$K$106:$K$113)))</f>
        <v>251.68973719388305</v>
      </c>
      <c r="BR60" s="75">
        <f>$AB60*(SUM([2]CPR_CEB!$K$110)/(SUM([2]CPR_CEB!$K$106:$K$113)))</f>
        <v>471.83209843866968</v>
      </c>
      <c r="BS60" s="75">
        <f>$AB60*(SUM([2]CPR_CEB!$K$111:$K$112)/(SUM([2]CPR_CEB!$K$106:$K$113)))</f>
        <v>1021.5782623516203</v>
      </c>
      <c r="BT60" s="75">
        <f>$AB60*(SUM([2]CPR_CEB!$K$113)/(SUM([2]CPR_CEB!$K$106:$K$113)))*([2]TRP!$D$248/SUM([2]TRP!$D$248:$D$251))</f>
        <v>41.127506937314365</v>
      </c>
      <c r="BU60" s="75">
        <f>$AB60*(SUM([2]CPR_CEB!$K$113)/(SUM([2]CPR_CEB!$K$106:$K$113)))*([2]TRP!$D$249/SUM([2]TRP!$D$248:$D$251))</f>
        <v>210.80484668346196</v>
      </c>
      <c r="BV60" s="75">
        <f>$AB60*(SUM([2]CPR_CEB!$K$113)/(SUM([2]CPR_CEB!$K$106:$K$113)))*([2]TRP!$D$250/SUM([2]TRP!$D$248:$D$251))</f>
        <v>50.194104835306412</v>
      </c>
      <c r="BW60" s="75">
        <f>$AB60*(SUM([2]CPR_CEB!$K$113)/(SUM([2]CPR_CEB!$K$106:$K$113)))*([2]TRP!$D$251/SUM([2]TRP!$D$248:$D$251))</f>
        <v>76.415542533116323</v>
      </c>
      <c r="BX60" s="71">
        <f>$AJ60*(SUM([2]CPR_CEB!$K$129)/(SUM([2]CPR_CEB!$K$129:$K$130)))</f>
        <v>107.47287860040859</v>
      </c>
      <c r="BY60" s="71">
        <f>$AJ60*(SUM([2]CPR_CEB!$K$130)/(SUM([2]CPR_CEB!$K$129:$K$130)))</f>
        <v>35.1771213995914</v>
      </c>
      <c r="BZ60" s="68">
        <f>$AN60*(SUM([2]CPR_CEB!$K$137)/(SUM([2]CPR_CEB!$K$137:$K$138)))</f>
        <v>16.361438895366206</v>
      </c>
      <c r="CA60" s="68">
        <f>$AN60*(SUM([2]CPR_CEB!$K$138)/(SUM([2]CPR_CEB!$K$137:$K$138)))</f>
        <v>80.828561104633792</v>
      </c>
      <c r="CB60" s="71">
        <f>$AO60*([2]CPR_CEB!$K$139+[2]CPR_CEB!$K$141)/(SUM([2]CPR_CEB!$K$139:$K$141))</f>
        <v>170.12677134534115</v>
      </c>
      <c r="CC60" s="71">
        <f>$AO60*(SUM([2]CPR_CEB!$K$140)/(SUM([2]CPR_CEB!$K$139:$K$141)))</f>
        <v>141.08322865465883</v>
      </c>
      <c r="CD60" s="68">
        <f>$AP60*(SUM([2]CPR_CEB!$K$142)/(SUM([2]CPR_CEB!$K$142:$K$143)))</f>
        <v>108.11161807937285</v>
      </c>
      <c r="CE60" s="68">
        <f>$AP60*(SUM([2]CPR_CEB!$K$143)/(SUM([2]CPR_CEB!$K$142:$K$143)))</f>
        <v>148.83838192062711</v>
      </c>
      <c r="CF60" s="70"/>
      <c r="CG60" s="70"/>
      <c r="CI60" s="72">
        <f t="shared" si="5"/>
        <v>311.32</v>
      </c>
      <c r="CJ60" s="73">
        <f t="shared" si="6"/>
        <v>283.40999999999997</v>
      </c>
      <c r="CK60" s="73">
        <f t="shared" si="7"/>
        <v>229.54</v>
      </c>
      <c r="CL60" s="73">
        <f t="shared" si="8"/>
        <v>35.837680460777563</v>
      </c>
      <c r="CM60" s="73">
        <f t="shared" si="9"/>
        <v>104.35588712201839</v>
      </c>
      <c r="CN60" s="73">
        <f t="shared" si="10"/>
        <v>53.442571509487394</v>
      </c>
      <c r="CO60" s="73">
        <f t="shared" si="11"/>
        <v>4.3232041413984348</v>
      </c>
      <c r="CP60" s="73">
        <f t="shared" si="11"/>
        <v>17.142770434872752</v>
      </c>
      <c r="CQ60" s="73">
        <f t="shared" si="12"/>
        <v>18.156303192867881</v>
      </c>
      <c r="CR60" s="73">
        <f t="shared" si="12"/>
        <v>71.763304506144735</v>
      </c>
      <c r="CS60" s="73">
        <f t="shared" si="13"/>
        <v>33.165250341374602</v>
      </c>
      <c r="CT60" s="73">
        <f t="shared" si="14"/>
        <v>673.00893466127195</v>
      </c>
      <c r="CU60" s="73">
        <f t="shared" si="15"/>
        <v>1365.62</v>
      </c>
      <c r="CV60" s="73">
        <f t="shared" si="16"/>
        <v>298.33140732229992</v>
      </c>
      <c r="CW60" s="73">
        <f t="shared" si="17"/>
        <v>469.44616244251955</v>
      </c>
      <c r="CX60" s="73">
        <f t="shared" si="18"/>
        <v>1326.8926848825854</v>
      </c>
      <c r="CY60" s="73">
        <f t="shared" si="18"/>
        <v>301.88384202918945</v>
      </c>
      <c r="CZ60" s="73">
        <f t="shared" si="18"/>
        <v>548.24764097178604</v>
      </c>
      <c r="DA60" s="73">
        <f t="shared" si="19"/>
        <v>13628.170969272109</v>
      </c>
      <c r="DB60" s="73">
        <f t="shared" si="20"/>
        <v>1829.0272930795111</v>
      </c>
      <c r="DC60" s="73">
        <f t="shared" si="21"/>
        <v>-6.9208270113156499E-3</v>
      </c>
      <c r="DD60" s="73">
        <f t="shared" si="22"/>
        <v>-2.659589550494815</v>
      </c>
      <c r="DE60" s="73">
        <f t="shared" si="23"/>
        <v>160.47740708290476</v>
      </c>
      <c r="DF60" s="73">
        <f t="shared" si="24"/>
        <v>83.103196924387703</v>
      </c>
      <c r="DG60" s="74">
        <f t="shared" si="25"/>
        <v>21844.000000000004</v>
      </c>
      <c r="DH60" s="99"/>
    </row>
    <row r="61" spans="1:136" ht="13.25" x14ac:dyDescent="0.25">
      <c r="A61" s="22" t="str">
        <f t="shared" si="3"/>
        <v>CONSTRUCTION NAVALE  AERONAUTIQUE ET FER</v>
      </c>
      <c r="B61" s="22" t="str">
        <f t="shared" si="3"/>
        <v xml:space="preserve">FE1 </v>
      </c>
      <c r="C61" s="22">
        <v>12</v>
      </c>
      <c r="D61" s="67">
        <f t="shared" si="27"/>
        <v>2.0299999999999998</v>
      </c>
      <c r="E61" s="67">
        <f t="shared" si="26"/>
        <v>10.74</v>
      </c>
      <c r="F61" s="67">
        <f t="shared" si="26"/>
        <v>27.38</v>
      </c>
      <c r="G61" s="67">
        <f t="shared" si="26"/>
        <v>1.03</v>
      </c>
      <c r="H61" s="67">
        <f t="shared" si="26"/>
        <v>6.33</v>
      </c>
      <c r="I61" s="67">
        <f t="shared" si="26"/>
        <v>4.26</v>
      </c>
      <c r="J61" s="67">
        <f t="shared" si="26"/>
        <v>6.02</v>
      </c>
      <c r="K61" s="67">
        <f t="shared" si="26"/>
        <v>38.89</v>
      </c>
      <c r="L61" s="67">
        <f t="shared" si="26"/>
        <v>19.95</v>
      </c>
      <c r="M61" s="67">
        <f t="shared" si="26"/>
        <v>12.07</v>
      </c>
      <c r="N61" s="67">
        <f t="shared" si="26"/>
        <v>5.41</v>
      </c>
      <c r="O61" s="68">
        <f t="shared" si="26"/>
        <v>19.53</v>
      </c>
      <c r="P61" s="67">
        <f t="shared" si="26"/>
        <v>2.4300000000000002</v>
      </c>
      <c r="Q61" s="69">
        <f t="shared" si="26"/>
        <v>11.58</v>
      </c>
      <c r="R61" s="68">
        <f t="shared" si="26"/>
        <v>22.58</v>
      </c>
      <c r="S61" s="69">
        <f t="shared" si="26"/>
        <v>27.88</v>
      </c>
      <c r="T61" s="67">
        <f t="shared" si="26"/>
        <v>9.92</v>
      </c>
      <c r="U61" s="68">
        <f t="shared" si="26"/>
        <v>5.98</v>
      </c>
      <c r="V61" s="69">
        <f t="shared" si="26"/>
        <v>44.48</v>
      </c>
      <c r="W61" s="67">
        <f t="shared" si="26"/>
        <v>50.48</v>
      </c>
      <c r="X61" s="67">
        <f t="shared" si="26"/>
        <v>39.409999999999997</v>
      </c>
      <c r="Y61" s="67">
        <f t="shared" si="26"/>
        <v>33.11</v>
      </c>
      <c r="Z61" s="67">
        <f t="shared" si="26"/>
        <v>14.49</v>
      </c>
      <c r="AA61" s="67">
        <f t="shared" si="26"/>
        <v>8.41</v>
      </c>
      <c r="AB61" s="68">
        <f t="shared" si="26"/>
        <v>2102.2399999999998</v>
      </c>
      <c r="AC61" s="67">
        <f t="shared" si="26"/>
        <v>0</v>
      </c>
      <c r="AD61" s="67">
        <f t="shared" si="26"/>
        <v>1.21</v>
      </c>
      <c r="AE61" s="67">
        <f t="shared" si="26"/>
        <v>15.55</v>
      </c>
      <c r="AF61" s="67">
        <f t="shared" si="26"/>
        <v>22.33</v>
      </c>
      <c r="AG61" s="67">
        <f t="shared" si="26"/>
        <v>28.72</v>
      </c>
      <c r="AH61" s="67">
        <f t="shared" si="26"/>
        <v>123.09</v>
      </c>
      <c r="AI61" s="67">
        <f t="shared" si="26"/>
        <v>458.57</v>
      </c>
      <c r="AJ61" s="69">
        <f t="shared" si="26"/>
        <v>150.85</v>
      </c>
      <c r="AK61" s="67">
        <f t="shared" si="26"/>
        <v>13</v>
      </c>
      <c r="AL61" s="67">
        <f t="shared" si="26"/>
        <v>14.95</v>
      </c>
      <c r="AM61" s="70">
        <f t="shared" si="26"/>
        <v>2.4300000000000002</v>
      </c>
      <c r="AN61" s="68">
        <f t="shared" si="26"/>
        <v>3.21</v>
      </c>
      <c r="AO61" s="69">
        <f t="shared" si="26"/>
        <v>23.35</v>
      </c>
      <c r="AP61" s="68">
        <f t="shared" si="26"/>
        <v>2.88</v>
      </c>
      <c r="AQ61" s="67">
        <f t="shared" si="26"/>
        <v>271</v>
      </c>
      <c r="AR61" s="67">
        <f t="shared" si="26"/>
        <v>0.22</v>
      </c>
      <c r="AS61" s="67">
        <f t="shared" si="26"/>
        <v>3657.9899999999993</v>
      </c>
      <c r="AT61" s="75">
        <f>O61*(SUM([2]CPR_CEB!$K$69:$K$70))/(SUM([2]CPR_CEB!$K$69:$K$72))</f>
        <v>3.377676391410505</v>
      </c>
      <c r="AU61" s="75">
        <f>O61*([2]CPR_CEB!$K$71/(SUM([2]CPR_CEB!$K$69:$K$72)))</f>
        <v>4.1290183434545797</v>
      </c>
      <c r="AV61" s="75">
        <f>O61*([2]CPR_CEB!$K$72/(SUM([2]CPR_CEB!$K$69:$K$72)))</f>
        <v>12.023305265134915</v>
      </c>
      <c r="AW61" s="71">
        <f>$Q61*([2]CPR_CEB!$K$76/(SUM([2]CPR_CEB!$K$76:$K$78)))</f>
        <v>4.3256924384027187</v>
      </c>
      <c r="AX61" s="71">
        <f>$Q61*(SUM([2]CPR_CEB!$K$77:$K$78)/(SUM([2]CPR_CEB!$K$76:$K$78)))</f>
        <v>7.2543075615972805</v>
      </c>
      <c r="AY61" s="75">
        <f>$R61*(SUM([2]CPR_CEB!$K$79)/(SUM([2]CPR_CEB!$K$79:$K$84)))</f>
        <v>1.7535108588607264</v>
      </c>
      <c r="AZ61" s="75">
        <f>$R61*(SUM([2]CPR_CEB!$K$80)/(SUM([2]CPR_CEB!$K$79:$K$84)))</f>
        <v>6.9531840563935097</v>
      </c>
      <c r="BA61" s="75">
        <f>$R61*(SUM([2]CPR_CEB!$K$81:$K$83)/(SUM([2]CPR_CEB!$K$79:$K$84)))</f>
        <v>6.5090276266003206</v>
      </c>
      <c r="BB61" s="75">
        <f>$R61*(SUM([2]CPR_CEB!$K$84)/(SUM([2]CPR_CEB!$K$79:$K$84)))</f>
        <v>7.3642774581454411</v>
      </c>
      <c r="BC61" s="71">
        <f>$S61*(SUM([2]CPR_CEB!$K$85)/(SUM([2]CPR_CEB!$K$85:$K$90)))</f>
        <v>8.6914028220300406</v>
      </c>
      <c r="BD61" s="71">
        <f>$S61*(SUM([2]CPR_CEB!$K$86)/(SUM([2]CPR_CEB!$K$85:$K$90)))</f>
        <v>4.0167123350022758</v>
      </c>
      <c r="BE61" s="71">
        <f>$S61*(SUM([2]CPR_CEB!$K$87:$K$90)/(SUM([2]CPR_CEB!$K$85:$K$90)))</f>
        <v>15.171884842967684</v>
      </c>
      <c r="BF61" s="75">
        <f>$U61*(SUM([2]CPR_CEB!$K$93)/(SUM([2]CPR_CEB!$K$93:$K$97)))</f>
        <v>1.4320603988812313E-2</v>
      </c>
      <c r="BG61" s="75">
        <f>$U61*(SUM([2]CPR_CEB!$K$94)/(SUM([2]CPR_CEB!$K$93:$K$97)))*([2]TRP!$D$246/SUM([2]TRP!$D$246:$D$247))</f>
        <v>4.1617742039747198E-2</v>
      </c>
      <c r="BH61" s="75">
        <f>$U61*(SUM([2]CPR_CEB!$K$94)/(SUM([2]CPR_CEB!$K$93:$K$97)))*([2]TRP!$D$247/SUM([2]TRP!$D$246:$D$247))</f>
        <v>1.9818742248134649E-2</v>
      </c>
      <c r="BI61" s="75">
        <f>$U61*(SUM([2]CPR_CEB!$K$95:$K$96)/(SUM([2]CPR_CEB!$K$93:$K$97)))</f>
        <v>0.44262691260077147</v>
      </c>
      <c r="BJ61" s="75">
        <f>$U61*(SUM([2]CPR_CEB!$K$97)/(SUM([2]CPR_CEB!$K$93:$K$97)))</f>
        <v>5.4616159991225341</v>
      </c>
      <c r="BK61" s="71">
        <f>$V61*(SUM([2]CPR_CEB!$K$98)/(SUM([2]CPR_CEB!$K$98:$K$100)))</f>
        <v>26.001876245984278</v>
      </c>
      <c r="BL61" s="71">
        <f>$V61*(SUM([2]CPR_CEB!$K$99)/(SUM([2]CPR_CEB!$K$98:$K$100)))</f>
        <v>13.466618922453748</v>
      </c>
      <c r="BM61" s="71">
        <f>$V61*(SUM([2]CPR_CEB!$K$100)/(SUM([2]CPR_CEB!$K$98:$K$100)))</f>
        <v>5.0115048315619717</v>
      </c>
      <c r="BN61" s="75">
        <f>$AB61*(SUM([2]CPR_CEB!$K$106)/(SUM([2]CPR_CEB!$K$106:$K$113)))</f>
        <v>136.32186717998073</v>
      </c>
      <c r="BO61" s="75">
        <f>$AB61*(SUM([2]CPR_CEB!$K$107)/(SUM([2]CPR_CEB!$K$106:$K$113)))</f>
        <v>248.81340177521119</v>
      </c>
      <c r="BP61" s="75">
        <f>$AB61*(SUM([2]CPR_CEB!$K$108)/(SUM([2]CPR_CEB!$K$106:$K$113)))</f>
        <v>591.54304352475674</v>
      </c>
      <c r="BQ61" s="75">
        <f>$AB61*(SUM([2]CPR_CEB!$K$109)/(SUM([2]CPR_CEB!$K$106:$K$113)))</f>
        <v>133.39927922147365</v>
      </c>
      <c r="BR61" s="75">
        <f>$AB61*(SUM([2]CPR_CEB!$K$110)/(SUM([2]CPR_CEB!$K$106:$K$113)))</f>
        <v>250.07798310341138</v>
      </c>
      <c r="BS61" s="75">
        <f>$AB61*(SUM([2]CPR_CEB!$K$111:$K$112)/(SUM([2]CPR_CEB!$K$106:$K$113)))</f>
        <v>541.45157202438247</v>
      </c>
      <c r="BT61" s="75">
        <f>$AB61*(SUM([2]CPR_CEB!$K$113)/(SUM([2]CPR_CEB!$K$106:$K$113)))*([2]TRP!$D$248/SUM([2]TRP!$D$248:$D$251))</f>
        <v>21.798186301841913</v>
      </c>
      <c r="BU61" s="75">
        <f>$AB61*(SUM([2]CPR_CEB!$K$113)/(SUM([2]CPR_CEB!$K$106:$K$113)))*([2]TRP!$D$249/SUM([2]TRP!$D$248:$D$251))</f>
        <v>111.72968321034317</v>
      </c>
      <c r="BV61" s="75">
        <f>$AB61*(SUM([2]CPR_CEB!$K$113)/(SUM([2]CPR_CEB!$K$106:$K$113)))*([2]TRP!$D$250/SUM([2]TRP!$D$248:$D$251))</f>
        <v>26.603617139299445</v>
      </c>
      <c r="BW61" s="75">
        <f>$AB61*(SUM([2]CPR_CEB!$K$113)/(SUM([2]CPR_CEB!$K$106:$K$113)))*([2]TRP!$D$251/SUM([2]TRP!$D$248:$D$251))</f>
        <v>40.501366519299317</v>
      </c>
      <c r="BX61" s="71">
        <f>$AJ61*(SUM([2]CPR_CEB!$K$129)/(SUM([2]CPR_CEB!$K$129:$K$130)))</f>
        <v>113.65077978879521</v>
      </c>
      <c r="BY61" s="71">
        <f>$AJ61*(SUM([2]CPR_CEB!$K$130)/(SUM([2]CPR_CEB!$K$129:$K$130)))</f>
        <v>37.199220211204789</v>
      </c>
      <c r="BZ61" s="68">
        <f>$AN61*(SUM([2]CPR_CEB!$K$137)/(SUM([2]CPR_CEB!$K$137:$K$138)))</f>
        <v>0.54038706506971412</v>
      </c>
      <c r="CA61" s="68">
        <f>$AN61*(SUM([2]CPR_CEB!$K$138)/(SUM([2]CPR_CEB!$K$137:$K$138)))</f>
        <v>2.669612934930286</v>
      </c>
      <c r="CB61" s="71">
        <f>$AO61*([2]CPR_CEB!$K$139+[2]CPR_CEB!$K$141)/(SUM([2]CPR_CEB!$K$139:$K$141))</f>
        <v>12.764564477085301</v>
      </c>
      <c r="CC61" s="71">
        <f>$AO61*(SUM([2]CPR_CEB!$K$140)/(SUM([2]CPR_CEB!$K$139:$K$141)))</f>
        <v>10.585435522914702</v>
      </c>
      <c r="CD61" s="68">
        <f>$AP61*(SUM([2]CPR_CEB!$K$142)/(SUM([2]CPR_CEB!$K$142:$K$143)))</f>
        <v>1.2117589416952474</v>
      </c>
      <c r="CE61" s="68">
        <f>$AP61*(SUM([2]CPR_CEB!$K$143)/(SUM([2]CPR_CEB!$K$142:$K$143)))</f>
        <v>1.6682410583047524</v>
      </c>
      <c r="CF61" s="70"/>
      <c r="CG61" s="70"/>
      <c r="CI61" s="72">
        <f t="shared" si="5"/>
        <v>2.0299999999999998</v>
      </c>
      <c r="CJ61" s="73">
        <f t="shared" si="6"/>
        <v>38.119999999999997</v>
      </c>
      <c r="CK61" s="73">
        <f t="shared" si="7"/>
        <v>38.89</v>
      </c>
      <c r="CL61" s="73">
        <f t="shared" si="8"/>
        <v>4.1290183434545797</v>
      </c>
      <c r="CM61" s="73">
        <f t="shared" si="9"/>
        <v>12.023305265134915</v>
      </c>
      <c r="CN61" s="73">
        <f t="shared" si="10"/>
        <v>7.2543075615972805</v>
      </c>
      <c r="CO61" s="73">
        <f t="shared" si="11"/>
        <v>1.7535108588607264</v>
      </c>
      <c r="CP61" s="73">
        <f t="shared" si="11"/>
        <v>6.9531840563935097</v>
      </c>
      <c r="CQ61" s="73">
        <f t="shared" si="12"/>
        <v>7.3642774581454411</v>
      </c>
      <c r="CR61" s="73">
        <f t="shared" si="12"/>
        <v>8.6914028220300406</v>
      </c>
      <c r="CS61" s="73">
        <f t="shared" si="13"/>
        <v>4.0167123350022758</v>
      </c>
      <c r="CT61" s="73">
        <f t="shared" si="14"/>
        <v>102.25841304354395</v>
      </c>
      <c r="CU61" s="73">
        <f t="shared" si="15"/>
        <v>89.889999999999986</v>
      </c>
      <c r="CV61" s="73">
        <f t="shared" si="16"/>
        <v>158.12005348182265</v>
      </c>
      <c r="CW61" s="73">
        <f t="shared" si="17"/>
        <v>248.81340177521119</v>
      </c>
      <c r="CX61" s="73">
        <f t="shared" si="18"/>
        <v>703.27272673509992</v>
      </c>
      <c r="CY61" s="73">
        <f t="shared" si="18"/>
        <v>160.00289636077309</v>
      </c>
      <c r="CZ61" s="73">
        <f t="shared" si="18"/>
        <v>290.57934962271071</v>
      </c>
      <c r="DA61" s="73">
        <f t="shared" si="19"/>
        <v>1405.4790622970281</v>
      </c>
      <c r="DB61" s="73">
        <f t="shared" si="20"/>
        <v>323.34250972735452</v>
      </c>
      <c r="DC61" s="73">
        <f t="shared" si="21"/>
        <v>1.4320603988812313E-2</v>
      </c>
      <c r="DD61" s="73">
        <f t="shared" si="22"/>
        <v>5.5032337411622816</v>
      </c>
      <c r="DE61" s="73">
        <f t="shared" si="23"/>
        <v>26.001876245984278</v>
      </c>
      <c r="DF61" s="73">
        <f t="shared" si="24"/>
        <v>13.486437664701882</v>
      </c>
      <c r="DG61" s="74">
        <f t="shared" si="25"/>
        <v>3657.9900000000002</v>
      </c>
      <c r="DH61" s="99"/>
    </row>
    <row r="62" spans="1:136" ht="13.25" x14ac:dyDescent="0.25">
      <c r="A62" s="22" t="str">
        <f t="shared" si="3"/>
        <v>INDUSTRIES DES BIENS D EQUIPEMENTS MECAN</v>
      </c>
      <c r="B62" s="22" t="str">
        <f t="shared" si="3"/>
        <v xml:space="preserve">FE2 </v>
      </c>
      <c r="C62" s="22">
        <v>12</v>
      </c>
      <c r="D62" s="67">
        <f t="shared" si="27"/>
        <v>5540.78</v>
      </c>
      <c r="E62" s="67">
        <f t="shared" si="26"/>
        <v>418.49</v>
      </c>
      <c r="F62" s="67">
        <f t="shared" si="26"/>
        <v>1219.8599999999999</v>
      </c>
      <c r="G62" s="67">
        <f t="shared" si="26"/>
        <v>29.9</v>
      </c>
      <c r="H62" s="67">
        <f t="shared" si="26"/>
        <v>254.43</v>
      </c>
      <c r="I62" s="67">
        <f t="shared" si="26"/>
        <v>275.62</v>
      </c>
      <c r="J62" s="67">
        <f t="shared" si="26"/>
        <v>255.49</v>
      </c>
      <c r="K62" s="67">
        <f t="shared" si="26"/>
        <v>1882.41</v>
      </c>
      <c r="L62" s="67">
        <f t="shared" si="26"/>
        <v>275.20999999999998</v>
      </c>
      <c r="M62" s="67">
        <f t="shared" si="26"/>
        <v>433.32</v>
      </c>
      <c r="N62" s="67">
        <f t="shared" si="26"/>
        <v>217.38</v>
      </c>
      <c r="O62" s="68">
        <f t="shared" si="26"/>
        <v>748.21</v>
      </c>
      <c r="P62" s="67">
        <f t="shared" si="26"/>
        <v>106.55</v>
      </c>
      <c r="Q62" s="69">
        <f t="shared" si="26"/>
        <v>500.42</v>
      </c>
      <c r="R62" s="68">
        <f t="shared" si="26"/>
        <v>1383.05</v>
      </c>
      <c r="S62" s="69">
        <f t="shared" si="26"/>
        <v>1115.2</v>
      </c>
      <c r="T62" s="67">
        <f t="shared" si="26"/>
        <v>481.59</v>
      </c>
      <c r="U62" s="68">
        <f t="shared" si="26"/>
        <v>431.51</v>
      </c>
      <c r="V62" s="69">
        <f t="shared" si="26"/>
        <v>2329.63</v>
      </c>
      <c r="W62" s="67">
        <f t="shared" si="26"/>
        <v>675.38</v>
      </c>
      <c r="X62" s="67">
        <f t="shared" si="26"/>
        <v>639.54</v>
      </c>
      <c r="Y62" s="67">
        <f t="shared" si="26"/>
        <v>165.85</v>
      </c>
      <c r="Z62" s="67">
        <f t="shared" si="26"/>
        <v>1091.29</v>
      </c>
      <c r="AA62" s="67">
        <f t="shared" si="26"/>
        <v>977.13</v>
      </c>
      <c r="AB62" s="68">
        <f t="shared" si="26"/>
        <v>1265.3900000000001</v>
      </c>
      <c r="AC62" s="67">
        <f t="shared" si="26"/>
        <v>575</v>
      </c>
      <c r="AD62" s="67">
        <f t="shared" si="26"/>
        <v>124.9</v>
      </c>
      <c r="AE62" s="67">
        <f t="shared" si="26"/>
        <v>10.7</v>
      </c>
      <c r="AF62" s="67">
        <f t="shared" si="26"/>
        <v>1036.1099999999999</v>
      </c>
      <c r="AG62" s="67">
        <f t="shared" si="26"/>
        <v>1746.83</v>
      </c>
      <c r="AH62" s="67">
        <f t="shared" si="26"/>
        <v>1135.02</v>
      </c>
      <c r="AI62" s="67">
        <f t="shared" si="26"/>
        <v>1465.87</v>
      </c>
      <c r="AJ62" s="69">
        <f t="shared" si="26"/>
        <v>1040.19</v>
      </c>
      <c r="AK62" s="67">
        <f t="shared" si="26"/>
        <v>609.51</v>
      </c>
      <c r="AL62" s="67">
        <f t="shared" si="26"/>
        <v>638.29999999999995</v>
      </c>
      <c r="AM62" s="70">
        <f t="shared" si="26"/>
        <v>104.25</v>
      </c>
      <c r="AN62" s="68">
        <f t="shared" si="26"/>
        <v>86.49</v>
      </c>
      <c r="AO62" s="69">
        <f t="shared" si="26"/>
        <v>754.63</v>
      </c>
      <c r="AP62" s="68">
        <f t="shared" si="26"/>
        <v>354.84</v>
      </c>
      <c r="AQ62" s="67">
        <f t="shared" si="26"/>
        <v>350</v>
      </c>
      <c r="AR62" s="67">
        <f t="shared" si="26"/>
        <v>4.74</v>
      </c>
      <c r="AS62" s="67">
        <f t="shared" si="26"/>
        <v>32751.010000000006</v>
      </c>
      <c r="AT62" s="75">
        <f>O62*(SUM([2]CPR_CEB!$K$69:$K$70))/(SUM([2]CPR_CEB!$K$69:$K$72))</f>
        <v>129.40149784010518</v>
      </c>
      <c r="AU62" s="75">
        <f>O62*([2]CPR_CEB!$K$71/(SUM([2]CPR_CEB!$K$69:$K$72)))</f>
        <v>158.18601202028424</v>
      </c>
      <c r="AV62" s="75">
        <f>O62*([2]CPR_CEB!$K$72/(SUM([2]CPR_CEB!$K$69:$K$72)))</f>
        <v>460.62249013961059</v>
      </c>
      <c r="AW62" s="71">
        <f>$Q62*([2]CPR_CEB!$K$76/(SUM([2]CPR_CEB!$K$76:$K$78)))</f>
        <v>186.93117530444633</v>
      </c>
      <c r="AX62" s="71">
        <f>$Q62*(SUM([2]CPR_CEB!$K$77:$K$78)/(SUM([2]CPR_CEB!$K$76:$K$78)))</f>
        <v>313.48882469555366</v>
      </c>
      <c r="AY62" s="75">
        <f>$R62*(SUM([2]CPR_CEB!$K$79)/(SUM([2]CPR_CEB!$K$79:$K$84)))</f>
        <v>107.4044815477116</v>
      </c>
      <c r="AZ62" s="75">
        <f>$R62*(SUM([2]CPR_CEB!$K$80)/(SUM([2]CPR_CEB!$K$79:$K$84)))</f>
        <v>425.89022184211888</v>
      </c>
      <c r="BA62" s="75">
        <f>$R62*(SUM([2]CPR_CEB!$K$81:$K$83)/(SUM([2]CPR_CEB!$K$79:$K$84)))</f>
        <v>398.68514875861706</v>
      </c>
      <c r="BB62" s="75">
        <f>$R62*(SUM([2]CPR_CEB!$K$84)/(SUM([2]CPR_CEB!$K$79:$K$84)))</f>
        <v>451.07014785155235</v>
      </c>
      <c r="BC62" s="71">
        <f>$S62*(SUM([2]CPR_CEB!$K$85)/(SUM([2]CPR_CEB!$K$85:$K$90)))</f>
        <v>347.65611288120164</v>
      </c>
      <c r="BD62" s="71">
        <f>$S62*(SUM([2]CPR_CEB!$K$86)/(SUM([2]CPR_CEB!$K$85:$K$90)))</f>
        <v>160.66849340009105</v>
      </c>
      <c r="BE62" s="71">
        <f>$S62*(SUM([2]CPR_CEB!$K$87:$K$90)/(SUM([2]CPR_CEB!$K$85:$K$90)))</f>
        <v>606.87539371870741</v>
      </c>
      <c r="BF62" s="75">
        <f>$U62*(SUM([2]CPR_CEB!$K$93)/(SUM([2]CPR_CEB!$K$93:$K$97)))</f>
        <v>1.0333584995338463</v>
      </c>
      <c r="BG62" s="75">
        <f>$U62*(SUM([2]CPR_CEB!$K$94)/(SUM([2]CPR_CEB!$K$93:$K$97)))*([2]TRP!$D$246/SUM([2]TRP!$D$246:$D$247))</f>
        <v>3.0030889410654367</v>
      </c>
      <c r="BH62" s="75">
        <f>$U62*(SUM([2]CPR_CEB!$K$94)/(SUM([2]CPR_CEB!$K$93:$K$97)))*([2]TRP!$D$247/SUM([2]TRP!$D$246:$D$247))</f>
        <v>1.4300979042629736</v>
      </c>
      <c r="BI62" s="75">
        <f>$U62*(SUM([2]CPR_CEB!$K$95:$K$96)/(SUM([2]CPR_CEB!$K$93:$K$97)))</f>
        <v>31.93945469169881</v>
      </c>
      <c r="BJ62" s="75">
        <f>$U62*(SUM([2]CPR_CEB!$K$97)/(SUM([2]CPR_CEB!$K$93:$K$97)))</f>
        <v>394.10399996343892</v>
      </c>
      <c r="BK62" s="71">
        <f>$V62*(SUM([2]CPR_CEB!$K$98)/(SUM([2]CPR_CEB!$K$98:$K$100)))</f>
        <v>1361.8424226378679</v>
      </c>
      <c r="BL62" s="71">
        <f>$V62*(SUM([2]CPR_CEB!$K$99)/(SUM([2]CPR_CEB!$K$98:$K$100)))</f>
        <v>705.31113849631129</v>
      </c>
      <c r="BM62" s="71">
        <f>$V62*(SUM([2]CPR_CEB!$K$100)/(SUM([2]CPR_CEB!$K$98:$K$100)))</f>
        <v>262.47643886582102</v>
      </c>
      <c r="BN62" s="75">
        <f>$AB62*(SUM([2]CPR_CEB!$K$106)/(SUM([2]CPR_CEB!$K$106:$K$113)))</f>
        <v>82.055487247353227</v>
      </c>
      <c r="BO62" s="75">
        <f>$AB62*(SUM([2]CPR_CEB!$K$107)/(SUM([2]CPR_CEB!$K$106:$K$113)))</f>
        <v>149.7669107582077</v>
      </c>
      <c r="BP62" s="75">
        <f>$AB62*(SUM([2]CPR_CEB!$K$108)/(SUM([2]CPR_CEB!$K$106:$K$113)))</f>
        <v>356.06431798738112</v>
      </c>
      <c r="BQ62" s="75">
        <f>$AB62*(SUM([2]CPR_CEB!$K$109)/(SUM([2]CPR_CEB!$K$106:$K$113)))</f>
        <v>80.29630961929206</v>
      </c>
      <c r="BR62" s="75">
        <f>$AB62*(SUM([2]CPR_CEB!$K$110)/(SUM([2]CPR_CEB!$K$106:$K$113)))</f>
        <v>150.52809338573417</v>
      </c>
      <c r="BS62" s="75">
        <f>$AB62*(SUM([2]CPR_CEB!$K$111:$K$112)/(SUM([2]CPR_CEB!$K$106:$K$113)))</f>
        <v>325.91302835258267</v>
      </c>
      <c r="BT62" s="75">
        <f>$AB62*(SUM([2]CPR_CEB!$K$113)/(SUM([2]CPR_CEB!$K$106:$K$113)))*([2]TRP!$D$248/SUM([2]TRP!$D$248:$D$251))</f>
        <v>13.12086487008512</v>
      </c>
      <c r="BU62" s="75">
        <f>$AB62*(SUM([2]CPR_CEB!$K$113)/(SUM([2]CPR_CEB!$K$106:$K$113)))*([2]TRP!$D$249/SUM([2]TRP!$D$248:$D$251))</f>
        <v>67.252846410274842</v>
      </c>
      <c r="BV62" s="75">
        <f>$AB62*(SUM([2]CPR_CEB!$K$113)/(SUM([2]CPR_CEB!$K$106:$K$113)))*([2]TRP!$D$250/SUM([2]TRP!$D$248:$D$251))</f>
        <v>16.013371970801682</v>
      </c>
      <c r="BW62" s="75">
        <f>$AB62*(SUM([2]CPR_CEB!$K$113)/(SUM([2]CPR_CEB!$K$106:$K$113)))*([2]TRP!$D$251/SUM([2]TRP!$D$248:$D$251))</f>
        <v>24.37876939828762</v>
      </c>
      <c r="BX62" s="71">
        <f>$AJ62*(SUM([2]CPR_CEB!$K$129)/(SUM([2]CPR_CEB!$K$129:$K$130)))</f>
        <v>783.68183379852098</v>
      </c>
      <c r="BY62" s="71">
        <f>$AJ62*(SUM([2]CPR_CEB!$K$130)/(SUM([2]CPR_CEB!$K$129:$K$130)))</f>
        <v>256.50816620147901</v>
      </c>
      <c r="BZ62" s="68">
        <f>$AN62*(SUM([2]CPR_CEB!$K$137)/(SUM([2]CPR_CEB!$K$137:$K$138)))</f>
        <v>14.560148678467156</v>
      </c>
      <c r="CA62" s="68">
        <f>$AN62*(SUM([2]CPR_CEB!$K$138)/(SUM([2]CPR_CEB!$K$137:$K$138)))</f>
        <v>71.929851321532837</v>
      </c>
      <c r="CB62" s="71">
        <f>$AO62*([2]CPR_CEB!$K$139+[2]CPR_CEB!$K$141)/(SUM([2]CPR_CEB!$K$139:$K$141))</f>
        <v>412.52776408320682</v>
      </c>
      <c r="CC62" s="71">
        <f>$AO62*(SUM([2]CPR_CEB!$K$140)/(SUM([2]CPR_CEB!$K$139:$K$141)))</f>
        <v>342.10223591679318</v>
      </c>
      <c r="CD62" s="68">
        <f>$AP62*(SUM([2]CPR_CEB!$K$142)/(SUM([2]CPR_CEB!$K$142:$K$143)))</f>
        <v>149.29879960803527</v>
      </c>
      <c r="CE62" s="68">
        <f>$AP62*(SUM([2]CPR_CEB!$K$143)/(SUM([2]CPR_CEB!$K$142:$K$143)))</f>
        <v>205.54120039196468</v>
      </c>
      <c r="CF62" s="70"/>
      <c r="CG62" s="70"/>
      <c r="CI62" s="72">
        <f t="shared" si="5"/>
        <v>5540.78</v>
      </c>
      <c r="CJ62" s="73">
        <f t="shared" si="6"/>
        <v>1638.35</v>
      </c>
      <c r="CK62" s="73">
        <f t="shared" si="7"/>
        <v>1882.41</v>
      </c>
      <c r="CL62" s="73">
        <f t="shared" si="8"/>
        <v>158.18601202028424</v>
      </c>
      <c r="CM62" s="73">
        <f t="shared" si="9"/>
        <v>460.62249013961059</v>
      </c>
      <c r="CN62" s="73">
        <f t="shared" si="10"/>
        <v>313.48882469555366</v>
      </c>
      <c r="CO62" s="73">
        <f t="shared" si="11"/>
        <v>107.4044815477116</v>
      </c>
      <c r="CP62" s="73">
        <f t="shared" si="11"/>
        <v>425.89022184211888</v>
      </c>
      <c r="CQ62" s="73">
        <f t="shared" si="12"/>
        <v>451.07014785155235</v>
      </c>
      <c r="CR62" s="73">
        <f t="shared" si="12"/>
        <v>347.65611288120164</v>
      </c>
      <c r="CS62" s="73">
        <f t="shared" si="13"/>
        <v>160.66849340009105</v>
      </c>
      <c r="CT62" s="73">
        <f t="shared" si="14"/>
        <v>3945.7991091793956</v>
      </c>
      <c r="CU62" s="73">
        <f t="shared" si="15"/>
        <v>1314.92</v>
      </c>
      <c r="CV62" s="73">
        <f t="shared" si="16"/>
        <v>95.176352117438341</v>
      </c>
      <c r="CW62" s="73">
        <f t="shared" si="17"/>
        <v>149.7669107582077</v>
      </c>
      <c r="CX62" s="73">
        <f t="shared" si="18"/>
        <v>423.31716439765597</v>
      </c>
      <c r="CY62" s="73">
        <f t="shared" si="18"/>
        <v>96.309681590093746</v>
      </c>
      <c r="CZ62" s="73">
        <f t="shared" si="18"/>
        <v>174.9068627840218</v>
      </c>
      <c r="DA62" s="73">
        <f t="shared" si="19"/>
        <v>11366.741574520813</v>
      </c>
      <c r="DB62" s="73">
        <f t="shared" si="20"/>
        <v>1230.8214538317698</v>
      </c>
      <c r="DC62" s="73">
        <f t="shared" si="21"/>
        <v>1.0333584995338463</v>
      </c>
      <c r="DD62" s="73">
        <f t="shared" si="22"/>
        <v>397.10708890450434</v>
      </c>
      <c r="DE62" s="73">
        <f t="shared" si="23"/>
        <v>1361.8424226378679</v>
      </c>
      <c r="DF62" s="73">
        <f t="shared" si="24"/>
        <v>706.74123640057428</v>
      </c>
      <c r="DG62" s="74">
        <f t="shared" si="25"/>
        <v>32751.010000000002</v>
      </c>
      <c r="DH62" s="99"/>
    </row>
    <row r="63" spans="1:136" ht="13.25" x14ac:dyDescent="0.25">
      <c r="A63" s="22" t="str">
        <f t="shared" si="3"/>
        <v>INDUSTRIES DES EQUIPEMENTS ELECTRIQUES E</v>
      </c>
      <c r="B63" s="22" t="str">
        <f t="shared" si="3"/>
        <v xml:space="preserve">FE3 </v>
      </c>
      <c r="C63" s="22">
        <v>12</v>
      </c>
      <c r="D63" s="67">
        <f t="shared" si="27"/>
        <v>75.08</v>
      </c>
      <c r="E63" s="67">
        <f t="shared" si="26"/>
        <v>172.35</v>
      </c>
      <c r="F63" s="67">
        <f t="shared" si="26"/>
        <v>515.44000000000005</v>
      </c>
      <c r="G63" s="67">
        <f t="shared" si="26"/>
        <v>25.02</v>
      </c>
      <c r="H63" s="67">
        <f t="shared" si="26"/>
        <v>164.16</v>
      </c>
      <c r="I63" s="67">
        <f t="shared" si="26"/>
        <v>131.03</v>
      </c>
      <c r="J63" s="67">
        <f t="shared" si="26"/>
        <v>116.95</v>
      </c>
      <c r="K63" s="67">
        <f t="shared" si="26"/>
        <v>823.68</v>
      </c>
      <c r="L63" s="67">
        <f t="shared" si="26"/>
        <v>128.81</v>
      </c>
      <c r="M63" s="67">
        <f t="shared" si="26"/>
        <v>235.98</v>
      </c>
      <c r="N63" s="67">
        <f t="shared" si="26"/>
        <v>149.01</v>
      </c>
      <c r="O63" s="68">
        <f t="shared" si="26"/>
        <v>306.97000000000003</v>
      </c>
      <c r="P63" s="67">
        <f t="shared" si="26"/>
        <v>45.84</v>
      </c>
      <c r="Q63" s="69">
        <f t="shared" si="26"/>
        <v>207.39</v>
      </c>
      <c r="R63" s="68">
        <f t="shared" si="26"/>
        <v>551.58000000000004</v>
      </c>
      <c r="S63" s="69">
        <f t="shared" si="26"/>
        <v>469.56</v>
      </c>
      <c r="T63" s="67">
        <f t="shared" si="26"/>
        <v>217.16</v>
      </c>
      <c r="U63" s="68">
        <f t="shared" si="26"/>
        <v>195.87</v>
      </c>
      <c r="V63" s="69">
        <f t="shared" si="26"/>
        <v>904.06</v>
      </c>
      <c r="W63" s="67">
        <f t="shared" si="26"/>
        <v>428.74</v>
      </c>
      <c r="X63" s="67">
        <f t="shared" si="26"/>
        <v>280.45999999999998</v>
      </c>
      <c r="Y63" s="67">
        <f t="shared" si="26"/>
        <v>131.75</v>
      </c>
      <c r="Z63" s="67">
        <f t="shared" si="26"/>
        <v>779.8</v>
      </c>
      <c r="AA63" s="67">
        <f t="shared" si="26"/>
        <v>569.45000000000005</v>
      </c>
      <c r="AB63" s="68">
        <f t="shared" si="26"/>
        <v>907.32</v>
      </c>
      <c r="AC63" s="67">
        <f t="shared" si="26"/>
        <v>1947</v>
      </c>
      <c r="AD63" s="67">
        <f t="shared" si="26"/>
        <v>266.25</v>
      </c>
      <c r="AE63" s="67">
        <f t="shared" si="26"/>
        <v>48.24</v>
      </c>
      <c r="AF63" s="67">
        <f t="shared" si="26"/>
        <v>439.48</v>
      </c>
      <c r="AG63" s="67">
        <f t="shared" si="26"/>
        <v>968.56</v>
      </c>
      <c r="AH63" s="67">
        <f t="shared" si="26"/>
        <v>1572.32</v>
      </c>
      <c r="AI63" s="67">
        <f t="shared" si="26"/>
        <v>1272.97</v>
      </c>
      <c r="AJ63" s="69">
        <f t="shared" si="26"/>
        <v>507.42</v>
      </c>
      <c r="AK63" s="67">
        <f t="shared" si="26"/>
        <v>433.37</v>
      </c>
      <c r="AL63" s="67">
        <f t="shared" si="26"/>
        <v>545.07000000000005</v>
      </c>
      <c r="AM63" s="70">
        <f t="shared" si="26"/>
        <v>54.69</v>
      </c>
      <c r="AN63" s="68">
        <f t="shared" si="26"/>
        <v>567.77</v>
      </c>
      <c r="AO63" s="69">
        <f t="shared" si="26"/>
        <v>1383.41</v>
      </c>
      <c r="AP63" s="68">
        <f t="shared" si="26"/>
        <v>240.58</v>
      </c>
      <c r="AQ63" s="67">
        <f t="shared" si="26"/>
        <v>1503</v>
      </c>
      <c r="AR63" s="67">
        <f t="shared" si="26"/>
        <v>44.39</v>
      </c>
      <c r="AS63" s="67">
        <f t="shared" si="26"/>
        <v>20327.98</v>
      </c>
      <c r="AT63" s="75">
        <f>O63*(SUM([2]CPR_CEB!$K$69:$K$70))/(SUM([2]CPR_CEB!$K$69:$K$72))</f>
        <v>53.089878232016538</v>
      </c>
      <c r="AU63" s="75">
        <f>O63*([2]CPR_CEB!$K$71/(SUM([2]CPR_CEB!$K$69:$K$72)))</f>
        <v>64.899373317473248</v>
      </c>
      <c r="AV63" s="75">
        <f>O63*([2]CPR_CEB!$K$72/(SUM([2]CPR_CEB!$K$69:$K$72)))</f>
        <v>188.98074845051025</v>
      </c>
      <c r="AW63" s="71">
        <f>$Q63*([2]CPR_CEB!$K$76/(SUM([2]CPR_CEB!$K$76:$K$78)))</f>
        <v>77.470237892948163</v>
      </c>
      <c r="AX63" s="71">
        <f>$Q63*(SUM([2]CPR_CEB!$K$77:$K$78)/(SUM([2]CPR_CEB!$K$76:$K$78)))</f>
        <v>129.91976210705181</v>
      </c>
      <c r="AY63" s="75">
        <f>$R63*(SUM([2]CPR_CEB!$K$79)/(SUM([2]CPR_CEB!$K$79:$K$84)))</f>
        <v>42.834433991603177</v>
      </c>
      <c r="AZ63" s="75">
        <f>$R63*(SUM([2]CPR_CEB!$K$80)/(SUM([2]CPR_CEB!$K$79:$K$84)))</f>
        <v>169.8510744829731</v>
      </c>
      <c r="BA63" s="75">
        <f>$R63*(SUM([2]CPR_CEB!$K$81:$K$83)/(SUM([2]CPR_CEB!$K$79:$K$84)))</f>
        <v>159.00130461825532</v>
      </c>
      <c r="BB63" s="75">
        <f>$R63*(SUM([2]CPR_CEB!$K$84)/(SUM([2]CPR_CEB!$K$79:$K$84)))</f>
        <v>179.89318690716843</v>
      </c>
      <c r="BC63" s="71">
        <f>$S63*(SUM([2]CPR_CEB!$K$85)/(SUM([2]CPR_CEB!$K$85:$K$90)))</f>
        <v>146.38217751479291</v>
      </c>
      <c r="BD63" s="71">
        <f>$S63*(SUM([2]CPR_CEB!$K$86)/(SUM([2]CPR_CEB!$K$85:$K$90)))</f>
        <v>67.650195266272192</v>
      </c>
      <c r="BE63" s="71">
        <f>$S63*(SUM([2]CPR_CEB!$K$87:$K$90)/(SUM([2]CPR_CEB!$K$85:$K$90)))</f>
        <v>255.52762721893492</v>
      </c>
      <c r="BF63" s="75">
        <f>$U63*(SUM([2]CPR_CEB!$K$93)/(SUM([2]CPR_CEB!$K$93:$K$97)))</f>
        <v>0.46905964937937589</v>
      </c>
      <c r="BG63" s="75">
        <f>$U63*(SUM([2]CPR_CEB!$K$94)/(SUM([2]CPR_CEB!$K$93:$K$97)))*([2]TRP!$D$246/SUM([2]TRP!$D$246:$D$247))</f>
        <v>1.3631550390176057</v>
      </c>
      <c r="BH63" s="75">
        <f>$U63*(SUM([2]CPR_CEB!$K$94)/(SUM([2]CPR_CEB!$K$93:$K$97)))*([2]TRP!$D$247/SUM([2]TRP!$D$246:$D$247))</f>
        <v>0.64914666290002221</v>
      </c>
      <c r="BI63" s="75">
        <f>$U63*(SUM([2]CPR_CEB!$K$95:$K$96)/(SUM([2]CPR_CEB!$K$93:$K$97)))</f>
        <v>14.497881834634297</v>
      </c>
      <c r="BJ63" s="75">
        <f>$U63*(SUM([2]CPR_CEB!$K$97)/(SUM([2]CPR_CEB!$K$93:$K$97)))</f>
        <v>178.89075681406868</v>
      </c>
      <c r="BK63" s="71">
        <f>$V63*(SUM([2]CPR_CEB!$K$98)/(SUM([2]CPR_CEB!$K$98:$K$100)))</f>
        <v>528.490472997854</v>
      </c>
      <c r="BL63" s="71">
        <f>$V63*(SUM([2]CPR_CEB!$K$99)/(SUM([2]CPR_CEB!$K$98:$K$100)))</f>
        <v>273.71024062575395</v>
      </c>
      <c r="BM63" s="71">
        <f>$V63*(SUM([2]CPR_CEB!$K$100)/(SUM([2]CPR_CEB!$K$98:$K$100)))</f>
        <v>101.85928637639201</v>
      </c>
      <c r="BN63" s="75">
        <f>$AB63*(SUM([2]CPR_CEB!$K$106)/(SUM([2]CPR_CEB!$K$106:$K$113)))</f>
        <v>58.836077959576521</v>
      </c>
      <c r="BO63" s="75">
        <f>$AB63*(SUM([2]CPR_CEB!$K$107)/(SUM([2]CPR_CEB!$K$106:$K$113)))</f>
        <v>107.38706127686879</v>
      </c>
      <c r="BP63" s="75">
        <f>$AB63*(SUM([2]CPR_CEB!$K$108)/(SUM([2]CPR_CEB!$K$106:$K$113)))</f>
        <v>255.30806865575877</v>
      </c>
      <c r="BQ63" s="75">
        <f>$AB63*(SUM([2]CPR_CEB!$K$109)/(SUM([2]CPR_CEB!$K$106:$K$113)))</f>
        <v>57.574698427975626</v>
      </c>
      <c r="BR63" s="75">
        <f>$AB63*(SUM([2]CPR_CEB!$K$110)/(SUM([2]CPR_CEB!$K$106:$K$113)))</f>
        <v>107.93285049727302</v>
      </c>
      <c r="BS63" s="75">
        <f>$AB63*(SUM([2]CPR_CEB!$K$111:$K$112)/(SUM([2]CPR_CEB!$K$106:$K$113)))</f>
        <v>233.68875120307993</v>
      </c>
      <c r="BT63" s="75">
        <f>$AB63*(SUM([2]CPR_CEB!$K$113)/(SUM([2]CPR_CEB!$K$106:$K$113)))*([2]TRP!$D$248/SUM([2]TRP!$D$248:$D$251))</f>
        <v>9.4080268643861817</v>
      </c>
      <c r="BU63" s="75">
        <f>$AB63*(SUM([2]CPR_CEB!$K$113)/(SUM([2]CPR_CEB!$K$106:$K$113)))*([2]TRP!$D$249/SUM([2]TRP!$D$248:$D$251))</f>
        <v>48.222170718095263</v>
      </c>
      <c r="BV63" s="75">
        <f>$AB63*(SUM([2]CPR_CEB!$K$113)/(SUM([2]CPR_CEB!$K$106:$K$113)))*([2]TRP!$D$250/SUM([2]TRP!$D$248:$D$251))</f>
        <v>11.482035306544056</v>
      </c>
      <c r="BW63" s="75">
        <f>$AB63*(SUM([2]CPR_CEB!$K$113)/(SUM([2]CPR_CEB!$K$106:$K$113)))*([2]TRP!$D$251/SUM([2]TRP!$D$248:$D$251))</f>
        <v>17.48025909044194</v>
      </c>
      <c r="BX63" s="71">
        <f>$AJ63*(SUM([2]CPR_CEB!$K$129)/(SUM([2]CPR_CEB!$K$129:$K$130)))</f>
        <v>382.29153914769944</v>
      </c>
      <c r="BY63" s="71">
        <f>$AJ63*(SUM([2]CPR_CEB!$K$130)/(SUM([2]CPR_CEB!$K$129:$K$130)))</f>
        <v>125.12846085230052</v>
      </c>
      <c r="BZ63" s="68">
        <f>$AN63*(SUM([2]CPR_CEB!$K$137)/(SUM([2]CPR_CEB!$K$137:$K$138)))</f>
        <v>95.581172565305792</v>
      </c>
      <c r="CA63" s="68">
        <f>$AN63*(SUM([2]CPR_CEB!$K$138)/(SUM([2]CPR_CEB!$K$137:$K$138)))</f>
        <v>472.18882743469425</v>
      </c>
      <c r="CB63" s="71">
        <f>$AO63*([2]CPR_CEB!$K$139+[2]CPR_CEB!$K$141)/(SUM([2]CPR_CEB!$K$139:$K$141))</f>
        <v>756.2580789398105</v>
      </c>
      <c r="CC63" s="71">
        <f>$AO63*(SUM([2]CPR_CEB!$K$140)/(SUM([2]CPR_CEB!$K$139:$K$141)))</f>
        <v>627.15192106018958</v>
      </c>
      <c r="CD63" s="68">
        <f>$AP63*(SUM([2]CPR_CEB!$K$142)/(SUM([2]CPR_CEB!$K$142:$K$143)))</f>
        <v>101.22394659480648</v>
      </c>
      <c r="CE63" s="68">
        <f>$AP63*(SUM([2]CPR_CEB!$K$143)/(SUM([2]CPR_CEB!$K$142:$K$143)))</f>
        <v>139.35605340519353</v>
      </c>
      <c r="CF63" s="70"/>
      <c r="CG63" s="70"/>
      <c r="CI63" s="72">
        <f t="shared" si="5"/>
        <v>75.08</v>
      </c>
      <c r="CJ63" s="73">
        <f t="shared" si="6"/>
        <v>687.79000000000008</v>
      </c>
      <c r="CK63" s="73">
        <f t="shared" si="7"/>
        <v>823.68</v>
      </c>
      <c r="CL63" s="73">
        <f t="shared" si="8"/>
        <v>64.899373317473248</v>
      </c>
      <c r="CM63" s="73">
        <f t="shared" si="9"/>
        <v>188.98074845051025</v>
      </c>
      <c r="CN63" s="73">
        <f t="shared" si="10"/>
        <v>129.91976210705181</v>
      </c>
      <c r="CO63" s="73">
        <f t="shared" si="11"/>
        <v>42.834433991603177</v>
      </c>
      <c r="CP63" s="73">
        <f t="shared" si="11"/>
        <v>169.8510744829731</v>
      </c>
      <c r="CQ63" s="73">
        <f t="shared" si="12"/>
        <v>179.89318690716843</v>
      </c>
      <c r="CR63" s="73">
        <f t="shared" si="12"/>
        <v>146.38217751479291</v>
      </c>
      <c r="CS63" s="73">
        <f t="shared" si="13"/>
        <v>67.650195266272192</v>
      </c>
      <c r="CT63" s="73">
        <f t="shared" si="14"/>
        <v>1875.4062161731813</v>
      </c>
      <c r="CU63" s="73">
        <f t="shared" si="15"/>
        <v>709.2</v>
      </c>
      <c r="CV63" s="73">
        <f t="shared" si="16"/>
        <v>68.244104823962701</v>
      </c>
      <c r="CW63" s="73">
        <f t="shared" si="17"/>
        <v>107.38706127686879</v>
      </c>
      <c r="CX63" s="73">
        <f t="shared" si="18"/>
        <v>303.53023937385404</v>
      </c>
      <c r="CY63" s="73">
        <f t="shared" si="18"/>
        <v>69.056733734519682</v>
      </c>
      <c r="CZ63" s="73">
        <f t="shared" si="18"/>
        <v>125.41310958771496</v>
      </c>
      <c r="DA63" s="73">
        <f t="shared" si="19"/>
        <v>10597.993488450702</v>
      </c>
      <c r="DB63" s="73">
        <f t="shared" si="20"/>
        <v>2911.2152627523778</v>
      </c>
      <c r="DC63" s="73">
        <f t="shared" si="21"/>
        <v>0.46905964937937589</v>
      </c>
      <c r="DD63" s="73">
        <f t="shared" si="22"/>
        <v>180.25391185308629</v>
      </c>
      <c r="DE63" s="73">
        <f t="shared" si="23"/>
        <v>528.490472997854</v>
      </c>
      <c r="DF63" s="73">
        <f t="shared" si="24"/>
        <v>274.35938728865398</v>
      </c>
      <c r="DG63" s="74">
        <f t="shared" si="25"/>
        <v>20327.98</v>
      </c>
      <c r="DH63" s="99"/>
    </row>
    <row r="64" spans="1:136" ht="13.25" x14ac:dyDescent="0.25">
      <c r="A64" s="22" t="str">
        <f t="shared" si="3"/>
        <v>INDUSTRIES DES PRODUITS MINERAUX</v>
      </c>
      <c r="B64" s="45" t="str">
        <f t="shared" si="3"/>
        <v xml:space="preserve">FF1 </v>
      </c>
      <c r="C64" s="22">
        <v>12</v>
      </c>
      <c r="D64" s="67">
        <f t="shared" si="27"/>
        <v>0</v>
      </c>
      <c r="E64" s="67">
        <f t="shared" si="26"/>
        <v>0</v>
      </c>
      <c r="F64" s="67">
        <f t="shared" si="26"/>
        <v>0</v>
      </c>
      <c r="G64" s="67">
        <f t="shared" si="26"/>
        <v>0</v>
      </c>
      <c r="H64" s="67">
        <f t="shared" si="26"/>
        <v>0</v>
      </c>
      <c r="I64" s="67">
        <f t="shared" si="26"/>
        <v>0</v>
      </c>
      <c r="J64" s="67">
        <f t="shared" si="26"/>
        <v>0</v>
      </c>
      <c r="K64" s="67">
        <f t="shared" si="26"/>
        <v>0</v>
      </c>
      <c r="L64" s="67">
        <f t="shared" si="26"/>
        <v>0</v>
      </c>
      <c r="M64" s="67">
        <f t="shared" si="26"/>
        <v>0</v>
      </c>
      <c r="N64" s="67">
        <f t="shared" si="26"/>
        <v>0</v>
      </c>
      <c r="O64" s="68">
        <f t="shared" si="26"/>
        <v>0</v>
      </c>
      <c r="P64" s="67">
        <f t="shared" si="26"/>
        <v>0</v>
      </c>
      <c r="Q64" s="69">
        <f t="shared" si="26"/>
        <v>0</v>
      </c>
      <c r="R64" s="68">
        <f t="shared" si="26"/>
        <v>0</v>
      </c>
      <c r="S64" s="69">
        <f t="shared" si="26"/>
        <v>0</v>
      </c>
      <c r="T64" s="67">
        <f t="shared" si="26"/>
        <v>0</v>
      </c>
      <c r="U64" s="68">
        <f t="shared" si="26"/>
        <v>0</v>
      </c>
      <c r="V64" s="69">
        <f t="shared" si="26"/>
        <v>0</v>
      </c>
      <c r="W64" s="67">
        <f t="shared" si="26"/>
        <v>0</v>
      </c>
      <c r="X64" s="67">
        <f t="shared" si="26"/>
        <v>0</v>
      </c>
      <c r="Y64" s="67">
        <f t="shared" si="26"/>
        <v>0</v>
      </c>
      <c r="Z64" s="67">
        <f t="shared" si="26"/>
        <v>0</v>
      </c>
      <c r="AA64" s="67">
        <f t="shared" si="26"/>
        <v>0</v>
      </c>
      <c r="AB64" s="68">
        <f t="shared" si="26"/>
        <v>0</v>
      </c>
      <c r="AC64" s="67">
        <f t="shared" si="26"/>
        <v>0</v>
      </c>
      <c r="AD64" s="67">
        <f t="shared" si="26"/>
        <v>0</v>
      </c>
      <c r="AE64" s="67">
        <f t="shared" si="26"/>
        <v>0</v>
      </c>
      <c r="AF64" s="67">
        <f t="shared" si="26"/>
        <v>0</v>
      </c>
      <c r="AG64" s="67">
        <f t="shared" si="26"/>
        <v>0</v>
      </c>
      <c r="AH64" s="67">
        <f t="shared" si="26"/>
        <v>0</v>
      </c>
      <c r="AI64" s="67">
        <f t="shared" si="26"/>
        <v>0</v>
      </c>
      <c r="AJ64" s="69">
        <f t="shared" si="26"/>
        <v>0</v>
      </c>
      <c r="AK64" s="67">
        <f t="shared" si="26"/>
        <v>0</v>
      </c>
      <c r="AL64" s="67">
        <f t="shared" si="26"/>
        <v>0</v>
      </c>
      <c r="AM64" s="70">
        <f t="shared" si="26"/>
        <v>0</v>
      </c>
      <c r="AN64" s="68">
        <f t="shared" si="26"/>
        <v>0</v>
      </c>
      <c r="AO64" s="69">
        <f t="shared" si="26"/>
        <v>0</v>
      </c>
      <c r="AP64" s="68">
        <f t="shared" si="26"/>
        <v>0</v>
      </c>
      <c r="AQ64" s="67">
        <f t="shared" si="26"/>
        <v>0</v>
      </c>
      <c r="AR64" s="67">
        <f t="shared" si="26"/>
        <v>0</v>
      </c>
      <c r="AS64" s="67">
        <f t="shared" si="26"/>
        <v>0</v>
      </c>
      <c r="AT64" s="75">
        <f>O64*(SUM([2]CPR_CEB!$K$69:$K$70))/(SUM([2]CPR_CEB!$K$69:$K$72))</f>
        <v>0</v>
      </c>
      <c r="AU64" s="75">
        <f>O64*([2]CPR_CEB!$K$71/(SUM([2]CPR_CEB!$K$69:$K$72)))</f>
        <v>0</v>
      </c>
      <c r="AV64" s="75">
        <f>O64*([2]CPR_CEB!$K$72/(SUM([2]CPR_CEB!$K$69:$K$72)))</f>
        <v>0</v>
      </c>
      <c r="AW64" s="71">
        <f>$Q64*([2]CPR_CEB!$K$76/(SUM([2]CPR_CEB!$K$76:$K$78)))</f>
        <v>0</v>
      </c>
      <c r="AX64" s="71">
        <f>$Q64*(SUM([2]CPR_CEB!$K$77:$K$78)/(SUM([2]CPR_CEB!$K$76:$K$78)))</f>
        <v>0</v>
      </c>
      <c r="AY64" s="75">
        <f>$R64*(SUM([2]CPR_CEB!$K$79)/(SUM([2]CPR_CEB!$K$79:$K$84)))</f>
        <v>0</v>
      </c>
      <c r="AZ64" s="75">
        <f>$R64*(SUM([2]CPR_CEB!$K$80)/(SUM([2]CPR_CEB!$K$79:$K$84)))</f>
        <v>0</v>
      </c>
      <c r="BA64" s="75">
        <f>$R64*(SUM([2]CPR_CEB!$K$81:$K$83)/(SUM([2]CPR_CEB!$K$79:$K$84)))</f>
        <v>0</v>
      </c>
      <c r="BB64" s="75">
        <f>$R64*(SUM([2]CPR_CEB!$K$84)/(SUM([2]CPR_CEB!$K$79:$K$84)))</f>
        <v>0</v>
      </c>
      <c r="BC64" s="71">
        <f>$S64*(SUM([2]CPR_CEB!$K$85)/(SUM([2]CPR_CEB!$K$85:$K$90)))</f>
        <v>0</v>
      </c>
      <c r="BD64" s="71">
        <f>$S64*(SUM([2]CPR_CEB!$K$86)/(SUM([2]CPR_CEB!$K$85:$K$90)))</f>
        <v>0</v>
      </c>
      <c r="BE64" s="71">
        <f>$S64*(SUM([2]CPR_CEB!$K$87:$K$90)/(SUM([2]CPR_CEB!$K$85:$K$90)))</f>
        <v>0</v>
      </c>
      <c r="BF64" s="75">
        <f>$U64*(SUM([2]CPR_CEB!$K$93)/(SUM([2]CPR_CEB!$K$93:$K$97)))</f>
        <v>0</v>
      </c>
      <c r="BG64" s="75">
        <f>$U64*(SUM([2]CPR_CEB!$K$94)/(SUM([2]CPR_CEB!$K$93:$K$97)))*([2]TRP!$D$246/SUM([2]TRP!$D$246:$D$247))</f>
        <v>0</v>
      </c>
      <c r="BH64" s="75">
        <f>$U64*(SUM([2]CPR_CEB!$K$94)/(SUM([2]CPR_CEB!$K$93:$K$97)))*([2]TRP!$D$247/SUM([2]TRP!$D$246:$D$247))</f>
        <v>0</v>
      </c>
      <c r="BI64" s="75">
        <f>$U64*(SUM([2]CPR_CEB!$K$95:$K$96)/(SUM([2]CPR_CEB!$K$93:$K$97)))</f>
        <v>0</v>
      </c>
      <c r="BJ64" s="75">
        <f>$U64*(SUM([2]CPR_CEB!$K$97)/(SUM([2]CPR_CEB!$K$93:$K$97)))</f>
        <v>0</v>
      </c>
      <c r="BK64" s="71">
        <f>$V64*(SUM([2]CPR_CEB!$K$98)/(SUM([2]CPR_CEB!$K$98:$K$100)))</f>
        <v>0</v>
      </c>
      <c r="BL64" s="71">
        <f>$V64*(SUM([2]CPR_CEB!$K$99)/(SUM([2]CPR_CEB!$K$98:$K$100)))</f>
        <v>0</v>
      </c>
      <c r="BM64" s="71">
        <f>$V64*(SUM([2]CPR_CEB!$K$100)/(SUM([2]CPR_CEB!$K$98:$K$100)))</f>
        <v>0</v>
      </c>
      <c r="BN64" s="75">
        <f>$AB64*(SUM([2]CPR_CEB!$K$106)/(SUM([2]CPR_CEB!$K$106:$K$113)))</f>
        <v>0</v>
      </c>
      <c r="BO64" s="75">
        <f>$AB64*(SUM([2]CPR_CEB!$K$107)/(SUM([2]CPR_CEB!$K$106:$K$113)))</f>
        <v>0</v>
      </c>
      <c r="BP64" s="75">
        <f>$AB64*(SUM([2]CPR_CEB!$K$108)/(SUM([2]CPR_CEB!$K$106:$K$113)))</f>
        <v>0</v>
      </c>
      <c r="BQ64" s="75">
        <f>$AB64*(SUM([2]CPR_CEB!$K$109)/(SUM([2]CPR_CEB!$K$106:$K$113)))</f>
        <v>0</v>
      </c>
      <c r="BR64" s="75">
        <f>$AB64*(SUM([2]CPR_CEB!$K$110)/(SUM([2]CPR_CEB!$K$106:$K$113)))</f>
        <v>0</v>
      </c>
      <c r="BS64" s="75">
        <f>$AB64*(SUM([2]CPR_CEB!$K$111:$K$112)/(SUM([2]CPR_CEB!$K$106:$K$113)))</f>
        <v>0</v>
      </c>
      <c r="BT64" s="75">
        <f>$AB64*(SUM([2]CPR_CEB!$K$113)/(SUM([2]CPR_CEB!$K$106:$K$113)))*([2]TRP!$D$248/SUM([2]TRP!$D$248:$D$251))</f>
        <v>0</v>
      </c>
      <c r="BU64" s="75">
        <f>$AB64*(SUM([2]CPR_CEB!$K$113)/(SUM([2]CPR_CEB!$K$106:$K$113)))*([2]TRP!$D$249/SUM([2]TRP!$D$248:$D$251))</f>
        <v>0</v>
      </c>
      <c r="BV64" s="75">
        <f>$AB64*(SUM([2]CPR_CEB!$K$113)/(SUM([2]CPR_CEB!$K$106:$K$113)))*([2]TRP!$D$250/SUM([2]TRP!$D$248:$D$251))</f>
        <v>0</v>
      </c>
      <c r="BW64" s="75">
        <f>$AB64*(SUM([2]CPR_CEB!$K$113)/(SUM([2]CPR_CEB!$K$106:$K$113)))*([2]TRP!$D$251/SUM([2]TRP!$D$248:$D$251))</f>
        <v>0</v>
      </c>
      <c r="BX64" s="71">
        <f>$AJ64*(SUM([2]CPR_CEB!$K$129)/(SUM([2]CPR_CEB!$K$129:$K$130)))</f>
        <v>0</v>
      </c>
      <c r="BY64" s="71">
        <f>$AJ64*(SUM([2]CPR_CEB!$K$130)/(SUM([2]CPR_CEB!$K$129:$K$130)))</f>
        <v>0</v>
      </c>
      <c r="BZ64" s="68">
        <f>$AN64*(SUM([2]CPR_CEB!$K$137)/(SUM([2]CPR_CEB!$K$137:$K$138)))</f>
        <v>0</v>
      </c>
      <c r="CA64" s="68">
        <f>$AN64*(SUM([2]CPR_CEB!$K$138)/(SUM([2]CPR_CEB!$K$137:$K$138)))</f>
        <v>0</v>
      </c>
      <c r="CB64" s="71">
        <f>$AO64*([2]CPR_CEB!$K$139+[2]CPR_CEB!$K$141)/(SUM([2]CPR_CEB!$K$139:$K$141))</f>
        <v>0</v>
      </c>
      <c r="CC64" s="71">
        <f>$AO64*(SUM([2]CPR_CEB!$K$140)/(SUM([2]CPR_CEB!$K$139:$K$141)))</f>
        <v>0</v>
      </c>
      <c r="CD64" s="68">
        <f>$AP64*(SUM([2]CPR_CEB!$K$142)/(SUM([2]CPR_CEB!$K$142:$K$143)))</f>
        <v>0</v>
      </c>
      <c r="CE64" s="68">
        <f>$AP64*(SUM([2]CPR_CEB!$K$143)/(SUM([2]CPR_CEB!$K$142:$K$143)))</f>
        <v>0</v>
      </c>
      <c r="CF64" s="70"/>
      <c r="CG64" s="70"/>
      <c r="CI64" s="72">
        <f t="shared" si="5"/>
        <v>0</v>
      </c>
      <c r="CJ64" s="73">
        <f t="shared" si="6"/>
        <v>0</v>
      </c>
      <c r="CK64" s="73">
        <f t="shared" si="7"/>
        <v>0</v>
      </c>
      <c r="CL64" s="73">
        <f t="shared" si="8"/>
        <v>0</v>
      </c>
      <c r="CM64" s="73">
        <f t="shared" si="9"/>
        <v>0</v>
      </c>
      <c r="CN64" s="73">
        <f t="shared" si="10"/>
        <v>0</v>
      </c>
      <c r="CO64" s="73">
        <f t="shared" si="11"/>
        <v>0</v>
      </c>
      <c r="CP64" s="73">
        <f t="shared" si="11"/>
        <v>0</v>
      </c>
      <c r="CQ64" s="73">
        <f t="shared" si="12"/>
        <v>0</v>
      </c>
      <c r="CR64" s="73">
        <f t="shared" si="12"/>
        <v>0</v>
      </c>
      <c r="CS64" s="73">
        <f t="shared" si="13"/>
        <v>0</v>
      </c>
      <c r="CT64" s="73">
        <f t="shared" si="14"/>
        <v>0</v>
      </c>
      <c r="CU64" s="73">
        <f t="shared" si="15"/>
        <v>0</v>
      </c>
      <c r="CV64" s="73">
        <f t="shared" si="16"/>
        <v>0</v>
      </c>
      <c r="CW64" s="73">
        <f t="shared" si="17"/>
        <v>0</v>
      </c>
      <c r="CX64" s="73">
        <f t="shared" si="18"/>
        <v>0</v>
      </c>
      <c r="CY64" s="73">
        <f t="shared" si="18"/>
        <v>0</v>
      </c>
      <c r="CZ64" s="73">
        <f t="shared" si="18"/>
        <v>0</v>
      </c>
      <c r="DA64" s="73">
        <f t="shared" si="19"/>
        <v>0</v>
      </c>
      <c r="DB64" s="73">
        <f t="shared" si="20"/>
        <v>0</v>
      </c>
      <c r="DC64" s="73">
        <f t="shared" si="21"/>
        <v>0</v>
      </c>
      <c r="DD64" s="73">
        <f t="shared" si="22"/>
        <v>0</v>
      </c>
      <c r="DE64" s="73">
        <f t="shared" si="23"/>
        <v>0</v>
      </c>
      <c r="DF64" s="73">
        <f t="shared" si="24"/>
        <v>0</v>
      </c>
      <c r="DG64" s="74">
        <f t="shared" si="25"/>
        <v>0</v>
      </c>
      <c r="DH64" s="99"/>
    </row>
    <row r="65" spans="1:112" ht="13.25" x14ac:dyDescent="0.25">
      <c r="A65" s="22" t="str">
        <f t="shared" si="3"/>
        <v>INDUSTRIE TEXTILE</v>
      </c>
      <c r="B65" s="22" t="str">
        <f t="shared" si="3"/>
        <v xml:space="preserve">FF2 </v>
      </c>
      <c r="C65" s="22">
        <v>12</v>
      </c>
      <c r="D65" s="67">
        <f t="shared" si="27"/>
        <v>0</v>
      </c>
      <c r="E65" s="67">
        <f t="shared" si="26"/>
        <v>0</v>
      </c>
      <c r="F65" s="67">
        <f t="shared" si="26"/>
        <v>0</v>
      </c>
      <c r="G65" s="67">
        <f t="shared" si="26"/>
        <v>0</v>
      </c>
      <c r="H65" s="67">
        <f t="shared" si="26"/>
        <v>0</v>
      </c>
      <c r="I65" s="67">
        <f t="shared" si="26"/>
        <v>0</v>
      </c>
      <c r="J65" s="67">
        <f t="shared" si="26"/>
        <v>0</v>
      </c>
      <c r="K65" s="67">
        <f t="shared" si="26"/>
        <v>0</v>
      </c>
      <c r="L65" s="67">
        <f t="shared" si="26"/>
        <v>0</v>
      </c>
      <c r="M65" s="67">
        <f t="shared" si="26"/>
        <v>0</v>
      </c>
      <c r="N65" s="67">
        <f t="shared" si="26"/>
        <v>0</v>
      </c>
      <c r="O65" s="68">
        <f t="shared" si="26"/>
        <v>0</v>
      </c>
      <c r="P65" s="67">
        <f t="shared" ref="E65:AS71" si="28">P17</f>
        <v>0</v>
      </c>
      <c r="Q65" s="69">
        <f t="shared" si="28"/>
        <v>0</v>
      </c>
      <c r="R65" s="68">
        <f t="shared" si="28"/>
        <v>0</v>
      </c>
      <c r="S65" s="69">
        <f t="shared" si="28"/>
        <v>0</v>
      </c>
      <c r="T65" s="67">
        <f t="shared" si="28"/>
        <v>0</v>
      </c>
      <c r="U65" s="68">
        <f t="shared" si="28"/>
        <v>0</v>
      </c>
      <c r="V65" s="69">
        <f t="shared" si="28"/>
        <v>0</v>
      </c>
      <c r="W65" s="67">
        <f t="shared" si="28"/>
        <v>0</v>
      </c>
      <c r="X65" s="67">
        <f t="shared" si="28"/>
        <v>0</v>
      </c>
      <c r="Y65" s="67">
        <f t="shared" si="28"/>
        <v>0</v>
      </c>
      <c r="Z65" s="67">
        <f t="shared" si="28"/>
        <v>0</v>
      </c>
      <c r="AA65" s="67">
        <f t="shared" si="28"/>
        <v>0</v>
      </c>
      <c r="AB65" s="68">
        <f t="shared" si="28"/>
        <v>0</v>
      </c>
      <c r="AC65" s="67">
        <f t="shared" si="28"/>
        <v>0</v>
      </c>
      <c r="AD65" s="67">
        <f t="shared" si="28"/>
        <v>0</v>
      </c>
      <c r="AE65" s="67">
        <f t="shared" si="28"/>
        <v>0</v>
      </c>
      <c r="AF65" s="67">
        <f t="shared" si="28"/>
        <v>0</v>
      </c>
      <c r="AG65" s="67">
        <f t="shared" si="28"/>
        <v>0</v>
      </c>
      <c r="AH65" s="67">
        <f t="shared" si="28"/>
        <v>0</v>
      </c>
      <c r="AI65" s="67">
        <f t="shared" si="28"/>
        <v>0</v>
      </c>
      <c r="AJ65" s="69">
        <f t="shared" si="28"/>
        <v>0</v>
      </c>
      <c r="AK65" s="67">
        <f t="shared" si="28"/>
        <v>0</v>
      </c>
      <c r="AL65" s="67">
        <f t="shared" si="28"/>
        <v>0</v>
      </c>
      <c r="AM65" s="70">
        <f t="shared" si="28"/>
        <v>0</v>
      </c>
      <c r="AN65" s="68">
        <f t="shared" si="28"/>
        <v>0</v>
      </c>
      <c r="AO65" s="69">
        <f t="shared" si="28"/>
        <v>0</v>
      </c>
      <c r="AP65" s="68">
        <f t="shared" si="28"/>
        <v>0</v>
      </c>
      <c r="AQ65" s="67">
        <f t="shared" si="28"/>
        <v>0</v>
      </c>
      <c r="AR65" s="67">
        <f t="shared" si="28"/>
        <v>0</v>
      </c>
      <c r="AS65" s="67">
        <f t="shared" si="28"/>
        <v>0</v>
      </c>
      <c r="AT65" s="75">
        <f>O65*(SUM([2]CPR_CEB!$K$69:$K$70))/(SUM([2]CPR_CEB!$K$69:$K$72))</f>
        <v>0</v>
      </c>
      <c r="AU65" s="75">
        <f>O65*([2]CPR_CEB!$K$71/(SUM([2]CPR_CEB!$K$69:$K$72)))</f>
        <v>0</v>
      </c>
      <c r="AV65" s="75">
        <f>O65*([2]CPR_CEB!$K$72/(SUM([2]CPR_CEB!$K$69:$K$72)))</f>
        <v>0</v>
      </c>
      <c r="AW65" s="71">
        <f>$Q65*([2]CPR_CEB!$K$76/(SUM([2]CPR_CEB!$K$76:$K$78)))</f>
        <v>0</v>
      </c>
      <c r="AX65" s="71">
        <f>$Q65*(SUM([2]CPR_CEB!$K$77:$K$78)/(SUM([2]CPR_CEB!$K$76:$K$78)))</f>
        <v>0</v>
      </c>
      <c r="AY65" s="75">
        <f>$R65*(SUM([2]CPR_CEB!$K$79)/(SUM([2]CPR_CEB!$K$79:$K$84)))</f>
        <v>0</v>
      </c>
      <c r="AZ65" s="75">
        <f>$R65*(SUM([2]CPR_CEB!$K$80)/(SUM([2]CPR_CEB!$K$79:$K$84)))</f>
        <v>0</v>
      </c>
      <c r="BA65" s="75">
        <f>$R65*(SUM([2]CPR_CEB!$K$81:$K$83)/(SUM([2]CPR_CEB!$K$79:$K$84)))</f>
        <v>0</v>
      </c>
      <c r="BB65" s="75">
        <f>$R65*(SUM([2]CPR_CEB!$K$84)/(SUM([2]CPR_CEB!$K$79:$K$84)))</f>
        <v>0</v>
      </c>
      <c r="BC65" s="71">
        <f>$S65*(SUM([2]CPR_CEB!$K$85)/(SUM([2]CPR_CEB!$K$85:$K$90)))</f>
        <v>0</v>
      </c>
      <c r="BD65" s="71">
        <f>$S65*(SUM([2]CPR_CEB!$K$86)/(SUM([2]CPR_CEB!$K$85:$K$90)))</f>
        <v>0</v>
      </c>
      <c r="BE65" s="71">
        <f>$S65*(SUM([2]CPR_CEB!$K$87:$K$90)/(SUM([2]CPR_CEB!$K$85:$K$90)))</f>
        <v>0</v>
      </c>
      <c r="BF65" s="75">
        <f>$U65*(SUM([2]CPR_CEB!$K$93)/(SUM([2]CPR_CEB!$K$93:$K$97)))</f>
        <v>0</v>
      </c>
      <c r="BG65" s="75">
        <f>$U65*(SUM([2]CPR_CEB!$K$94)/(SUM([2]CPR_CEB!$K$93:$K$97)))*([2]TRP!$D$246/SUM([2]TRP!$D$246:$D$247))</f>
        <v>0</v>
      </c>
      <c r="BH65" s="75">
        <f>$U65*(SUM([2]CPR_CEB!$K$94)/(SUM([2]CPR_CEB!$K$93:$K$97)))*([2]TRP!$D$247/SUM([2]TRP!$D$246:$D$247))</f>
        <v>0</v>
      </c>
      <c r="BI65" s="75">
        <f>$U65*(SUM([2]CPR_CEB!$K$95:$K$96)/(SUM([2]CPR_CEB!$K$93:$K$97)))</f>
        <v>0</v>
      </c>
      <c r="BJ65" s="75">
        <f>$U65*(SUM([2]CPR_CEB!$K$97)/(SUM([2]CPR_CEB!$K$93:$K$97)))</f>
        <v>0</v>
      </c>
      <c r="BK65" s="71">
        <f>$V65*(SUM([2]CPR_CEB!$K$98)/(SUM([2]CPR_CEB!$K$98:$K$100)))</f>
        <v>0</v>
      </c>
      <c r="BL65" s="71">
        <f>$V65*(SUM([2]CPR_CEB!$K$99)/(SUM([2]CPR_CEB!$K$98:$K$100)))</f>
        <v>0</v>
      </c>
      <c r="BM65" s="71">
        <f>$V65*(SUM([2]CPR_CEB!$K$100)/(SUM([2]CPR_CEB!$K$98:$K$100)))</f>
        <v>0</v>
      </c>
      <c r="BN65" s="75">
        <f>$AB65*(SUM([2]CPR_CEB!$K$106)/(SUM([2]CPR_CEB!$K$106:$K$113)))</f>
        <v>0</v>
      </c>
      <c r="BO65" s="75">
        <f>$AB65*(SUM([2]CPR_CEB!$K$107)/(SUM([2]CPR_CEB!$K$106:$K$113)))</f>
        <v>0</v>
      </c>
      <c r="BP65" s="75">
        <f>$AB65*(SUM([2]CPR_CEB!$K$108)/(SUM([2]CPR_CEB!$K$106:$K$113)))</f>
        <v>0</v>
      </c>
      <c r="BQ65" s="75">
        <f>$AB65*(SUM([2]CPR_CEB!$K$109)/(SUM([2]CPR_CEB!$K$106:$K$113)))</f>
        <v>0</v>
      </c>
      <c r="BR65" s="75">
        <f>$AB65*(SUM([2]CPR_CEB!$K$110)/(SUM([2]CPR_CEB!$K$106:$K$113)))</f>
        <v>0</v>
      </c>
      <c r="BS65" s="75">
        <f>$AB65*(SUM([2]CPR_CEB!$K$111:$K$112)/(SUM([2]CPR_CEB!$K$106:$K$113)))</f>
        <v>0</v>
      </c>
      <c r="BT65" s="75">
        <f>$AB65*(SUM([2]CPR_CEB!$K$113)/(SUM([2]CPR_CEB!$K$106:$K$113)))*([2]TRP!$D$248/SUM([2]TRP!$D$248:$D$251))</f>
        <v>0</v>
      </c>
      <c r="BU65" s="75">
        <f>$AB65*(SUM([2]CPR_CEB!$K$113)/(SUM([2]CPR_CEB!$K$106:$K$113)))*([2]TRP!$D$249/SUM([2]TRP!$D$248:$D$251))</f>
        <v>0</v>
      </c>
      <c r="BV65" s="75">
        <f>$AB65*(SUM([2]CPR_CEB!$K$113)/(SUM([2]CPR_CEB!$K$106:$K$113)))*([2]TRP!$D$250/SUM([2]TRP!$D$248:$D$251))</f>
        <v>0</v>
      </c>
      <c r="BW65" s="75">
        <f>$AB65*(SUM([2]CPR_CEB!$K$113)/(SUM([2]CPR_CEB!$K$106:$K$113)))*([2]TRP!$D$251/SUM([2]TRP!$D$248:$D$251))</f>
        <v>0</v>
      </c>
      <c r="BX65" s="71">
        <f>$AJ65*(SUM([2]CPR_CEB!$K$129)/(SUM([2]CPR_CEB!$K$129:$K$130)))</f>
        <v>0</v>
      </c>
      <c r="BY65" s="71">
        <f>$AJ65*(SUM([2]CPR_CEB!$K$130)/(SUM([2]CPR_CEB!$K$129:$K$130)))</f>
        <v>0</v>
      </c>
      <c r="BZ65" s="68">
        <f>$AN65*(SUM([2]CPR_CEB!$K$137)/(SUM([2]CPR_CEB!$K$137:$K$138)))</f>
        <v>0</v>
      </c>
      <c r="CA65" s="68">
        <f>$AN65*(SUM([2]CPR_CEB!$K$138)/(SUM([2]CPR_CEB!$K$137:$K$138)))</f>
        <v>0</v>
      </c>
      <c r="CB65" s="71">
        <f>$AO65*([2]CPR_CEB!$K$139+[2]CPR_CEB!$K$141)/(SUM([2]CPR_CEB!$K$139:$K$141))</f>
        <v>0</v>
      </c>
      <c r="CC65" s="71">
        <f>$AO65*(SUM([2]CPR_CEB!$K$140)/(SUM([2]CPR_CEB!$K$139:$K$141)))</f>
        <v>0</v>
      </c>
      <c r="CD65" s="68">
        <f>$AP65*(SUM([2]CPR_CEB!$K$142)/(SUM([2]CPR_CEB!$K$142:$K$143)))</f>
        <v>0</v>
      </c>
      <c r="CE65" s="68">
        <f>$AP65*(SUM([2]CPR_CEB!$K$143)/(SUM([2]CPR_CEB!$K$142:$K$143)))</f>
        <v>0</v>
      </c>
      <c r="CF65" s="70"/>
      <c r="CG65" s="70"/>
      <c r="CI65" s="72">
        <f t="shared" si="5"/>
        <v>0</v>
      </c>
      <c r="CJ65" s="73">
        <f t="shared" si="6"/>
        <v>0</v>
      </c>
      <c r="CK65" s="73">
        <f t="shared" si="7"/>
        <v>0</v>
      </c>
      <c r="CL65" s="73">
        <f t="shared" si="8"/>
        <v>0</v>
      </c>
      <c r="CM65" s="73">
        <f t="shared" si="9"/>
        <v>0</v>
      </c>
      <c r="CN65" s="73">
        <f t="shared" si="10"/>
        <v>0</v>
      </c>
      <c r="CO65" s="73">
        <f t="shared" si="11"/>
        <v>0</v>
      </c>
      <c r="CP65" s="73">
        <f t="shared" si="11"/>
        <v>0</v>
      </c>
      <c r="CQ65" s="73">
        <f t="shared" si="12"/>
        <v>0</v>
      </c>
      <c r="CR65" s="73">
        <f t="shared" si="12"/>
        <v>0</v>
      </c>
      <c r="CS65" s="73">
        <f t="shared" si="13"/>
        <v>0</v>
      </c>
      <c r="CT65" s="73">
        <f t="shared" si="14"/>
        <v>0</v>
      </c>
      <c r="CU65" s="73">
        <f t="shared" si="15"/>
        <v>0</v>
      </c>
      <c r="CV65" s="73">
        <f t="shared" si="16"/>
        <v>0</v>
      </c>
      <c r="CW65" s="73">
        <f t="shared" si="17"/>
        <v>0</v>
      </c>
      <c r="CX65" s="73">
        <f t="shared" si="18"/>
        <v>0</v>
      </c>
      <c r="CY65" s="73">
        <f t="shared" si="18"/>
        <v>0</v>
      </c>
      <c r="CZ65" s="73">
        <f t="shared" si="18"/>
        <v>0</v>
      </c>
      <c r="DA65" s="73">
        <f t="shared" si="19"/>
        <v>0</v>
      </c>
      <c r="DB65" s="73">
        <f t="shared" si="20"/>
        <v>0</v>
      </c>
      <c r="DC65" s="73">
        <f t="shared" si="21"/>
        <v>0</v>
      </c>
      <c r="DD65" s="73">
        <f t="shared" si="22"/>
        <v>0</v>
      </c>
      <c r="DE65" s="73">
        <f t="shared" si="23"/>
        <v>0</v>
      </c>
      <c r="DF65" s="73">
        <f t="shared" si="24"/>
        <v>0</v>
      </c>
      <c r="DG65" s="74">
        <f t="shared" si="25"/>
        <v>0</v>
      </c>
      <c r="DH65" s="99"/>
    </row>
    <row r="66" spans="1:112" ht="13.25" x14ac:dyDescent="0.25">
      <c r="A66" s="22" t="str">
        <f t="shared" si="3"/>
        <v>INDUSTRIES DU BOIS ET DU PAPIER</v>
      </c>
      <c r="B66" s="46" t="str">
        <f t="shared" si="3"/>
        <v xml:space="preserve">FF3 </v>
      </c>
      <c r="C66" s="22" t="s">
        <v>160</v>
      </c>
      <c r="D66" s="67">
        <f t="shared" si="27"/>
        <v>0</v>
      </c>
      <c r="E66" s="67">
        <f t="shared" si="28"/>
        <v>0</v>
      </c>
      <c r="F66" s="67">
        <f t="shared" si="28"/>
        <v>0</v>
      </c>
      <c r="G66" s="67">
        <f t="shared" si="28"/>
        <v>0</v>
      </c>
      <c r="H66" s="67">
        <f t="shared" si="28"/>
        <v>0</v>
      </c>
      <c r="I66" s="67">
        <f t="shared" si="28"/>
        <v>0</v>
      </c>
      <c r="J66" s="67">
        <f t="shared" si="28"/>
        <v>0</v>
      </c>
      <c r="K66" s="67">
        <f t="shared" si="28"/>
        <v>0</v>
      </c>
      <c r="L66" s="67">
        <f t="shared" si="28"/>
        <v>0</v>
      </c>
      <c r="M66" s="67">
        <f t="shared" si="28"/>
        <v>0</v>
      </c>
      <c r="N66" s="67">
        <f t="shared" si="28"/>
        <v>0</v>
      </c>
      <c r="O66" s="68">
        <f t="shared" si="28"/>
        <v>0</v>
      </c>
      <c r="P66" s="67">
        <f t="shared" si="28"/>
        <v>0</v>
      </c>
      <c r="Q66" s="69">
        <f t="shared" si="28"/>
        <v>0</v>
      </c>
      <c r="R66" s="68">
        <f t="shared" si="28"/>
        <v>0</v>
      </c>
      <c r="S66" s="69">
        <f t="shared" si="28"/>
        <v>0</v>
      </c>
      <c r="T66" s="67">
        <f t="shared" si="28"/>
        <v>0</v>
      </c>
      <c r="U66" s="68">
        <f t="shared" si="28"/>
        <v>0</v>
      </c>
      <c r="V66" s="69">
        <f t="shared" si="28"/>
        <v>0</v>
      </c>
      <c r="W66" s="67">
        <f t="shared" si="28"/>
        <v>0</v>
      </c>
      <c r="X66" s="67">
        <f t="shared" si="28"/>
        <v>0</v>
      </c>
      <c r="Y66" s="67">
        <f t="shared" si="28"/>
        <v>0</v>
      </c>
      <c r="Z66" s="67">
        <f t="shared" si="28"/>
        <v>0</v>
      </c>
      <c r="AA66" s="67">
        <f t="shared" si="28"/>
        <v>0</v>
      </c>
      <c r="AB66" s="68">
        <f t="shared" si="28"/>
        <v>0</v>
      </c>
      <c r="AC66" s="67">
        <f t="shared" si="28"/>
        <v>0</v>
      </c>
      <c r="AD66" s="67">
        <f t="shared" si="28"/>
        <v>0</v>
      </c>
      <c r="AE66" s="67">
        <f t="shared" si="28"/>
        <v>0</v>
      </c>
      <c r="AF66" s="67">
        <f t="shared" si="28"/>
        <v>0</v>
      </c>
      <c r="AG66" s="67">
        <f t="shared" si="28"/>
        <v>0</v>
      </c>
      <c r="AH66" s="67">
        <f t="shared" si="28"/>
        <v>0</v>
      </c>
      <c r="AI66" s="67">
        <f t="shared" si="28"/>
        <v>0</v>
      </c>
      <c r="AJ66" s="69">
        <f t="shared" si="28"/>
        <v>0</v>
      </c>
      <c r="AK66" s="67">
        <f t="shared" si="28"/>
        <v>0</v>
      </c>
      <c r="AL66" s="67">
        <f t="shared" si="28"/>
        <v>0</v>
      </c>
      <c r="AM66" s="70">
        <f t="shared" si="28"/>
        <v>0</v>
      </c>
      <c r="AN66" s="68">
        <f t="shared" si="28"/>
        <v>0</v>
      </c>
      <c r="AO66" s="69">
        <f t="shared" si="28"/>
        <v>0</v>
      </c>
      <c r="AP66" s="68">
        <f t="shared" si="28"/>
        <v>0</v>
      </c>
      <c r="AQ66" s="67">
        <f t="shared" si="28"/>
        <v>0</v>
      </c>
      <c r="AR66" s="67">
        <f t="shared" si="28"/>
        <v>0</v>
      </c>
      <c r="AS66" s="67">
        <f t="shared" si="28"/>
        <v>0</v>
      </c>
      <c r="AT66" s="75">
        <f>O66*(SUM([2]CPR_CEB!$K$69:$K$70))/(SUM([2]CPR_CEB!$K$69:$K$72))</f>
        <v>0</v>
      </c>
      <c r="AU66" s="75">
        <f>O66*([2]CPR_CEB!$K$71/(SUM([2]CPR_CEB!$K$69:$K$72)))</f>
        <v>0</v>
      </c>
      <c r="AV66" s="75">
        <f>O66*([2]CPR_CEB!$K$72/(SUM([2]CPR_CEB!$K$69:$K$72)))</f>
        <v>0</v>
      </c>
      <c r="AW66" s="71">
        <f>$Q66*([2]CPR_CEB!$K$76/(SUM([2]CPR_CEB!$K$76:$K$78)))</f>
        <v>0</v>
      </c>
      <c r="AX66" s="71">
        <f>$Q66*(SUM([2]CPR_CEB!$K$77:$K$78)/(SUM([2]CPR_CEB!$K$76:$K$78)))</f>
        <v>0</v>
      </c>
      <c r="AY66" s="75">
        <f>$R66*(SUM([2]CPR_CEB!$K$79)/(SUM([2]CPR_CEB!$K$79:$K$84)))</f>
        <v>0</v>
      </c>
      <c r="AZ66" s="75">
        <f>$R66*(SUM([2]CPR_CEB!$K$80)/(SUM([2]CPR_CEB!$K$79:$K$84)))</f>
        <v>0</v>
      </c>
      <c r="BA66" s="75">
        <f>$R66*(SUM([2]CPR_CEB!$K$81:$K$83)/(SUM([2]CPR_CEB!$K$79:$K$84)))</f>
        <v>0</v>
      </c>
      <c r="BB66" s="75">
        <f>$R66*(SUM([2]CPR_CEB!$K$84)/(SUM([2]CPR_CEB!$K$79:$K$84)))</f>
        <v>0</v>
      </c>
      <c r="BC66" s="71">
        <f>$S66*(SUM([2]CPR_CEB!$K$85)/(SUM([2]CPR_CEB!$K$85:$K$90)))</f>
        <v>0</v>
      </c>
      <c r="BD66" s="71">
        <f>$S66*(SUM([2]CPR_CEB!$K$86)/(SUM([2]CPR_CEB!$K$85:$K$90)))</f>
        <v>0</v>
      </c>
      <c r="BE66" s="71">
        <f>$S66*(SUM([2]CPR_CEB!$K$87:$K$90)/(SUM([2]CPR_CEB!$K$85:$K$90)))</f>
        <v>0</v>
      </c>
      <c r="BF66" s="75">
        <f>$U66*(SUM([2]CPR_CEB!$K$93)/(SUM([2]CPR_CEB!$K$93:$K$97)))</f>
        <v>0</v>
      </c>
      <c r="BG66" s="75">
        <f>$U66*(SUM([2]CPR_CEB!$K$94)/(SUM([2]CPR_CEB!$K$93:$K$97)))*([2]TRP!$D$246/SUM([2]TRP!$D$246:$D$247))</f>
        <v>0</v>
      </c>
      <c r="BH66" s="75">
        <f>$U66*(SUM([2]CPR_CEB!$K$94)/(SUM([2]CPR_CEB!$K$93:$K$97)))*([2]TRP!$D$247/SUM([2]TRP!$D$246:$D$247))</f>
        <v>0</v>
      </c>
      <c r="BI66" s="75">
        <f>$U66*(SUM([2]CPR_CEB!$K$95:$K$96)/(SUM([2]CPR_CEB!$K$93:$K$97)))</f>
        <v>0</v>
      </c>
      <c r="BJ66" s="75">
        <f>$U66*(SUM([2]CPR_CEB!$K$97)/(SUM([2]CPR_CEB!$K$93:$K$97)))</f>
        <v>0</v>
      </c>
      <c r="BK66" s="71">
        <f>$V66*(SUM([2]CPR_CEB!$K$98)/(SUM([2]CPR_CEB!$K$98:$K$100)))</f>
        <v>0</v>
      </c>
      <c r="BL66" s="71">
        <f>$V66*(SUM([2]CPR_CEB!$K$99)/(SUM([2]CPR_CEB!$K$98:$K$100)))</f>
        <v>0</v>
      </c>
      <c r="BM66" s="71">
        <f>$V66*(SUM([2]CPR_CEB!$K$100)/(SUM([2]CPR_CEB!$K$98:$K$100)))</f>
        <v>0</v>
      </c>
      <c r="BN66" s="75">
        <f>$AB66*(SUM([2]CPR_CEB!$K$106)/(SUM([2]CPR_CEB!$K$106:$K$113)))</f>
        <v>0</v>
      </c>
      <c r="BO66" s="75">
        <f>$AB66*(SUM([2]CPR_CEB!$K$107)/(SUM([2]CPR_CEB!$K$106:$K$113)))</f>
        <v>0</v>
      </c>
      <c r="BP66" s="75">
        <f>$AB66*(SUM([2]CPR_CEB!$K$108)/(SUM([2]CPR_CEB!$K$106:$K$113)))</f>
        <v>0</v>
      </c>
      <c r="BQ66" s="75">
        <f>$AB66*(SUM([2]CPR_CEB!$K$109)/(SUM([2]CPR_CEB!$K$106:$K$113)))</f>
        <v>0</v>
      </c>
      <c r="BR66" s="75">
        <f>$AB66*(SUM([2]CPR_CEB!$K$110)/(SUM([2]CPR_CEB!$K$106:$K$113)))</f>
        <v>0</v>
      </c>
      <c r="BS66" s="75">
        <f>$AB66*(SUM([2]CPR_CEB!$K$111:$K$112)/(SUM([2]CPR_CEB!$K$106:$K$113)))</f>
        <v>0</v>
      </c>
      <c r="BT66" s="75">
        <f>$AB66*(SUM([2]CPR_CEB!$K$113)/(SUM([2]CPR_CEB!$K$106:$K$113)))*([2]TRP!$D$248/SUM([2]TRP!$D$248:$D$251))</f>
        <v>0</v>
      </c>
      <c r="BU66" s="75">
        <f>$AB66*(SUM([2]CPR_CEB!$K$113)/(SUM([2]CPR_CEB!$K$106:$K$113)))*([2]TRP!$D$249/SUM([2]TRP!$D$248:$D$251))</f>
        <v>0</v>
      </c>
      <c r="BV66" s="75">
        <f>$AB66*(SUM([2]CPR_CEB!$K$113)/(SUM([2]CPR_CEB!$K$106:$K$113)))*([2]TRP!$D$250/SUM([2]TRP!$D$248:$D$251))</f>
        <v>0</v>
      </c>
      <c r="BW66" s="75">
        <f>$AB66*(SUM([2]CPR_CEB!$K$113)/(SUM([2]CPR_CEB!$K$106:$K$113)))*([2]TRP!$D$251/SUM([2]TRP!$D$248:$D$251))</f>
        <v>0</v>
      </c>
      <c r="BX66" s="71">
        <f>$AJ66*(SUM([2]CPR_CEB!$K$129)/(SUM([2]CPR_CEB!$K$129:$K$130)))</f>
        <v>0</v>
      </c>
      <c r="BY66" s="71">
        <f>$AJ66*(SUM([2]CPR_CEB!$K$130)/(SUM([2]CPR_CEB!$K$129:$K$130)))</f>
        <v>0</v>
      </c>
      <c r="BZ66" s="68">
        <f>$AN66*(SUM([2]CPR_CEB!$K$137)/(SUM([2]CPR_CEB!$K$137:$K$138)))</f>
        <v>0</v>
      </c>
      <c r="CA66" s="68">
        <f>$AN66*(SUM([2]CPR_CEB!$K$138)/(SUM([2]CPR_CEB!$K$137:$K$138)))</f>
        <v>0</v>
      </c>
      <c r="CB66" s="71">
        <f>$AO66*([2]CPR_CEB!$K$139+[2]CPR_CEB!$K$141)/(SUM([2]CPR_CEB!$K$139:$K$141))</f>
        <v>0</v>
      </c>
      <c r="CC66" s="71">
        <f>$AO66*(SUM([2]CPR_CEB!$K$140)/(SUM([2]CPR_CEB!$K$139:$K$141)))</f>
        <v>0</v>
      </c>
      <c r="CD66" s="68">
        <f>$AP66*(SUM([2]CPR_CEB!$K$142)/(SUM([2]CPR_CEB!$K$142:$K$143)))</f>
        <v>0</v>
      </c>
      <c r="CE66" s="68">
        <f>$AP66*(SUM([2]CPR_CEB!$K$143)/(SUM([2]CPR_CEB!$K$142:$K$143)))</f>
        <v>0</v>
      </c>
      <c r="CF66" s="70"/>
      <c r="CG66" s="70"/>
      <c r="CI66" s="72">
        <f t="shared" si="5"/>
        <v>0</v>
      </c>
      <c r="CJ66" s="73">
        <f t="shared" si="6"/>
        <v>0</v>
      </c>
      <c r="CK66" s="73">
        <f t="shared" si="7"/>
        <v>0</v>
      </c>
      <c r="CL66" s="73">
        <f t="shared" si="8"/>
        <v>0</v>
      </c>
      <c r="CM66" s="73">
        <f t="shared" si="9"/>
        <v>0</v>
      </c>
      <c r="CN66" s="73">
        <f t="shared" si="10"/>
        <v>0</v>
      </c>
      <c r="CO66" s="73">
        <f t="shared" si="11"/>
        <v>0</v>
      </c>
      <c r="CP66" s="73">
        <f t="shared" si="11"/>
        <v>0</v>
      </c>
      <c r="CQ66" s="73">
        <f t="shared" si="12"/>
        <v>0</v>
      </c>
      <c r="CR66" s="73">
        <f t="shared" si="12"/>
        <v>0</v>
      </c>
      <c r="CS66" s="73">
        <f t="shared" si="13"/>
        <v>0</v>
      </c>
      <c r="CT66" s="73">
        <f t="shared" si="14"/>
        <v>0</v>
      </c>
      <c r="CU66" s="73">
        <f t="shared" si="15"/>
        <v>0</v>
      </c>
      <c r="CV66" s="73">
        <f t="shared" si="16"/>
        <v>0</v>
      </c>
      <c r="CW66" s="73">
        <f t="shared" si="17"/>
        <v>0</v>
      </c>
      <c r="CX66" s="73">
        <f t="shared" si="18"/>
        <v>0</v>
      </c>
      <c r="CY66" s="73">
        <f t="shared" si="18"/>
        <v>0</v>
      </c>
      <c r="CZ66" s="73">
        <f t="shared" si="18"/>
        <v>0</v>
      </c>
      <c r="DA66" s="73">
        <f t="shared" si="19"/>
        <v>0</v>
      </c>
      <c r="DB66" s="73">
        <f t="shared" si="20"/>
        <v>0</v>
      </c>
      <c r="DC66" s="73">
        <f t="shared" si="21"/>
        <v>0</v>
      </c>
      <c r="DD66" s="73">
        <f t="shared" si="22"/>
        <v>0</v>
      </c>
      <c r="DE66" s="73">
        <f t="shared" si="23"/>
        <v>0</v>
      </c>
      <c r="DF66" s="73">
        <f t="shared" si="24"/>
        <v>0</v>
      </c>
      <c r="DG66" s="74">
        <f t="shared" si="25"/>
        <v>0</v>
      </c>
      <c r="DH66" s="99"/>
    </row>
    <row r="67" spans="1:112" ht="13.25" x14ac:dyDescent="0.25">
      <c r="A67" s="22" t="str">
        <f t="shared" si="3"/>
        <v>CHIMIE  CAOUTCHOUC  PLASTIQUES</v>
      </c>
      <c r="B67" s="45" t="str">
        <f t="shared" si="3"/>
        <v xml:space="preserve">FF4 </v>
      </c>
      <c r="C67" s="22" t="s">
        <v>161</v>
      </c>
      <c r="D67" s="67">
        <f t="shared" si="27"/>
        <v>0</v>
      </c>
      <c r="E67" s="67">
        <f t="shared" si="28"/>
        <v>0</v>
      </c>
      <c r="F67" s="67">
        <f t="shared" si="28"/>
        <v>0</v>
      </c>
      <c r="G67" s="67">
        <f t="shared" si="28"/>
        <v>0</v>
      </c>
      <c r="H67" s="67">
        <f t="shared" si="28"/>
        <v>0</v>
      </c>
      <c r="I67" s="67">
        <f t="shared" si="28"/>
        <v>0</v>
      </c>
      <c r="J67" s="67">
        <f t="shared" si="28"/>
        <v>0</v>
      </c>
      <c r="K67" s="67">
        <f t="shared" si="28"/>
        <v>0</v>
      </c>
      <c r="L67" s="67">
        <f t="shared" si="28"/>
        <v>0</v>
      </c>
      <c r="M67" s="67">
        <f t="shared" si="28"/>
        <v>0</v>
      </c>
      <c r="N67" s="67">
        <f t="shared" si="28"/>
        <v>0</v>
      </c>
      <c r="O67" s="68">
        <f t="shared" si="28"/>
        <v>0</v>
      </c>
      <c r="P67" s="67">
        <f t="shared" si="28"/>
        <v>0</v>
      </c>
      <c r="Q67" s="69">
        <f t="shared" si="28"/>
        <v>0</v>
      </c>
      <c r="R67" s="68">
        <f t="shared" si="28"/>
        <v>0</v>
      </c>
      <c r="S67" s="69">
        <f t="shared" si="28"/>
        <v>0</v>
      </c>
      <c r="T67" s="67">
        <f t="shared" si="28"/>
        <v>0</v>
      </c>
      <c r="U67" s="68">
        <f t="shared" si="28"/>
        <v>0</v>
      </c>
      <c r="V67" s="69">
        <f t="shared" si="28"/>
        <v>0</v>
      </c>
      <c r="W67" s="67">
        <f t="shared" si="28"/>
        <v>0</v>
      </c>
      <c r="X67" s="67">
        <f t="shared" si="28"/>
        <v>0</v>
      </c>
      <c r="Y67" s="67">
        <f t="shared" si="28"/>
        <v>0</v>
      </c>
      <c r="Z67" s="67">
        <f t="shared" si="28"/>
        <v>0</v>
      </c>
      <c r="AA67" s="67">
        <f t="shared" si="28"/>
        <v>0</v>
      </c>
      <c r="AB67" s="68">
        <f t="shared" si="28"/>
        <v>0</v>
      </c>
      <c r="AC67" s="67">
        <f t="shared" si="28"/>
        <v>0</v>
      </c>
      <c r="AD67" s="67">
        <f t="shared" si="28"/>
        <v>0</v>
      </c>
      <c r="AE67" s="67">
        <f t="shared" si="28"/>
        <v>0</v>
      </c>
      <c r="AF67" s="67">
        <f t="shared" si="28"/>
        <v>0</v>
      </c>
      <c r="AG67" s="67">
        <f t="shared" si="28"/>
        <v>0</v>
      </c>
      <c r="AH67" s="67">
        <f t="shared" si="28"/>
        <v>0</v>
      </c>
      <c r="AI67" s="67">
        <f t="shared" si="28"/>
        <v>0</v>
      </c>
      <c r="AJ67" s="69">
        <f t="shared" si="28"/>
        <v>0</v>
      </c>
      <c r="AK67" s="67">
        <f t="shared" si="28"/>
        <v>0</v>
      </c>
      <c r="AL67" s="67">
        <f t="shared" si="28"/>
        <v>0</v>
      </c>
      <c r="AM67" s="70">
        <f t="shared" si="28"/>
        <v>0</v>
      </c>
      <c r="AN67" s="68">
        <f t="shared" si="28"/>
        <v>0</v>
      </c>
      <c r="AO67" s="69">
        <f t="shared" si="28"/>
        <v>0</v>
      </c>
      <c r="AP67" s="68">
        <f t="shared" si="28"/>
        <v>0</v>
      </c>
      <c r="AQ67" s="67">
        <f t="shared" si="28"/>
        <v>0</v>
      </c>
      <c r="AR67" s="67">
        <f t="shared" si="28"/>
        <v>0</v>
      </c>
      <c r="AS67" s="67">
        <f t="shared" si="28"/>
        <v>0</v>
      </c>
      <c r="AT67" s="75">
        <f>O67*(SUM([2]CPR_CEB!$K$69:$K$70))/(SUM([2]CPR_CEB!$K$69:$K$72))</f>
        <v>0</v>
      </c>
      <c r="AU67" s="75">
        <f>O67*([2]CPR_CEB!$K$71/(SUM([2]CPR_CEB!$K$69:$K$72)))</f>
        <v>0</v>
      </c>
      <c r="AV67" s="75">
        <f>O67*([2]CPR_CEB!$K$72/(SUM([2]CPR_CEB!$K$69:$K$72)))</f>
        <v>0</v>
      </c>
      <c r="AW67" s="71">
        <f>$Q67*([2]CPR_CEB!$K$76/(SUM([2]CPR_CEB!$K$76:$K$78)))</f>
        <v>0</v>
      </c>
      <c r="AX67" s="71">
        <f>$Q67*(SUM([2]CPR_CEB!$K$77:$K$78)/(SUM([2]CPR_CEB!$K$76:$K$78)))</f>
        <v>0</v>
      </c>
      <c r="AY67" s="75">
        <f>$R67*(SUM([2]CPR_CEB!$K$79)/(SUM([2]CPR_CEB!$K$79:$K$84)))</f>
        <v>0</v>
      </c>
      <c r="AZ67" s="75">
        <f>$R67*(SUM([2]CPR_CEB!$K$80)/(SUM([2]CPR_CEB!$K$79:$K$84)))</f>
        <v>0</v>
      </c>
      <c r="BA67" s="75">
        <f>$R67*(SUM([2]CPR_CEB!$K$81:$K$83)/(SUM([2]CPR_CEB!$K$79:$K$84)))</f>
        <v>0</v>
      </c>
      <c r="BB67" s="75">
        <f>$R67*(SUM([2]CPR_CEB!$K$84)/(SUM([2]CPR_CEB!$K$79:$K$84)))</f>
        <v>0</v>
      </c>
      <c r="BC67" s="71">
        <f>$S67*(SUM([2]CPR_CEB!$K$85)/(SUM([2]CPR_CEB!$K$85:$K$90)))</f>
        <v>0</v>
      </c>
      <c r="BD67" s="71">
        <f>$S67*(SUM([2]CPR_CEB!$K$86)/(SUM([2]CPR_CEB!$K$85:$K$90)))</f>
        <v>0</v>
      </c>
      <c r="BE67" s="71">
        <f>$S67*(SUM([2]CPR_CEB!$K$87:$K$90)/(SUM([2]CPR_CEB!$K$85:$K$90)))</f>
        <v>0</v>
      </c>
      <c r="BF67" s="75">
        <f>$U67*(SUM([2]CPR_CEB!$K$93)/(SUM([2]CPR_CEB!$K$93:$K$97)))</f>
        <v>0</v>
      </c>
      <c r="BG67" s="75">
        <f>$U67*(SUM([2]CPR_CEB!$K$94)/(SUM([2]CPR_CEB!$K$93:$K$97)))*([2]TRP!$D$246/SUM([2]TRP!$D$246:$D$247))</f>
        <v>0</v>
      </c>
      <c r="BH67" s="75">
        <f>$U67*(SUM([2]CPR_CEB!$K$94)/(SUM([2]CPR_CEB!$K$93:$K$97)))*([2]TRP!$D$247/SUM([2]TRP!$D$246:$D$247))</f>
        <v>0</v>
      </c>
      <c r="BI67" s="75">
        <f>$U67*(SUM([2]CPR_CEB!$K$95:$K$96)/(SUM([2]CPR_CEB!$K$93:$K$97)))</f>
        <v>0</v>
      </c>
      <c r="BJ67" s="75">
        <f>$U67*(SUM([2]CPR_CEB!$K$97)/(SUM([2]CPR_CEB!$K$93:$K$97)))</f>
        <v>0</v>
      </c>
      <c r="BK67" s="71">
        <f>$V67*(SUM([2]CPR_CEB!$K$98)/(SUM([2]CPR_CEB!$K$98:$K$100)))</f>
        <v>0</v>
      </c>
      <c r="BL67" s="71">
        <f>$V67*(SUM([2]CPR_CEB!$K$99)/(SUM([2]CPR_CEB!$K$98:$K$100)))</f>
        <v>0</v>
      </c>
      <c r="BM67" s="71">
        <f>$V67*(SUM([2]CPR_CEB!$K$100)/(SUM([2]CPR_CEB!$K$98:$K$100)))</f>
        <v>0</v>
      </c>
      <c r="BN67" s="75">
        <f>$AB67*(SUM([2]CPR_CEB!$K$106)/(SUM([2]CPR_CEB!$K$106:$K$113)))</f>
        <v>0</v>
      </c>
      <c r="BO67" s="75">
        <f>$AB67*(SUM([2]CPR_CEB!$K$107)/(SUM([2]CPR_CEB!$K$106:$K$113)))</f>
        <v>0</v>
      </c>
      <c r="BP67" s="75">
        <f>$AB67*(SUM([2]CPR_CEB!$K$108)/(SUM([2]CPR_CEB!$K$106:$K$113)))</f>
        <v>0</v>
      </c>
      <c r="BQ67" s="75">
        <f>$AB67*(SUM([2]CPR_CEB!$K$109)/(SUM([2]CPR_CEB!$K$106:$K$113)))</f>
        <v>0</v>
      </c>
      <c r="BR67" s="75">
        <f>$AB67*(SUM([2]CPR_CEB!$K$110)/(SUM([2]CPR_CEB!$K$106:$K$113)))</f>
        <v>0</v>
      </c>
      <c r="BS67" s="75">
        <f>$AB67*(SUM([2]CPR_CEB!$K$111:$K$112)/(SUM([2]CPR_CEB!$K$106:$K$113)))</f>
        <v>0</v>
      </c>
      <c r="BT67" s="75">
        <f>$AB67*(SUM([2]CPR_CEB!$K$113)/(SUM([2]CPR_CEB!$K$106:$K$113)))*([2]TRP!$D$248/SUM([2]TRP!$D$248:$D$251))</f>
        <v>0</v>
      </c>
      <c r="BU67" s="75">
        <f>$AB67*(SUM([2]CPR_CEB!$K$113)/(SUM([2]CPR_CEB!$K$106:$K$113)))*([2]TRP!$D$249/SUM([2]TRP!$D$248:$D$251))</f>
        <v>0</v>
      </c>
      <c r="BV67" s="75">
        <f>$AB67*(SUM([2]CPR_CEB!$K$113)/(SUM([2]CPR_CEB!$K$106:$K$113)))*([2]TRP!$D$250/SUM([2]TRP!$D$248:$D$251))</f>
        <v>0</v>
      </c>
      <c r="BW67" s="75">
        <f>$AB67*(SUM([2]CPR_CEB!$K$113)/(SUM([2]CPR_CEB!$K$106:$K$113)))*([2]TRP!$D$251/SUM([2]TRP!$D$248:$D$251))</f>
        <v>0</v>
      </c>
      <c r="BX67" s="71">
        <f>$AJ67*(SUM([2]CPR_CEB!$K$129)/(SUM([2]CPR_CEB!$K$129:$K$130)))</f>
        <v>0</v>
      </c>
      <c r="BY67" s="71">
        <f>$AJ67*(SUM([2]CPR_CEB!$K$130)/(SUM([2]CPR_CEB!$K$129:$K$130)))</f>
        <v>0</v>
      </c>
      <c r="BZ67" s="68">
        <f>$AN67*(SUM([2]CPR_CEB!$K$137)/(SUM([2]CPR_CEB!$K$137:$K$138)))</f>
        <v>0</v>
      </c>
      <c r="CA67" s="68">
        <f>$AN67*(SUM([2]CPR_CEB!$K$138)/(SUM([2]CPR_CEB!$K$137:$K$138)))</f>
        <v>0</v>
      </c>
      <c r="CB67" s="71">
        <f>$AO67*([2]CPR_CEB!$K$139+[2]CPR_CEB!$K$141)/(SUM([2]CPR_CEB!$K$139:$K$141))</f>
        <v>0</v>
      </c>
      <c r="CC67" s="71">
        <f>$AO67*(SUM([2]CPR_CEB!$K$140)/(SUM([2]CPR_CEB!$K$139:$K$141)))</f>
        <v>0</v>
      </c>
      <c r="CD67" s="68">
        <f>$AP67*(SUM([2]CPR_CEB!$K$142)/(SUM([2]CPR_CEB!$K$142:$K$143)))</f>
        <v>0</v>
      </c>
      <c r="CE67" s="68">
        <f>$AP67*(SUM([2]CPR_CEB!$K$143)/(SUM([2]CPR_CEB!$K$142:$K$143)))</f>
        <v>0</v>
      </c>
      <c r="CF67" s="70"/>
      <c r="CG67" s="70"/>
      <c r="CI67" s="72">
        <f t="shared" si="5"/>
        <v>0</v>
      </c>
      <c r="CJ67" s="73">
        <f t="shared" si="6"/>
        <v>0</v>
      </c>
      <c r="CK67" s="73">
        <f t="shared" si="7"/>
        <v>0</v>
      </c>
      <c r="CL67" s="73">
        <f t="shared" si="8"/>
        <v>0</v>
      </c>
      <c r="CM67" s="73">
        <f t="shared" si="9"/>
        <v>0</v>
      </c>
      <c r="CN67" s="73">
        <f t="shared" si="10"/>
        <v>0</v>
      </c>
      <c r="CO67" s="73">
        <f t="shared" si="11"/>
        <v>0</v>
      </c>
      <c r="CP67" s="73">
        <f t="shared" si="11"/>
        <v>0</v>
      </c>
      <c r="CQ67" s="73">
        <f t="shared" si="12"/>
        <v>0</v>
      </c>
      <c r="CR67" s="73">
        <f t="shared" si="12"/>
        <v>0</v>
      </c>
      <c r="CS67" s="73">
        <f t="shared" si="13"/>
        <v>0</v>
      </c>
      <c r="CT67" s="73">
        <f t="shared" si="14"/>
        <v>0</v>
      </c>
      <c r="CU67" s="73">
        <f t="shared" si="15"/>
        <v>0</v>
      </c>
      <c r="CV67" s="73">
        <f t="shared" si="16"/>
        <v>0</v>
      </c>
      <c r="CW67" s="73">
        <f t="shared" si="17"/>
        <v>0</v>
      </c>
      <c r="CX67" s="73">
        <f t="shared" si="18"/>
        <v>0</v>
      </c>
      <c r="CY67" s="73">
        <f t="shared" si="18"/>
        <v>0</v>
      </c>
      <c r="CZ67" s="73">
        <f t="shared" si="18"/>
        <v>0</v>
      </c>
      <c r="DA67" s="73">
        <f t="shared" si="19"/>
        <v>0</v>
      </c>
      <c r="DB67" s="73">
        <f t="shared" si="20"/>
        <v>0</v>
      </c>
      <c r="DC67" s="73">
        <f t="shared" si="21"/>
        <v>0</v>
      </c>
      <c r="DD67" s="73">
        <f t="shared" si="22"/>
        <v>0</v>
      </c>
      <c r="DE67" s="73">
        <f t="shared" si="23"/>
        <v>0</v>
      </c>
      <c r="DF67" s="73">
        <f t="shared" si="24"/>
        <v>0</v>
      </c>
      <c r="DG67" s="74">
        <f t="shared" si="25"/>
        <v>0</v>
      </c>
      <c r="DH67" s="99"/>
    </row>
    <row r="68" spans="1:112" ht="13.25" x14ac:dyDescent="0.25">
      <c r="A68" s="22" t="str">
        <f t="shared" si="3"/>
        <v>METALLURGIE ET TRANSFORMATION DES METAUX</v>
      </c>
      <c r="B68" s="46" t="str">
        <f t="shared" si="3"/>
        <v xml:space="preserve">FF5 </v>
      </c>
      <c r="C68" s="22">
        <v>12</v>
      </c>
      <c r="D68" s="67">
        <f t="shared" si="27"/>
        <v>11.34</v>
      </c>
      <c r="E68" s="67">
        <f t="shared" si="28"/>
        <v>54.96</v>
      </c>
      <c r="F68" s="67">
        <f t="shared" si="28"/>
        <v>160.1</v>
      </c>
      <c r="G68" s="67">
        <f t="shared" si="28"/>
        <v>3.48</v>
      </c>
      <c r="H68" s="67">
        <f t="shared" si="28"/>
        <v>32.1</v>
      </c>
      <c r="I68" s="67">
        <f t="shared" si="28"/>
        <v>35.869999999999997</v>
      </c>
      <c r="J68" s="67">
        <f t="shared" si="28"/>
        <v>33.33</v>
      </c>
      <c r="K68" s="67">
        <f t="shared" si="28"/>
        <v>248.37</v>
      </c>
      <c r="L68" s="67">
        <f t="shared" si="28"/>
        <v>36.19</v>
      </c>
      <c r="M68" s="67">
        <f t="shared" si="28"/>
        <v>56.04</v>
      </c>
      <c r="N68" s="67">
        <f t="shared" si="28"/>
        <v>27.48</v>
      </c>
      <c r="O68" s="68">
        <f t="shared" si="28"/>
        <v>98.47</v>
      </c>
      <c r="P68" s="67">
        <f t="shared" si="28"/>
        <v>13.73</v>
      </c>
      <c r="Q68" s="69">
        <f t="shared" si="28"/>
        <v>65.72</v>
      </c>
      <c r="R68" s="68">
        <f t="shared" si="28"/>
        <v>181.86</v>
      </c>
      <c r="S68" s="69">
        <f t="shared" si="28"/>
        <v>146.24</v>
      </c>
      <c r="T68" s="67">
        <f t="shared" si="28"/>
        <v>63.51</v>
      </c>
      <c r="U68" s="68">
        <f t="shared" si="28"/>
        <v>56.7</v>
      </c>
      <c r="V68" s="69">
        <f t="shared" si="28"/>
        <v>303.52999999999997</v>
      </c>
      <c r="W68" s="67">
        <f t="shared" si="28"/>
        <v>85.22</v>
      </c>
      <c r="X68" s="67">
        <f t="shared" si="28"/>
        <v>83.88</v>
      </c>
      <c r="Y68" s="67">
        <f t="shared" si="28"/>
        <v>17.5</v>
      </c>
      <c r="Z68" s="67">
        <f t="shared" si="28"/>
        <v>132.81</v>
      </c>
      <c r="AA68" s="67">
        <f t="shared" si="28"/>
        <v>95.09</v>
      </c>
      <c r="AB68" s="68">
        <f t="shared" si="28"/>
        <v>151.11000000000001</v>
      </c>
      <c r="AC68" s="67">
        <f t="shared" si="28"/>
        <v>14</v>
      </c>
      <c r="AD68" s="67">
        <f t="shared" si="28"/>
        <v>4.09</v>
      </c>
      <c r="AE68" s="67">
        <f t="shared" si="28"/>
        <v>0.32</v>
      </c>
      <c r="AF68" s="67">
        <f t="shared" si="28"/>
        <v>132.01</v>
      </c>
      <c r="AG68" s="67">
        <f t="shared" si="28"/>
        <v>226.88</v>
      </c>
      <c r="AH68" s="67">
        <f t="shared" si="28"/>
        <v>129.09</v>
      </c>
      <c r="AI68" s="67">
        <f t="shared" si="28"/>
        <v>180.26</v>
      </c>
      <c r="AJ68" s="69">
        <f t="shared" si="28"/>
        <v>133.9</v>
      </c>
      <c r="AK68" s="67">
        <f t="shared" si="28"/>
        <v>70.209999999999994</v>
      </c>
      <c r="AL68" s="67">
        <f t="shared" si="28"/>
        <v>73.64</v>
      </c>
      <c r="AM68" s="70">
        <f t="shared" si="28"/>
        <v>12.2</v>
      </c>
      <c r="AN68" s="68">
        <f t="shared" si="28"/>
        <v>8.2899999999999991</v>
      </c>
      <c r="AO68" s="69">
        <f t="shared" si="28"/>
        <v>88.78</v>
      </c>
      <c r="AP68" s="68">
        <f t="shared" si="28"/>
        <v>8.19</v>
      </c>
      <c r="AQ68" s="67">
        <f t="shared" si="28"/>
        <v>0</v>
      </c>
      <c r="AR68" s="67">
        <f t="shared" si="28"/>
        <v>0.51</v>
      </c>
      <c r="AS68" s="67">
        <f t="shared" si="28"/>
        <v>3277.0000000000009</v>
      </c>
      <c r="AT68" s="75">
        <f>O68*(SUM([2]CPR_CEB!$K$69:$K$70))/(SUM([2]CPR_CEB!$K$69:$K$72))</f>
        <v>17.03019939898579</v>
      </c>
      <c r="AU68" s="75">
        <f>O68*([2]CPR_CEB!$K$71/(SUM([2]CPR_CEB!$K$69:$K$72)))</f>
        <v>20.818455518687784</v>
      </c>
      <c r="AV68" s="75">
        <f>O68*([2]CPR_CEB!$K$72/(SUM([2]CPR_CEB!$K$69:$K$72)))</f>
        <v>60.621345082326421</v>
      </c>
      <c r="AW68" s="71">
        <f>$Q68*([2]CPR_CEB!$K$76/(SUM([2]CPR_CEB!$K$76:$K$78)))</f>
        <v>24.549612007929763</v>
      </c>
      <c r="AX68" s="71">
        <f>$Q68*(SUM([2]CPR_CEB!$K$77:$K$78)/(SUM([2]CPR_CEB!$K$76:$K$78)))</f>
        <v>41.170387992070232</v>
      </c>
      <c r="AY68" s="75">
        <f>$R68*(SUM([2]CPR_CEB!$K$79)/(SUM([2]CPR_CEB!$K$79:$K$84)))</f>
        <v>14.122829264500078</v>
      </c>
      <c r="AZ68" s="75">
        <f>$R68*(SUM([2]CPR_CEB!$K$80)/(SUM([2]CPR_CEB!$K$79:$K$84)))</f>
        <v>56.001153786347381</v>
      </c>
      <c r="BA68" s="75">
        <f>$R68*(SUM([2]CPR_CEB!$K$81:$K$83)/(SUM([2]CPR_CEB!$K$79:$K$84)))</f>
        <v>52.423904524957237</v>
      </c>
      <c r="BB68" s="75">
        <f>$R68*(SUM([2]CPR_CEB!$K$84)/(SUM([2]CPR_CEB!$K$79:$K$84)))</f>
        <v>59.312112424195305</v>
      </c>
      <c r="BC68" s="71">
        <f>$S68*(SUM([2]CPR_CEB!$K$85)/(SUM([2]CPR_CEB!$K$85:$K$90)))</f>
        <v>45.589338188438781</v>
      </c>
      <c r="BD68" s="71">
        <f>$S68*(SUM([2]CPR_CEB!$K$86)/(SUM([2]CPR_CEB!$K$85:$K$90)))</f>
        <v>21.069010468821123</v>
      </c>
      <c r="BE68" s="71">
        <f>$S68*(SUM([2]CPR_CEB!$K$87:$K$90)/(SUM([2]CPR_CEB!$K$85:$K$90)))</f>
        <v>79.581651342740102</v>
      </c>
      <c r="BF68" s="75">
        <f>$U68*(SUM([2]CPR_CEB!$K$93)/(SUM([2]CPR_CEB!$K$93:$K$97)))</f>
        <v>0.13578231541231742</v>
      </c>
      <c r="BG68" s="75">
        <f>$U68*(SUM([2]CPR_CEB!$K$94)/(SUM([2]CPR_CEB!$K$93:$K$97)))*([2]TRP!$D$246/SUM([2]TRP!$D$246:$D$247))</f>
        <v>0.39460300562770328</v>
      </c>
      <c r="BH68" s="75">
        <f>$U68*(SUM([2]CPR_CEB!$K$94)/(SUM([2]CPR_CEB!$K$93:$K$97)))*([2]TRP!$D$247/SUM([2]TRP!$D$246:$D$247))</f>
        <v>0.18791349255338369</v>
      </c>
      <c r="BI68" s="75">
        <f>$U68*(SUM([2]CPR_CEB!$K$95:$K$96)/(SUM([2]CPR_CEB!$K$93:$K$97)))</f>
        <v>4.1968137030875825</v>
      </c>
      <c r="BJ68" s="75">
        <f>$U68*(SUM([2]CPR_CEB!$K$97)/(SUM([2]CPR_CEB!$K$93:$K$97)))</f>
        <v>51.784887483319011</v>
      </c>
      <c r="BK68" s="71">
        <f>$V68*(SUM([2]CPR_CEB!$K$98)/(SUM([2]CPR_CEB!$K$98:$K$100)))</f>
        <v>177.43591494927176</v>
      </c>
      <c r="BL68" s="71">
        <f>$V68*(SUM([2]CPR_CEB!$K$99)/(SUM([2]CPR_CEB!$K$98:$K$100)))</f>
        <v>91.895747336609389</v>
      </c>
      <c r="BM68" s="71">
        <f>$V68*(SUM([2]CPR_CEB!$K$100)/(SUM([2]CPR_CEB!$K$98:$K$100)))</f>
        <v>34.198337714118829</v>
      </c>
      <c r="BN68" s="75">
        <f>$AB68*(SUM([2]CPR_CEB!$K$106)/(SUM([2]CPR_CEB!$K$106:$K$113)))</f>
        <v>9.7988799326275267</v>
      </c>
      <c r="BO68" s="75">
        <f>$AB68*(SUM([2]CPR_CEB!$K$107)/(SUM([2]CPR_CEB!$K$106:$K$113)))</f>
        <v>17.884824350336864</v>
      </c>
      <c r="BP68" s="75">
        <f>$AB68*(SUM([2]CPR_CEB!$K$108)/(SUM([2]CPR_CEB!$K$106:$K$113)))</f>
        <v>42.520392204042359</v>
      </c>
      <c r="BQ68" s="75">
        <f>$AB68*(SUM([2]CPR_CEB!$K$109)/(SUM([2]CPR_CEB!$K$106:$K$113)))</f>
        <v>9.58880293551492</v>
      </c>
      <c r="BR68" s="75">
        <f>$AB68*(SUM([2]CPR_CEB!$K$110)/(SUM([2]CPR_CEB!$K$106:$K$113)))</f>
        <v>17.97572305101059</v>
      </c>
      <c r="BS68" s="75">
        <f>$AB68*(SUM([2]CPR_CEB!$K$111:$K$112)/(SUM([2]CPR_CEB!$K$106:$K$113)))</f>
        <v>38.919793671799816</v>
      </c>
      <c r="BT68" s="75">
        <f>$AB68*(SUM([2]CPR_CEB!$K$113)/(SUM([2]CPR_CEB!$K$106:$K$113)))*([2]TRP!$D$248/SUM([2]TRP!$D$248:$D$251))</f>
        <v>1.5668638842716969</v>
      </c>
      <c r="BU68" s="75">
        <f>$AB68*(SUM([2]CPR_CEB!$K$113)/(SUM([2]CPR_CEB!$K$106:$K$113)))*([2]TRP!$D$249/SUM([2]TRP!$D$248:$D$251))</f>
        <v>8.0311821818227038</v>
      </c>
      <c r="BV68" s="75">
        <f>$AB68*(SUM([2]CPR_CEB!$K$113)/(SUM([2]CPR_CEB!$K$106:$K$113)))*([2]TRP!$D$250/SUM([2]TRP!$D$248:$D$251))</f>
        <v>1.9122805131286342</v>
      </c>
      <c r="BW68" s="75">
        <f>$AB68*(SUM([2]CPR_CEB!$K$113)/(SUM([2]CPR_CEB!$K$106:$K$113)))*([2]TRP!$D$251/SUM([2]TRP!$D$248:$D$251))</f>
        <v>2.9112572754449162</v>
      </c>
      <c r="BX68" s="71">
        <f>$AJ68*(SUM([2]CPR_CEB!$K$129)/(SUM([2]CPR_CEB!$K$129:$K$130)))</f>
        <v>100.8806059908497</v>
      </c>
      <c r="BY68" s="71">
        <f>$AJ68*(SUM([2]CPR_CEB!$K$130)/(SUM([2]CPR_CEB!$K$129:$K$130)))</f>
        <v>33.01939400915029</v>
      </c>
      <c r="BZ68" s="68">
        <f>$AN68*(SUM([2]CPR_CEB!$K$137)/(SUM([2]CPR_CEB!$K$137:$K$138)))</f>
        <v>1.3955790558965513</v>
      </c>
      <c r="CA68" s="68">
        <f>$AN68*(SUM([2]CPR_CEB!$K$138)/(SUM([2]CPR_CEB!$K$137:$K$138)))</f>
        <v>6.8944209441034481</v>
      </c>
      <c r="CB68" s="71">
        <f>$AO68*([2]CPR_CEB!$K$139+[2]CPR_CEB!$K$141)/(SUM([2]CPR_CEB!$K$139:$K$141))</f>
        <v>48.5326781274361</v>
      </c>
      <c r="CC68" s="71">
        <f>$AO68*(SUM([2]CPR_CEB!$K$140)/(SUM([2]CPR_CEB!$K$139:$K$141)))</f>
        <v>40.247321872563901</v>
      </c>
      <c r="CD68" s="68">
        <f>$AP68*(SUM([2]CPR_CEB!$K$142)/(SUM([2]CPR_CEB!$K$142:$K$143)))</f>
        <v>3.4459394904458596</v>
      </c>
      <c r="CE68" s="68">
        <f>$AP68*(SUM([2]CPR_CEB!$K$143)/(SUM([2]CPR_CEB!$K$142:$K$143)))</f>
        <v>4.7440605095541395</v>
      </c>
      <c r="CF68" s="70"/>
      <c r="CG68" s="70"/>
      <c r="CI68" s="72">
        <f t="shared" si="5"/>
        <v>11.34</v>
      </c>
      <c r="CJ68" s="73">
        <f t="shared" si="6"/>
        <v>215.06</v>
      </c>
      <c r="CK68" s="73">
        <f t="shared" si="7"/>
        <v>248.37</v>
      </c>
      <c r="CL68" s="73">
        <f t="shared" si="8"/>
        <v>20.818455518687784</v>
      </c>
      <c r="CM68" s="73">
        <f t="shared" si="9"/>
        <v>60.621345082326421</v>
      </c>
      <c r="CN68" s="73">
        <f t="shared" si="10"/>
        <v>41.170387992070232</v>
      </c>
      <c r="CO68" s="73">
        <f t="shared" si="11"/>
        <v>14.122829264500078</v>
      </c>
      <c r="CP68" s="73">
        <f t="shared" si="11"/>
        <v>56.001153786347381</v>
      </c>
      <c r="CQ68" s="73">
        <f t="shared" si="12"/>
        <v>59.312112424195305</v>
      </c>
      <c r="CR68" s="73">
        <f t="shared" si="12"/>
        <v>45.589338188438781</v>
      </c>
      <c r="CS68" s="73">
        <f t="shared" si="13"/>
        <v>21.069010468821123</v>
      </c>
      <c r="CT68" s="73">
        <f t="shared" si="14"/>
        <v>513.71051869181929</v>
      </c>
      <c r="CU68" s="73">
        <f t="shared" si="15"/>
        <v>169.1</v>
      </c>
      <c r="CV68" s="73">
        <f t="shared" si="16"/>
        <v>11.365743816899224</v>
      </c>
      <c r="CW68" s="73">
        <f t="shared" si="17"/>
        <v>17.884824350336864</v>
      </c>
      <c r="CX68" s="73">
        <f t="shared" si="18"/>
        <v>50.551574385865067</v>
      </c>
      <c r="CY68" s="73">
        <f t="shared" si="18"/>
        <v>11.501083448643554</v>
      </c>
      <c r="CZ68" s="73">
        <f t="shared" si="18"/>
        <v>20.886980326455507</v>
      </c>
      <c r="DA68" s="73">
        <f t="shared" si="19"/>
        <v>1281.2745963364284</v>
      </c>
      <c r="DB68" s="73">
        <f t="shared" si="20"/>
        <v>85.415197335371786</v>
      </c>
      <c r="DC68" s="73">
        <f t="shared" si="21"/>
        <v>0.13578231541231742</v>
      </c>
      <c r="DD68" s="73">
        <f t="shared" si="22"/>
        <v>52.179490488946712</v>
      </c>
      <c r="DE68" s="73">
        <f t="shared" si="23"/>
        <v>177.43591494927176</v>
      </c>
      <c r="DF68" s="73">
        <f t="shared" si="24"/>
        <v>92.083660829162767</v>
      </c>
      <c r="DG68" s="74">
        <f t="shared" si="25"/>
        <v>3277</v>
      </c>
      <c r="DH68" s="99"/>
    </row>
    <row r="69" spans="1:112" ht="13.25" x14ac:dyDescent="0.25">
      <c r="A69" s="22" t="str">
        <f t="shared" si="3"/>
        <v xml:space="preserve">INDUSTRIE DES COMPOSANTS ELECTRIQUES ET </v>
      </c>
      <c r="B69" s="22" t="str">
        <f t="shared" si="3"/>
        <v xml:space="preserve">FF6 </v>
      </c>
      <c r="C69" s="22">
        <v>12</v>
      </c>
      <c r="D69" s="67">
        <f t="shared" si="27"/>
        <v>6.91</v>
      </c>
      <c r="E69" s="67">
        <f t="shared" si="28"/>
        <v>33.99</v>
      </c>
      <c r="F69" s="67">
        <f t="shared" si="28"/>
        <v>99.43</v>
      </c>
      <c r="G69" s="67">
        <f t="shared" si="28"/>
        <v>2.58</v>
      </c>
      <c r="H69" s="67">
        <f t="shared" si="28"/>
        <v>21.76</v>
      </c>
      <c r="I69" s="67">
        <f t="shared" si="28"/>
        <v>22.74</v>
      </c>
      <c r="J69" s="67">
        <f t="shared" si="28"/>
        <v>20.99</v>
      </c>
      <c r="K69" s="67">
        <f t="shared" si="28"/>
        <v>154.97</v>
      </c>
      <c r="L69" s="67">
        <f t="shared" si="28"/>
        <v>22.84</v>
      </c>
      <c r="M69" s="67">
        <f t="shared" si="28"/>
        <v>36.46</v>
      </c>
      <c r="N69" s="67">
        <f t="shared" si="28"/>
        <v>18.88</v>
      </c>
      <c r="O69" s="68">
        <f t="shared" si="28"/>
        <v>60.85</v>
      </c>
      <c r="P69" s="67">
        <f t="shared" si="28"/>
        <v>8.57</v>
      </c>
      <c r="Q69" s="69">
        <f t="shared" si="28"/>
        <v>40.69</v>
      </c>
      <c r="R69" s="68">
        <f t="shared" si="28"/>
        <v>111.92</v>
      </c>
      <c r="S69" s="69">
        <f t="shared" si="28"/>
        <v>90.78</v>
      </c>
      <c r="T69" s="67">
        <f t="shared" si="28"/>
        <v>39.82</v>
      </c>
      <c r="U69" s="68">
        <f t="shared" si="28"/>
        <v>35.61</v>
      </c>
      <c r="V69" s="69">
        <f t="shared" si="28"/>
        <v>186.22</v>
      </c>
      <c r="W69" s="67">
        <f t="shared" si="28"/>
        <v>57.55</v>
      </c>
      <c r="X69" s="67">
        <f t="shared" si="28"/>
        <v>52.4</v>
      </c>
      <c r="Y69" s="67">
        <f t="shared" si="28"/>
        <v>13.12</v>
      </c>
      <c r="Z69" s="67">
        <f t="shared" si="28"/>
        <v>93.02</v>
      </c>
      <c r="AA69" s="67">
        <f t="shared" si="28"/>
        <v>66.930000000000007</v>
      </c>
      <c r="AB69" s="68">
        <f t="shared" si="28"/>
        <v>100.96</v>
      </c>
      <c r="AC69" s="67">
        <f t="shared" si="28"/>
        <v>0</v>
      </c>
      <c r="AD69" s="67">
        <f t="shared" si="28"/>
        <v>3.32</v>
      </c>
      <c r="AE69" s="67">
        <f t="shared" si="28"/>
        <v>1.61</v>
      </c>
      <c r="AF69" s="67">
        <f t="shared" si="28"/>
        <v>82.42</v>
      </c>
      <c r="AG69" s="67">
        <f t="shared" si="28"/>
        <v>148.03</v>
      </c>
      <c r="AH69" s="67">
        <f t="shared" si="28"/>
        <v>114.77</v>
      </c>
      <c r="AI69" s="67">
        <f t="shared" si="28"/>
        <v>132.65</v>
      </c>
      <c r="AJ69" s="69">
        <f t="shared" si="28"/>
        <v>85.17</v>
      </c>
      <c r="AK69" s="67">
        <f t="shared" si="28"/>
        <v>49.81</v>
      </c>
      <c r="AL69" s="67">
        <f t="shared" si="28"/>
        <v>50.4</v>
      </c>
      <c r="AM69" s="70">
        <f t="shared" si="28"/>
        <v>8.0399999999999991</v>
      </c>
      <c r="AN69" s="68">
        <f t="shared" si="28"/>
        <v>7.13</v>
      </c>
      <c r="AO69" s="69">
        <f t="shared" si="28"/>
        <v>62.34</v>
      </c>
      <c r="AP69" s="68">
        <f t="shared" si="28"/>
        <v>6.83</v>
      </c>
      <c r="AQ69" s="67">
        <f t="shared" si="28"/>
        <v>4</v>
      </c>
      <c r="AR69" s="67">
        <f t="shared" si="28"/>
        <v>0.49</v>
      </c>
      <c r="AS69" s="67">
        <f t="shared" si="28"/>
        <v>2157</v>
      </c>
      <c r="AT69" s="75">
        <f>O69*(SUM([2]CPR_CEB!$K$69:$K$70))/(SUM([2]CPR_CEB!$K$69:$K$72))</f>
        <v>10.52389188004758</v>
      </c>
      <c r="AU69" s="75">
        <f>O69*([2]CPR_CEB!$K$71/(SUM([2]CPR_CEB!$K$69:$K$72)))</f>
        <v>12.86486258060477</v>
      </c>
      <c r="AV69" s="75">
        <f>O69*([2]CPR_CEB!$K$72/(SUM([2]CPR_CEB!$K$69:$K$72)))</f>
        <v>37.461245539347644</v>
      </c>
      <c r="AW69" s="71">
        <f>$Q69*([2]CPR_CEB!$K$76/(SUM([2]CPR_CEB!$K$76:$K$78)))</f>
        <v>15.199691305579154</v>
      </c>
      <c r="AX69" s="71">
        <f>$Q69*(SUM([2]CPR_CEB!$K$77:$K$78)/(SUM([2]CPR_CEB!$K$76:$K$78)))</f>
        <v>25.49030869442084</v>
      </c>
      <c r="AY69" s="75">
        <f>$R69*(SUM([2]CPR_CEB!$K$79)/(SUM([2]CPR_CEB!$K$79:$K$84)))</f>
        <v>8.6914497486134863</v>
      </c>
      <c r="AZ69" s="75">
        <f>$R69*(SUM([2]CPR_CEB!$K$80)/(SUM([2]CPR_CEB!$K$79:$K$84)))</f>
        <v>34.464143471725492</v>
      </c>
      <c r="BA69" s="75">
        <f>$R69*(SUM([2]CPR_CEB!$K$81:$K$83)/(SUM([2]CPR_CEB!$K$79:$K$84)))</f>
        <v>32.262638262582279</v>
      </c>
      <c r="BB69" s="75">
        <f>$R69*(SUM([2]CPR_CEB!$K$84)/(SUM([2]CPR_CEB!$K$79:$K$84)))</f>
        <v>36.50176851707873</v>
      </c>
      <c r="BC69" s="71">
        <f>$S69*(SUM([2]CPR_CEB!$K$85)/(SUM([2]CPR_CEB!$K$85:$K$90)))</f>
        <v>28.300055530268548</v>
      </c>
      <c r="BD69" s="71">
        <f>$S69*(SUM([2]CPR_CEB!$K$86)/(SUM([2]CPR_CEB!$K$85:$K$90)))</f>
        <v>13.078807237141557</v>
      </c>
      <c r="BE69" s="71">
        <f>$S69*(SUM([2]CPR_CEB!$K$87:$K$90)/(SUM([2]CPR_CEB!$K$85:$K$90)))</f>
        <v>49.401137232589896</v>
      </c>
      <c r="BF69" s="75">
        <f>$U69*(SUM([2]CPR_CEB!$K$93)/(SUM([2]CPR_CEB!$K$93:$K$97)))</f>
        <v>8.5277041478529506E-2</v>
      </c>
      <c r="BG69" s="75">
        <f>$U69*(SUM([2]CPR_CEB!$K$94)/(SUM([2]CPR_CEB!$K$93:$K$97)))*([2]TRP!$D$246/SUM([2]TRP!$D$246:$D$247))</f>
        <v>0.24782739030692266</v>
      </c>
      <c r="BH69" s="75">
        <f>$U69*(SUM([2]CPR_CEB!$K$94)/(SUM([2]CPR_CEB!$K$93:$K$97)))*([2]TRP!$D$247/SUM([2]TRP!$D$246:$D$247))</f>
        <v>0.11801762733379177</v>
      </c>
      <c r="BI69" s="75">
        <f>$U69*(SUM([2]CPR_CEB!$K$95:$K$96)/(SUM([2]CPR_CEB!$K$93:$K$97)))</f>
        <v>2.6357766484470684</v>
      </c>
      <c r="BJ69" s="75">
        <f>$U69*(SUM([2]CPR_CEB!$K$97)/(SUM([2]CPR_CEB!$K$93:$K$97)))</f>
        <v>32.523101292433687</v>
      </c>
      <c r="BK69" s="71">
        <f>$V69*(SUM([2]CPR_CEB!$K$98)/(SUM([2]CPR_CEB!$K$98:$K$100)))</f>
        <v>108.85947379782357</v>
      </c>
      <c r="BL69" s="71">
        <f>$V69*(SUM([2]CPR_CEB!$K$99)/(SUM([2]CPR_CEB!$K$98:$K$100)))</f>
        <v>56.379356468959912</v>
      </c>
      <c r="BM69" s="71">
        <f>$V69*(SUM([2]CPR_CEB!$K$100)/(SUM([2]CPR_CEB!$K$98:$K$100)))</f>
        <v>20.981169733216515</v>
      </c>
      <c r="BN69" s="75">
        <f>$AB69*(SUM([2]CPR_CEB!$K$106)/(SUM([2]CPR_CEB!$K$106:$K$113)))</f>
        <v>6.5468527430221357</v>
      </c>
      <c r="BO69" s="75">
        <f>$AB69*(SUM([2]CPR_CEB!$K$107)/(SUM([2]CPR_CEB!$K$106:$K$113)))</f>
        <v>11.949254625173777</v>
      </c>
      <c r="BP69" s="75">
        <f>$AB69*(SUM([2]CPR_CEB!$K$108)/(SUM([2]CPR_CEB!$K$106:$K$113)))</f>
        <v>28.408833279863117</v>
      </c>
      <c r="BQ69" s="75">
        <f>$AB69*(SUM([2]CPR_CEB!$K$109)/(SUM([2]CPR_CEB!$K$106:$K$113)))</f>
        <v>6.4064955619719814</v>
      </c>
      <c r="BR69" s="75">
        <f>$AB69*(SUM([2]CPR_CEB!$K$110)/(SUM([2]CPR_CEB!$K$106:$K$113)))</f>
        <v>12.009986097743557</v>
      </c>
      <c r="BS69" s="75">
        <f>$AB69*(SUM([2]CPR_CEB!$K$111:$K$112)/(SUM([2]CPR_CEB!$K$106:$K$113)))</f>
        <v>26.003192171960219</v>
      </c>
      <c r="BT69" s="75">
        <f>$AB69*(SUM([2]CPR_CEB!$K$113)/(SUM([2]CPR_CEB!$K$106:$K$113)))*([2]TRP!$D$248/SUM([2]TRP!$D$248:$D$251))</f>
        <v>1.0468571090997982</v>
      </c>
      <c r="BU69" s="75">
        <f>$AB69*(SUM([2]CPR_CEB!$K$113)/(SUM([2]CPR_CEB!$K$106:$K$113)))*([2]TRP!$D$249/SUM([2]TRP!$D$248:$D$251))</f>
        <v>5.3658139969348158</v>
      </c>
      <c r="BV69" s="75">
        <f>$AB69*(SUM([2]CPR_CEB!$K$113)/(SUM([2]CPR_CEB!$K$106:$K$113)))*([2]TRP!$D$250/SUM([2]TRP!$D$248:$D$251))</f>
        <v>1.2776377513431731</v>
      </c>
      <c r="BW69" s="75">
        <f>$AB69*(SUM([2]CPR_CEB!$K$113)/(SUM([2]CPR_CEB!$K$106:$K$113)))*([2]TRP!$D$251/SUM([2]TRP!$D$248:$D$251))</f>
        <v>1.9450766628874245</v>
      </c>
      <c r="BX69" s="71">
        <f>$AJ69*(SUM([2]CPR_CEB!$K$129)/(SUM([2]CPR_CEB!$K$129:$K$130)))</f>
        <v>64.167298074986334</v>
      </c>
      <c r="BY69" s="71">
        <f>$AJ69*(SUM([2]CPR_CEB!$K$130)/(SUM([2]CPR_CEB!$K$129:$K$130)))</f>
        <v>21.002701925013668</v>
      </c>
      <c r="BZ69" s="68">
        <f>$AN69*(SUM([2]CPR_CEB!$K$137)/(SUM([2]CPR_CEB!$K$137:$K$138)))</f>
        <v>1.2002989949990848</v>
      </c>
      <c r="CA69" s="68">
        <f>$AN69*(SUM([2]CPR_CEB!$K$138)/(SUM([2]CPR_CEB!$K$137:$K$138)))</f>
        <v>5.9297010050009158</v>
      </c>
      <c r="CB69" s="71">
        <f>$AO69*([2]CPR_CEB!$K$139+[2]CPR_CEB!$K$141)/(SUM([2]CPR_CEB!$K$139:$K$141))</f>
        <v>34.078927173511673</v>
      </c>
      <c r="CC69" s="71">
        <f>$AO69*(SUM([2]CPR_CEB!$K$140)/(SUM([2]CPR_CEB!$K$139:$K$141)))</f>
        <v>28.261072826488331</v>
      </c>
      <c r="CD69" s="68">
        <f>$AP69*(SUM([2]CPR_CEB!$K$142)/(SUM([2]CPR_CEB!$K$142:$K$143)))</f>
        <v>2.8737199902008821</v>
      </c>
      <c r="CE69" s="68">
        <f>$AP69*(SUM([2]CPR_CEB!$K$143)/(SUM([2]CPR_CEB!$K$142:$K$143)))</f>
        <v>3.956280009799118</v>
      </c>
      <c r="CF69" s="70"/>
      <c r="CG69" s="70"/>
      <c r="CI69" s="72">
        <f t="shared" si="5"/>
        <v>6.91</v>
      </c>
      <c r="CJ69" s="73">
        <f t="shared" si="6"/>
        <v>133.42000000000002</v>
      </c>
      <c r="CK69" s="73">
        <f t="shared" si="7"/>
        <v>154.97</v>
      </c>
      <c r="CL69" s="73">
        <f t="shared" si="8"/>
        <v>12.86486258060477</v>
      </c>
      <c r="CM69" s="73">
        <f t="shared" si="9"/>
        <v>37.461245539347644</v>
      </c>
      <c r="CN69" s="73">
        <f t="shared" si="10"/>
        <v>25.49030869442084</v>
      </c>
      <c r="CO69" s="73">
        <f t="shared" si="11"/>
        <v>8.6914497486134863</v>
      </c>
      <c r="CP69" s="73">
        <f t="shared" si="11"/>
        <v>34.464143471725492</v>
      </c>
      <c r="CQ69" s="73">
        <f t="shared" si="12"/>
        <v>36.50176851707873</v>
      </c>
      <c r="CR69" s="73">
        <f t="shared" si="12"/>
        <v>28.300055530268548</v>
      </c>
      <c r="CS69" s="73">
        <f t="shared" si="13"/>
        <v>13.078807237141557</v>
      </c>
      <c r="CT69" s="73">
        <f t="shared" si="14"/>
        <v>325.64430506246248</v>
      </c>
      <c r="CU69" s="73">
        <f t="shared" si="15"/>
        <v>109.94999999999999</v>
      </c>
      <c r="CV69" s="73">
        <f t="shared" si="16"/>
        <v>7.5937098521219344</v>
      </c>
      <c r="CW69" s="73">
        <f t="shared" si="17"/>
        <v>11.949254625173777</v>
      </c>
      <c r="CX69" s="73">
        <f t="shared" si="18"/>
        <v>33.774647276797936</v>
      </c>
      <c r="CY69" s="73">
        <f t="shared" si="18"/>
        <v>7.6841333133151544</v>
      </c>
      <c r="CZ69" s="73">
        <f t="shared" si="18"/>
        <v>13.955062760630982</v>
      </c>
      <c r="DA69" s="73">
        <f t="shared" si="19"/>
        <v>892.4434364056583</v>
      </c>
      <c r="DB69" s="73">
        <f t="shared" si="20"/>
        <v>63.639755766302031</v>
      </c>
      <c r="DC69" s="73">
        <f t="shared" si="21"/>
        <v>8.5277041478529506E-2</v>
      </c>
      <c r="DD69" s="73">
        <f t="shared" si="22"/>
        <v>32.77092868274061</v>
      </c>
      <c r="DE69" s="73">
        <f t="shared" si="23"/>
        <v>108.85947379782357</v>
      </c>
      <c r="DF69" s="73">
        <f t="shared" si="24"/>
        <v>56.497374096293704</v>
      </c>
      <c r="DG69" s="74">
        <f t="shared" si="25"/>
        <v>2157</v>
      </c>
      <c r="DH69" s="99"/>
    </row>
    <row r="70" spans="1:112" ht="13.25" x14ac:dyDescent="0.25">
      <c r="A70" s="22" t="str">
        <f t="shared" si="3"/>
        <v>PRODUCTION DE COMBUSTIBLES ET DE CARBURA</v>
      </c>
      <c r="B70" s="45" t="str">
        <f t="shared" si="3"/>
        <v xml:space="preserve">FG1 </v>
      </c>
      <c r="C70" s="22" t="s">
        <v>162</v>
      </c>
      <c r="D70" s="67">
        <f t="shared" si="27"/>
        <v>0</v>
      </c>
      <c r="E70" s="67">
        <f t="shared" si="28"/>
        <v>0</v>
      </c>
      <c r="F70" s="67">
        <f t="shared" si="28"/>
        <v>0</v>
      </c>
      <c r="G70" s="67">
        <f t="shared" si="28"/>
        <v>0</v>
      </c>
      <c r="H70" s="67">
        <f t="shared" si="28"/>
        <v>0</v>
      </c>
      <c r="I70" s="67">
        <f t="shared" si="28"/>
        <v>0</v>
      </c>
      <c r="J70" s="67">
        <f t="shared" si="28"/>
        <v>0</v>
      </c>
      <c r="K70" s="67">
        <f t="shared" si="28"/>
        <v>0</v>
      </c>
      <c r="L70" s="67">
        <f t="shared" si="28"/>
        <v>0</v>
      </c>
      <c r="M70" s="67">
        <f t="shared" si="28"/>
        <v>0</v>
      </c>
      <c r="N70" s="67">
        <f t="shared" si="28"/>
        <v>0</v>
      </c>
      <c r="O70" s="68">
        <f t="shared" si="28"/>
        <v>0</v>
      </c>
      <c r="P70" s="67">
        <f t="shared" si="28"/>
        <v>0</v>
      </c>
      <c r="Q70" s="69">
        <f t="shared" si="28"/>
        <v>0</v>
      </c>
      <c r="R70" s="68">
        <f t="shared" si="28"/>
        <v>0</v>
      </c>
      <c r="S70" s="69">
        <f t="shared" si="28"/>
        <v>0</v>
      </c>
      <c r="T70" s="67">
        <f t="shared" si="28"/>
        <v>0</v>
      </c>
      <c r="U70" s="68">
        <f t="shared" si="28"/>
        <v>0</v>
      </c>
      <c r="V70" s="69">
        <f t="shared" si="28"/>
        <v>0</v>
      </c>
      <c r="W70" s="67">
        <f t="shared" si="28"/>
        <v>0</v>
      </c>
      <c r="X70" s="67">
        <f t="shared" si="28"/>
        <v>0</v>
      </c>
      <c r="Y70" s="67">
        <f t="shared" si="28"/>
        <v>0</v>
      </c>
      <c r="Z70" s="67">
        <f t="shared" si="28"/>
        <v>0</v>
      </c>
      <c r="AA70" s="67">
        <f t="shared" si="28"/>
        <v>0</v>
      </c>
      <c r="AB70" s="68">
        <f t="shared" si="28"/>
        <v>0</v>
      </c>
      <c r="AC70" s="67">
        <f t="shared" si="28"/>
        <v>0</v>
      </c>
      <c r="AD70" s="67">
        <f t="shared" si="28"/>
        <v>0</v>
      </c>
      <c r="AE70" s="67">
        <f t="shared" si="28"/>
        <v>0</v>
      </c>
      <c r="AF70" s="67">
        <f t="shared" si="28"/>
        <v>0</v>
      </c>
      <c r="AG70" s="67">
        <f t="shared" si="28"/>
        <v>0</v>
      </c>
      <c r="AH70" s="67">
        <f t="shared" si="28"/>
        <v>0</v>
      </c>
      <c r="AI70" s="67">
        <f t="shared" si="28"/>
        <v>0</v>
      </c>
      <c r="AJ70" s="69">
        <f t="shared" si="28"/>
        <v>0</v>
      </c>
      <c r="AK70" s="67">
        <f t="shared" si="28"/>
        <v>0</v>
      </c>
      <c r="AL70" s="67">
        <f t="shared" si="28"/>
        <v>0</v>
      </c>
      <c r="AM70" s="70">
        <f t="shared" si="28"/>
        <v>0</v>
      </c>
      <c r="AN70" s="68">
        <f t="shared" si="28"/>
        <v>0</v>
      </c>
      <c r="AO70" s="69">
        <f t="shared" si="28"/>
        <v>0</v>
      </c>
      <c r="AP70" s="68">
        <f t="shared" si="28"/>
        <v>0</v>
      </c>
      <c r="AQ70" s="67">
        <f t="shared" si="28"/>
        <v>0</v>
      </c>
      <c r="AR70" s="67">
        <f t="shared" si="28"/>
        <v>0</v>
      </c>
      <c r="AS70" s="67">
        <f t="shared" si="28"/>
        <v>0</v>
      </c>
      <c r="AT70" s="75">
        <f>O70*(SUM([2]CPR_CEB!$K$69:$K$70))/(SUM([2]CPR_CEB!$K$69:$K$72))</f>
        <v>0</v>
      </c>
      <c r="AU70" s="75">
        <f>O70*([2]CPR_CEB!$K$71/(SUM([2]CPR_CEB!$K$69:$K$72)))</f>
        <v>0</v>
      </c>
      <c r="AV70" s="75">
        <f>O70*([2]CPR_CEB!$K$72/(SUM([2]CPR_CEB!$K$69:$K$72)))</f>
        <v>0</v>
      </c>
      <c r="AW70" s="71">
        <f>$Q70*([2]CPR_CEB!$K$76/(SUM([2]CPR_CEB!$K$76:$K$78)))</f>
        <v>0</v>
      </c>
      <c r="AX70" s="71">
        <f>$Q70*(SUM([2]CPR_CEB!$K$77:$K$78)/(SUM([2]CPR_CEB!$K$76:$K$78)))</f>
        <v>0</v>
      </c>
      <c r="AY70" s="75">
        <f>$R70*(SUM([2]CPR_CEB!$K$79)/(SUM([2]CPR_CEB!$K$79:$K$84)))</f>
        <v>0</v>
      </c>
      <c r="AZ70" s="75">
        <f>$R70*(SUM([2]CPR_CEB!$K$80)/(SUM([2]CPR_CEB!$K$79:$K$84)))</f>
        <v>0</v>
      </c>
      <c r="BA70" s="75">
        <f>$R70*(SUM([2]CPR_CEB!$K$81:$K$83)/(SUM([2]CPR_CEB!$K$79:$K$84)))</f>
        <v>0</v>
      </c>
      <c r="BB70" s="75">
        <f>$R70*(SUM([2]CPR_CEB!$K$84)/(SUM([2]CPR_CEB!$K$79:$K$84)))</f>
        <v>0</v>
      </c>
      <c r="BC70" s="71">
        <f>$S70*(SUM([2]CPR_CEB!$K$85)/(SUM([2]CPR_CEB!$K$85:$K$90)))</f>
        <v>0</v>
      </c>
      <c r="BD70" s="71">
        <f>$S70*(SUM([2]CPR_CEB!$K$86)/(SUM([2]CPR_CEB!$K$85:$K$90)))</f>
        <v>0</v>
      </c>
      <c r="BE70" s="71">
        <f>$S70*(SUM([2]CPR_CEB!$K$87:$K$90)/(SUM([2]CPR_CEB!$K$85:$K$90)))</f>
        <v>0</v>
      </c>
      <c r="BF70" s="75">
        <f>$U70*(SUM([2]CPR_CEB!$K$93)/(SUM([2]CPR_CEB!$K$93:$K$97)))</f>
        <v>0</v>
      </c>
      <c r="BG70" s="75">
        <f>$U70*(SUM([2]CPR_CEB!$K$94)/(SUM([2]CPR_CEB!$K$93:$K$97)))*([2]TRP!$D$246/SUM([2]TRP!$D$246:$D$247))</f>
        <v>0</v>
      </c>
      <c r="BH70" s="75">
        <f>$U70*(SUM([2]CPR_CEB!$K$94)/(SUM([2]CPR_CEB!$K$93:$K$97)))*([2]TRP!$D$247/SUM([2]TRP!$D$246:$D$247))</f>
        <v>0</v>
      </c>
      <c r="BI70" s="75">
        <f>$U70*(SUM([2]CPR_CEB!$K$95:$K$96)/(SUM([2]CPR_CEB!$K$93:$K$97)))</f>
        <v>0</v>
      </c>
      <c r="BJ70" s="75">
        <f>$U70*(SUM([2]CPR_CEB!$K$97)/(SUM([2]CPR_CEB!$K$93:$K$97)))</f>
        <v>0</v>
      </c>
      <c r="BK70" s="71">
        <f>$V70*(SUM([2]CPR_CEB!$K$98)/(SUM([2]CPR_CEB!$K$98:$K$100)))</f>
        <v>0</v>
      </c>
      <c r="BL70" s="71">
        <f>$V70*(SUM([2]CPR_CEB!$K$99)/(SUM([2]CPR_CEB!$K$98:$K$100)))</f>
        <v>0</v>
      </c>
      <c r="BM70" s="71">
        <f>$V70*(SUM([2]CPR_CEB!$K$100)/(SUM([2]CPR_CEB!$K$98:$K$100)))</f>
        <v>0</v>
      </c>
      <c r="BN70" s="75">
        <f>$AB70*(SUM([2]CPR_CEB!$K$106)/(SUM([2]CPR_CEB!$K$106:$K$113)))</f>
        <v>0</v>
      </c>
      <c r="BO70" s="75">
        <f>$AB70*(SUM([2]CPR_CEB!$K$107)/(SUM([2]CPR_CEB!$K$106:$K$113)))</f>
        <v>0</v>
      </c>
      <c r="BP70" s="75">
        <f>$AB70*(SUM([2]CPR_CEB!$K$108)/(SUM([2]CPR_CEB!$K$106:$K$113)))</f>
        <v>0</v>
      </c>
      <c r="BQ70" s="75">
        <f>$AB70*(SUM([2]CPR_CEB!$K$109)/(SUM([2]CPR_CEB!$K$106:$K$113)))</f>
        <v>0</v>
      </c>
      <c r="BR70" s="75">
        <f>$AB70*(SUM([2]CPR_CEB!$K$110)/(SUM([2]CPR_CEB!$K$106:$K$113)))</f>
        <v>0</v>
      </c>
      <c r="BS70" s="75">
        <f>$AB70*(SUM([2]CPR_CEB!$K$111:$K$112)/(SUM([2]CPR_CEB!$K$106:$K$113)))</f>
        <v>0</v>
      </c>
      <c r="BT70" s="75">
        <f>$AB70*(SUM([2]CPR_CEB!$K$113)/(SUM([2]CPR_CEB!$K$106:$K$113)))*([2]TRP!$D$248/SUM([2]TRP!$D$248:$D$251))</f>
        <v>0</v>
      </c>
      <c r="BU70" s="75">
        <f>$AB70*(SUM([2]CPR_CEB!$K$113)/(SUM([2]CPR_CEB!$K$106:$K$113)))*([2]TRP!$D$249/SUM([2]TRP!$D$248:$D$251))</f>
        <v>0</v>
      </c>
      <c r="BV70" s="75">
        <f>$AB70*(SUM([2]CPR_CEB!$K$113)/(SUM([2]CPR_CEB!$K$106:$K$113)))*([2]TRP!$D$250/SUM([2]TRP!$D$248:$D$251))</f>
        <v>0</v>
      </c>
      <c r="BW70" s="75">
        <f>$AB70*(SUM([2]CPR_CEB!$K$113)/(SUM([2]CPR_CEB!$K$106:$K$113)))*([2]TRP!$D$251/SUM([2]TRP!$D$248:$D$251))</f>
        <v>0</v>
      </c>
      <c r="BX70" s="71">
        <f>$AJ70*(SUM([2]CPR_CEB!$K$129)/(SUM([2]CPR_CEB!$K$129:$K$130)))</f>
        <v>0</v>
      </c>
      <c r="BY70" s="71">
        <f>$AJ70*(SUM([2]CPR_CEB!$K$130)/(SUM([2]CPR_CEB!$K$129:$K$130)))</f>
        <v>0</v>
      </c>
      <c r="BZ70" s="68">
        <f>$AN70*(SUM([2]CPR_CEB!$K$137)/(SUM([2]CPR_CEB!$K$137:$K$138)))</f>
        <v>0</v>
      </c>
      <c r="CA70" s="68">
        <f>$AN70*(SUM([2]CPR_CEB!$K$138)/(SUM([2]CPR_CEB!$K$137:$K$138)))</f>
        <v>0</v>
      </c>
      <c r="CB70" s="71">
        <f>$AO70*([2]CPR_CEB!$K$139+[2]CPR_CEB!$K$141)/(SUM([2]CPR_CEB!$K$139:$K$141))</f>
        <v>0</v>
      </c>
      <c r="CC70" s="71">
        <f>$AO70*(SUM([2]CPR_CEB!$K$140)/(SUM([2]CPR_CEB!$K$139:$K$141)))</f>
        <v>0</v>
      </c>
      <c r="CD70" s="68">
        <f>$AP70*(SUM([2]CPR_CEB!$K$142)/(SUM([2]CPR_CEB!$K$142:$K$143)))</f>
        <v>0</v>
      </c>
      <c r="CE70" s="68">
        <f>$AP70*(SUM([2]CPR_CEB!$K$143)/(SUM([2]CPR_CEB!$K$142:$K$143)))</f>
        <v>0</v>
      </c>
      <c r="CF70" s="70"/>
      <c r="CG70" s="70"/>
      <c r="CI70" s="72">
        <f t="shared" si="5"/>
        <v>0</v>
      </c>
      <c r="CJ70" s="73">
        <f t="shared" si="6"/>
        <v>0</v>
      </c>
      <c r="CK70" s="73">
        <f t="shared" si="7"/>
        <v>0</v>
      </c>
      <c r="CL70" s="73">
        <f t="shared" si="8"/>
        <v>0</v>
      </c>
      <c r="CM70" s="73">
        <f t="shared" si="9"/>
        <v>0</v>
      </c>
      <c r="CN70" s="73">
        <f t="shared" si="10"/>
        <v>0</v>
      </c>
      <c r="CO70" s="73">
        <f t="shared" si="11"/>
        <v>0</v>
      </c>
      <c r="CP70" s="73">
        <f t="shared" si="11"/>
        <v>0</v>
      </c>
      <c r="CQ70" s="73">
        <f t="shared" si="12"/>
        <v>0</v>
      </c>
      <c r="CR70" s="73">
        <f t="shared" si="12"/>
        <v>0</v>
      </c>
      <c r="CS70" s="73">
        <f t="shared" si="13"/>
        <v>0</v>
      </c>
      <c r="CT70" s="73">
        <f t="shared" si="14"/>
        <v>0</v>
      </c>
      <c r="CU70" s="73">
        <f t="shared" si="15"/>
        <v>0</v>
      </c>
      <c r="CV70" s="73">
        <f t="shared" si="16"/>
        <v>0</v>
      </c>
      <c r="CW70" s="73">
        <f t="shared" si="17"/>
        <v>0</v>
      </c>
      <c r="CX70" s="73">
        <f t="shared" si="18"/>
        <v>0</v>
      </c>
      <c r="CY70" s="73">
        <f t="shared" si="18"/>
        <v>0</v>
      </c>
      <c r="CZ70" s="73">
        <f t="shared" si="18"/>
        <v>0</v>
      </c>
      <c r="DA70" s="73">
        <f t="shared" si="19"/>
        <v>0</v>
      </c>
      <c r="DB70" s="73">
        <f t="shared" si="20"/>
        <v>0</v>
      </c>
      <c r="DC70" s="73">
        <f t="shared" si="21"/>
        <v>0</v>
      </c>
      <c r="DD70" s="73">
        <f t="shared" si="22"/>
        <v>0</v>
      </c>
      <c r="DE70" s="73">
        <f t="shared" si="23"/>
        <v>0</v>
      </c>
      <c r="DF70" s="73">
        <f t="shared" si="24"/>
        <v>0</v>
      </c>
      <c r="DG70" s="74">
        <f t="shared" si="25"/>
        <v>0</v>
      </c>
      <c r="DH70" s="99"/>
    </row>
    <row r="71" spans="1:112" ht="13.25" x14ac:dyDescent="0.25">
      <c r="A71" s="22" t="str">
        <f t="shared" si="3"/>
        <v>EAU  GAZ  ELECTRICITE</v>
      </c>
      <c r="B71" s="46" t="str">
        <f t="shared" si="3"/>
        <v xml:space="preserve">FG2 </v>
      </c>
      <c r="C71" s="22" t="s">
        <v>163</v>
      </c>
      <c r="D71" s="67">
        <f t="shared" si="27"/>
        <v>0</v>
      </c>
      <c r="E71" s="67">
        <f t="shared" si="28"/>
        <v>0</v>
      </c>
      <c r="F71" s="67">
        <f t="shared" si="28"/>
        <v>0</v>
      </c>
      <c r="G71" s="67">
        <f t="shared" si="28"/>
        <v>0</v>
      </c>
      <c r="H71" s="67">
        <f t="shared" si="28"/>
        <v>0</v>
      </c>
      <c r="I71" s="67">
        <f t="shared" si="28"/>
        <v>0</v>
      </c>
      <c r="J71" s="67">
        <f t="shared" si="28"/>
        <v>0</v>
      </c>
      <c r="K71" s="67">
        <f t="shared" si="28"/>
        <v>0</v>
      </c>
      <c r="L71" s="67">
        <f t="shared" si="28"/>
        <v>0</v>
      </c>
      <c r="M71" s="67">
        <f t="shared" si="28"/>
        <v>0</v>
      </c>
      <c r="N71" s="67">
        <f t="shared" si="28"/>
        <v>0</v>
      </c>
      <c r="O71" s="68">
        <f t="shared" si="28"/>
        <v>0</v>
      </c>
      <c r="P71" s="67">
        <f t="shared" si="28"/>
        <v>0</v>
      </c>
      <c r="Q71" s="69">
        <f t="shared" si="28"/>
        <v>0</v>
      </c>
      <c r="R71" s="68">
        <f t="shared" si="28"/>
        <v>0</v>
      </c>
      <c r="S71" s="69">
        <f t="shared" si="28"/>
        <v>0</v>
      </c>
      <c r="T71" s="67">
        <f t="shared" si="28"/>
        <v>0</v>
      </c>
      <c r="U71" s="68">
        <f t="shared" si="28"/>
        <v>0</v>
      </c>
      <c r="V71" s="69">
        <f t="shared" si="28"/>
        <v>0</v>
      </c>
      <c r="W71" s="67">
        <f t="shared" si="28"/>
        <v>0</v>
      </c>
      <c r="X71" s="67">
        <f t="shared" si="28"/>
        <v>0</v>
      </c>
      <c r="Y71" s="67">
        <f t="shared" ref="E71:AS77" si="29">Y23</f>
        <v>0</v>
      </c>
      <c r="Z71" s="67">
        <f t="shared" si="29"/>
        <v>0</v>
      </c>
      <c r="AA71" s="67">
        <f t="shared" si="29"/>
        <v>0</v>
      </c>
      <c r="AB71" s="68">
        <f t="shared" si="29"/>
        <v>0</v>
      </c>
      <c r="AC71" s="67">
        <f t="shared" si="29"/>
        <v>0</v>
      </c>
      <c r="AD71" s="67">
        <f t="shared" si="29"/>
        <v>0</v>
      </c>
      <c r="AE71" s="67">
        <f t="shared" si="29"/>
        <v>0</v>
      </c>
      <c r="AF71" s="67">
        <f t="shared" si="29"/>
        <v>0</v>
      </c>
      <c r="AG71" s="67">
        <f t="shared" si="29"/>
        <v>0</v>
      </c>
      <c r="AH71" s="67">
        <f t="shared" si="29"/>
        <v>0</v>
      </c>
      <c r="AI71" s="67">
        <f t="shared" si="29"/>
        <v>0</v>
      </c>
      <c r="AJ71" s="69">
        <f t="shared" si="29"/>
        <v>0</v>
      </c>
      <c r="AK71" s="67">
        <f t="shared" si="29"/>
        <v>0</v>
      </c>
      <c r="AL71" s="67">
        <f t="shared" si="29"/>
        <v>0</v>
      </c>
      <c r="AM71" s="70">
        <f t="shared" si="29"/>
        <v>0</v>
      </c>
      <c r="AN71" s="68">
        <f t="shared" si="29"/>
        <v>0</v>
      </c>
      <c r="AO71" s="69">
        <f t="shared" si="29"/>
        <v>0</v>
      </c>
      <c r="AP71" s="68">
        <f t="shared" si="29"/>
        <v>0</v>
      </c>
      <c r="AQ71" s="67">
        <f t="shared" si="29"/>
        <v>0</v>
      </c>
      <c r="AR71" s="67">
        <f t="shared" si="29"/>
        <v>0</v>
      </c>
      <c r="AS71" s="67">
        <f t="shared" si="29"/>
        <v>0</v>
      </c>
      <c r="AT71" s="75">
        <f>O71*(SUM([2]CPR_CEB!$K$69:$K$70))/(SUM([2]CPR_CEB!$K$69:$K$72))</f>
        <v>0</v>
      </c>
      <c r="AU71" s="75">
        <f>O71*([2]CPR_CEB!$K$71/(SUM([2]CPR_CEB!$K$69:$K$72)))</f>
        <v>0</v>
      </c>
      <c r="AV71" s="75">
        <f>O71*([2]CPR_CEB!$K$72/(SUM([2]CPR_CEB!$K$69:$K$72)))</f>
        <v>0</v>
      </c>
      <c r="AW71" s="71">
        <f>$Q71*([2]CPR_CEB!$K$76/(SUM([2]CPR_CEB!$K$76:$K$78)))</f>
        <v>0</v>
      </c>
      <c r="AX71" s="71">
        <f>$Q71*(SUM([2]CPR_CEB!$K$77:$K$78)/(SUM([2]CPR_CEB!$K$76:$K$78)))</f>
        <v>0</v>
      </c>
      <c r="AY71" s="75">
        <f>$R71*(SUM([2]CPR_CEB!$K$79)/(SUM([2]CPR_CEB!$K$79:$K$84)))</f>
        <v>0</v>
      </c>
      <c r="AZ71" s="75">
        <f>$R71*(SUM([2]CPR_CEB!$K$80)/(SUM([2]CPR_CEB!$K$79:$K$84)))</f>
        <v>0</v>
      </c>
      <c r="BA71" s="75">
        <f>$R71*(SUM([2]CPR_CEB!$K$81:$K$83)/(SUM([2]CPR_CEB!$K$79:$K$84)))</f>
        <v>0</v>
      </c>
      <c r="BB71" s="75">
        <f>$R71*(SUM([2]CPR_CEB!$K$84)/(SUM([2]CPR_CEB!$K$79:$K$84)))</f>
        <v>0</v>
      </c>
      <c r="BC71" s="71">
        <f>$S71*(SUM([2]CPR_CEB!$K$85)/(SUM([2]CPR_CEB!$K$85:$K$90)))</f>
        <v>0</v>
      </c>
      <c r="BD71" s="71">
        <f>$S71*(SUM([2]CPR_CEB!$K$86)/(SUM([2]CPR_CEB!$K$85:$K$90)))</f>
        <v>0</v>
      </c>
      <c r="BE71" s="71">
        <f>$S71*(SUM([2]CPR_CEB!$K$87:$K$90)/(SUM([2]CPR_CEB!$K$85:$K$90)))</f>
        <v>0</v>
      </c>
      <c r="BF71" s="75">
        <f>$U71*(SUM([2]CPR_CEB!$K$93)/(SUM([2]CPR_CEB!$K$93:$K$97)))</f>
        <v>0</v>
      </c>
      <c r="BG71" s="75">
        <f>$U71*(SUM([2]CPR_CEB!$K$94)/(SUM([2]CPR_CEB!$K$93:$K$97)))*([2]TRP!$D$246/SUM([2]TRP!$D$246:$D$247))</f>
        <v>0</v>
      </c>
      <c r="BH71" s="75">
        <f>$U71*(SUM([2]CPR_CEB!$K$94)/(SUM([2]CPR_CEB!$K$93:$K$97)))*([2]TRP!$D$247/SUM([2]TRP!$D$246:$D$247))</f>
        <v>0</v>
      </c>
      <c r="BI71" s="75">
        <f>$U71*(SUM([2]CPR_CEB!$K$95:$K$96)/(SUM([2]CPR_CEB!$K$93:$K$97)))</f>
        <v>0</v>
      </c>
      <c r="BJ71" s="75">
        <f>$U71*(SUM([2]CPR_CEB!$K$97)/(SUM([2]CPR_CEB!$K$93:$K$97)))</f>
        <v>0</v>
      </c>
      <c r="BK71" s="71">
        <f>$V71*(SUM([2]CPR_CEB!$K$98)/(SUM([2]CPR_CEB!$K$98:$K$100)))</f>
        <v>0</v>
      </c>
      <c r="BL71" s="71">
        <f>$V71*(SUM([2]CPR_CEB!$K$99)/(SUM([2]CPR_CEB!$K$98:$K$100)))</f>
        <v>0</v>
      </c>
      <c r="BM71" s="71">
        <f>$V71*(SUM([2]CPR_CEB!$K$100)/(SUM([2]CPR_CEB!$K$98:$K$100)))</f>
        <v>0</v>
      </c>
      <c r="BN71" s="75">
        <f>$AB71*(SUM([2]CPR_CEB!$K$106)/(SUM([2]CPR_CEB!$K$106:$K$113)))</f>
        <v>0</v>
      </c>
      <c r="BO71" s="75">
        <f>$AB71*(SUM([2]CPR_CEB!$K$107)/(SUM([2]CPR_CEB!$K$106:$K$113)))</f>
        <v>0</v>
      </c>
      <c r="BP71" s="75">
        <f>$AB71*(SUM([2]CPR_CEB!$K$108)/(SUM([2]CPR_CEB!$K$106:$K$113)))</f>
        <v>0</v>
      </c>
      <c r="BQ71" s="75">
        <f>$AB71*(SUM([2]CPR_CEB!$K$109)/(SUM([2]CPR_CEB!$K$106:$K$113)))</f>
        <v>0</v>
      </c>
      <c r="BR71" s="75">
        <f>$AB71*(SUM([2]CPR_CEB!$K$110)/(SUM([2]CPR_CEB!$K$106:$K$113)))</f>
        <v>0</v>
      </c>
      <c r="BS71" s="75">
        <f>$AB71*(SUM([2]CPR_CEB!$K$111:$K$112)/(SUM([2]CPR_CEB!$K$106:$K$113)))</f>
        <v>0</v>
      </c>
      <c r="BT71" s="75">
        <f>$AB71*(SUM([2]CPR_CEB!$K$113)/(SUM([2]CPR_CEB!$K$106:$K$113)))*([2]TRP!$D$248/SUM([2]TRP!$D$248:$D$251))</f>
        <v>0</v>
      </c>
      <c r="BU71" s="75">
        <f>$AB71*(SUM([2]CPR_CEB!$K$113)/(SUM([2]CPR_CEB!$K$106:$K$113)))*([2]TRP!$D$249/SUM([2]TRP!$D$248:$D$251))</f>
        <v>0</v>
      </c>
      <c r="BV71" s="75">
        <f>$AB71*(SUM([2]CPR_CEB!$K$113)/(SUM([2]CPR_CEB!$K$106:$K$113)))*([2]TRP!$D$250/SUM([2]TRP!$D$248:$D$251))</f>
        <v>0</v>
      </c>
      <c r="BW71" s="75">
        <f>$AB71*(SUM([2]CPR_CEB!$K$113)/(SUM([2]CPR_CEB!$K$106:$K$113)))*([2]TRP!$D$251/SUM([2]TRP!$D$248:$D$251))</f>
        <v>0</v>
      </c>
      <c r="BX71" s="71">
        <f>$AJ71*(SUM([2]CPR_CEB!$K$129)/(SUM([2]CPR_CEB!$K$129:$K$130)))</f>
        <v>0</v>
      </c>
      <c r="BY71" s="71">
        <f>$AJ71*(SUM([2]CPR_CEB!$K$130)/(SUM([2]CPR_CEB!$K$129:$K$130)))</f>
        <v>0</v>
      </c>
      <c r="BZ71" s="68">
        <f>$AN71*(SUM([2]CPR_CEB!$K$137)/(SUM([2]CPR_CEB!$K$137:$K$138)))</f>
        <v>0</v>
      </c>
      <c r="CA71" s="68">
        <f>$AN71*(SUM([2]CPR_CEB!$K$138)/(SUM([2]CPR_CEB!$K$137:$K$138)))</f>
        <v>0</v>
      </c>
      <c r="CB71" s="71">
        <f>$AO71*([2]CPR_CEB!$K$139+[2]CPR_CEB!$K$141)/(SUM([2]CPR_CEB!$K$139:$K$141))</f>
        <v>0</v>
      </c>
      <c r="CC71" s="71">
        <f>$AO71*(SUM([2]CPR_CEB!$K$140)/(SUM([2]CPR_CEB!$K$139:$K$141)))</f>
        <v>0</v>
      </c>
      <c r="CD71" s="68">
        <f>$AP71*(SUM([2]CPR_CEB!$K$142)/(SUM([2]CPR_CEB!$K$142:$K$143)))</f>
        <v>0</v>
      </c>
      <c r="CE71" s="68">
        <f>$AP71*(SUM([2]CPR_CEB!$K$143)/(SUM([2]CPR_CEB!$K$142:$K$143)))</f>
        <v>0</v>
      </c>
      <c r="CF71" s="70"/>
      <c r="CG71" s="70"/>
      <c r="CI71" s="72">
        <f t="shared" si="5"/>
        <v>0</v>
      </c>
      <c r="CJ71" s="73">
        <f t="shared" si="6"/>
        <v>0</v>
      </c>
      <c r="CK71" s="73">
        <f t="shared" si="7"/>
        <v>0</v>
      </c>
      <c r="CL71" s="73">
        <f t="shared" si="8"/>
        <v>0</v>
      </c>
      <c r="CM71" s="73">
        <f t="shared" si="9"/>
        <v>0</v>
      </c>
      <c r="CN71" s="73">
        <f t="shared" si="10"/>
        <v>0</v>
      </c>
      <c r="CO71" s="73">
        <f t="shared" si="11"/>
        <v>0</v>
      </c>
      <c r="CP71" s="73">
        <f t="shared" si="11"/>
        <v>0</v>
      </c>
      <c r="CQ71" s="73">
        <f t="shared" si="12"/>
        <v>0</v>
      </c>
      <c r="CR71" s="73">
        <f t="shared" si="12"/>
        <v>0</v>
      </c>
      <c r="CS71" s="73">
        <f t="shared" si="13"/>
        <v>0</v>
      </c>
      <c r="CT71" s="73">
        <f t="shared" si="14"/>
        <v>0</v>
      </c>
      <c r="CU71" s="73">
        <f t="shared" si="15"/>
        <v>0</v>
      </c>
      <c r="CV71" s="73">
        <f t="shared" si="16"/>
        <v>0</v>
      </c>
      <c r="CW71" s="73">
        <f t="shared" si="17"/>
        <v>0</v>
      </c>
      <c r="CX71" s="73">
        <f t="shared" si="18"/>
        <v>0</v>
      </c>
      <c r="CY71" s="73">
        <f t="shared" si="18"/>
        <v>0</v>
      </c>
      <c r="CZ71" s="73">
        <f t="shared" si="18"/>
        <v>0</v>
      </c>
      <c r="DA71" s="73">
        <f t="shared" si="19"/>
        <v>0</v>
      </c>
      <c r="DB71" s="73">
        <f t="shared" si="20"/>
        <v>0</v>
      </c>
      <c r="DC71" s="73">
        <f t="shared" si="21"/>
        <v>0</v>
      </c>
      <c r="DD71" s="73">
        <f t="shared" si="22"/>
        <v>0</v>
      </c>
      <c r="DE71" s="73">
        <f t="shared" si="23"/>
        <v>0</v>
      </c>
      <c r="DF71" s="73">
        <f t="shared" si="24"/>
        <v>0</v>
      </c>
      <c r="DG71" s="74">
        <f t="shared" si="25"/>
        <v>0</v>
      </c>
      <c r="DH71" s="99"/>
    </row>
    <row r="72" spans="1:112" ht="13.25" x14ac:dyDescent="0.25">
      <c r="A72" s="22" t="str">
        <f t="shared" si="3"/>
        <v>BATIMENT</v>
      </c>
      <c r="B72" s="22" t="str">
        <f t="shared" si="3"/>
        <v xml:space="preserve">FH1 </v>
      </c>
      <c r="C72" s="22">
        <v>13</v>
      </c>
      <c r="D72" s="67">
        <f t="shared" si="27"/>
        <v>2769.3</v>
      </c>
      <c r="E72" s="67">
        <f t="shared" si="29"/>
        <v>207.89</v>
      </c>
      <c r="F72" s="67">
        <f t="shared" si="29"/>
        <v>450.65</v>
      </c>
      <c r="G72" s="67">
        <f t="shared" si="29"/>
        <v>25.15</v>
      </c>
      <c r="H72" s="67">
        <f t="shared" si="29"/>
        <v>74.08</v>
      </c>
      <c r="I72" s="67">
        <f t="shared" si="29"/>
        <v>30</v>
      </c>
      <c r="J72" s="67">
        <f t="shared" si="29"/>
        <v>73.760000000000005</v>
      </c>
      <c r="K72" s="67">
        <f t="shared" si="29"/>
        <v>410.88</v>
      </c>
      <c r="L72" s="67">
        <f t="shared" si="29"/>
        <v>52.77</v>
      </c>
      <c r="M72" s="67">
        <f t="shared" si="29"/>
        <v>151.66999999999999</v>
      </c>
      <c r="N72" s="67">
        <f t="shared" si="29"/>
        <v>41.54</v>
      </c>
      <c r="O72" s="68">
        <f t="shared" si="29"/>
        <v>208.06</v>
      </c>
      <c r="P72" s="67">
        <f t="shared" si="29"/>
        <v>17.760000000000002</v>
      </c>
      <c r="Q72" s="69">
        <f t="shared" si="29"/>
        <v>161.9</v>
      </c>
      <c r="R72" s="68">
        <f t="shared" si="29"/>
        <v>384.63</v>
      </c>
      <c r="S72" s="69">
        <f t="shared" si="29"/>
        <v>314.63</v>
      </c>
      <c r="T72" s="67">
        <f t="shared" si="29"/>
        <v>56.62</v>
      </c>
      <c r="U72" s="68">
        <f t="shared" si="29"/>
        <v>78.89</v>
      </c>
      <c r="V72" s="69">
        <f t="shared" si="29"/>
        <v>1987.85</v>
      </c>
      <c r="W72" s="67">
        <f t="shared" si="29"/>
        <v>274.02999999999997</v>
      </c>
      <c r="X72" s="67">
        <f t="shared" si="29"/>
        <v>117.25</v>
      </c>
      <c r="Y72" s="67">
        <f t="shared" si="29"/>
        <v>263.10000000000002</v>
      </c>
      <c r="Z72" s="67">
        <f t="shared" si="29"/>
        <v>784.04</v>
      </c>
      <c r="AA72" s="67">
        <f t="shared" si="29"/>
        <v>1988.75</v>
      </c>
      <c r="AB72" s="68">
        <f t="shared" si="29"/>
        <v>2444.4499999999998</v>
      </c>
      <c r="AC72" s="67">
        <f t="shared" si="29"/>
        <v>4090</v>
      </c>
      <c r="AD72" s="67">
        <f t="shared" si="29"/>
        <v>2250.4299999999998</v>
      </c>
      <c r="AE72" s="67">
        <f t="shared" si="29"/>
        <v>1470.78</v>
      </c>
      <c r="AF72" s="67">
        <f t="shared" si="29"/>
        <v>72496.05</v>
      </c>
      <c r="AG72" s="67">
        <f t="shared" si="29"/>
        <v>462.19</v>
      </c>
      <c r="AH72" s="67">
        <f t="shared" si="29"/>
        <v>636.72</v>
      </c>
      <c r="AI72" s="67">
        <f t="shared" si="29"/>
        <v>1417.98</v>
      </c>
      <c r="AJ72" s="69">
        <f t="shared" si="29"/>
        <v>928.07</v>
      </c>
      <c r="AK72" s="67">
        <f t="shared" si="29"/>
        <v>1162.02</v>
      </c>
      <c r="AL72" s="67">
        <f t="shared" si="29"/>
        <v>4423.18</v>
      </c>
      <c r="AM72" s="70">
        <f t="shared" si="29"/>
        <v>119.13</v>
      </c>
      <c r="AN72" s="68">
        <f t="shared" si="29"/>
        <v>6592.89</v>
      </c>
      <c r="AO72" s="69">
        <f t="shared" si="29"/>
        <v>3866.89</v>
      </c>
      <c r="AP72" s="68">
        <f t="shared" si="29"/>
        <v>1701.04</v>
      </c>
      <c r="AQ72" s="67">
        <f t="shared" si="29"/>
        <v>6486</v>
      </c>
      <c r="AR72" s="67">
        <f t="shared" si="29"/>
        <v>221</v>
      </c>
      <c r="AS72" s="67">
        <f t="shared" si="29"/>
        <v>121694.02</v>
      </c>
      <c r="AT72" s="75">
        <f>O72*(SUM([2]CPR_CEB!$K$69:$K$70))/(SUM([2]CPR_CEB!$K$69:$K$72))</f>
        <v>35.983581669066552</v>
      </c>
      <c r="AU72" s="75">
        <f>O72*([2]CPR_CEB!$K$71/(SUM([2]CPR_CEB!$K$69:$K$72)))</f>
        <v>43.987893319977459</v>
      </c>
      <c r="AV72" s="75">
        <f>O72*([2]CPR_CEB!$K$72/(SUM([2]CPR_CEB!$K$69:$K$72)))</f>
        <v>128.08852501095598</v>
      </c>
      <c r="AW72" s="71">
        <f>$Q72*([2]CPR_CEB!$K$76/(SUM([2]CPR_CEB!$K$76:$K$78)))</f>
        <v>60.477513452279808</v>
      </c>
      <c r="AX72" s="71">
        <f>$Q72*(SUM([2]CPR_CEB!$K$77:$K$78)/(SUM([2]CPR_CEB!$K$76:$K$78)))</f>
        <v>101.4224865477202</v>
      </c>
      <c r="AY72" s="75">
        <f>$R72*(SUM([2]CPR_CEB!$K$79)/(SUM([2]CPR_CEB!$K$79:$K$84)))</f>
        <v>29.869481029388897</v>
      </c>
      <c r="AZ72" s="75">
        <f>$R72*(SUM([2]CPR_CEB!$K$80)/(SUM([2]CPR_CEB!$K$79:$K$84)))</f>
        <v>118.44123930959415</v>
      </c>
      <c r="BA72" s="75">
        <f>$R72*(SUM([2]CPR_CEB!$K$81:$K$83)/(SUM([2]CPR_CEB!$K$79:$K$84)))</f>
        <v>110.87543383610635</v>
      </c>
      <c r="BB72" s="75">
        <f>$R72*(SUM([2]CPR_CEB!$K$84)/(SUM([2]CPR_CEB!$K$79:$K$84)))</f>
        <v>125.44384582491058</v>
      </c>
      <c r="BC72" s="71">
        <f>$S72*(SUM([2]CPR_CEB!$K$85)/(SUM([2]CPR_CEB!$K$85:$K$90)))</f>
        <v>98.083790168411468</v>
      </c>
      <c r="BD72" s="71">
        <f>$S72*(SUM([2]CPR_CEB!$K$86)/(SUM([2]CPR_CEB!$K$85:$K$90)))</f>
        <v>45.329203800637231</v>
      </c>
      <c r="BE72" s="71">
        <f>$S72*(SUM([2]CPR_CEB!$K$87:$K$90)/(SUM([2]CPR_CEB!$K$85:$K$90)))</f>
        <v>171.2170060309513</v>
      </c>
      <c r="BF72" s="75">
        <f>$U72*(SUM([2]CPR_CEB!$K$93)/(SUM([2]CPR_CEB!$K$93:$K$97)))</f>
        <v>0.1889218141601009</v>
      </c>
      <c r="BG72" s="75">
        <f>$U72*(SUM([2]CPR_CEB!$K$94)/(SUM([2]CPR_CEB!$K$93:$K$97)))*([2]TRP!$D$246/SUM([2]TRP!$D$246:$D$247))</f>
        <v>0.54903405844743403</v>
      </c>
      <c r="BH72" s="75">
        <f>$U72*(SUM([2]CPR_CEB!$K$94)/(SUM([2]CPR_CEB!$K$93:$K$97)))*([2]TRP!$D$247/SUM([2]TRP!$D$246:$D$247))</f>
        <v>0.26145494581193013</v>
      </c>
      <c r="BI72" s="75">
        <f>$U72*(SUM([2]CPR_CEB!$K$95:$K$96)/(SUM([2]CPR_CEB!$K$93:$K$97)))</f>
        <v>5.8392704239255613</v>
      </c>
      <c r="BJ72" s="75">
        <f>$U72*(SUM([2]CPR_CEB!$K$97)/(SUM([2]CPR_CEB!$K$93:$K$97)))</f>
        <v>72.051318757654968</v>
      </c>
      <c r="BK72" s="71">
        <f>$V72*(SUM([2]CPR_CEB!$K$98)/(SUM([2]CPR_CEB!$K$98:$K$100)))</f>
        <v>1162.0465309258059</v>
      </c>
      <c r="BL72" s="71">
        <f>$V72*(SUM([2]CPR_CEB!$K$99)/(SUM([2]CPR_CEB!$K$98:$K$100)))</f>
        <v>601.83494660520876</v>
      </c>
      <c r="BM72" s="71">
        <f>$V72*(SUM([2]CPR_CEB!$K$100)/(SUM([2]CPR_CEB!$K$98:$K$100)))</f>
        <v>223.9685224689853</v>
      </c>
      <c r="BN72" s="75">
        <f>$AB72*(SUM([2]CPR_CEB!$K$106)/(SUM([2]CPR_CEB!$K$106:$K$113)))</f>
        <v>158.51281881616939</v>
      </c>
      <c r="BO72" s="75">
        <f>$AB72*(SUM([2]CPR_CEB!$K$107)/(SUM([2]CPR_CEB!$K$106:$K$113)))</f>
        <v>289.31611993369694</v>
      </c>
      <c r="BP72" s="75">
        <f>$AB72*(SUM([2]CPR_CEB!$K$108)/(SUM([2]CPR_CEB!$K$106:$K$113)))</f>
        <v>687.83649475991876</v>
      </c>
      <c r="BQ72" s="75">
        <f>$AB72*(SUM([2]CPR_CEB!$K$109)/(SUM([2]CPR_CEB!$K$106:$K$113)))</f>
        <v>155.11448173992088</v>
      </c>
      <c r="BR72" s="75">
        <f>$AB72*(SUM([2]CPR_CEB!$K$110)/(SUM([2]CPR_CEB!$K$106:$K$113)))</f>
        <v>290.78655424553523</v>
      </c>
      <c r="BS72" s="75">
        <f>$AB72*(SUM([2]CPR_CEB!$K$111:$K$112)/(SUM([2]CPR_CEB!$K$106:$K$113)))</f>
        <v>629.59095785210138</v>
      </c>
      <c r="BT72" s="75">
        <f>$AB72*(SUM([2]CPR_CEB!$K$113)/(SUM([2]CPR_CEB!$K$106:$K$113)))*([2]TRP!$D$248/SUM([2]TRP!$D$248:$D$251))</f>
        <v>25.346571516828462</v>
      </c>
      <c r="BU72" s="75">
        <f>$AB72*(SUM([2]CPR_CEB!$K$113)/(SUM([2]CPR_CEB!$K$106:$K$113)))*([2]TRP!$D$249/SUM([2]TRP!$D$248:$D$251))</f>
        <v>129.91743289230695</v>
      </c>
      <c r="BV72" s="75">
        <f>$AB72*(SUM([2]CPR_CEB!$K$113)/(SUM([2]CPR_CEB!$K$106:$K$113)))*([2]TRP!$D$250/SUM([2]TRP!$D$248:$D$251))</f>
        <v>30.934247239211761</v>
      </c>
      <c r="BW72" s="75">
        <f>$AB72*(SUM([2]CPR_CEB!$K$113)/(SUM([2]CPR_CEB!$K$106:$K$113)))*([2]TRP!$D$251/SUM([2]TRP!$D$248:$D$251))</f>
        <v>47.094321004310267</v>
      </c>
      <c r="BX72" s="71">
        <f>$AJ72*(SUM([2]CPR_CEB!$K$129)/(SUM([2]CPR_CEB!$K$129:$K$130)))</f>
        <v>699.21033608609332</v>
      </c>
      <c r="BY72" s="71">
        <f>$AJ72*(SUM([2]CPR_CEB!$K$130)/(SUM([2]CPR_CEB!$K$129:$K$130)))</f>
        <v>228.85966391390673</v>
      </c>
      <c r="BZ72" s="68">
        <f>$AN72*(SUM([2]CPR_CEB!$K$137)/(SUM([2]CPR_CEB!$K$137:$K$138)))</f>
        <v>1109.8792764571551</v>
      </c>
      <c r="CA72" s="68">
        <f>$AN72*(SUM([2]CPR_CEB!$K$138)/(SUM([2]CPR_CEB!$K$137:$K$138)))</f>
        <v>5483.0107235428459</v>
      </c>
      <c r="CB72" s="71">
        <f>$AO72*([2]CPR_CEB!$K$139+[2]CPR_CEB!$K$141)/(SUM([2]CPR_CEB!$K$139:$K$141))</f>
        <v>2113.8829435030566</v>
      </c>
      <c r="CC72" s="71">
        <f>$AO72*(SUM([2]CPR_CEB!$K$140)/(SUM([2]CPR_CEB!$K$139:$K$141)))</f>
        <v>1753.0070564969433</v>
      </c>
      <c r="CD72" s="68">
        <f>$AP72*(SUM([2]CPR_CEB!$K$142)/(SUM([2]CPR_CEB!$K$142:$K$143)))</f>
        <v>715.71195492405684</v>
      </c>
      <c r="CE72" s="68">
        <f>$AP72*(SUM([2]CPR_CEB!$K$143)/(SUM([2]CPR_CEB!$K$142:$K$143)))</f>
        <v>985.32804507594301</v>
      </c>
      <c r="CF72" s="70"/>
      <c r="CG72" s="70"/>
      <c r="CI72" s="72">
        <f t="shared" si="5"/>
        <v>2769.3</v>
      </c>
      <c r="CJ72" s="73">
        <f t="shared" si="6"/>
        <v>658.54</v>
      </c>
      <c r="CK72" s="73">
        <f t="shared" si="7"/>
        <v>410.88</v>
      </c>
      <c r="CL72" s="73">
        <f t="shared" si="8"/>
        <v>43.987893319977459</v>
      </c>
      <c r="CM72" s="73">
        <f t="shared" si="9"/>
        <v>128.08852501095598</v>
      </c>
      <c r="CN72" s="73">
        <f t="shared" si="10"/>
        <v>101.4224865477202</v>
      </c>
      <c r="CO72" s="73">
        <f t="shared" si="11"/>
        <v>29.869481029388897</v>
      </c>
      <c r="CP72" s="73">
        <f t="shared" si="11"/>
        <v>118.44123930959415</v>
      </c>
      <c r="CQ72" s="73">
        <f t="shared" si="12"/>
        <v>125.44384582491058</v>
      </c>
      <c r="CR72" s="73">
        <f t="shared" si="12"/>
        <v>98.083790168411468</v>
      </c>
      <c r="CS72" s="73">
        <f t="shared" si="13"/>
        <v>45.329203800637231</v>
      </c>
      <c r="CT72" s="73">
        <f t="shared" si="14"/>
        <v>1131.7113278813149</v>
      </c>
      <c r="CU72" s="73">
        <f t="shared" si="15"/>
        <v>391.28</v>
      </c>
      <c r="CV72" s="73">
        <f t="shared" si="16"/>
        <v>183.85939033299786</v>
      </c>
      <c r="CW72" s="73">
        <f t="shared" si="17"/>
        <v>289.31611993369694</v>
      </c>
      <c r="CX72" s="73">
        <f t="shared" si="18"/>
        <v>817.75392765222568</v>
      </c>
      <c r="CY72" s="73">
        <f t="shared" si="18"/>
        <v>186.04872897913265</v>
      </c>
      <c r="CZ72" s="73">
        <f t="shared" si="18"/>
        <v>337.88087524984547</v>
      </c>
      <c r="DA72" s="73">
        <f t="shared" si="19"/>
        <v>96832.645468822491</v>
      </c>
      <c r="DB72" s="73">
        <f t="shared" si="20"/>
        <v>15157.205489029639</v>
      </c>
      <c r="DC72" s="73">
        <f t="shared" si="21"/>
        <v>0.1889218141601009</v>
      </c>
      <c r="DD72" s="73">
        <f t="shared" si="22"/>
        <v>72.600352816102401</v>
      </c>
      <c r="DE72" s="73">
        <f t="shared" si="23"/>
        <v>1162.0465309258059</v>
      </c>
      <c r="DF72" s="73">
        <f t="shared" si="24"/>
        <v>602.09640155102068</v>
      </c>
      <c r="DG72" s="74">
        <f t="shared" si="25"/>
        <v>121694.02000000003</v>
      </c>
      <c r="DH72" s="99"/>
    </row>
    <row r="73" spans="1:112" ht="13.25" x14ac:dyDescent="0.25">
      <c r="A73" s="22" t="str">
        <f t="shared" ref="A73:B92" si="30">B25</f>
        <v>TRAVAUX PUBLICS</v>
      </c>
      <c r="B73" s="22" t="str">
        <f t="shared" si="30"/>
        <v xml:space="preserve">FH2 </v>
      </c>
      <c r="C73" s="22">
        <v>13</v>
      </c>
      <c r="D73" s="67">
        <f t="shared" si="27"/>
        <v>8.64</v>
      </c>
      <c r="E73" s="67">
        <f t="shared" si="29"/>
        <v>110.25</v>
      </c>
      <c r="F73" s="67">
        <f t="shared" si="29"/>
        <v>217.11</v>
      </c>
      <c r="G73" s="67">
        <f t="shared" si="29"/>
        <v>24.24</v>
      </c>
      <c r="H73" s="67">
        <f t="shared" si="29"/>
        <v>47.34</v>
      </c>
      <c r="I73" s="67">
        <f t="shared" si="29"/>
        <v>2.65</v>
      </c>
      <c r="J73" s="67">
        <f t="shared" si="29"/>
        <v>31.08</v>
      </c>
      <c r="K73" s="67">
        <f t="shared" si="29"/>
        <v>86.35</v>
      </c>
      <c r="L73" s="67">
        <f t="shared" si="29"/>
        <v>8.44</v>
      </c>
      <c r="M73" s="67">
        <f t="shared" si="29"/>
        <v>78.58</v>
      </c>
      <c r="N73" s="67">
        <f t="shared" si="29"/>
        <v>23.8</v>
      </c>
      <c r="O73" s="68">
        <f t="shared" si="29"/>
        <v>79.900000000000006</v>
      </c>
      <c r="P73" s="67">
        <f t="shared" si="29"/>
        <v>11.1</v>
      </c>
      <c r="Q73" s="69">
        <f t="shared" si="29"/>
        <v>72.95</v>
      </c>
      <c r="R73" s="68">
        <f t="shared" si="29"/>
        <v>157.91999999999999</v>
      </c>
      <c r="S73" s="69">
        <f t="shared" si="29"/>
        <v>134.06</v>
      </c>
      <c r="T73" s="67">
        <f t="shared" si="29"/>
        <v>-13.11</v>
      </c>
      <c r="U73" s="68">
        <f t="shared" si="29"/>
        <v>13.63</v>
      </c>
      <c r="V73" s="69">
        <f t="shared" si="29"/>
        <v>487.22</v>
      </c>
      <c r="W73" s="67">
        <f t="shared" si="29"/>
        <v>191.48</v>
      </c>
      <c r="X73" s="67">
        <f t="shared" si="29"/>
        <v>28.22</v>
      </c>
      <c r="Y73" s="67">
        <f t="shared" si="29"/>
        <v>277.83999999999997</v>
      </c>
      <c r="Z73" s="67">
        <f t="shared" si="29"/>
        <v>666.23</v>
      </c>
      <c r="AA73" s="67">
        <f t="shared" si="29"/>
        <v>2250.16</v>
      </c>
      <c r="AB73" s="68">
        <f t="shared" si="29"/>
        <v>1938.66</v>
      </c>
      <c r="AC73" s="67">
        <f t="shared" si="29"/>
        <v>0</v>
      </c>
      <c r="AD73" s="67">
        <f t="shared" si="29"/>
        <v>20.09</v>
      </c>
      <c r="AE73" s="67">
        <f t="shared" si="29"/>
        <v>1053.6199999999999</v>
      </c>
      <c r="AF73" s="67">
        <f t="shared" si="29"/>
        <v>8101.8</v>
      </c>
      <c r="AG73" s="67">
        <f t="shared" si="29"/>
        <v>176.67</v>
      </c>
      <c r="AH73" s="67">
        <f t="shared" si="29"/>
        <v>554.30999999999995</v>
      </c>
      <c r="AI73" s="67">
        <f t="shared" si="29"/>
        <v>444.77</v>
      </c>
      <c r="AJ73" s="69">
        <f t="shared" si="29"/>
        <v>878.84</v>
      </c>
      <c r="AK73" s="67">
        <f t="shared" si="29"/>
        <v>1000.59</v>
      </c>
      <c r="AL73" s="67">
        <f t="shared" si="29"/>
        <v>1479.05</v>
      </c>
      <c r="AM73" s="70">
        <f t="shared" si="29"/>
        <v>110.94</v>
      </c>
      <c r="AN73" s="68">
        <f t="shared" si="29"/>
        <v>753</v>
      </c>
      <c r="AO73" s="69">
        <f t="shared" si="29"/>
        <v>756.35</v>
      </c>
      <c r="AP73" s="68">
        <f t="shared" si="29"/>
        <v>297.68</v>
      </c>
      <c r="AQ73" s="67">
        <f t="shared" si="29"/>
        <v>11281</v>
      </c>
      <c r="AR73" s="67">
        <f t="shared" si="29"/>
        <v>4.5199999999999996</v>
      </c>
      <c r="AS73" s="67">
        <f t="shared" si="29"/>
        <v>33847.969999999994</v>
      </c>
      <c r="AT73" s="75">
        <f>O73*(SUM([2]CPR_CEB!$K$69:$K$70))/(SUM([2]CPR_CEB!$K$69:$K$72))</f>
        <v>13.818553183497153</v>
      </c>
      <c r="AU73" s="75">
        <f>O73*([2]CPR_CEB!$K$71/(SUM([2]CPR_CEB!$K$69:$K$72)))</f>
        <v>16.892399674450637</v>
      </c>
      <c r="AV73" s="75">
        <f>O73*([2]CPR_CEB!$K$72/(SUM([2]CPR_CEB!$K$69:$K$72)))</f>
        <v>49.18904714205221</v>
      </c>
      <c r="AW73" s="71">
        <f>$Q73*([2]CPR_CEB!$K$76/(SUM([2]CPR_CEB!$K$76:$K$78)))</f>
        <v>27.250368167657886</v>
      </c>
      <c r="AX73" s="71">
        <f>$Q73*(SUM([2]CPR_CEB!$K$77:$K$78)/(SUM([2]CPR_CEB!$K$76:$K$78)))</f>
        <v>45.699631832342114</v>
      </c>
      <c r="AY73" s="75">
        <f>$R73*(SUM([2]CPR_CEB!$K$79)/(SUM([2]CPR_CEB!$K$79:$K$84)))</f>
        <v>12.263703934069351</v>
      </c>
      <c r="AZ73" s="75">
        <f>$R73*(SUM([2]CPR_CEB!$K$80)/(SUM([2]CPR_CEB!$K$79:$K$84)))</f>
        <v>48.629177421862849</v>
      </c>
      <c r="BA73" s="75">
        <f>$R73*(SUM([2]CPR_CEB!$K$81:$K$83)/(SUM([2]CPR_CEB!$K$79:$K$84)))</f>
        <v>45.522836261856625</v>
      </c>
      <c r="BB73" s="75">
        <f>$R73*(SUM([2]CPR_CEB!$K$84)/(SUM([2]CPR_CEB!$K$79:$K$84)))</f>
        <v>51.504282382211159</v>
      </c>
      <c r="BC73" s="71">
        <f>$S73*(SUM([2]CPR_CEB!$K$85)/(SUM([2]CPR_CEB!$K$85:$K$90)))</f>
        <v>41.792304961310883</v>
      </c>
      <c r="BD73" s="71">
        <f>$S73*(SUM([2]CPR_CEB!$K$86)/(SUM([2]CPR_CEB!$K$85:$K$90)))</f>
        <v>19.314220072826583</v>
      </c>
      <c r="BE73" s="71">
        <f>$S73*(SUM([2]CPR_CEB!$K$87:$K$90)/(SUM([2]CPR_CEB!$K$85:$K$90)))</f>
        <v>72.95347496586254</v>
      </c>
      <c r="BF73" s="75">
        <f>$U73*(SUM([2]CPR_CEB!$K$93)/(SUM([2]CPR_CEB!$K$93:$K$97)))</f>
        <v>3.2640440195236091E-2</v>
      </c>
      <c r="BG73" s="75">
        <f>$U73*(SUM([2]CPR_CEB!$K$94)/(SUM([2]CPR_CEB!$K$93:$K$97)))*([2]TRP!$D$246/SUM([2]TRP!$D$246:$D$247))</f>
        <v>9.4857830100627802E-2</v>
      </c>
      <c r="BH73" s="75">
        <f>$U73*(SUM([2]CPR_CEB!$K$94)/(SUM([2]CPR_CEB!$K$93:$K$97)))*([2]TRP!$D$247/SUM([2]TRP!$D$246:$D$247))</f>
        <v>4.5172149973591182E-2</v>
      </c>
      <c r="BI73" s="75">
        <f>$U73*(SUM([2]CPR_CEB!$K$95:$K$96)/(SUM([2]CPR_CEB!$K$93:$K$97)))</f>
        <v>1.008863682064969</v>
      </c>
      <c r="BJ73" s="75">
        <f>$U73*(SUM([2]CPR_CEB!$K$97)/(SUM([2]CPR_CEB!$K$93:$K$97)))</f>
        <v>12.448465897665576</v>
      </c>
      <c r="BK73" s="71">
        <f>$V73*(SUM([2]CPR_CEB!$K$98)/(SUM([2]CPR_CEB!$K$98:$K$100)))</f>
        <v>284.81641512069382</v>
      </c>
      <c r="BL73" s="71">
        <f>$V73*(SUM([2]CPR_CEB!$K$99)/(SUM([2]CPR_CEB!$K$98:$K$100)))</f>
        <v>147.5091293030107</v>
      </c>
      <c r="BM73" s="71">
        <f>$V73*(SUM([2]CPR_CEB!$K$100)/(SUM([2]CPR_CEB!$K$98:$K$100)))</f>
        <v>54.894455576295513</v>
      </c>
      <c r="BN73" s="75">
        <f>$AB73*(SUM([2]CPR_CEB!$K$106)/(SUM([2]CPR_CEB!$K$106:$K$113)))</f>
        <v>125.71435755534168</v>
      </c>
      <c r="BO73" s="75">
        <f>$AB73*(SUM([2]CPR_CEB!$K$107)/(SUM([2]CPR_CEB!$K$106:$K$113)))</f>
        <v>229.45267404555665</v>
      </c>
      <c r="BP73" s="75">
        <f>$AB73*(SUM([2]CPR_CEB!$K$108)/(SUM([2]CPR_CEB!$K$106:$K$113)))</f>
        <v>545.51375521334626</v>
      </c>
      <c r="BQ73" s="75">
        <f>$AB73*(SUM([2]CPR_CEB!$K$109)/(SUM([2]CPR_CEB!$K$106:$K$113)))</f>
        <v>123.01918270773182</v>
      </c>
      <c r="BR73" s="75">
        <f>$AB73*(SUM([2]CPR_CEB!$K$110)/(SUM([2]CPR_CEB!$K$106:$K$113)))</f>
        <v>230.61885547000321</v>
      </c>
      <c r="BS73" s="75">
        <f>$AB73*(SUM([2]CPR_CEB!$K$111:$K$112)/(SUM([2]CPR_CEB!$K$106:$K$113)))</f>
        <v>499.3200132338788</v>
      </c>
      <c r="BT73" s="75">
        <f>$AB73*(SUM([2]CPR_CEB!$K$113)/(SUM([2]CPR_CEB!$K$106:$K$113)))*([2]TRP!$D$248/SUM([2]TRP!$D$248:$D$251))</f>
        <v>20.102020633195472</v>
      </c>
      <c r="BU73" s="75">
        <f>$AB73*(SUM([2]CPR_CEB!$K$113)/(SUM([2]CPR_CEB!$K$106:$K$113)))*([2]TRP!$D$249/SUM([2]TRP!$D$248:$D$251))</f>
        <v>103.03574646689432</v>
      </c>
      <c r="BV73" s="75">
        <f>$AB73*(SUM([2]CPR_CEB!$K$113)/(SUM([2]CPR_CEB!$K$106:$K$113)))*([2]TRP!$D$250/SUM([2]TRP!$D$248:$D$251))</f>
        <v>24.53353014083752</v>
      </c>
      <c r="BW73" s="75">
        <f>$AB73*(SUM([2]CPR_CEB!$K$113)/(SUM([2]CPR_CEB!$K$106:$K$113)))*([2]TRP!$D$251/SUM([2]TRP!$D$248:$D$251))</f>
        <v>37.349864533214486</v>
      </c>
      <c r="BX73" s="71">
        <f>$AJ73*(SUM([2]CPR_CEB!$K$129)/(SUM([2]CPR_CEB!$K$129:$K$130)))</f>
        <v>662.12032687825513</v>
      </c>
      <c r="BY73" s="71">
        <f>$AJ73*(SUM([2]CPR_CEB!$K$130)/(SUM([2]CPR_CEB!$K$129:$K$130)))</f>
        <v>216.71967312174488</v>
      </c>
      <c r="BZ73" s="68">
        <f>$AN73*(SUM([2]CPR_CEB!$K$137)/(SUM([2]CPR_CEB!$K$137:$K$138)))</f>
        <v>126.76369470326939</v>
      </c>
      <c r="CA73" s="68">
        <f>$AN73*(SUM([2]CPR_CEB!$K$138)/(SUM([2]CPR_CEB!$K$137:$K$138)))</f>
        <v>626.23630529673062</v>
      </c>
      <c r="CB73" s="71">
        <f>$AO73*([2]CPR_CEB!$K$139+[2]CPR_CEB!$K$141)/(SUM([2]CPR_CEB!$K$139:$K$141))</f>
        <v>413.46802322241825</v>
      </c>
      <c r="CC73" s="71">
        <f>$AO73*(SUM([2]CPR_CEB!$K$140)/(SUM([2]CPR_CEB!$K$139:$K$141)))</f>
        <v>342.88197677758177</v>
      </c>
      <c r="CD73" s="68">
        <f>$AP73*(SUM([2]CPR_CEB!$K$142)/(SUM([2]CPR_CEB!$K$142:$K$143)))</f>
        <v>125.24875061244488</v>
      </c>
      <c r="CE73" s="68">
        <f>$AP73*(SUM([2]CPR_CEB!$K$143)/(SUM([2]CPR_CEB!$K$142:$K$143)))</f>
        <v>172.43124938755511</v>
      </c>
      <c r="CF73" s="70"/>
      <c r="CG73" s="70"/>
      <c r="CI73" s="72">
        <f t="shared" si="5"/>
        <v>8.64</v>
      </c>
      <c r="CJ73" s="73">
        <f t="shared" si="6"/>
        <v>327.36</v>
      </c>
      <c r="CK73" s="73">
        <f t="shared" si="7"/>
        <v>86.35</v>
      </c>
      <c r="CL73" s="73">
        <f t="shared" si="8"/>
        <v>16.892399674450637</v>
      </c>
      <c r="CM73" s="73">
        <f t="shared" si="9"/>
        <v>49.18904714205221</v>
      </c>
      <c r="CN73" s="73">
        <f t="shared" si="10"/>
        <v>45.699631832342114</v>
      </c>
      <c r="CO73" s="73">
        <f t="shared" si="11"/>
        <v>12.263703934069351</v>
      </c>
      <c r="CP73" s="73">
        <f t="shared" si="11"/>
        <v>48.629177421862849</v>
      </c>
      <c r="CQ73" s="73">
        <f t="shared" si="12"/>
        <v>51.504282382211159</v>
      </c>
      <c r="CR73" s="73">
        <f t="shared" si="12"/>
        <v>41.792304961310883</v>
      </c>
      <c r="CS73" s="73">
        <f t="shared" si="13"/>
        <v>19.314220072826583</v>
      </c>
      <c r="CT73" s="73">
        <f t="shared" si="14"/>
        <v>429.56855183723468</v>
      </c>
      <c r="CU73" s="73">
        <f t="shared" si="15"/>
        <v>219.7</v>
      </c>
      <c r="CV73" s="73">
        <f t="shared" si="16"/>
        <v>145.81637818853716</v>
      </c>
      <c r="CW73" s="73">
        <f t="shared" si="17"/>
        <v>229.45267404555665</v>
      </c>
      <c r="CX73" s="73">
        <f t="shared" si="18"/>
        <v>648.54950168024061</v>
      </c>
      <c r="CY73" s="73">
        <f t="shared" si="18"/>
        <v>147.55271284856934</v>
      </c>
      <c r="CZ73" s="73">
        <f t="shared" si="18"/>
        <v>267.9687200032177</v>
      </c>
      <c r="DA73" s="73">
        <f t="shared" si="19"/>
        <v>17962.990808650269</v>
      </c>
      <c r="DB73" s="73">
        <f t="shared" si="20"/>
        <v>12643.789204583612</v>
      </c>
      <c r="DC73" s="73">
        <f t="shared" si="21"/>
        <v>3.2640440195236091E-2</v>
      </c>
      <c r="DD73" s="73">
        <f t="shared" si="22"/>
        <v>12.543323727766204</v>
      </c>
      <c r="DE73" s="73">
        <f t="shared" si="23"/>
        <v>284.81641512069382</v>
      </c>
      <c r="DF73" s="73">
        <f t="shared" si="24"/>
        <v>147.55430145298428</v>
      </c>
      <c r="DG73" s="74">
        <f t="shared" si="25"/>
        <v>33847.97</v>
      </c>
      <c r="DH73" s="99"/>
    </row>
    <row r="74" spans="1:112" ht="13.25" x14ac:dyDescent="0.25">
      <c r="A74" s="22" t="str">
        <f t="shared" si="30"/>
        <v>COMMERCE ET REPARATION AUTOMOBILE</v>
      </c>
      <c r="B74" s="22" t="str">
        <f t="shared" si="30"/>
        <v xml:space="preserve">FJ1 </v>
      </c>
      <c r="C74" s="22">
        <v>19</v>
      </c>
      <c r="D74" s="67">
        <f t="shared" si="27"/>
        <v>0</v>
      </c>
      <c r="E74" s="67">
        <f t="shared" si="29"/>
        <v>0</v>
      </c>
      <c r="F74" s="67">
        <f t="shared" si="29"/>
        <v>0</v>
      </c>
      <c r="G74" s="67">
        <f t="shared" si="29"/>
        <v>0</v>
      </c>
      <c r="H74" s="67">
        <f t="shared" si="29"/>
        <v>0</v>
      </c>
      <c r="I74" s="67">
        <f t="shared" si="29"/>
        <v>0</v>
      </c>
      <c r="J74" s="67">
        <f t="shared" si="29"/>
        <v>0</v>
      </c>
      <c r="K74" s="67">
        <f t="shared" si="29"/>
        <v>0</v>
      </c>
      <c r="L74" s="67">
        <f t="shared" si="29"/>
        <v>0</v>
      </c>
      <c r="M74" s="67">
        <f t="shared" si="29"/>
        <v>0</v>
      </c>
      <c r="N74" s="67">
        <f t="shared" si="29"/>
        <v>0</v>
      </c>
      <c r="O74" s="68">
        <f t="shared" si="29"/>
        <v>0</v>
      </c>
      <c r="P74" s="67">
        <f t="shared" si="29"/>
        <v>0</v>
      </c>
      <c r="Q74" s="69">
        <f t="shared" si="29"/>
        <v>0</v>
      </c>
      <c r="R74" s="68">
        <f t="shared" si="29"/>
        <v>0</v>
      </c>
      <c r="S74" s="69">
        <f t="shared" si="29"/>
        <v>0</v>
      </c>
      <c r="T74" s="67">
        <f t="shared" si="29"/>
        <v>0</v>
      </c>
      <c r="U74" s="68">
        <f t="shared" si="29"/>
        <v>0</v>
      </c>
      <c r="V74" s="69">
        <f t="shared" si="29"/>
        <v>0</v>
      </c>
      <c r="W74" s="67">
        <f t="shared" si="29"/>
        <v>0</v>
      </c>
      <c r="X74" s="67">
        <f t="shared" si="29"/>
        <v>0</v>
      </c>
      <c r="Y74" s="67">
        <f t="shared" si="29"/>
        <v>0</v>
      </c>
      <c r="Z74" s="67">
        <f t="shared" si="29"/>
        <v>0</v>
      </c>
      <c r="AA74" s="67">
        <f t="shared" si="29"/>
        <v>0</v>
      </c>
      <c r="AB74" s="68">
        <f t="shared" si="29"/>
        <v>0</v>
      </c>
      <c r="AC74" s="67">
        <f t="shared" si="29"/>
        <v>0</v>
      </c>
      <c r="AD74" s="67">
        <f t="shared" si="29"/>
        <v>0</v>
      </c>
      <c r="AE74" s="67">
        <f t="shared" si="29"/>
        <v>0</v>
      </c>
      <c r="AF74" s="67">
        <f t="shared" si="29"/>
        <v>0</v>
      </c>
      <c r="AG74" s="67">
        <f t="shared" si="29"/>
        <v>0</v>
      </c>
      <c r="AH74" s="67">
        <f t="shared" si="29"/>
        <v>0</v>
      </c>
      <c r="AI74" s="67">
        <f t="shared" si="29"/>
        <v>0</v>
      </c>
      <c r="AJ74" s="69">
        <f t="shared" si="29"/>
        <v>0</v>
      </c>
      <c r="AK74" s="67">
        <f t="shared" si="29"/>
        <v>0</v>
      </c>
      <c r="AL74" s="67">
        <f t="shared" si="29"/>
        <v>0</v>
      </c>
      <c r="AM74" s="70">
        <f t="shared" si="29"/>
        <v>0</v>
      </c>
      <c r="AN74" s="68">
        <f t="shared" si="29"/>
        <v>0</v>
      </c>
      <c r="AO74" s="69">
        <f t="shared" si="29"/>
        <v>0</v>
      </c>
      <c r="AP74" s="68">
        <f t="shared" si="29"/>
        <v>0</v>
      </c>
      <c r="AQ74" s="67">
        <f t="shared" si="29"/>
        <v>0</v>
      </c>
      <c r="AR74" s="67">
        <f t="shared" si="29"/>
        <v>0</v>
      </c>
      <c r="AS74" s="67">
        <f t="shared" si="29"/>
        <v>0</v>
      </c>
      <c r="AT74" s="75">
        <f>O74*(SUM([2]CPR_CEB!$K$69:$K$70))/(SUM([2]CPR_CEB!$K$69:$K$72))</f>
        <v>0</v>
      </c>
      <c r="AU74" s="75">
        <f>O74*([2]CPR_CEB!$K$71/(SUM([2]CPR_CEB!$K$69:$K$72)))</f>
        <v>0</v>
      </c>
      <c r="AV74" s="75">
        <f>O74*([2]CPR_CEB!$K$72/(SUM([2]CPR_CEB!$K$69:$K$72)))</f>
        <v>0</v>
      </c>
      <c r="AW74" s="71">
        <f>$Q74*([2]CPR_CEB!$K$76/(SUM([2]CPR_CEB!$K$76:$K$78)))</f>
        <v>0</v>
      </c>
      <c r="AX74" s="71">
        <f>$Q74*(SUM([2]CPR_CEB!$K$77:$K$78)/(SUM([2]CPR_CEB!$K$76:$K$78)))</f>
        <v>0</v>
      </c>
      <c r="AY74" s="75">
        <f>$R74*(SUM([2]CPR_CEB!$K$79)/(SUM([2]CPR_CEB!$K$79:$K$84)))</f>
        <v>0</v>
      </c>
      <c r="AZ74" s="75">
        <f>$R74*(SUM([2]CPR_CEB!$K$80)/(SUM([2]CPR_CEB!$K$79:$K$84)))</f>
        <v>0</v>
      </c>
      <c r="BA74" s="75">
        <f>$R74*(SUM([2]CPR_CEB!$K$81:$K$83)/(SUM([2]CPR_CEB!$K$79:$K$84)))</f>
        <v>0</v>
      </c>
      <c r="BB74" s="75">
        <f>$R74*(SUM([2]CPR_CEB!$K$84)/(SUM([2]CPR_CEB!$K$79:$K$84)))</f>
        <v>0</v>
      </c>
      <c r="BC74" s="71">
        <f>$S74*(SUM([2]CPR_CEB!$K$85)/(SUM([2]CPR_CEB!$K$85:$K$90)))</f>
        <v>0</v>
      </c>
      <c r="BD74" s="71">
        <f>$S74*(SUM([2]CPR_CEB!$K$86)/(SUM([2]CPR_CEB!$K$85:$K$90)))</f>
        <v>0</v>
      </c>
      <c r="BE74" s="71">
        <f>$S74*(SUM([2]CPR_CEB!$K$87:$K$90)/(SUM([2]CPR_CEB!$K$85:$K$90)))</f>
        <v>0</v>
      </c>
      <c r="BF74" s="75">
        <f>$U74*(SUM([2]CPR_CEB!$K$93)/(SUM([2]CPR_CEB!$K$93:$K$97)))</f>
        <v>0</v>
      </c>
      <c r="BG74" s="75">
        <f>$U74*(SUM([2]CPR_CEB!$K$94)/(SUM([2]CPR_CEB!$K$93:$K$97)))*([2]TRP!$D$246/SUM([2]TRP!$D$246:$D$247))</f>
        <v>0</v>
      </c>
      <c r="BH74" s="75">
        <f>$U74*(SUM([2]CPR_CEB!$K$94)/(SUM([2]CPR_CEB!$K$93:$K$97)))*([2]TRP!$D$247/SUM([2]TRP!$D$246:$D$247))</f>
        <v>0</v>
      </c>
      <c r="BI74" s="75">
        <f>$U74*(SUM([2]CPR_CEB!$K$95:$K$96)/(SUM([2]CPR_CEB!$K$93:$K$97)))</f>
        <v>0</v>
      </c>
      <c r="BJ74" s="75">
        <f>$U74*(SUM([2]CPR_CEB!$K$97)/(SUM([2]CPR_CEB!$K$93:$K$97)))</f>
        <v>0</v>
      </c>
      <c r="BK74" s="71">
        <f>$V74*(SUM([2]CPR_CEB!$K$98)/(SUM([2]CPR_CEB!$K$98:$K$100)))</f>
        <v>0</v>
      </c>
      <c r="BL74" s="71">
        <f>$V74*(SUM([2]CPR_CEB!$K$99)/(SUM([2]CPR_CEB!$K$98:$K$100)))</f>
        <v>0</v>
      </c>
      <c r="BM74" s="71">
        <f>$V74*(SUM([2]CPR_CEB!$K$100)/(SUM([2]CPR_CEB!$K$98:$K$100)))</f>
        <v>0</v>
      </c>
      <c r="BN74" s="75">
        <f>$AB74*(SUM([2]CPR_CEB!$K$106)/(SUM([2]CPR_CEB!$K$106:$K$113)))</f>
        <v>0</v>
      </c>
      <c r="BO74" s="75">
        <f>$AB74*(SUM([2]CPR_CEB!$K$107)/(SUM([2]CPR_CEB!$K$106:$K$113)))</f>
        <v>0</v>
      </c>
      <c r="BP74" s="75">
        <f>$AB74*(SUM([2]CPR_CEB!$K$108)/(SUM([2]CPR_CEB!$K$106:$K$113)))</f>
        <v>0</v>
      </c>
      <c r="BQ74" s="75">
        <f>$AB74*(SUM([2]CPR_CEB!$K$109)/(SUM([2]CPR_CEB!$K$106:$K$113)))</f>
        <v>0</v>
      </c>
      <c r="BR74" s="75">
        <f>$AB74*(SUM([2]CPR_CEB!$K$110)/(SUM([2]CPR_CEB!$K$106:$K$113)))</f>
        <v>0</v>
      </c>
      <c r="BS74" s="75">
        <f>$AB74*(SUM([2]CPR_CEB!$K$111:$K$112)/(SUM([2]CPR_CEB!$K$106:$K$113)))</f>
        <v>0</v>
      </c>
      <c r="BT74" s="75">
        <f>$AB74*(SUM([2]CPR_CEB!$K$113)/(SUM([2]CPR_CEB!$K$106:$K$113)))*([2]TRP!$D$248/SUM([2]TRP!$D$248:$D$251))</f>
        <v>0</v>
      </c>
      <c r="BU74" s="75">
        <f>$AB74*(SUM([2]CPR_CEB!$K$113)/(SUM([2]CPR_CEB!$K$106:$K$113)))*([2]TRP!$D$249/SUM([2]TRP!$D$248:$D$251))</f>
        <v>0</v>
      </c>
      <c r="BV74" s="75">
        <f>$AB74*(SUM([2]CPR_CEB!$K$113)/(SUM([2]CPR_CEB!$K$106:$K$113)))*([2]TRP!$D$250/SUM([2]TRP!$D$248:$D$251))</f>
        <v>0</v>
      </c>
      <c r="BW74" s="75">
        <f>$AB74*(SUM([2]CPR_CEB!$K$113)/(SUM([2]CPR_CEB!$K$106:$K$113)))*([2]TRP!$D$251/SUM([2]TRP!$D$248:$D$251))</f>
        <v>0</v>
      </c>
      <c r="BX74" s="71">
        <f>$AJ74*(SUM([2]CPR_CEB!$K$129)/(SUM([2]CPR_CEB!$K$129:$K$130)))</f>
        <v>0</v>
      </c>
      <c r="BY74" s="71">
        <f>$AJ74*(SUM([2]CPR_CEB!$K$130)/(SUM([2]CPR_CEB!$K$129:$K$130)))</f>
        <v>0</v>
      </c>
      <c r="BZ74" s="68">
        <f>$AN74*(SUM([2]CPR_CEB!$K$137)/(SUM([2]CPR_CEB!$K$137:$K$138)))</f>
        <v>0</v>
      </c>
      <c r="CA74" s="68">
        <f>$AN74*(SUM([2]CPR_CEB!$K$138)/(SUM([2]CPR_CEB!$K$137:$K$138)))</f>
        <v>0</v>
      </c>
      <c r="CB74" s="71">
        <f>$AO74*([2]CPR_CEB!$K$139+[2]CPR_CEB!$K$141)/(SUM([2]CPR_CEB!$K$139:$K$141))</f>
        <v>0</v>
      </c>
      <c r="CC74" s="71">
        <f>$AO74*(SUM([2]CPR_CEB!$K$140)/(SUM([2]CPR_CEB!$K$139:$K$141)))</f>
        <v>0</v>
      </c>
      <c r="CD74" s="68">
        <f>$AP74*(SUM([2]CPR_CEB!$K$142)/(SUM([2]CPR_CEB!$K$142:$K$143)))</f>
        <v>0</v>
      </c>
      <c r="CE74" s="68">
        <f>$AP74*(SUM([2]CPR_CEB!$K$143)/(SUM([2]CPR_CEB!$K$142:$K$143)))</f>
        <v>0</v>
      </c>
      <c r="CF74" s="70"/>
      <c r="CG74" s="70"/>
      <c r="CI74" s="72">
        <f t="shared" si="5"/>
        <v>0</v>
      </c>
      <c r="CJ74" s="73">
        <f t="shared" si="6"/>
        <v>0</v>
      </c>
      <c r="CK74" s="73">
        <f t="shared" si="7"/>
        <v>0</v>
      </c>
      <c r="CL74" s="73">
        <f t="shared" si="8"/>
        <v>0</v>
      </c>
      <c r="CM74" s="73">
        <f t="shared" si="9"/>
        <v>0</v>
      </c>
      <c r="CN74" s="73">
        <f t="shared" si="10"/>
        <v>0</v>
      </c>
      <c r="CO74" s="73">
        <f t="shared" si="11"/>
        <v>0</v>
      </c>
      <c r="CP74" s="73">
        <f t="shared" si="11"/>
        <v>0</v>
      </c>
      <c r="CQ74" s="73">
        <f t="shared" si="12"/>
        <v>0</v>
      </c>
      <c r="CR74" s="73">
        <f t="shared" si="12"/>
        <v>0</v>
      </c>
      <c r="CS74" s="73">
        <f t="shared" si="13"/>
        <v>0</v>
      </c>
      <c r="CT74" s="73">
        <f t="shared" si="14"/>
        <v>0</v>
      </c>
      <c r="CU74" s="73">
        <f t="shared" si="15"/>
        <v>0</v>
      </c>
      <c r="CV74" s="73">
        <f t="shared" si="16"/>
        <v>0</v>
      </c>
      <c r="CW74" s="73">
        <f t="shared" si="17"/>
        <v>0</v>
      </c>
      <c r="CX74" s="73">
        <f t="shared" si="18"/>
        <v>0</v>
      </c>
      <c r="CY74" s="73">
        <f t="shared" si="18"/>
        <v>0</v>
      </c>
      <c r="CZ74" s="73">
        <f t="shared" si="18"/>
        <v>0</v>
      </c>
      <c r="DA74" s="73">
        <f t="shared" si="19"/>
        <v>0</v>
      </c>
      <c r="DB74" s="73">
        <f t="shared" si="20"/>
        <v>0</v>
      </c>
      <c r="DC74" s="73">
        <f t="shared" si="21"/>
        <v>0</v>
      </c>
      <c r="DD74" s="73">
        <f t="shared" si="22"/>
        <v>0</v>
      </c>
      <c r="DE74" s="73">
        <f t="shared" si="23"/>
        <v>0</v>
      </c>
      <c r="DF74" s="73">
        <f t="shared" si="24"/>
        <v>0</v>
      </c>
      <c r="DG74" s="74">
        <f t="shared" si="25"/>
        <v>0</v>
      </c>
      <c r="DH74" s="99"/>
    </row>
    <row r="75" spans="1:112" ht="13.25" x14ac:dyDescent="0.25">
      <c r="A75" s="22" t="str">
        <f t="shared" si="30"/>
        <v>COMMERCE DE GROS  INTERMEDIAIRES</v>
      </c>
      <c r="B75" s="22" t="str">
        <f t="shared" si="30"/>
        <v xml:space="preserve">FJ2 </v>
      </c>
      <c r="C75" s="22">
        <v>19</v>
      </c>
      <c r="D75" s="67">
        <f t="shared" si="27"/>
        <v>0</v>
      </c>
      <c r="E75" s="67">
        <f t="shared" si="29"/>
        <v>0</v>
      </c>
      <c r="F75" s="67">
        <f t="shared" si="29"/>
        <v>0</v>
      </c>
      <c r="G75" s="67">
        <f t="shared" si="29"/>
        <v>0</v>
      </c>
      <c r="H75" s="67">
        <f t="shared" si="29"/>
        <v>0</v>
      </c>
      <c r="I75" s="67">
        <f t="shared" si="29"/>
        <v>0</v>
      </c>
      <c r="J75" s="67">
        <f t="shared" si="29"/>
        <v>0</v>
      </c>
      <c r="K75" s="67">
        <f t="shared" si="29"/>
        <v>0</v>
      </c>
      <c r="L75" s="67">
        <f t="shared" si="29"/>
        <v>0</v>
      </c>
      <c r="M75" s="67">
        <f t="shared" si="29"/>
        <v>0</v>
      </c>
      <c r="N75" s="67">
        <f t="shared" si="29"/>
        <v>0</v>
      </c>
      <c r="O75" s="68">
        <f t="shared" si="29"/>
        <v>0</v>
      </c>
      <c r="P75" s="67">
        <f t="shared" si="29"/>
        <v>0</v>
      </c>
      <c r="Q75" s="69">
        <f t="shared" si="29"/>
        <v>0</v>
      </c>
      <c r="R75" s="68">
        <f t="shared" si="29"/>
        <v>0</v>
      </c>
      <c r="S75" s="69">
        <f t="shared" si="29"/>
        <v>0</v>
      </c>
      <c r="T75" s="67">
        <f t="shared" si="29"/>
        <v>0</v>
      </c>
      <c r="U75" s="68">
        <f t="shared" si="29"/>
        <v>0</v>
      </c>
      <c r="V75" s="69">
        <f t="shared" si="29"/>
        <v>0</v>
      </c>
      <c r="W75" s="67">
        <f t="shared" si="29"/>
        <v>0</v>
      </c>
      <c r="X75" s="67">
        <f t="shared" si="29"/>
        <v>0</v>
      </c>
      <c r="Y75" s="67">
        <f t="shared" si="29"/>
        <v>0</v>
      </c>
      <c r="Z75" s="67">
        <f t="shared" si="29"/>
        <v>0</v>
      </c>
      <c r="AA75" s="67">
        <f t="shared" si="29"/>
        <v>0</v>
      </c>
      <c r="AB75" s="68">
        <f t="shared" si="29"/>
        <v>0</v>
      </c>
      <c r="AC75" s="67">
        <f t="shared" si="29"/>
        <v>0</v>
      </c>
      <c r="AD75" s="67">
        <f t="shared" si="29"/>
        <v>0</v>
      </c>
      <c r="AE75" s="67">
        <f t="shared" si="29"/>
        <v>0</v>
      </c>
      <c r="AF75" s="67">
        <f t="shared" si="29"/>
        <v>0</v>
      </c>
      <c r="AG75" s="67">
        <f t="shared" si="29"/>
        <v>0</v>
      </c>
      <c r="AH75" s="67">
        <f t="shared" si="29"/>
        <v>0</v>
      </c>
      <c r="AI75" s="67">
        <f t="shared" si="29"/>
        <v>0</v>
      </c>
      <c r="AJ75" s="69">
        <f t="shared" si="29"/>
        <v>0</v>
      </c>
      <c r="AK75" s="67">
        <f t="shared" si="29"/>
        <v>0</v>
      </c>
      <c r="AL75" s="67">
        <f t="shared" si="29"/>
        <v>0</v>
      </c>
      <c r="AM75" s="70">
        <f t="shared" si="29"/>
        <v>0</v>
      </c>
      <c r="AN75" s="68">
        <f t="shared" si="29"/>
        <v>0</v>
      </c>
      <c r="AO75" s="69">
        <f t="shared" si="29"/>
        <v>0</v>
      </c>
      <c r="AP75" s="68">
        <f t="shared" si="29"/>
        <v>0</v>
      </c>
      <c r="AQ75" s="67">
        <f t="shared" si="29"/>
        <v>0</v>
      </c>
      <c r="AR75" s="67">
        <f t="shared" si="29"/>
        <v>0</v>
      </c>
      <c r="AS75" s="67">
        <f t="shared" si="29"/>
        <v>0</v>
      </c>
      <c r="AT75" s="75">
        <f>O75*(SUM([2]CPR_CEB!$K$69:$K$70))/(SUM([2]CPR_CEB!$K$69:$K$72))</f>
        <v>0</v>
      </c>
      <c r="AU75" s="75">
        <f>O75*([2]CPR_CEB!$K$71/(SUM([2]CPR_CEB!$K$69:$K$72)))</f>
        <v>0</v>
      </c>
      <c r="AV75" s="75">
        <f>O75*([2]CPR_CEB!$K$72/(SUM([2]CPR_CEB!$K$69:$K$72)))</f>
        <v>0</v>
      </c>
      <c r="AW75" s="71">
        <f>$Q75*([2]CPR_CEB!$K$76/(SUM([2]CPR_CEB!$K$76:$K$78)))</f>
        <v>0</v>
      </c>
      <c r="AX75" s="71">
        <f>$Q75*(SUM([2]CPR_CEB!$K$77:$K$78)/(SUM([2]CPR_CEB!$K$76:$K$78)))</f>
        <v>0</v>
      </c>
      <c r="AY75" s="75">
        <f>$R75*(SUM([2]CPR_CEB!$K$79)/(SUM([2]CPR_CEB!$K$79:$K$84)))</f>
        <v>0</v>
      </c>
      <c r="AZ75" s="75">
        <f>$R75*(SUM([2]CPR_CEB!$K$80)/(SUM([2]CPR_CEB!$K$79:$K$84)))</f>
        <v>0</v>
      </c>
      <c r="BA75" s="75">
        <f>$R75*(SUM([2]CPR_CEB!$K$81:$K$83)/(SUM([2]CPR_CEB!$K$79:$K$84)))</f>
        <v>0</v>
      </c>
      <c r="BB75" s="75">
        <f>$R75*(SUM([2]CPR_CEB!$K$84)/(SUM([2]CPR_CEB!$K$79:$K$84)))</f>
        <v>0</v>
      </c>
      <c r="BC75" s="71">
        <f>$S75*(SUM([2]CPR_CEB!$K$85)/(SUM([2]CPR_CEB!$K$85:$K$90)))</f>
        <v>0</v>
      </c>
      <c r="BD75" s="71">
        <f>$S75*(SUM([2]CPR_CEB!$K$86)/(SUM([2]CPR_CEB!$K$85:$K$90)))</f>
        <v>0</v>
      </c>
      <c r="BE75" s="71">
        <f>$S75*(SUM([2]CPR_CEB!$K$87:$K$90)/(SUM([2]CPR_CEB!$K$85:$K$90)))</f>
        <v>0</v>
      </c>
      <c r="BF75" s="75">
        <f>$U75*(SUM([2]CPR_CEB!$K$93)/(SUM([2]CPR_CEB!$K$93:$K$97)))</f>
        <v>0</v>
      </c>
      <c r="BG75" s="75">
        <f>$U75*(SUM([2]CPR_CEB!$K$94)/(SUM([2]CPR_CEB!$K$93:$K$97)))*([2]TRP!$D$246/SUM([2]TRP!$D$246:$D$247))</f>
        <v>0</v>
      </c>
      <c r="BH75" s="75">
        <f>$U75*(SUM([2]CPR_CEB!$K$94)/(SUM([2]CPR_CEB!$K$93:$K$97)))*([2]TRP!$D$247/SUM([2]TRP!$D$246:$D$247))</f>
        <v>0</v>
      </c>
      <c r="BI75" s="75">
        <f>$U75*(SUM([2]CPR_CEB!$K$95:$K$96)/(SUM([2]CPR_CEB!$K$93:$K$97)))</f>
        <v>0</v>
      </c>
      <c r="BJ75" s="75">
        <f>$U75*(SUM([2]CPR_CEB!$K$97)/(SUM([2]CPR_CEB!$K$93:$K$97)))</f>
        <v>0</v>
      </c>
      <c r="BK75" s="71">
        <f>$V75*(SUM([2]CPR_CEB!$K$98)/(SUM([2]CPR_CEB!$K$98:$K$100)))</f>
        <v>0</v>
      </c>
      <c r="BL75" s="71">
        <f>$V75*(SUM([2]CPR_CEB!$K$99)/(SUM([2]CPR_CEB!$K$98:$K$100)))</f>
        <v>0</v>
      </c>
      <c r="BM75" s="71">
        <f>$V75*(SUM([2]CPR_CEB!$K$100)/(SUM([2]CPR_CEB!$K$98:$K$100)))</f>
        <v>0</v>
      </c>
      <c r="BN75" s="75">
        <f>$AB75*(SUM([2]CPR_CEB!$K$106)/(SUM([2]CPR_CEB!$K$106:$K$113)))</f>
        <v>0</v>
      </c>
      <c r="BO75" s="75">
        <f>$AB75*(SUM([2]CPR_CEB!$K$107)/(SUM([2]CPR_CEB!$K$106:$K$113)))</f>
        <v>0</v>
      </c>
      <c r="BP75" s="75">
        <f>$AB75*(SUM([2]CPR_CEB!$K$108)/(SUM([2]CPR_CEB!$K$106:$K$113)))</f>
        <v>0</v>
      </c>
      <c r="BQ75" s="75">
        <f>$AB75*(SUM([2]CPR_CEB!$K$109)/(SUM([2]CPR_CEB!$K$106:$K$113)))</f>
        <v>0</v>
      </c>
      <c r="BR75" s="75">
        <f>$AB75*(SUM([2]CPR_CEB!$K$110)/(SUM([2]CPR_CEB!$K$106:$K$113)))</f>
        <v>0</v>
      </c>
      <c r="BS75" s="75">
        <f>$AB75*(SUM([2]CPR_CEB!$K$111:$K$112)/(SUM([2]CPR_CEB!$K$106:$K$113)))</f>
        <v>0</v>
      </c>
      <c r="BT75" s="75">
        <f>$AB75*(SUM([2]CPR_CEB!$K$113)/(SUM([2]CPR_CEB!$K$106:$K$113)))*([2]TRP!$D$248/SUM([2]TRP!$D$248:$D$251))</f>
        <v>0</v>
      </c>
      <c r="BU75" s="75">
        <f>$AB75*(SUM([2]CPR_CEB!$K$113)/(SUM([2]CPR_CEB!$K$106:$K$113)))*([2]TRP!$D$249/SUM([2]TRP!$D$248:$D$251))</f>
        <v>0</v>
      </c>
      <c r="BV75" s="75">
        <f>$AB75*(SUM([2]CPR_CEB!$K$113)/(SUM([2]CPR_CEB!$K$106:$K$113)))*([2]TRP!$D$250/SUM([2]TRP!$D$248:$D$251))</f>
        <v>0</v>
      </c>
      <c r="BW75" s="75">
        <f>$AB75*(SUM([2]CPR_CEB!$K$113)/(SUM([2]CPR_CEB!$K$106:$K$113)))*([2]TRP!$D$251/SUM([2]TRP!$D$248:$D$251))</f>
        <v>0</v>
      </c>
      <c r="BX75" s="71">
        <f>$AJ75*(SUM([2]CPR_CEB!$K$129)/(SUM([2]CPR_CEB!$K$129:$K$130)))</f>
        <v>0</v>
      </c>
      <c r="BY75" s="71">
        <f>$AJ75*(SUM([2]CPR_CEB!$K$130)/(SUM([2]CPR_CEB!$K$129:$K$130)))</f>
        <v>0</v>
      </c>
      <c r="BZ75" s="68">
        <f>$AN75*(SUM([2]CPR_CEB!$K$137)/(SUM([2]CPR_CEB!$K$137:$K$138)))</f>
        <v>0</v>
      </c>
      <c r="CA75" s="68">
        <f>$AN75*(SUM([2]CPR_CEB!$K$138)/(SUM([2]CPR_CEB!$K$137:$K$138)))</f>
        <v>0</v>
      </c>
      <c r="CB75" s="71">
        <f>$AO75*([2]CPR_CEB!$K$139+[2]CPR_CEB!$K$141)/(SUM([2]CPR_CEB!$K$139:$K$141))</f>
        <v>0</v>
      </c>
      <c r="CC75" s="71">
        <f>$AO75*(SUM([2]CPR_CEB!$K$140)/(SUM([2]CPR_CEB!$K$139:$K$141)))</f>
        <v>0</v>
      </c>
      <c r="CD75" s="68">
        <f>$AP75*(SUM([2]CPR_CEB!$K$142)/(SUM([2]CPR_CEB!$K$142:$K$143)))</f>
        <v>0</v>
      </c>
      <c r="CE75" s="68">
        <f>$AP75*(SUM([2]CPR_CEB!$K$143)/(SUM([2]CPR_CEB!$K$142:$K$143)))</f>
        <v>0</v>
      </c>
      <c r="CF75" s="70"/>
      <c r="CG75" s="70"/>
      <c r="CI75" s="72">
        <f t="shared" si="5"/>
        <v>0</v>
      </c>
      <c r="CJ75" s="73">
        <f t="shared" si="6"/>
        <v>0</v>
      </c>
      <c r="CK75" s="73">
        <f t="shared" si="7"/>
        <v>0</v>
      </c>
      <c r="CL75" s="73">
        <f t="shared" si="8"/>
        <v>0</v>
      </c>
      <c r="CM75" s="73">
        <f t="shared" si="9"/>
        <v>0</v>
      </c>
      <c r="CN75" s="73">
        <f t="shared" si="10"/>
        <v>0</v>
      </c>
      <c r="CO75" s="73">
        <f t="shared" si="11"/>
        <v>0</v>
      </c>
      <c r="CP75" s="73">
        <f t="shared" si="11"/>
        <v>0</v>
      </c>
      <c r="CQ75" s="73">
        <f t="shared" si="12"/>
        <v>0</v>
      </c>
      <c r="CR75" s="73">
        <f t="shared" si="12"/>
        <v>0</v>
      </c>
      <c r="CS75" s="73">
        <f t="shared" si="13"/>
        <v>0</v>
      </c>
      <c r="CT75" s="73">
        <f t="shared" si="14"/>
        <v>0</v>
      </c>
      <c r="CU75" s="73">
        <f t="shared" si="15"/>
        <v>0</v>
      </c>
      <c r="CV75" s="73">
        <f t="shared" si="16"/>
        <v>0</v>
      </c>
      <c r="CW75" s="73">
        <f t="shared" si="17"/>
        <v>0</v>
      </c>
      <c r="CX75" s="73">
        <f t="shared" si="18"/>
        <v>0</v>
      </c>
      <c r="CY75" s="73">
        <f t="shared" si="18"/>
        <v>0</v>
      </c>
      <c r="CZ75" s="73">
        <f t="shared" si="18"/>
        <v>0</v>
      </c>
      <c r="DA75" s="73">
        <f t="shared" si="19"/>
        <v>0</v>
      </c>
      <c r="DB75" s="73">
        <f t="shared" si="20"/>
        <v>0</v>
      </c>
      <c r="DC75" s="73">
        <f t="shared" si="21"/>
        <v>0</v>
      </c>
      <c r="DD75" s="73">
        <f t="shared" si="22"/>
        <v>0</v>
      </c>
      <c r="DE75" s="73">
        <f t="shared" si="23"/>
        <v>0</v>
      </c>
      <c r="DF75" s="73">
        <f t="shared" si="24"/>
        <v>0</v>
      </c>
      <c r="DG75" s="74">
        <f t="shared" si="25"/>
        <v>0</v>
      </c>
      <c r="DH75" s="99"/>
    </row>
    <row r="76" spans="1:112" ht="13.25" x14ac:dyDescent="0.25">
      <c r="A76" s="22" t="str">
        <f t="shared" si="30"/>
        <v>COMMERCE DE DETAIL ET REPARATIONS</v>
      </c>
      <c r="B76" s="22" t="str">
        <f t="shared" si="30"/>
        <v xml:space="preserve">FJ3 </v>
      </c>
      <c r="C76" s="22">
        <v>19</v>
      </c>
      <c r="D76" s="67">
        <f t="shared" si="27"/>
        <v>0</v>
      </c>
      <c r="E76" s="67">
        <f t="shared" si="29"/>
        <v>0</v>
      </c>
      <c r="F76" s="67">
        <f t="shared" si="29"/>
        <v>0</v>
      </c>
      <c r="G76" s="67">
        <f t="shared" si="29"/>
        <v>0</v>
      </c>
      <c r="H76" s="67">
        <f t="shared" si="29"/>
        <v>0</v>
      </c>
      <c r="I76" s="67">
        <f t="shared" si="29"/>
        <v>0</v>
      </c>
      <c r="J76" s="67">
        <f t="shared" si="29"/>
        <v>0</v>
      </c>
      <c r="K76" s="67">
        <f t="shared" si="29"/>
        <v>0</v>
      </c>
      <c r="L76" s="67">
        <f t="shared" si="29"/>
        <v>0</v>
      </c>
      <c r="M76" s="67">
        <f t="shared" si="29"/>
        <v>0</v>
      </c>
      <c r="N76" s="67">
        <f t="shared" si="29"/>
        <v>0</v>
      </c>
      <c r="O76" s="68">
        <f t="shared" si="29"/>
        <v>0</v>
      </c>
      <c r="P76" s="67">
        <f t="shared" si="29"/>
        <v>0</v>
      </c>
      <c r="Q76" s="69">
        <f t="shared" si="29"/>
        <v>0</v>
      </c>
      <c r="R76" s="68">
        <f t="shared" si="29"/>
        <v>0</v>
      </c>
      <c r="S76" s="69">
        <f t="shared" si="29"/>
        <v>0</v>
      </c>
      <c r="T76" s="67">
        <f t="shared" si="29"/>
        <v>0</v>
      </c>
      <c r="U76" s="68">
        <f t="shared" si="29"/>
        <v>0</v>
      </c>
      <c r="V76" s="69">
        <f t="shared" si="29"/>
        <v>0</v>
      </c>
      <c r="W76" s="67">
        <f t="shared" si="29"/>
        <v>0</v>
      </c>
      <c r="X76" s="67">
        <f t="shared" si="29"/>
        <v>0</v>
      </c>
      <c r="Y76" s="67">
        <f t="shared" si="29"/>
        <v>0</v>
      </c>
      <c r="Z76" s="67">
        <f t="shared" si="29"/>
        <v>0</v>
      </c>
      <c r="AA76" s="67">
        <f t="shared" si="29"/>
        <v>0</v>
      </c>
      <c r="AB76" s="68">
        <f t="shared" si="29"/>
        <v>0</v>
      </c>
      <c r="AC76" s="67">
        <f t="shared" si="29"/>
        <v>0</v>
      </c>
      <c r="AD76" s="67">
        <f t="shared" si="29"/>
        <v>0</v>
      </c>
      <c r="AE76" s="67">
        <f t="shared" si="29"/>
        <v>0</v>
      </c>
      <c r="AF76" s="67">
        <f t="shared" si="29"/>
        <v>0</v>
      </c>
      <c r="AG76" s="67">
        <f t="shared" si="29"/>
        <v>0</v>
      </c>
      <c r="AH76" s="67">
        <f t="shared" si="29"/>
        <v>0</v>
      </c>
      <c r="AI76" s="67">
        <f t="shared" si="29"/>
        <v>0</v>
      </c>
      <c r="AJ76" s="69">
        <f t="shared" si="29"/>
        <v>0</v>
      </c>
      <c r="AK76" s="67">
        <f t="shared" si="29"/>
        <v>0</v>
      </c>
      <c r="AL76" s="67">
        <f t="shared" si="29"/>
        <v>0</v>
      </c>
      <c r="AM76" s="70">
        <f t="shared" si="29"/>
        <v>0</v>
      </c>
      <c r="AN76" s="68">
        <f t="shared" si="29"/>
        <v>0</v>
      </c>
      <c r="AO76" s="69">
        <f t="shared" si="29"/>
        <v>0</v>
      </c>
      <c r="AP76" s="68">
        <f t="shared" si="29"/>
        <v>0</v>
      </c>
      <c r="AQ76" s="67">
        <f t="shared" si="29"/>
        <v>0</v>
      </c>
      <c r="AR76" s="67">
        <f t="shared" si="29"/>
        <v>0</v>
      </c>
      <c r="AS76" s="67">
        <f t="shared" si="29"/>
        <v>0</v>
      </c>
      <c r="AT76" s="75">
        <f>O76*(SUM([2]CPR_CEB!$K$69:$K$70))/(SUM([2]CPR_CEB!$K$69:$K$72))</f>
        <v>0</v>
      </c>
      <c r="AU76" s="75">
        <f>O76*([2]CPR_CEB!$K$71/(SUM([2]CPR_CEB!$K$69:$K$72)))</f>
        <v>0</v>
      </c>
      <c r="AV76" s="75">
        <f>O76*([2]CPR_CEB!$K$72/(SUM([2]CPR_CEB!$K$69:$K$72)))</f>
        <v>0</v>
      </c>
      <c r="AW76" s="71">
        <f>$Q76*([2]CPR_CEB!$K$76/(SUM([2]CPR_CEB!$K$76:$K$78)))</f>
        <v>0</v>
      </c>
      <c r="AX76" s="71">
        <f>$Q76*(SUM([2]CPR_CEB!$K$77:$K$78)/(SUM([2]CPR_CEB!$K$76:$K$78)))</f>
        <v>0</v>
      </c>
      <c r="AY76" s="75">
        <f>$R76*(SUM([2]CPR_CEB!$K$79)/(SUM([2]CPR_CEB!$K$79:$K$84)))</f>
        <v>0</v>
      </c>
      <c r="AZ76" s="75">
        <f>$R76*(SUM([2]CPR_CEB!$K$80)/(SUM([2]CPR_CEB!$K$79:$K$84)))</f>
        <v>0</v>
      </c>
      <c r="BA76" s="75">
        <f>$R76*(SUM([2]CPR_CEB!$K$81:$K$83)/(SUM([2]CPR_CEB!$K$79:$K$84)))</f>
        <v>0</v>
      </c>
      <c r="BB76" s="75">
        <f>$R76*(SUM([2]CPR_CEB!$K$84)/(SUM([2]CPR_CEB!$K$79:$K$84)))</f>
        <v>0</v>
      </c>
      <c r="BC76" s="71">
        <f>$S76*(SUM([2]CPR_CEB!$K$85)/(SUM([2]CPR_CEB!$K$85:$K$90)))</f>
        <v>0</v>
      </c>
      <c r="BD76" s="71">
        <f>$S76*(SUM([2]CPR_CEB!$K$86)/(SUM([2]CPR_CEB!$K$85:$K$90)))</f>
        <v>0</v>
      </c>
      <c r="BE76" s="71">
        <f>$S76*(SUM([2]CPR_CEB!$K$87:$K$90)/(SUM([2]CPR_CEB!$K$85:$K$90)))</f>
        <v>0</v>
      </c>
      <c r="BF76" s="75">
        <f>$U76*(SUM([2]CPR_CEB!$K$93)/(SUM([2]CPR_CEB!$K$93:$K$97)))</f>
        <v>0</v>
      </c>
      <c r="BG76" s="75">
        <f>$U76*(SUM([2]CPR_CEB!$K$94)/(SUM([2]CPR_CEB!$K$93:$K$97)))*([2]TRP!$D$246/SUM([2]TRP!$D$246:$D$247))</f>
        <v>0</v>
      </c>
      <c r="BH76" s="75">
        <f>$U76*(SUM([2]CPR_CEB!$K$94)/(SUM([2]CPR_CEB!$K$93:$K$97)))*([2]TRP!$D$247/SUM([2]TRP!$D$246:$D$247))</f>
        <v>0</v>
      </c>
      <c r="BI76" s="75">
        <f>$U76*(SUM([2]CPR_CEB!$K$95:$K$96)/(SUM([2]CPR_CEB!$K$93:$K$97)))</f>
        <v>0</v>
      </c>
      <c r="BJ76" s="75">
        <f>$U76*(SUM([2]CPR_CEB!$K$97)/(SUM([2]CPR_CEB!$K$93:$K$97)))</f>
        <v>0</v>
      </c>
      <c r="BK76" s="71">
        <f>$V76*(SUM([2]CPR_CEB!$K$98)/(SUM([2]CPR_CEB!$K$98:$K$100)))</f>
        <v>0</v>
      </c>
      <c r="BL76" s="71">
        <f>$V76*(SUM([2]CPR_CEB!$K$99)/(SUM([2]CPR_CEB!$K$98:$K$100)))</f>
        <v>0</v>
      </c>
      <c r="BM76" s="71">
        <f>$V76*(SUM([2]CPR_CEB!$K$100)/(SUM([2]CPR_CEB!$K$98:$K$100)))</f>
        <v>0</v>
      </c>
      <c r="BN76" s="75">
        <f>$AB76*(SUM([2]CPR_CEB!$K$106)/(SUM([2]CPR_CEB!$K$106:$K$113)))</f>
        <v>0</v>
      </c>
      <c r="BO76" s="75">
        <f>$AB76*(SUM([2]CPR_CEB!$K$107)/(SUM([2]CPR_CEB!$K$106:$K$113)))</f>
        <v>0</v>
      </c>
      <c r="BP76" s="75">
        <f>$AB76*(SUM([2]CPR_CEB!$K$108)/(SUM([2]CPR_CEB!$K$106:$K$113)))</f>
        <v>0</v>
      </c>
      <c r="BQ76" s="75">
        <f>$AB76*(SUM([2]CPR_CEB!$K$109)/(SUM([2]CPR_CEB!$K$106:$K$113)))</f>
        <v>0</v>
      </c>
      <c r="BR76" s="75">
        <f>$AB76*(SUM([2]CPR_CEB!$K$110)/(SUM([2]CPR_CEB!$K$106:$K$113)))</f>
        <v>0</v>
      </c>
      <c r="BS76" s="75">
        <f>$AB76*(SUM([2]CPR_CEB!$K$111:$K$112)/(SUM([2]CPR_CEB!$K$106:$K$113)))</f>
        <v>0</v>
      </c>
      <c r="BT76" s="75">
        <f>$AB76*(SUM([2]CPR_CEB!$K$113)/(SUM([2]CPR_CEB!$K$106:$K$113)))*([2]TRP!$D$248/SUM([2]TRP!$D$248:$D$251))</f>
        <v>0</v>
      </c>
      <c r="BU76" s="75">
        <f>$AB76*(SUM([2]CPR_CEB!$K$113)/(SUM([2]CPR_CEB!$K$106:$K$113)))*([2]TRP!$D$249/SUM([2]TRP!$D$248:$D$251))</f>
        <v>0</v>
      </c>
      <c r="BV76" s="75">
        <f>$AB76*(SUM([2]CPR_CEB!$K$113)/(SUM([2]CPR_CEB!$K$106:$K$113)))*([2]TRP!$D$250/SUM([2]TRP!$D$248:$D$251))</f>
        <v>0</v>
      </c>
      <c r="BW76" s="75">
        <f>$AB76*(SUM([2]CPR_CEB!$K$113)/(SUM([2]CPR_CEB!$K$106:$K$113)))*([2]TRP!$D$251/SUM([2]TRP!$D$248:$D$251))</f>
        <v>0</v>
      </c>
      <c r="BX76" s="71">
        <f>$AJ76*(SUM([2]CPR_CEB!$K$129)/(SUM([2]CPR_CEB!$K$129:$K$130)))</f>
        <v>0</v>
      </c>
      <c r="BY76" s="71">
        <f>$AJ76*(SUM([2]CPR_CEB!$K$130)/(SUM([2]CPR_CEB!$K$129:$K$130)))</f>
        <v>0</v>
      </c>
      <c r="BZ76" s="68">
        <f>$AN76*(SUM([2]CPR_CEB!$K$137)/(SUM([2]CPR_CEB!$K$137:$K$138)))</f>
        <v>0</v>
      </c>
      <c r="CA76" s="68">
        <f>$AN76*(SUM([2]CPR_CEB!$K$138)/(SUM([2]CPR_CEB!$K$137:$K$138)))</f>
        <v>0</v>
      </c>
      <c r="CB76" s="71">
        <f>$AO76*([2]CPR_CEB!$K$139+[2]CPR_CEB!$K$141)/(SUM([2]CPR_CEB!$K$139:$K$141))</f>
        <v>0</v>
      </c>
      <c r="CC76" s="71">
        <f>$AO76*(SUM([2]CPR_CEB!$K$140)/(SUM([2]CPR_CEB!$K$139:$K$141)))</f>
        <v>0</v>
      </c>
      <c r="CD76" s="68">
        <f>$AP76*(SUM([2]CPR_CEB!$K$142)/(SUM([2]CPR_CEB!$K$142:$K$143)))</f>
        <v>0</v>
      </c>
      <c r="CE76" s="68">
        <f>$AP76*(SUM([2]CPR_CEB!$K$143)/(SUM([2]CPR_CEB!$K$142:$K$143)))</f>
        <v>0</v>
      </c>
      <c r="CF76" s="70"/>
      <c r="CG76" s="70"/>
      <c r="CI76" s="72">
        <f t="shared" si="5"/>
        <v>0</v>
      </c>
      <c r="CJ76" s="73">
        <f t="shared" si="6"/>
        <v>0</v>
      </c>
      <c r="CK76" s="73">
        <f t="shared" si="7"/>
        <v>0</v>
      </c>
      <c r="CL76" s="73">
        <f t="shared" si="8"/>
        <v>0</v>
      </c>
      <c r="CM76" s="73">
        <f t="shared" si="9"/>
        <v>0</v>
      </c>
      <c r="CN76" s="73">
        <f t="shared" si="10"/>
        <v>0</v>
      </c>
      <c r="CO76" s="73">
        <f t="shared" si="11"/>
        <v>0</v>
      </c>
      <c r="CP76" s="73">
        <f t="shared" si="11"/>
        <v>0</v>
      </c>
      <c r="CQ76" s="73">
        <f t="shared" si="12"/>
        <v>0</v>
      </c>
      <c r="CR76" s="73">
        <f t="shared" si="12"/>
        <v>0</v>
      </c>
      <c r="CS76" s="73">
        <f t="shared" si="13"/>
        <v>0</v>
      </c>
      <c r="CT76" s="73">
        <f t="shared" si="14"/>
        <v>0</v>
      </c>
      <c r="CU76" s="73">
        <f t="shared" si="15"/>
        <v>0</v>
      </c>
      <c r="CV76" s="73">
        <f t="shared" si="16"/>
        <v>0</v>
      </c>
      <c r="CW76" s="73">
        <f t="shared" si="17"/>
        <v>0</v>
      </c>
      <c r="CX76" s="73">
        <f t="shared" si="18"/>
        <v>0</v>
      </c>
      <c r="CY76" s="73">
        <f t="shared" si="18"/>
        <v>0</v>
      </c>
      <c r="CZ76" s="73">
        <f t="shared" si="18"/>
        <v>0</v>
      </c>
      <c r="DA76" s="73">
        <f t="shared" si="19"/>
        <v>0</v>
      </c>
      <c r="DB76" s="73">
        <f t="shared" si="20"/>
        <v>0</v>
      </c>
      <c r="DC76" s="73">
        <f t="shared" si="21"/>
        <v>0</v>
      </c>
      <c r="DD76" s="73">
        <f t="shared" si="22"/>
        <v>0</v>
      </c>
      <c r="DE76" s="73">
        <f t="shared" si="23"/>
        <v>0</v>
      </c>
      <c r="DF76" s="73">
        <f t="shared" si="24"/>
        <v>0</v>
      </c>
      <c r="DG76" s="74">
        <f t="shared" si="25"/>
        <v>0</v>
      </c>
      <c r="DH76" s="99"/>
    </row>
    <row r="77" spans="1:112" ht="13.25" x14ac:dyDescent="0.25">
      <c r="A77" s="22" t="str">
        <f t="shared" si="30"/>
        <v>TRANSPORTS</v>
      </c>
      <c r="B77" s="45" t="str">
        <f t="shared" si="30"/>
        <v xml:space="preserve">FK0 </v>
      </c>
      <c r="C77" s="22" t="s">
        <v>164</v>
      </c>
      <c r="D77" s="67">
        <f t="shared" si="27"/>
        <v>0</v>
      </c>
      <c r="E77" s="67">
        <f t="shared" si="29"/>
        <v>0</v>
      </c>
      <c r="F77" s="67">
        <f t="shared" si="29"/>
        <v>0</v>
      </c>
      <c r="G77" s="67">
        <f t="shared" si="29"/>
        <v>0</v>
      </c>
      <c r="H77" s="67">
        <f t="shared" si="29"/>
        <v>0</v>
      </c>
      <c r="I77" s="67">
        <f t="shared" si="29"/>
        <v>0</v>
      </c>
      <c r="J77" s="67">
        <f t="shared" si="29"/>
        <v>0</v>
      </c>
      <c r="K77" s="67">
        <f t="shared" si="29"/>
        <v>0</v>
      </c>
      <c r="L77" s="67">
        <f t="shared" si="29"/>
        <v>0</v>
      </c>
      <c r="M77" s="67">
        <f t="shared" si="29"/>
        <v>0</v>
      </c>
      <c r="N77" s="67">
        <f t="shared" si="29"/>
        <v>0</v>
      </c>
      <c r="O77" s="68">
        <f t="shared" si="29"/>
        <v>0</v>
      </c>
      <c r="P77" s="67">
        <f t="shared" si="29"/>
        <v>0</v>
      </c>
      <c r="Q77" s="69">
        <f t="shared" si="29"/>
        <v>0</v>
      </c>
      <c r="R77" s="68">
        <f t="shared" si="29"/>
        <v>0</v>
      </c>
      <c r="S77" s="69">
        <f t="shared" si="29"/>
        <v>0</v>
      </c>
      <c r="T77" s="67">
        <f t="shared" si="29"/>
        <v>0</v>
      </c>
      <c r="U77" s="68">
        <f t="shared" si="29"/>
        <v>0</v>
      </c>
      <c r="V77" s="69">
        <f t="shared" si="29"/>
        <v>0</v>
      </c>
      <c r="W77" s="67">
        <f t="shared" si="29"/>
        <v>0</v>
      </c>
      <c r="X77" s="67">
        <f t="shared" si="29"/>
        <v>0</v>
      </c>
      <c r="Y77" s="67">
        <f t="shared" si="29"/>
        <v>0</v>
      </c>
      <c r="Z77" s="67">
        <f t="shared" si="29"/>
        <v>0</v>
      </c>
      <c r="AA77" s="67">
        <f t="shared" si="29"/>
        <v>0</v>
      </c>
      <c r="AB77" s="68">
        <f t="shared" si="29"/>
        <v>0</v>
      </c>
      <c r="AC77" s="67">
        <f t="shared" si="29"/>
        <v>0</v>
      </c>
      <c r="AD77" s="67">
        <f t="shared" si="29"/>
        <v>0</v>
      </c>
      <c r="AE77" s="67">
        <f t="shared" si="29"/>
        <v>0</v>
      </c>
      <c r="AF77" s="67">
        <f t="shared" si="29"/>
        <v>0</v>
      </c>
      <c r="AG77" s="67">
        <f t="shared" si="29"/>
        <v>0</v>
      </c>
      <c r="AH77" s="67">
        <f t="shared" ref="AH77:AS77" si="31">AH29</f>
        <v>0</v>
      </c>
      <c r="AI77" s="67">
        <f t="shared" si="31"/>
        <v>0</v>
      </c>
      <c r="AJ77" s="69">
        <f t="shared" si="31"/>
        <v>0</v>
      </c>
      <c r="AK77" s="67">
        <f t="shared" si="31"/>
        <v>0</v>
      </c>
      <c r="AL77" s="67">
        <f t="shared" si="31"/>
        <v>0</v>
      </c>
      <c r="AM77" s="70">
        <f t="shared" si="31"/>
        <v>0</v>
      </c>
      <c r="AN77" s="68">
        <f t="shared" si="31"/>
        <v>0</v>
      </c>
      <c r="AO77" s="69">
        <f t="shared" si="31"/>
        <v>0</v>
      </c>
      <c r="AP77" s="68">
        <f t="shared" si="31"/>
        <v>0</v>
      </c>
      <c r="AQ77" s="67">
        <f t="shared" si="31"/>
        <v>0</v>
      </c>
      <c r="AR77" s="67">
        <f t="shared" si="31"/>
        <v>0</v>
      </c>
      <c r="AS77" s="67">
        <f t="shared" si="31"/>
        <v>0</v>
      </c>
      <c r="AT77" s="75">
        <f>O77*(SUM([2]CPR_CEB!$K$69:$K$70))/(SUM([2]CPR_CEB!$K$69:$K$72))</f>
        <v>0</v>
      </c>
      <c r="AU77" s="75">
        <f>O77*([2]CPR_CEB!$K$71/(SUM([2]CPR_CEB!$K$69:$K$72)))</f>
        <v>0</v>
      </c>
      <c r="AV77" s="75">
        <f>O77*([2]CPR_CEB!$K$72/(SUM([2]CPR_CEB!$K$69:$K$72)))</f>
        <v>0</v>
      </c>
      <c r="AW77" s="71">
        <f>$Q77*([2]CPR_CEB!$K$76/(SUM([2]CPR_CEB!$K$76:$K$78)))</f>
        <v>0</v>
      </c>
      <c r="AX77" s="71">
        <f>$Q77*(SUM([2]CPR_CEB!$K$77:$K$78)/(SUM([2]CPR_CEB!$K$76:$K$78)))</f>
        <v>0</v>
      </c>
      <c r="AY77" s="75">
        <f>$R77*(SUM([2]CPR_CEB!$K$79)/(SUM([2]CPR_CEB!$K$79:$K$84)))</f>
        <v>0</v>
      </c>
      <c r="AZ77" s="75">
        <f>$R77*(SUM([2]CPR_CEB!$K$80)/(SUM([2]CPR_CEB!$K$79:$K$84)))</f>
        <v>0</v>
      </c>
      <c r="BA77" s="75">
        <f>$R77*(SUM([2]CPR_CEB!$K$81:$K$83)/(SUM([2]CPR_CEB!$K$79:$K$84)))</f>
        <v>0</v>
      </c>
      <c r="BB77" s="75">
        <f>$R77*(SUM([2]CPR_CEB!$K$84)/(SUM([2]CPR_CEB!$K$79:$K$84)))</f>
        <v>0</v>
      </c>
      <c r="BC77" s="71">
        <f>$S77*(SUM([2]CPR_CEB!$K$85)/(SUM([2]CPR_CEB!$K$85:$K$90)))</f>
        <v>0</v>
      </c>
      <c r="BD77" s="71">
        <f>$S77*(SUM([2]CPR_CEB!$K$86)/(SUM([2]CPR_CEB!$K$85:$K$90)))</f>
        <v>0</v>
      </c>
      <c r="BE77" s="71">
        <f>$S77*(SUM([2]CPR_CEB!$K$87:$K$90)/(SUM([2]CPR_CEB!$K$85:$K$90)))</f>
        <v>0</v>
      </c>
      <c r="BF77" s="75">
        <f>$U77*(SUM([2]CPR_CEB!$K$93)/(SUM([2]CPR_CEB!$K$93:$K$97)))</f>
        <v>0</v>
      </c>
      <c r="BG77" s="75">
        <f>$U77*(SUM([2]CPR_CEB!$K$94)/(SUM([2]CPR_CEB!$K$93:$K$97)))*([2]TRP!$D$246/SUM([2]TRP!$D$246:$D$247))</f>
        <v>0</v>
      </c>
      <c r="BH77" s="75">
        <f>$U77*(SUM([2]CPR_CEB!$K$94)/(SUM([2]CPR_CEB!$K$93:$K$97)))*([2]TRP!$D$247/SUM([2]TRP!$D$246:$D$247))</f>
        <v>0</v>
      </c>
      <c r="BI77" s="75">
        <f>$U77*(SUM([2]CPR_CEB!$K$95:$K$96)/(SUM([2]CPR_CEB!$K$93:$K$97)))</f>
        <v>0</v>
      </c>
      <c r="BJ77" s="75">
        <f>$U77*(SUM([2]CPR_CEB!$K$97)/(SUM([2]CPR_CEB!$K$93:$K$97)))</f>
        <v>0</v>
      </c>
      <c r="BK77" s="71">
        <f>$V77*(SUM([2]CPR_CEB!$K$98)/(SUM([2]CPR_CEB!$K$98:$K$100)))</f>
        <v>0</v>
      </c>
      <c r="BL77" s="71">
        <f>$V77*(SUM([2]CPR_CEB!$K$99)/(SUM([2]CPR_CEB!$K$98:$K$100)))</f>
        <v>0</v>
      </c>
      <c r="BM77" s="71">
        <f>$V77*(SUM([2]CPR_CEB!$K$100)/(SUM([2]CPR_CEB!$K$98:$K$100)))</f>
        <v>0</v>
      </c>
      <c r="BN77" s="75">
        <f>$AB77*(SUM([2]CPR_CEB!$K$106)/(SUM([2]CPR_CEB!$K$106:$K$113)))</f>
        <v>0</v>
      </c>
      <c r="BO77" s="75">
        <f>$AB77*(SUM([2]CPR_CEB!$K$107)/(SUM([2]CPR_CEB!$K$106:$K$113)))</f>
        <v>0</v>
      </c>
      <c r="BP77" s="75">
        <f>$AB77*(SUM([2]CPR_CEB!$K$108)/(SUM([2]CPR_CEB!$K$106:$K$113)))</f>
        <v>0</v>
      </c>
      <c r="BQ77" s="75">
        <f>$AB77*(SUM([2]CPR_CEB!$K$109)/(SUM([2]CPR_CEB!$K$106:$K$113)))</f>
        <v>0</v>
      </c>
      <c r="BR77" s="75">
        <f>$AB77*(SUM([2]CPR_CEB!$K$110)/(SUM([2]CPR_CEB!$K$106:$K$113)))</f>
        <v>0</v>
      </c>
      <c r="BS77" s="75">
        <f>$AB77*(SUM([2]CPR_CEB!$K$111:$K$112)/(SUM([2]CPR_CEB!$K$106:$K$113)))</f>
        <v>0</v>
      </c>
      <c r="BT77" s="75">
        <f>$AB77*(SUM([2]CPR_CEB!$K$113)/(SUM([2]CPR_CEB!$K$106:$K$113)))*([2]TRP!$D$248/SUM([2]TRP!$D$248:$D$251))</f>
        <v>0</v>
      </c>
      <c r="BU77" s="75">
        <f>$AB77*(SUM([2]CPR_CEB!$K$113)/(SUM([2]CPR_CEB!$K$106:$K$113)))*([2]TRP!$D$249/SUM([2]TRP!$D$248:$D$251))</f>
        <v>0</v>
      </c>
      <c r="BV77" s="75">
        <f>$AB77*(SUM([2]CPR_CEB!$K$113)/(SUM([2]CPR_CEB!$K$106:$K$113)))*([2]TRP!$D$250/SUM([2]TRP!$D$248:$D$251))</f>
        <v>0</v>
      </c>
      <c r="BW77" s="75">
        <f>$AB77*(SUM([2]CPR_CEB!$K$113)/(SUM([2]CPR_CEB!$K$106:$K$113)))*([2]TRP!$D$251/SUM([2]TRP!$D$248:$D$251))</f>
        <v>0</v>
      </c>
      <c r="BX77" s="71">
        <f>$AJ77*(SUM([2]CPR_CEB!$K$129)/(SUM([2]CPR_CEB!$K$129:$K$130)))</f>
        <v>0</v>
      </c>
      <c r="BY77" s="71">
        <f>$AJ77*(SUM([2]CPR_CEB!$K$130)/(SUM([2]CPR_CEB!$K$129:$K$130)))</f>
        <v>0</v>
      </c>
      <c r="BZ77" s="68">
        <f>$AN77*(SUM([2]CPR_CEB!$K$137)/(SUM([2]CPR_CEB!$K$137:$K$138)))</f>
        <v>0</v>
      </c>
      <c r="CA77" s="68">
        <f>$AN77*(SUM([2]CPR_CEB!$K$138)/(SUM([2]CPR_CEB!$K$137:$K$138)))</f>
        <v>0</v>
      </c>
      <c r="CB77" s="71">
        <f>$AO77*([2]CPR_CEB!$K$139+[2]CPR_CEB!$K$141)/(SUM([2]CPR_CEB!$K$139:$K$141))</f>
        <v>0</v>
      </c>
      <c r="CC77" s="71">
        <f>$AO77*(SUM([2]CPR_CEB!$K$140)/(SUM([2]CPR_CEB!$K$139:$K$141)))</f>
        <v>0</v>
      </c>
      <c r="CD77" s="68">
        <f>$AP77*(SUM([2]CPR_CEB!$K$142)/(SUM([2]CPR_CEB!$K$142:$K$143)))</f>
        <v>0</v>
      </c>
      <c r="CE77" s="68">
        <f>$AP77*(SUM([2]CPR_CEB!$K$143)/(SUM([2]CPR_CEB!$K$142:$K$143)))</f>
        <v>0</v>
      </c>
      <c r="CF77" s="70"/>
      <c r="CG77" s="70"/>
      <c r="CI77" s="72">
        <f t="shared" si="5"/>
        <v>0</v>
      </c>
      <c r="CJ77" s="73">
        <f t="shared" si="6"/>
        <v>0</v>
      </c>
      <c r="CK77" s="73">
        <f t="shared" si="7"/>
        <v>0</v>
      </c>
      <c r="CL77" s="73">
        <f t="shared" si="8"/>
        <v>0</v>
      </c>
      <c r="CM77" s="73">
        <f t="shared" si="9"/>
        <v>0</v>
      </c>
      <c r="CN77" s="73">
        <f t="shared" si="10"/>
        <v>0</v>
      </c>
      <c r="CO77" s="73">
        <f t="shared" si="11"/>
        <v>0</v>
      </c>
      <c r="CP77" s="73">
        <f t="shared" si="11"/>
        <v>0</v>
      </c>
      <c r="CQ77" s="73">
        <f t="shared" si="12"/>
        <v>0</v>
      </c>
      <c r="CR77" s="73">
        <f t="shared" si="12"/>
        <v>0</v>
      </c>
      <c r="CS77" s="73">
        <f t="shared" si="13"/>
        <v>0</v>
      </c>
      <c r="CT77" s="73">
        <f t="shared" si="14"/>
        <v>0</v>
      </c>
      <c r="CU77" s="73">
        <f t="shared" si="15"/>
        <v>0</v>
      </c>
      <c r="CV77" s="73">
        <f t="shared" si="16"/>
        <v>0</v>
      </c>
      <c r="CW77" s="73">
        <f t="shared" si="17"/>
        <v>0</v>
      </c>
      <c r="CX77" s="73">
        <f t="shared" si="18"/>
        <v>0</v>
      </c>
      <c r="CY77" s="73">
        <f t="shared" si="18"/>
        <v>0</v>
      </c>
      <c r="CZ77" s="73">
        <f t="shared" si="18"/>
        <v>0</v>
      </c>
      <c r="DA77" s="73">
        <f t="shared" si="19"/>
        <v>0</v>
      </c>
      <c r="DB77" s="73">
        <f t="shared" si="20"/>
        <v>0</v>
      </c>
      <c r="DC77" s="73">
        <f t="shared" si="21"/>
        <v>0</v>
      </c>
      <c r="DD77" s="73">
        <f t="shared" si="22"/>
        <v>0</v>
      </c>
      <c r="DE77" s="73">
        <f t="shared" si="23"/>
        <v>0</v>
      </c>
      <c r="DF77" s="73">
        <f t="shared" si="24"/>
        <v>0</v>
      </c>
      <c r="DG77" s="74">
        <f t="shared" si="25"/>
        <v>0</v>
      </c>
      <c r="DH77" s="99"/>
    </row>
    <row r="78" spans="1:112" ht="13.25" x14ac:dyDescent="0.25">
      <c r="A78" s="22" t="str">
        <f t="shared" si="30"/>
        <v>INTERMEDIATION FINANCIERE</v>
      </c>
      <c r="B78" s="22" t="str">
        <f t="shared" si="30"/>
        <v xml:space="preserve">FL1 </v>
      </c>
      <c r="C78" s="22">
        <v>19</v>
      </c>
      <c r="D78" s="67">
        <f t="shared" si="27"/>
        <v>0</v>
      </c>
      <c r="E78" s="67">
        <f t="shared" ref="E78:S78" si="32">E30</f>
        <v>0</v>
      </c>
      <c r="F78" s="67">
        <f t="shared" si="32"/>
        <v>0</v>
      </c>
      <c r="G78" s="67">
        <f t="shared" si="32"/>
        <v>0</v>
      </c>
      <c r="H78" s="67">
        <f t="shared" si="32"/>
        <v>0</v>
      </c>
      <c r="I78" s="67">
        <f t="shared" si="32"/>
        <v>0</v>
      </c>
      <c r="J78" s="67">
        <f t="shared" si="32"/>
        <v>0</v>
      </c>
      <c r="K78" s="67">
        <f t="shared" si="32"/>
        <v>0</v>
      </c>
      <c r="L78" s="67">
        <f t="shared" si="32"/>
        <v>0</v>
      </c>
      <c r="M78" s="67">
        <f t="shared" si="32"/>
        <v>0</v>
      </c>
      <c r="N78" s="67">
        <f t="shared" si="32"/>
        <v>0</v>
      </c>
      <c r="O78" s="68">
        <f t="shared" si="32"/>
        <v>0</v>
      </c>
      <c r="P78" s="67">
        <f t="shared" si="32"/>
        <v>0</v>
      </c>
      <c r="Q78" s="69">
        <f t="shared" si="32"/>
        <v>0</v>
      </c>
      <c r="R78" s="68">
        <f t="shared" si="32"/>
        <v>0</v>
      </c>
      <c r="S78" s="69">
        <f t="shared" si="32"/>
        <v>0</v>
      </c>
      <c r="T78" s="67">
        <f t="shared" ref="E78:AS84" si="33">T30</f>
        <v>0</v>
      </c>
      <c r="U78" s="68">
        <f t="shared" si="33"/>
        <v>0</v>
      </c>
      <c r="V78" s="69">
        <f t="shared" si="33"/>
        <v>0</v>
      </c>
      <c r="W78" s="67">
        <f t="shared" si="33"/>
        <v>0</v>
      </c>
      <c r="X78" s="67">
        <f t="shared" si="33"/>
        <v>0</v>
      </c>
      <c r="Y78" s="67">
        <f t="shared" si="33"/>
        <v>0</v>
      </c>
      <c r="Z78" s="67">
        <f t="shared" si="33"/>
        <v>0</v>
      </c>
      <c r="AA78" s="67">
        <f t="shared" si="33"/>
        <v>0</v>
      </c>
      <c r="AB78" s="68">
        <f t="shared" si="33"/>
        <v>0</v>
      </c>
      <c r="AC78" s="67">
        <f t="shared" si="33"/>
        <v>0</v>
      </c>
      <c r="AD78" s="67">
        <f t="shared" si="33"/>
        <v>0</v>
      </c>
      <c r="AE78" s="67">
        <f t="shared" si="33"/>
        <v>0</v>
      </c>
      <c r="AF78" s="67">
        <f t="shared" si="33"/>
        <v>0</v>
      </c>
      <c r="AG78" s="67">
        <f t="shared" si="33"/>
        <v>0</v>
      </c>
      <c r="AH78" s="67">
        <f t="shared" si="33"/>
        <v>0</v>
      </c>
      <c r="AI78" s="67">
        <f t="shared" si="33"/>
        <v>0</v>
      </c>
      <c r="AJ78" s="69">
        <f t="shared" si="33"/>
        <v>0</v>
      </c>
      <c r="AK78" s="67">
        <f t="shared" si="33"/>
        <v>0</v>
      </c>
      <c r="AL78" s="67">
        <f t="shared" si="33"/>
        <v>0</v>
      </c>
      <c r="AM78" s="70">
        <f t="shared" si="33"/>
        <v>0</v>
      </c>
      <c r="AN78" s="68">
        <f t="shared" si="33"/>
        <v>0</v>
      </c>
      <c r="AO78" s="69">
        <f t="shared" si="33"/>
        <v>0</v>
      </c>
      <c r="AP78" s="68">
        <f t="shared" si="33"/>
        <v>0</v>
      </c>
      <c r="AQ78" s="67">
        <f t="shared" si="33"/>
        <v>0</v>
      </c>
      <c r="AR78" s="67">
        <f t="shared" si="33"/>
        <v>0</v>
      </c>
      <c r="AS78" s="67">
        <f t="shared" si="33"/>
        <v>0</v>
      </c>
      <c r="AT78" s="75">
        <f>O78*(SUM([2]CPR_CEB!$K$69:$K$70))/(SUM([2]CPR_CEB!$K$69:$K$72))</f>
        <v>0</v>
      </c>
      <c r="AU78" s="75">
        <f>O78*([2]CPR_CEB!$K$71/(SUM([2]CPR_CEB!$K$69:$K$72)))</f>
        <v>0</v>
      </c>
      <c r="AV78" s="75">
        <f>O78*([2]CPR_CEB!$K$72/(SUM([2]CPR_CEB!$K$69:$K$72)))</f>
        <v>0</v>
      </c>
      <c r="AW78" s="71">
        <f>$Q78*([2]CPR_CEB!$K$76/(SUM([2]CPR_CEB!$K$76:$K$78)))</f>
        <v>0</v>
      </c>
      <c r="AX78" s="71">
        <f>$Q78*(SUM([2]CPR_CEB!$K$77:$K$78)/(SUM([2]CPR_CEB!$K$76:$K$78)))</f>
        <v>0</v>
      </c>
      <c r="AY78" s="75">
        <f>$R78*(SUM([2]CPR_CEB!$K$79)/(SUM([2]CPR_CEB!$K$79:$K$84)))</f>
        <v>0</v>
      </c>
      <c r="AZ78" s="75">
        <f>$R78*(SUM([2]CPR_CEB!$K$80)/(SUM([2]CPR_CEB!$K$79:$K$84)))</f>
        <v>0</v>
      </c>
      <c r="BA78" s="75">
        <f>$R78*(SUM([2]CPR_CEB!$K$81:$K$83)/(SUM([2]CPR_CEB!$K$79:$K$84)))</f>
        <v>0</v>
      </c>
      <c r="BB78" s="75">
        <f>$R78*(SUM([2]CPR_CEB!$K$84)/(SUM([2]CPR_CEB!$K$79:$K$84)))</f>
        <v>0</v>
      </c>
      <c r="BC78" s="71">
        <f>$S78*(SUM([2]CPR_CEB!$K$85)/(SUM([2]CPR_CEB!$K$85:$K$90)))</f>
        <v>0</v>
      </c>
      <c r="BD78" s="71">
        <f>$S78*(SUM([2]CPR_CEB!$K$86)/(SUM([2]CPR_CEB!$K$85:$K$90)))</f>
        <v>0</v>
      </c>
      <c r="BE78" s="71">
        <f>$S78*(SUM([2]CPR_CEB!$K$87:$K$90)/(SUM([2]CPR_CEB!$K$85:$K$90)))</f>
        <v>0</v>
      </c>
      <c r="BF78" s="75">
        <f>$U78*(SUM([2]CPR_CEB!$K$93)/(SUM([2]CPR_CEB!$K$93:$K$97)))</f>
        <v>0</v>
      </c>
      <c r="BG78" s="75">
        <f>$U78*(SUM([2]CPR_CEB!$K$94)/(SUM([2]CPR_CEB!$K$93:$K$97)))*([2]TRP!$D$246/SUM([2]TRP!$D$246:$D$247))</f>
        <v>0</v>
      </c>
      <c r="BH78" s="75">
        <f>$U78*(SUM([2]CPR_CEB!$K$94)/(SUM([2]CPR_CEB!$K$93:$K$97)))*([2]TRP!$D$247/SUM([2]TRP!$D$246:$D$247))</f>
        <v>0</v>
      </c>
      <c r="BI78" s="75">
        <f>$U78*(SUM([2]CPR_CEB!$K$95:$K$96)/(SUM([2]CPR_CEB!$K$93:$K$97)))</f>
        <v>0</v>
      </c>
      <c r="BJ78" s="75">
        <f>$U78*(SUM([2]CPR_CEB!$K$97)/(SUM([2]CPR_CEB!$K$93:$K$97)))</f>
        <v>0</v>
      </c>
      <c r="BK78" s="71">
        <f>$V78*(SUM([2]CPR_CEB!$K$98)/(SUM([2]CPR_CEB!$K$98:$K$100)))</f>
        <v>0</v>
      </c>
      <c r="BL78" s="71">
        <f>$V78*(SUM([2]CPR_CEB!$K$99)/(SUM([2]CPR_CEB!$K$98:$K$100)))</f>
        <v>0</v>
      </c>
      <c r="BM78" s="71">
        <f>$V78*(SUM([2]CPR_CEB!$K$100)/(SUM([2]CPR_CEB!$K$98:$K$100)))</f>
        <v>0</v>
      </c>
      <c r="BN78" s="75">
        <f>$AB78*(SUM([2]CPR_CEB!$K$106)/(SUM([2]CPR_CEB!$K$106:$K$113)))</f>
        <v>0</v>
      </c>
      <c r="BO78" s="75">
        <f>$AB78*(SUM([2]CPR_CEB!$K$107)/(SUM([2]CPR_CEB!$K$106:$K$113)))</f>
        <v>0</v>
      </c>
      <c r="BP78" s="75">
        <f>$AB78*(SUM([2]CPR_CEB!$K$108)/(SUM([2]CPR_CEB!$K$106:$K$113)))</f>
        <v>0</v>
      </c>
      <c r="BQ78" s="75">
        <f>$AB78*(SUM([2]CPR_CEB!$K$109)/(SUM([2]CPR_CEB!$K$106:$K$113)))</f>
        <v>0</v>
      </c>
      <c r="BR78" s="75">
        <f>$AB78*(SUM([2]CPR_CEB!$K$110)/(SUM([2]CPR_CEB!$K$106:$K$113)))</f>
        <v>0</v>
      </c>
      <c r="BS78" s="75">
        <f>$AB78*(SUM([2]CPR_CEB!$K$111:$K$112)/(SUM([2]CPR_CEB!$K$106:$K$113)))</f>
        <v>0</v>
      </c>
      <c r="BT78" s="75">
        <f>$AB78*(SUM([2]CPR_CEB!$K$113)/(SUM([2]CPR_CEB!$K$106:$K$113)))*([2]TRP!$D$248/SUM([2]TRP!$D$248:$D$251))</f>
        <v>0</v>
      </c>
      <c r="BU78" s="75">
        <f>$AB78*(SUM([2]CPR_CEB!$K$113)/(SUM([2]CPR_CEB!$K$106:$K$113)))*([2]TRP!$D$249/SUM([2]TRP!$D$248:$D$251))</f>
        <v>0</v>
      </c>
      <c r="BV78" s="75">
        <f>$AB78*(SUM([2]CPR_CEB!$K$113)/(SUM([2]CPR_CEB!$K$106:$K$113)))*([2]TRP!$D$250/SUM([2]TRP!$D$248:$D$251))</f>
        <v>0</v>
      </c>
      <c r="BW78" s="75">
        <f>$AB78*(SUM([2]CPR_CEB!$K$113)/(SUM([2]CPR_CEB!$K$106:$K$113)))*([2]TRP!$D$251/SUM([2]TRP!$D$248:$D$251))</f>
        <v>0</v>
      </c>
      <c r="BX78" s="71">
        <f>$AJ78*(SUM([2]CPR_CEB!$K$129)/(SUM([2]CPR_CEB!$K$129:$K$130)))</f>
        <v>0</v>
      </c>
      <c r="BY78" s="71">
        <f>$AJ78*(SUM([2]CPR_CEB!$K$130)/(SUM([2]CPR_CEB!$K$129:$K$130)))</f>
        <v>0</v>
      </c>
      <c r="BZ78" s="68">
        <f>$AN78*(SUM([2]CPR_CEB!$K$137)/(SUM([2]CPR_CEB!$K$137:$K$138)))</f>
        <v>0</v>
      </c>
      <c r="CA78" s="68">
        <f>$AN78*(SUM([2]CPR_CEB!$K$138)/(SUM([2]CPR_CEB!$K$137:$K$138)))</f>
        <v>0</v>
      </c>
      <c r="CB78" s="71">
        <f>$AO78*([2]CPR_CEB!$K$139+[2]CPR_CEB!$K$141)/(SUM([2]CPR_CEB!$K$139:$K$141))</f>
        <v>0</v>
      </c>
      <c r="CC78" s="71">
        <f>$AO78*(SUM([2]CPR_CEB!$K$140)/(SUM([2]CPR_CEB!$K$139:$K$141)))</f>
        <v>0</v>
      </c>
      <c r="CD78" s="68">
        <f>$AP78*(SUM([2]CPR_CEB!$K$142)/(SUM([2]CPR_CEB!$K$142:$K$143)))</f>
        <v>0</v>
      </c>
      <c r="CE78" s="68">
        <f>$AP78*(SUM([2]CPR_CEB!$K$143)/(SUM([2]CPR_CEB!$K$142:$K$143)))</f>
        <v>0</v>
      </c>
      <c r="CF78" s="70"/>
      <c r="CG78" s="70"/>
      <c r="CI78" s="72">
        <f t="shared" si="5"/>
        <v>0</v>
      </c>
      <c r="CJ78" s="73">
        <f t="shared" si="6"/>
        <v>0</v>
      </c>
      <c r="CK78" s="73">
        <f t="shared" si="7"/>
        <v>0</v>
      </c>
      <c r="CL78" s="73">
        <f t="shared" si="8"/>
        <v>0</v>
      </c>
      <c r="CM78" s="73">
        <f t="shared" si="9"/>
        <v>0</v>
      </c>
      <c r="CN78" s="73">
        <f t="shared" si="10"/>
        <v>0</v>
      </c>
      <c r="CO78" s="73">
        <f t="shared" si="11"/>
        <v>0</v>
      </c>
      <c r="CP78" s="73">
        <f t="shared" si="11"/>
        <v>0</v>
      </c>
      <c r="CQ78" s="73">
        <f t="shared" si="12"/>
        <v>0</v>
      </c>
      <c r="CR78" s="73">
        <f t="shared" si="12"/>
        <v>0</v>
      </c>
      <c r="CS78" s="73">
        <f t="shared" si="13"/>
        <v>0</v>
      </c>
      <c r="CT78" s="73">
        <f t="shared" si="14"/>
        <v>0</v>
      </c>
      <c r="CU78" s="73">
        <f t="shared" si="15"/>
        <v>0</v>
      </c>
      <c r="CV78" s="73">
        <f t="shared" si="16"/>
        <v>0</v>
      </c>
      <c r="CW78" s="73">
        <f t="shared" si="17"/>
        <v>0</v>
      </c>
      <c r="CX78" s="73">
        <f t="shared" si="18"/>
        <v>0</v>
      </c>
      <c r="CY78" s="73">
        <f t="shared" si="18"/>
        <v>0</v>
      </c>
      <c r="CZ78" s="73">
        <f t="shared" si="18"/>
        <v>0</v>
      </c>
      <c r="DA78" s="73">
        <f t="shared" si="19"/>
        <v>0</v>
      </c>
      <c r="DB78" s="73">
        <f t="shared" si="20"/>
        <v>0</v>
      </c>
      <c r="DC78" s="73">
        <f t="shared" si="21"/>
        <v>0</v>
      </c>
      <c r="DD78" s="73">
        <f t="shared" si="22"/>
        <v>0</v>
      </c>
      <c r="DE78" s="73">
        <f t="shared" si="23"/>
        <v>0</v>
      </c>
      <c r="DF78" s="73">
        <f t="shared" si="24"/>
        <v>0</v>
      </c>
      <c r="DG78" s="74">
        <f t="shared" si="25"/>
        <v>0</v>
      </c>
      <c r="DH78" s="99"/>
    </row>
    <row r="79" spans="1:112" ht="13.25" x14ac:dyDescent="0.25">
      <c r="A79" s="22" t="str">
        <f t="shared" si="30"/>
        <v>ASSURANCES ET AUXILIAIRES FINANCIERS</v>
      </c>
      <c r="B79" s="22" t="str">
        <f t="shared" si="30"/>
        <v xml:space="preserve">FL2 </v>
      </c>
      <c r="C79" s="22">
        <v>19</v>
      </c>
      <c r="D79" s="67">
        <f t="shared" si="27"/>
        <v>0</v>
      </c>
      <c r="E79" s="67">
        <f t="shared" si="33"/>
        <v>0</v>
      </c>
      <c r="F79" s="67">
        <f t="shared" si="33"/>
        <v>0</v>
      </c>
      <c r="G79" s="67">
        <f t="shared" si="33"/>
        <v>0</v>
      </c>
      <c r="H79" s="67">
        <f t="shared" si="33"/>
        <v>0</v>
      </c>
      <c r="I79" s="67">
        <f t="shared" si="33"/>
        <v>0</v>
      </c>
      <c r="J79" s="67">
        <f t="shared" si="33"/>
        <v>0</v>
      </c>
      <c r="K79" s="67">
        <f t="shared" si="33"/>
        <v>0</v>
      </c>
      <c r="L79" s="67">
        <f t="shared" si="33"/>
        <v>0</v>
      </c>
      <c r="M79" s="67">
        <f t="shared" si="33"/>
        <v>0</v>
      </c>
      <c r="N79" s="67">
        <f t="shared" si="33"/>
        <v>0</v>
      </c>
      <c r="O79" s="68">
        <f t="shared" si="33"/>
        <v>0</v>
      </c>
      <c r="P79" s="67">
        <f t="shared" si="33"/>
        <v>0</v>
      </c>
      <c r="Q79" s="69">
        <f t="shared" si="33"/>
        <v>0</v>
      </c>
      <c r="R79" s="68">
        <f t="shared" si="33"/>
        <v>0</v>
      </c>
      <c r="S79" s="69">
        <f t="shared" si="33"/>
        <v>0</v>
      </c>
      <c r="T79" s="67">
        <f t="shared" si="33"/>
        <v>0</v>
      </c>
      <c r="U79" s="68">
        <f t="shared" si="33"/>
        <v>0</v>
      </c>
      <c r="V79" s="69">
        <f t="shared" si="33"/>
        <v>0</v>
      </c>
      <c r="W79" s="67">
        <f t="shared" si="33"/>
        <v>0</v>
      </c>
      <c r="X79" s="67">
        <f t="shared" si="33"/>
        <v>0</v>
      </c>
      <c r="Y79" s="67">
        <f t="shared" si="33"/>
        <v>0</v>
      </c>
      <c r="Z79" s="67">
        <f t="shared" si="33"/>
        <v>0</v>
      </c>
      <c r="AA79" s="67">
        <f t="shared" si="33"/>
        <v>0</v>
      </c>
      <c r="AB79" s="68">
        <f t="shared" si="33"/>
        <v>0</v>
      </c>
      <c r="AC79" s="67">
        <f t="shared" si="33"/>
        <v>0</v>
      </c>
      <c r="AD79" s="67">
        <f t="shared" si="33"/>
        <v>0</v>
      </c>
      <c r="AE79" s="67">
        <f t="shared" si="33"/>
        <v>0</v>
      </c>
      <c r="AF79" s="67">
        <f t="shared" si="33"/>
        <v>0</v>
      </c>
      <c r="AG79" s="67">
        <f t="shared" si="33"/>
        <v>0</v>
      </c>
      <c r="AH79" s="67">
        <f t="shared" si="33"/>
        <v>0</v>
      </c>
      <c r="AI79" s="67">
        <f t="shared" si="33"/>
        <v>0</v>
      </c>
      <c r="AJ79" s="69">
        <f t="shared" si="33"/>
        <v>0</v>
      </c>
      <c r="AK79" s="67">
        <f t="shared" si="33"/>
        <v>0</v>
      </c>
      <c r="AL79" s="67">
        <f t="shared" si="33"/>
        <v>0</v>
      </c>
      <c r="AM79" s="70">
        <f t="shared" si="33"/>
        <v>0</v>
      </c>
      <c r="AN79" s="68">
        <f t="shared" si="33"/>
        <v>0</v>
      </c>
      <c r="AO79" s="69">
        <f t="shared" si="33"/>
        <v>0</v>
      </c>
      <c r="AP79" s="68">
        <f t="shared" si="33"/>
        <v>0</v>
      </c>
      <c r="AQ79" s="67">
        <f t="shared" si="33"/>
        <v>0</v>
      </c>
      <c r="AR79" s="67">
        <f t="shared" si="33"/>
        <v>0</v>
      </c>
      <c r="AS79" s="67">
        <f t="shared" si="33"/>
        <v>0</v>
      </c>
      <c r="AT79" s="75">
        <f>O79*(SUM([2]CPR_CEB!$K$69:$K$70))/(SUM([2]CPR_CEB!$K$69:$K$72))</f>
        <v>0</v>
      </c>
      <c r="AU79" s="75">
        <f>O79*([2]CPR_CEB!$K$71/(SUM([2]CPR_CEB!$K$69:$K$72)))</f>
        <v>0</v>
      </c>
      <c r="AV79" s="75">
        <f>O79*([2]CPR_CEB!$K$72/(SUM([2]CPR_CEB!$K$69:$K$72)))</f>
        <v>0</v>
      </c>
      <c r="AW79" s="71">
        <f>$Q79*([2]CPR_CEB!$K$76/(SUM([2]CPR_CEB!$K$76:$K$78)))</f>
        <v>0</v>
      </c>
      <c r="AX79" s="71">
        <f>$Q79*(SUM([2]CPR_CEB!$K$77:$K$78)/(SUM([2]CPR_CEB!$K$76:$K$78)))</f>
        <v>0</v>
      </c>
      <c r="AY79" s="75">
        <f>$R79*(SUM([2]CPR_CEB!$K$79)/(SUM([2]CPR_CEB!$K$79:$K$84)))</f>
        <v>0</v>
      </c>
      <c r="AZ79" s="75">
        <f>$R79*(SUM([2]CPR_CEB!$K$80)/(SUM([2]CPR_CEB!$K$79:$K$84)))</f>
        <v>0</v>
      </c>
      <c r="BA79" s="75">
        <f>$R79*(SUM([2]CPR_CEB!$K$81:$K$83)/(SUM([2]CPR_CEB!$K$79:$K$84)))</f>
        <v>0</v>
      </c>
      <c r="BB79" s="75">
        <f>$R79*(SUM([2]CPR_CEB!$K$84)/(SUM([2]CPR_CEB!$K$79:$K$84)))</f>
        <v>0</v>
      </c>
      <c r="BC79" s="71">
        <f>$S79*(SUM([2]CPR_CEB!$K$85)/(SUM([2]CPR_CEB!$K$85:$K$90)))</f>
        <v>0</v>
      </c>
      <c r="BD79" s="71">
        <f>$S79*(SUM([2]CPR_CEB!$K$86)/(SUM([2]CPR_CEB!$K$85:$K$90)))</f>
        <v>0</v>
      </c>
      <c r="BE79" s="71">
        <f>$S79*(SUM([2]CPR_CEB!$K$87:$K$90)/(SUM([2]CPR_CEB!$K$85:$K$90)))</f>
        <v>0</v>
      </c>
      <c r="BF79" s="75">
        <f>$U79*(SUM([2]CPR_CEB!$K$93)/(SUM([2]CPR_CEB!$K$93:$K$97)))</f>
        <v>0</v>
      </c>
      <c r="BG79" s="75">
        <f>$U79*(SUM([2]CPR_CEB!$K$94)/(SUM([2]CPR_CEB!$K$93:$K$97)))*([2]TRP!$D$246/SUM([2]TRP!$D$246:$D$247))</f>
        <v>0</v>
      </c>
      <c r="BH79" s="75">
        <f>$U79*(SUM([2]CPR_CEB!$K$94)/(SUM([2]CPR_CEB!$K$93:$K$97)))*([2]TRP!$D$247/SUM([2]TRP!$D$246:$D$247))</f>
        <v>0</v>
      </c>
      <c r="BI79" s="75">
        <f>$U79*(SUM([2]CPR_CEB!$K$95:$K$96)/(SUM([2]CPR_CEB!$K$93:$K$97)))</f>
        <v>0</v>
      </c>
      <c r="BJ79" s="75">
        <f>$U79*(SUM([2]CPR_CEB!$K$97)/(SUM([2]CPR_CEB!$K$93:$K$97)))</f>
        <v>0</v>
      </c>
      <c r="BK79" s="71">
        <f>$V79*(SUM([2]CPR_CEB!$K$98)/(SUM([2]CPR_CEB!$K$98:$K$100)))</f>
        <v>0</v>
      </c>
      <c r="BL79" s="71">
        <f>$V79*(SUM([2]CPR_CEB!$K$99)/(SUM([2]CPR_CEB!$K$98:$K$100)))</f>
        <v>0</v>
      </c>
      <c r="BM79" s="71">
        <f>$V79*(SUM([2]CPR_CEB!$K$100)/(SUM([2]CPR_CEB!$K$98:$K$100)))</f>
        <v>0</v>
      </c>
      <c r="BN79" s="75">
        <f>$AB79*(SUM([2]CPR_CEB!$K$106)/(SUM([2]CPR_CEB!$K$106:$K$113)))</f>
        <v>0</v>
      </c>
      <c r="BO79" s="75">
        <f>$AB79*(SUM([2]CPR_CEB!$K$107)/(SUM([2]CPR_CEB!$K$106:$K$113)))</f>
        <v>0</v>
      </c>
      <c r="BP79" s="75">
        <f>$AB79*(SUM([2]CPR_CEB!$K$108)/(SUM([2]CPR_CEB!$K$106:$K$113)))</f>
        <v>0</v>
      </c>
      <c r="BQ79" s="75">
        <f>$AB79*(SUM([2]CPR_CEB!$K$109)/(SUM([2]CPR_CEB!$K$106:$K$113)))</f>
        <v>0</v>
      </c>
      <c r="BR79" s="75">
        <f>$AB79*(SUM([2]CPR_CEB!$K$110)/(SUM([2]CPR_CEB!$K$106:$K$113)))</f>
        <v>0</v>
      </c>
      <c r="BS79" s="75">
        <f>$AB79*(SUM([2]CPR_CEB!$K$111:$K$112)/(SUM([2]CPR_CEB!$K$106:$K$113)))</f>
        <v>0</v>
      </c>
      <c r="BT79" s="75">
        <f>$AB79*(SUM([2]CPR_CEB!$K$113)/(SUM([2]CPR_CEB!$K$106:$K$113)))*([2]TRP!$D$248/SUM([2]TRP!$D$248:$D$251))</f>
        <v>0</v>
      </c>
      <c r="BU79" s="75">
        <f>$AB79*(SUM([2]CPR_CEB!$K$113)/(SUM([2]CPR_CEB!$K$106:$K$113)))*([2]TRP!$D$249/SUM([2]TRP!$D$248:$D$251))</f>
        <v>0</v>
      </c>
      <c r="BV79" s="75">
        <f>$AB79*(SUM([2]CPR_CEB!$K$113)/(SUM([2]CPR_CEB!$K$106:$K$113)))*([2]TRP!$D$250/SUM([2]TRP!$D$248:$D$251))</f>
        <v>0</v>
      </c>
      <c r="BW79" s="75">
        <f>$AB79*(SUM([2]CPR_CEB!$K$113)/(SUM([2]CPR_CEB!$K$106:$K$113)))*([2]TRP!$D$251/SUM([2]TRP!$D$248:$D$251))</f>
        <v>0</v>
      </c>
      <c r="BX79" s="71">
        <f>$AJ79*(SUM([2]CPR_CEB!$K$129)/(SUM([2]CPR_CEB!$K$129:$K$130)))</f>
        <v>0</v>
      </c>
      <c r="BY79" s="71">
        <f>$AJ79*(SUM([2]CPR_CEB!$K$130)/(SUM([2]CPR_CEB!$K$129:$K$130)))</f>
        <v>0</v>
      </c>
      <c r="BZ79" s="68">
        <f>$AN79*(SUM([2]CPR_CEB!$K$137)/(SUM([2]CPR_CEB!$K$137:$K$138)))</f>
        <v>0</v>
      </c>
      <c r="CA79" s="68">
        <f>$AN79*(SUM([2]CPR_CEB!$K$138)/(SUM([2]CPR_CEB!$K$137:$K$138)))</f>
        <v>0</v>
      </c>
      <c r="CB79" s="71">
        <f>$AO79*([2]CPR_CEB!$K$139+[2]CPR_CEB!$K$141)/(SUM([2]CPR_CEB!$K$139:$K$141))</f>
        <v>0</v>
      </c>
      <c r="CC79" s="71">
        <f>$AO79*(SUM([2]CPR_CEB!$K$140)/(SUM([2]CPR_CEB!$K$139:$K$141)))</f>
        <v>0</v>
      </c>
      <c r="CD79" s="68">
        <f>$AP79*(SUM([2]CPR_CEB!$K$142)/(SUM([2]CPR_CEB!$K$142:$K$143)))</f>
        <v>0</v>
      </c>
      <c r="CE79" s="68">
        <f>$AP79*(SUM([2]CPR_CEB!$K$143)/(SUM([2]CPR_CEB!$K$142:$K$143)))</f>
        <v>0</v>
      </c>
      <c r="CF79" s="70"/>
      <c r="CG79" s="70"/>
      <c r="CI79" s="72">
        <f t="shared" si="5"/>
        <v>0</v>
      </c>
      <c r="CJ79" s="73">
        <f t="shared" si="6"/>
        <v>0</v>
      </c>
      <c r="CK79" s="73">
        <f t="shared" si="7"/>
        <v>0</v>
      </c>
      <c r="CL79" s="73">
        <f t="shared" si="8"/>
        <v>0</v>
      </c>
      <c r="CM79" s="73">
        <f t="shared" si="9"/>
        <v>0</v>
      </c>
      <c r="CN79" s="73">
        <f t="shared" si="10"/>
        <v>0</v>
      </c>
      <c r="CO79" s="73">
        <f t="shared" si="11"/>
        <v>0</v>
      </c>
      <c r="CP79" s="73">
        <f t="shared" si="11"/>
        <v>0</v>
      </c>
      <c r="CQ79" s="73">
        <f t="shared" si="12"/>
        <v>0</v>
      </c>
      <c r="CR79" s="73">
        <f t="shared" si="12"/>
        <v>0</v>
      </c>
      <c r="CS79" s="73">
        <f t="shared" si="13"/>
        <v>0</v>
      </c>
      <c r="CT79" s="73">
        <f t="shared" si="14"/>
        <v>0</v>
      </c>
      <c r="CU79" s="73">
        <f t="shared" si="15"/>
        <v>0</v>
      </c>
      <c r="CV79" s="73">
        <f t="shared" si="16"/>
        <v>0</v>
      </c>
      <c r="CW79" s="73">
        <f t="shared" si="17"/>
        <v>0</v>
      </c>
      <c r="CX79" s="73">
        <f t="shared" si="18"/>
        <v>0</v>
      </c>
      <c r="CY79" s="73">
        <f t="shared" si="18"/>
        <v>0</v>
      </c>
      <c r="CZ79" s="73">
        <f t="shared" si="18"/>
        <v>0</v>
      </c>
      <c r="DA79" s="73">
        <f t="shared" si="19"/>
        <v>0</v>
      </c>
      <c r="DB79" s="73">
        <f t="shared" si="20"/>
        <v>0</v>
      </c>
      <c r="DC79" s="73">
        <f t="shared" si="21"/>
        <v>0</v>
      </c>
      <c r="DD79" s="73">
        <f t="shared" si="22"/>
        <v>0</v>
      </c>
      <c r="DE79" s="73">
        <f t="shared" si="23"/>
        <v>0</v>
      </c>
      <c r="DF79" s="73">
        <f t="shared" si="24"/>
        <v>0</v>
      </c>
      <c r="DG79" s="74">
        <f t="shared" si="25"/>
        <v>0</v>
      </c>
      <c r="DH79" s="99"/>
    </row>
    <row r="80" spans="1:112" ht="13.25" x14ac:dyDescent="0.25">
      <c r="A80" s="22" t="str">
        <f t="shared" si="30"/>
        <v>PROMOTION  GESTION IMMOBILIERE</v>
      </c>
      <c r="B80" s="22" t="str">
        <f t="shared" si="30"/>
        <v xml:space="preserve">FM1 </v>
      </c>
      <c r="C80" s="22">
        <v>19</v>
      </c>
      <c r="D80" s="67">
        <f t="shared" si="27"/>
        <v>0.59</v>
      </c>
      <c r="E80" s="67">
        <f t="shared" si="33"/>
        <v>63.91</v>
      </c>
      <c r="F80" s="67">
        <f t="shared" si="33"/>
        <v>117.47</v>
      </c>
      <c r="G80" s="67">
        <f t="shared" si="33"/>
        <v>3.99</v>
      </c>
      <c r="H80" s="67">
        <f t="shared" si="33"/>
        <v>-1.19</v>
      </c>
      <c r="I80" s="67">
        <f t="shared" si="33"/>
        <v>-16.41</v>
      </c>
      <c r="J80" s="67">
        <f t="shared" si="33"/>
        <v>9.67</v>
      </c>
      <c r="K80" s="67">
        <f t="shared" si="33"/>
        <v>69.11</v>
      </c>
      <c r="L80" s="67">
        <f t="shared" si="33"/>
        <v>5.0599999999999996</v>
      </c>
      <c r="M80" s="67">
        <f t="shared" si="33"/>
        <v>32.880000000000003</v>
      </c>
      <c r="N80" s="67">
        <f t="shared" si="33"/>
        <v>-6.83</v>
      </c>
      <c r="O80" s="68">
        <f t="shared" si="33"/>
        <v>40.5</v>
      </c>
      <c r="P80" s="67">
        <f t="shared" si="33"/>
        <v>-6.29</v>
      </c>
      <c r="Q80" s="69">
        <f t="shared" si="33"/>
        <v>36.39</v>
      </c>
      <c r="R80" s="68">
        <f t="shared" si="33"/>
        <v>68.150000000000006</v>
      </c>
      <c r="S80" s="69">
        <f t="shared" si="33"/>
        <v>54.78</v>
      </c>
      <c r="T80" s="67">
        <f t="shared" si="33"/>
        <v>-7.02</v>
      </c>
      <c r="U80" s="68">
        <f t="shared" si="33"/>
        <v>3.82</v>
      </c>
      <c r="V80" s="69">
        <f t="shared" si="33"/>
        <v>32.159999999999997</v>
      </c>
      <c r="W80" s="67">
        <f t="shared" si="33"/>
        <v>42.79</v>
      </c>
      <c r="X80" s="67">
        <f t="shared" si="33"/>
        <v>1.54</v>
      </c>
      <c r="Y80" s="67">
        <f t="shared" si="33"/>
        <v>48.33</v>
      </c>
      <c r="Z80" s="67">
        <f t="shared" si="33"/>
        <v>162.71</v>
      </c>
      <c r="AA80" s="67">
        <f t="shared" si="33"/>
        <v>300.7</v>
      </c>
      <c r="AB80" s="68">
        <f t="shared" si="33"/>
        <v>827.88</v>
      </c>
      <c r="AC80" s="67">
        <f t="shared" si="33"/>
        <v>0</v>
      </c>
      <c r="AD80" s="67">
        <f t="shared" si="33"/>
        <v>276.77</v>
      </c>
      <c r="AE80" s="67">
        <f t="shared" si="33"/>
        <v>747.32</v>
      </c>
      <c r="AF80" s="67">
        <f t="shared" si="33"/>
        <v>14776.03</v>
      </c>
      <c r="AG80" s="67">
        <f t="shared" si="33"/>
        <v>81.87</v>
      </c>
      <c r="AH80" s="67">
        <f t="shared" si="33"/>
        <v>46.09</v>
      </c>
      <c r="AI80" s="67">
        <f t="shared" si="33"/>
        <v>-90.11</v>
      </c>
      <c r="AJ80" s="69">
        <f t="shared" si="33"/>
        <v>82.35</v>
      </c>
      <c r="AK80" s="67">
        <f t="shared" si="33"/>
        <v>380.72</v>
      </c>
      <c r="AL80" s="67">
        <f t="shared" si="33"/>
        <v>31.74</v>
      </c>
      <c r="AM80" s="70">
        <f t="shared" si="33"/>
        <v>20.34</v>
      </c>
      <c r="AN80" s="68">
        <f t="shared" si="33"/>
        <v>9.74</v>
      </c>
      <c r="AO80" s="69">
        <f t="shared" si="33"/>
        <v>206.82</v>
      </c>
      <c r="AP80" s="68">
        <f t="shared" si="33"/>
        <v>45.41</v>
      </c>
      <c r="AQ80" s="67">
        <f t="shared" si="33"/>
        <v>0</v>
      </c>
      <c r="AR80" s="67">
        <f t="shared" si="33"/>
        <v>1.21</v>
      </c>
      <c r="AS80" s="67">
        <f t="shared" si="33"/>
        <v>18500.990000000002</v>
      </c>
      <c r="AT80" s="75">
        <f>O80*(SUM([2]CPR_CEB!$K$69:$K$70))/(SUM([2]CPR_CEB!$K$69:$K$72))</f>
        <v>7.0043980467038125</v>
      </c>
      <c r="AU80" s="75">
        <f>O80*([2]CPR_CEB!$K$71/(SUM([2]CPR_CEB!$K$69:$K$72)))</f>
        <v>8.5624804357353028</v>
      </c>
      <c r="AV80" s="75">
        <f>O80*([2]CPR_CEB!$K$72/(SUM([2]CPR_CEB!$K$69:$K$72)))</f>
        <v>24.933121517560881</v>
      </c>
      <c r="AW80" s="71">
        <f>$Q80*([2]CPR_CEB!$K$76/(SUM([2]CPR_CEB!$K$76:$K$78)))</f>
        <v>13.593432455395071</v>
      </c>
      <c r="AX80" s="71">
        <f>$Q80*(SUM([2]CPR_CEB!$K$77:$K$78)/(SUM([2]CPR_CEB!$K$76:$K$78)))</f>
        <v>22.796567544604926</v>
      </c>
      <c r="AY80" s="75">
        <f>$R80*(SUM([2]CPR_CEB!$K$79)/(SUM([2]CPR_CEB!$K$79:$K$84)))</f>
        <v>5.2923722334525483</v>
      </c>
      <c r="AZ80" s="75">
        <f>$R80*(SUM([2]CPR_CEB!$K$80)/(SUM([2]CPR_CEB!$K$79:$K$84)))</f>
        <v>20.985805732649148</v>
      </c>
      <c r="BA80" s="75">
        <f>$R80*(SUM([2]CPR_CEB!$K$81:$K$83)/(SUM([2]CPR_CEB!$K$79:$K$84)))</f>
        <v>19.645271601098845</v>
      </c>
      <c r="BB80" s="75">
        <f>$R80*(SUM([2]CPR_CEB!$K$84)/(SUM([2]CPR_CEB!$K$79:$K$84)))</f>
        <v>22.226550432799463</v>
      </c>
      <c r="BC80" s="71">
        <f>$S80*(SUM([2]CPR_CEB!$K$85)/(SUM([2]CPR_CEB!$K$85:$K$90)))</f>
        <v>17.077297223486575</v>
      </c>
      <c r="BD80" s="71">
        <f>$S80*(SUM([2]CPR_CEB!$K$86)/(SUM([2]CPR_CEB!$K$85:$K$90)))</f>
        <v>7.8922346381429227</v>
      </c>
      <c r="BE80" s="71">
        <f>$S80*(SUM([2]CPR_CEB!$K$87:$K$90)/(SUM([2]CPR_CEB!$K$85:$K$90)))</f>
        <v>29.810468138370506</v>
      </c>
      <c r="BF80" s="75">
        <f>$U80*(SUM([2]CPR_CEB!$K$93)/(SUM([2]CPR_CEB!$K$93:$K$97)))</f>
        <v>9.1479443540573632E-3</v>
      </c>
      <c r="BG80" s="75">
        <f>$U80*(SUM([2]CPR_CEB!$K$94)/(SUM([2]CPR_CEB!$K$93:$K$97)))*([2]TRP!$D$246/SUM([2]TRP!$D$246:$D$247))</f>
        <v>2.6585246587263255E-2</v>
      </c>
      <c r="BH80" s="75">
        <f>$U80*(SUM([2]CPR_CEB!$K$94)/(SUM([2]CPR_CEB!$K$93:$K$97)))*([2]TRP!$D$247/SUM([2]TRP!$D$246:$D$247))</f>
        <v>1.2660133008005744E-2</v>
      </c>
      <c r="BI80" s="75">
        <f>$U80*(SUM([2]CPR_CEB!$K$95:$K$96)/(SUM([2]CPR_CEB!$K$93:$K$97)))</f>
        <v>0.28274829534029211</v>
      </c>
      <c r="BJ80" s="75">
        <f>$U80*(SUM([2]CPR_CEB!$K$97)/(SUM([2]CPR_CEB!$K$93:$K$97)))</f>
        <v>3.488858380710381</v>
      </c>
      <c r="BK80" s="71">
        <f>$V80*(SUM([2]CPR_CEB!$K$98)/(SUM([2]CPR_CEB!$K$98:$K$100)))</f>
        <v>18.799917717420286</v>
      </c>
      <c r="BL80" s="71">
        <f>$V80*(SUM([2]CPR_CEB!$K$99)/(SUM([2]CPR_CEB!$K$98:$K$100)))</f>
        <v>9.7366561273856238</v>
      </c>
      <c r="BM80" s="71">
        <f>$V80*(SUM([2]CPR_CEB!$K$100)/(SUM([2]CPR_CEB!$K$98:$K$100)))</f>
        <v>3.6234261551940876</v>
      </c>
      <c r="BN80" s="75">
        <f>$AB80*(SUM([2]CPR_CEB!$K$106)/(SUM([2]CPR_CEB!$K$106:$K$113)))</f>
        <v>53.684711260827719</v>
      </c>
      <c r="BO80" s="75">
        <f>$AB80*(SUM([2]CPR_CEB!$K$107)/(SUM([2]CPR_CEB!$K$106:$K$113)))</f>
        <v>97.984834777029192</v>
      </c>
      <c r="BP80" s="75">
        <f>$AB80*(SUM([2]CPR_CEB!$K$108)/(SUM([2]CPR_CEB!$K$106:$K$113)))</f>
        <v>232.95468399101702</v>
      </c>
      <c r="BQ80" s="75">
        <f>$AB80*(SUM([2]CPR_CEB!$K$109)/(SUM([2]CPR_CEB!$K$106:$K$113)))</f>
        <v>52.533771254411299</v>
      </c>
      <c r="BR80" s="75">
        <f>$AB80*(SUM([2]CPR_CEB!$K$110)/(SUM([2]CPR_CEB!$K$106:$K$113)))</f>
        <v>98.482837664420913</v>
      </c>
      <c r="BS80" s="75">
        <f>$AB80*(SUM([2]CPR_CEB!$K$111:$K$112)/(SUM([2]CPR_CEB!$K$106:$K$113)))</f>
        <v>213.22823628488933</v>
      </c>
      <c r="BT80" s="75">
        <f>$AB80*(SUM([2]CPR_CEB!$K$113)/(SUM([2]CPR_CEB!$K$106:$K$113)))*([2]TRP!$D$248/SUM([2]TRP!$D$248:$D$251))</f>
        <v>8.5843112468456901</v>
      </c>
      <c r="BU80" s="75">
        <f>$AB80*(SUM([2]CPR_CEB!$K$113)/(SUM([2]CPR_CEB!$K$106:$K$113)))*([2]TRP!$D$249/SUM([2]TRP!$D$248:$D$251))</f>
        <v>44.000099958224993</v>
      </c>
      <c r="BV80" s="75">
        <f>$AB80*(SUM([2]CPR_CEB!$K$113)/(SUM([2]CPR_CEB!$K$106:$K$113)))*([2]TRP!$D$250/SUM([2]TRP!$D$248:$D$251))</f>
        <v>10.476730800138531</v>
      </c>
      <c r="BW80" s="75">
        <f>$AB80*(SUM([2]CPR_CEB!$K$113)/(SUM([2]CPR_CEB!$K$106:$K$113)))*([2]TRP!$D$251/SUM([2]TRP!$D$248:$D$251))</f>
        <v>15.949782762195333</v>
      </c>
      <c r="BX80" s="71">
        <f>$AJ80*(SUM([2]CPR_CEB!$K$129)/(SUM([2]CPR_CEB!$K$129:$K$130)))</f>
        <v>62.042702788248491</v>
      </c>
      <c r="BY80" s="71">
        <f>$AJ80*(SUM([2]CPR_CEB!$K$130)/(SUM([2]CPR_CEB!$K$129:$K$130)))</f>
        <v>20.3072972117515</v>
      </c>
      <c r="BZ80" s="68">
        <f>$AN80*(SUM([2]CPR_CEB!$K$137)/(SUM([2]CPR_CEB!$K$137:$K$138)))</f>
        <v>1.639679132018385</v>
      </c>
      <c r="CA80" s="68">
        <f>$AN80*(SUM([2]CPR_CEB!$K$138)/(SUM([2]CPR_CEB!$K$137:$K$138)))</f>
        <v>8.1003208679816154</v>
      </c>
      <c r="CB80" s="71">
        <f>$AO80*([2]CPR_CEB!$K$139+[2]CPR_CEB!$K$141)/(SUM([2]CPR_CEB!$K$139:$K$141))</f>
        <v>113.06069486727117</v>
      </c>
      <c r="CC80" s="71">
        <f>$AO80*(SUM([2]CPR_CEB!$K$140)/(SUM([2]CPR_CEB!$K$139:$K$141)))</f>
        <v>93.759305132728841</v>
      </c>
      <c r="CD80" s="68">
        <f>$AP80*(SUM([2]CPR_CEB!$K$142)/(SUM([2]CPR_CEB!$K$142:$K$143)))</f>
        <v>19.106240813326799</v>
      </c>
      <c r="CE80" s="68">
        <f>$AP80*(SUM([2]CPR_CEB!$K$143)/(SUM([2]CPR_CEB!$K$142:$K$143)))</f>
        <v>26.303759186673194</v>
      </c>
      <c r="CF80" s="70"/>
      <c r="CG80" s="70"/>
      <c r="CI80" s="72">
        <f t="shared" si="5"/>
        <v>0.59</v>
      </c>
      <c r="CJ80" s="73">
        <f t="shared" si="6"/>
        <v>181.38</v>
      </c>
      <c r="CK80" s="73">
        <f t="shared" si="7"/>
        <v>69.11</v>
      </c>
      <c r="CL80" s="73">
        <f t="shared" si="8"/>
        <v>8.5624804357353028</v>
      </c>
      <c r="CM80" s="73">
        <f t="shared" si="9"/>
        <v>24.933121517560881</v>
      </c>
      <c r="CN80" s="73">
        <f t="shared" si="10"/>
        <v>22.796567544604926</v>
      </c>
      <c r="CO80" s="73">
        <f t="shared" si="11"/>
        <v>5.2923722334525483</v>
      </c>
      <c r="CP80" s="73">
        <f t="shared" si="11"/>
        <v>20.985805732649148</v>
      </c>
      <c r="CQ80" s="73">
        <f t="shared" si="12"/>
        <v>22.226550432799463</v>
      </c>
      <c r="CR80" s="73">
        <f t="shared" si="12"/>
        <v>17.077297223486575</v>
      </c>
      <c r="CS80" s="73">
        <f t="shared" si="13"/>
        <v>7.8922346381429227</v>
      </c>
      <c r="CT80" s="73">
        <f t="shared" si="14"/>
        <v>87.819744692102617</v>
      </c>
      <c r="CU80" s="73">
        <f t="shared" si="15"/>
        <v>44.33</v>
      </c>
      <c r="CV80" s="73">
        <f t="shared" si="16"/>
        <v>62.269022507673412</v>
      </c>
      <c r="CW80" s="73">
        <f t="shared" si="17"/>
        <v>97.984834777029192</v>
      </c>
      <c r="CX80" s="73">
        <f t="shared" si="18"/>
        <v>276.95478394924203</v>
      </c>
      <c r="CY80" s="73">
        <f t="shared" si="18"/>
        <v>63.010502054549832</v>
      </c>
      <c r="CZ80" s="73">
        <f t="shared" si="18"/>
        <v>114.43262042661624</v>
      </c>
      <c r="DA80" s="73">
        <f t="shared" si="19"/>
        <v>17191.587553885754</v>
      </c>
      <c r="DB80" s="73">
        <f t="shared" si="20"/>
        <v>149.68068239913515</v>
      </c>
      <c r="DC80" s="73">
        <f t="shared" si="21"/>
        <v>9.1479443540573632E-3</v>
      </c>
      <c r="DD80" s="73">
        <f t="shared" si="22"/>
        <v>3.5154436272976444</v>
      </c>
      <c r="DE80" s="73">
        <f t="shared" si="23"/>
        <v>18.799917717420286</v>
      </c>
      <c r="DF80" s="73">
        <f t="shared" si="24"/>
        <v>9.7493162603936288</v>
      </c>
      <c r="DG80" s="74">
        <f t="shared" si="25"/>
        <v>18500.990000000002</v>
      </c>
      <c r="DH80" s="99"/>
    </row>
    <row r="81" spans="1:112" ht="13.25" x14ac:dyDescent="0.25">
      <c r="A81" s="22" t="str">
        <f t="shared" si="30"/>
        <v>LOCATION IMMOBILIERE</v>
      </c>
      <c r="B81" s="22" t="str">
        <f t="shared" si="30"/>
        <v xml:space="preserve">FM2 </v>
      </c>
      <c r="C81" s="22">
        <v>19</v>
      </c>
      <c r="D81" s="67">
        <f t="shared" si="27"/>
        <v>0</v>
      </c>
      <c r="E81" s="67">
        <f t="shared" si="33"/>
        <v>0</v>
      </c>
      <c r="F81" s="67">
        <f t="shared" si="33"/>
        <v>0</v>
      </c>
      <c r="G81" s="67">
        <f t="shared" si="33"/>
        <v>0</v>
      </c>
      <c r="H81" s="67">
        <f t="shared" si="33"/>
        <v>0</v>
      </c>
      <c r="I81" s="67">
        <f t="shared" si="33"/>
        <v>0</v>
      </c>
      <c r="J81" s="67">
        <f t="shared" si="33"/>
        <v>0</v>
      </c>
      <c r="K81" s="67">
        <f t="shared" si="33"/>
        <v>0</v>
      </c>
      <c r="L81" s="67">
        <f t="shared" si="33"/>
        <v>0</v>
      </c>
      <c r="M81" s="67">
        <f t="shared" si="33"/>
        <v>0</v>
      </c>
      <c r="N81" s="67">
        <f t="shared" si="33"/>
        <v>0</v>
      </c>
      <c r="O81" s="68">
        <f t="shared" si="33"/>
        <v>0</v>
      </c>
      <c r="P81" s="67">
        <f t="shared" si="33"/>
        <v>0</v>
      </c>
      <c r="Q81" s="69">
        <f t="shared" si="33"/>
        <v>0</v>
      </c>
      <c r="R81" s="68">
        <f t="shared" si="33"/>
        <v>0</v>
      </c>
      <c r="S81" s="69">
        <f t="shared" si="33"/>
        <v>0</v>
      </c>
      <c r="T81" s="67">
        <f t="shared" si="33"/>
        <v>0</v>
      </c>
      <c r="U81" s="68">
        <f t="shared" si="33"/>
        <v>0</v>
      </c>
      <c r="V81" s="69">
        <f t="shared" si="33"/>
        <v>0</v>
      </c>
      <c r="W81" s="67">
        <f t="shared" si="33"/>
        <v>0</v>
      </c>
      <c r="X81" s="67">
        <f t="shared" si="33"/>
        <v>0</v>
      </c>
      <c r="Y81" s="67">
        <f t="shared" si="33"/>
        <v>0</v>
      </c>
      <c r="Z81" s="67">
        <f t="shared" si="33"/>
        <v>0</v>
      </c>
      <c r="AA81" s="67">
        <f t="shared" si="33"/>
        <v>0</v>
      </c>
      <c r="AB81" s="68">
        <f t="shared" si="33"/>
        <v>0</v>
      </c>
      <c r="AC81" s="67">
        <f t="shared" si="33"/>
        <v>0</v>
      </c>
      <c r="AD81" s="67">
        <f t="shared" si="33"/>
        <v>0</v>
      </c>
      <c r="AE81" s="67">
        <f t="shared" si="33"/>
        <v>0</v>
      </c>
      <c r="AF81" s="67">
        <f t="shared" si="33"/>
        <v>0</v>
      </c>
      <c r="AG81" s="67">
        <f t="shared" si="33"/>
        <v>0</v>
      </c>
      <c r="AH81" s="67">
        <f t="shared" si="33"/>
        <v>0</v>
      </c>
      <c r="AI81" s="67">
        <f t="shared" si="33"/>
        <v>0</v>
      </c>
      <c r="AJ81" s="69">
        <f t="shared" si="33"/>
        <v>0</v>
      </c>
      <c r="AK81" s="67">
        <f t="shared" si="33"/>
        <v>0</v>
      </c>
      <c r="AL81" s="67">
        <f t="shared" si="33"/>
        <v>0</v>
      </c>
      <c r="AM81" s="70">
        <f t="shared" si="33"/>
        <v>0</v>
      </c>
      <c r="AN81" s="68">
        <f t="shared" si="33"/>
        <v>0</v>
      </c>
      <c r="AO81" s="69">
        <f t="shared" si="33"/>
        <v>0</v>
      </c>
      <c r="AP81" s="68">
        <f t="shared" si="33"/>
        <v>0</v>
      </c>
      <c r="AQ81" s="67">
        <f t="shared" si="33"/>
        <v>0</v>
      </c>
      <c r="AR81" s="67">
        <f t="shared" si="33"/>
        <v>0</v>
      </c>
      <c r="AS81" s="67">
        <f t="shared" si="33"/>
        <v>0</v>
      </c>
      <c r="AT81" s="75">
        <f>O81*(SUM([2]CPR_CEB!$K$69:$K$70))/(SUM([2]CPR_CEB!$K$69:$K$72))</f>
        <v>0</v>
      </c>
      <c r="AU81" s="75">
        <f>O81*([2]CPR_CEB!$K$71/(SUM([2]CPR_CEB!$K$69:$K$72)))</f>
        <v>0</v>
      </c>
      <c r="AV81" s="75">
        <f>O81*([2]CPR_CEB!$K$72/(SUM([2]CPR_CEB!$K$69:$K$72)))</f>
        <v>0</v>
      </c>
      <c r="AW81" s="71">
        <f>$Q81*([2]CPR_CEB!$K$76/(SUM([2]CPR_CEB!$K$76:$K$78)))</f>
        <v>0</v>
      </c>
      <c r="AX81" s="71">
        <f>$Q81*(SUM([2]CPR_CEB!$K$77:$K$78)/(SUM([2]CPR_CEB!$K$76:$K$78)))</f>
        <v>0</v>
      </c>
      <c r="AY81" s="75">
        <f>$R81*(SUM([2]CPR_CEB!$K$79)/(SUM([2]CPR_CEB!$K$79:$K$84)))</f>
        <v>0</v>
      </c>
      <c r="AZ81" s="75">
        <f>$R81*(SUM([2]CPR_CEB!$K$80)/(SUM([2]CPR_CEB!$K$79:$K$84)))</f>
        <v>0</v>
      </c>
      <c r="BA81" s="75">
        <f>$R81*(SUM([2]CPR_CEB!$K$81:$K$83)/(SUM([2]CPR_CEB!$K$79:$K$84)))</f>
        <v>0</v>
      </c>
      <c r="BB81" s="75">
        <f>$R81*(SUM([2]CPR_CEB!$K$84)/(SUM([2]CPR_CEB!$K$79:$K$84)))</f>
        <v>0</v>
      </c>
      <c r="BC81" s="71">
        <f>$S81*(SUM([2]CPR_CEB!$K$85)/(SUM([2]CPR_CEB!$K$85:$K$90)))</f>
        <v>0</v>
      </c>
      <c r="BD81" s="71">
        <f>$S81*(SUM([2]CPR_CEB!$K$86)/(SUM([2]CPR_CEB!$K$85:$K$90)))</f>
        <v>0</v>
      </c>
      <c r="BE81" s="71">
        <f>$S81*(SUM([2]CPR_CEB!$K$87:$K$90)/(SUM([2]CPR_CEB!$K$85:$K$90)))</f>
        <v>0</v>
      </c>
      <c r="BF81" s="75">
        <f>$U81*(SUM([2]CPR_CEB!$K$93)/(SUM([2]CPR_CEB!$K$93:$K$97)))</f>
        <v>0</v>
      </c>
      <c r="BG81" s="75">
        <f>$U81*(SUM([2]CPR_CEB!$K$94)/(SUM([2]CPR_CEB!$K$93:$K$97)))*([2]TRP!$D$246/SUM([2]TRP!$D$246:$D$247))</f>
        <v>0</v>
      </c>
      <c r="BH81" s="75">
        <f>$U81*(SUM([2]CPR_CEB!$K$94)/(SUM([2]CPR_CEB!$K$93:$K$97)))*([2]TRP!$D$247/SUM([2]TRP!$D$246:$D$247))</f>
        <v>0</v>
      </c>
      <c r="BI81" s="75">
        <f>$U81*(SUM([2]CPR_CEB!$K$95:$K$96)/(SUM([2]CPR_CEB!$K$93:$K$97)))</f>
        <v>0</v>
      </c>
      <c r="BJ81" s="75">
        <f>$U81*(SUM([2]CPR_CEB!$K$97)/(SUM([2]CPR_CEB!$K$93:$K$97)))</f>
        <v>0</v>
      </c>
      <c r="BK81" s="71">
        <f>$V81*(SUM([2]CPR_CEB!$K$98)/(SUM([2]CPR_CEB!$K$98:$K$100)))</f>
        <v>0</v>
      </c>
      <c r="BL81" s="71">
        <f>$V81*(SUM([2]CPR_CEB!$K$99)/(SUM([2]CPR_CEB!$K$98:$K$100)))</f>
        <v>0</v>
      </c>
      <c r="BM81" s="71">
        <f>$V81*(SUM([2]CPR_CEB!$K$100)/(SUM([2]CPR_CEB!$K$98:$K$100)))</f>
        <v>0</v>
      </c>
      <c r="BN81" s="75">
        <f>$AB81*(SUM([2]CPR_CEB!$K$106)/(SUM([2]CPR_CEB!$K$106:$K$113)))</f>
        <v>0</v>
      </c>
      <c r="BO81" s="75">
        <f>$AB81*(SUM([2]CPR_CEB!$K$107)/(SUM([2]CPR_CEB!$K$106:$K$113)))</f>
        <v>0</v>
      </c>
      <c r="BP81" s="75">
        <f>$AB81*(SUM([2]CPR_CEB!$K$108)/(SUM([2]CPR_CEB!$K$106:$K$113)))</f>
        <v>0</v>
      </c>
      <c r="BQ81" s="75">
        <f>$AB81*(SUM([2]CPR_CEB!$K$109)/(SUM([2]CPR_CEB!$K$106:$K$113)))</f>
        <v>0</v>
      </c>
      <c r="BR81" s="75">
        <f>$AB81*(SUM([2]CPR_CEB!$K$110)/(SUM([2]CPR_CEB!$K$106:$K$113)))</f>
        <v>0</v>
      </c>
      <c r="BS81" s="75">
        <f>$AB81*(SUM([2]CPR_CEB!$K$111:$K$112)/(SUM([2]CPR_CEB!$K$106:$K$113)))</f>
        <v>0</v>
      </c>
      <c r="BT81" s="75">
        <f>$AB81*(SUM([2]CPR_CEB!$K$113)/(SUM([2]CPR_CEB!$K$106:$K$113)))*([2]TRP!$D$248/SUM([2]TRP!$D$248:$D$251))</f>
        <v>0</v>
      </c>
      <c r="BU81" s="75">
        <f>$AB81*(SUM([2]CPR_CEB!$K$113)/(SUM([2]CPR_CEB!$K$106:$K$113)))*([2]TRP!$D$249/SUM([2]TRP!$D$248:$D$251))</f>
        <v>0</v>
      </c>
      <c r="BV81" s="75">
        <f>$AB81*(SUM([2]CPR_CEB!$K$113)/(SUM([2]CPR_CEB!$K$106:$K$113)))*([2]TRP!$D$250/SUM([2]TRP!$D$248:$D$251))</f>
        <v>0</v>
      </c>
      <c r="BW81" s="75">
        <f>$AB81*(SUM([2]CPR_CEB!$K$113)/(SUM([2]CPR_CEB!$K$106:$K$113)))*([2]TRP!$D$251/SUM([2]TRP!$D$248:$D$251))</f>
        <v>0</v>
      </c>
      <c r="BX81" s="71">
        <f>$AJ81*(SUM([2]CPR_CEB!$K$129)/(SUM([2]CPR_CEB!$K$129:$K$130)))</f>
        <v>0</v>
      </c>
      <c r="BY81" s="71">
        <f>$AJ81*(SUM([2]CPR_CEB!$K$130)/(SUM([2]CPR_CEB!$K$129:$K$130)))</f>
        <v>0</v>
      </c>
      <c r="BZ81" s="68">
        <f>$AN81*(SUM([2]CPR_CEB!$K$137)/(SUM([2]CPR_CEB!$K$137:$K$138)))</f>
        <v>0</v>
      </c>
      <c r="CA81" s="68">
        <f>$AN81*(SUM([2]CPR_CEB!$K$138)/(SUM([2]CPR_CEB!$K$137:$K$138)))</f>
        <v>0</v>
      </c>
      <c r="CB81" s="71">
        <f>$AO81*([2]CPR_CEB!$K$139+[2]CPR_CEB!$K$141)/(SUM([2]CPR_CEB!$K$139:$K$141))</f>
        <v>0</v>
      </c>
      <c r="CC81" s="71">
        <f>$AO81*(SUM([2]CPR_CEB!$K$140)/(SUM([2]CPR_CEB!$K$139:$K$141)))</f>
        <v>0</v>
      </c>
      <c r="CD81" s="68">
        <f>$AP81*(SUM([2]CPR_CEB!$K$142)/(SUM([2]CPR_CEB!$K$142:$K$143)))</f>
        <v>0</v>
      </c>
      <c r="CE81" s="68">
        <f>$AP81*(SUM([2]CPR_CEB!$K$143)/(SUM([2]CPR_CEB!$K$142:$K$143)))</f>
        <v>0</v>
      </c>
      <c r="CF81" s="70"/>
      <c r="CG81" s="70"/>
      <c r="CI81" s="72">
        <f t="shared" si="5"/>
        <v>0</v>
      </c>
      <c r="CJ81" s="73">
        <f t="shared" si="6"/>
        <v>0</v>
      </c>
      <c r="CK81" s="73">
        <f t="shared" si="7"/>
        <v>0</v>
      </c>
      <c r="CL81" s="73">
        <f t="shared" si="8"/>
        <v>0</v>
      </c>
      <c r="CM81" s="73">
        <f t="shared" si="9"/>
        <v>0</v>
      </c>
      <c r="CN81" s="73">
        <f t="shared" si="10"/>
        <v>0</v>
      </c>
      <c r="CO81" s="73">
        <f t="shared" si="11"/>
        <v>0</v>
      </c>
      <c r="CP81" s="73">
        <f t="shared" si="11"/>
        <v>0</v>
      </c>
      <c r="CQ81" s="73">
        <f t="shared" si="12"/>
        <v>0</v>
      </c>
      <c r="CR81" s="73">
        <f t="shared" si="12"/>
        <v>0</v>
      </c>
      <c r="CS81" s="73">
        <f t="shared" si="13"/>
        <v>0</v>
      </c>
      <c r="CT81" s="73">
        <f t="shared" si="14"/>
        <v>0</v>
      </c>
      <c r="CU81" s="73">
        <f t="shared" si="15"/>
        <v>0</v>
      </c>
      <c r="CV81" s="73">
        <f t="shared" si="16"/>
        <v>0</v>
      </c>
      <c r="CW81" s="73">
        <f t="shared" si="17"/>
        <v>0</v>
      </c>
      <c r="CX81" s="73">
        <f t="shared" si="18"/>
        <v>0</v>
      </c>
      <c r="CY81" s="73">
        <f t="shared" si="18"/>
        <v>0</v>
      </c>
      <c r="CZ81" s="73">
        <f t="shared" si="18"/>
        <v>0</v>
      </c>
      <c r="DA81" s="73">
        <f t="shared" si="19"/>
        <v>0</v>
      </c>
      <c r="DB81" s="73">
        <f t="shared" si="20"/>
        <v>0</v>
      </c>
      <c r="DC81" s="73">
        <f t="shared" si="21"/>
        <v>0</v>
      </c>
      <c r="DD81" s="73">
        <f t="shared" si="22"/>
        <v>0</v>
      </c>
      <c r="DE81" s="73">
        <f t="shared" si="23"/>
        <v>0</v>
      </c>
      <c r="DF81" s="73">
        <f t="shared" si="24"/>
        <v>0</v>
      </c>
      <c r="DG81" s="74">
        <f t="shared" si="25"/>
        <v>0</v>
      </c>
      <c r="DH81" s="99"/>
    </row>
    <row r="82" spans="1:112" ht="13.25" x14ac:dyDescent="0.25">
      <c r="A82" s="22" t="str">
        <f t="shared" si="30"/>
        <v>POSTES ET TELECOMMUNICATIONS</v>
      </c>
      <c r="B82" s="22" t="str">
        <f t="shared" si="30"/>
        <v xml:space="preserve">FN1 </v>
      </c>
      <c r="C82" s="22">
        <v>19</v>
      </c>
      <c r="D82" s="67">
        <f t="shared" si="27"/>
        <v>0</v>
      </c>
      <c r="E82" s="67">
        <f t="shared" si="33"/>
        <v>0</v>
      </c>
      <c r="F82" s="67">
        <f t="shared" si="33"/>
        <v>0</v>
      </c>
      <c r="G82" s="67">
        <f t="shared" si="33"/>
        <v>0</v>
      </c>
      <c r="H82" s="67">
        <f t="shared" si="33"/>
        <v>0</v>
      </c>
      <c r="I82" s="67">
        <f t="shared" si="33"/>
        <v>0</v>
      </c>
      <c r="J82" s="67">
        <f t="shared" si="33"/>
        <v>0</v>
      </c>
      <c r="K82" s="67">
        <f t="shared" si="33"/>
        <v>0</v>
      </c>
      <c r="L82" s="67">
        <f t="shared" si="33"/>
        <v>0</v>
      </c>
      <c r="M82" s="67">
        <f t="shared" si="33"/>
        <v>0</v>
      </c>
      <c r="N82" s="67">
        <f t="shared" si="33"/>
        <v>0</v>
      </c>
      <c r="O82" s="68">
        <f t="shared" si="33"/>
        <v>0</v>
      </c>
      <c r="P82" s="67">
        <f t="shared" si="33"/>
        <v>0</v>
      </c>
      <c r="Q82" s="69">
        <f t="shared" si="33"/>
        <v>0</v>
      </c>
      <c r="R82" s="68">
        <f t="shared" si="33"/>
        <v>0</v>
      </c>
      <c r="S82" s="69">
        <f t="shared" si="33"/>
        <v>0</v>
      </c>
      <c r="T82" s="67">
        <f t="shared" si="33"/>
        <v>0</v>
      </c>
      <c r="U82" s="68">
        <f t="shared" si="33"/>
        <v>0</v>
      </c>
      <c r="V82" s="69">
        <f t="shared" si="33"/>
        <v>0</v>
      </c>
      <c r="W82" s="67">
        <f t="shared" si="33"/>
        <v>0</v>
      </c>
      <c r="X82" s="67">
        <f t="shared" si="33"/>
        <v>0</v>
      </c>
      <c r="Y82" s="67">
        <f t="shared" si="33"/>
        <v>0</v>
      </c>
      <c r="Z82" s="67">
        <f t="shared" si="33"/>
        <v>0</v>
      </c>
      <c r="AA82" s="67">
        <f t="shared" si="33"/>
        <v>0</v>
      </c>
      <c r="AB82" s="68">
        <f t="shared" si="33"/>
        <v>0</v>
      </c>
      <c r="AC82" s="67">
        <f t="shared" si="33"/>
        <v>0</v>
      </c>
      <c r="AD82" s="67">
        <f t="shared" si="33"/>
        <v>0</v>
      </c>
      <c r="AE82" s="67">
        <f t="shared" si="33"/>
        <v>0</v>
      </c>
      <c r="AF82" s="67">
        <f t="shared" si="33"/>
        <v>0</v>
      </c>
      <c r="AG82" s="67">
        <f t="shared" si="33"/>
        <v>0</v>
      </c>
      <c r="AH82" s="67">
        <f t="shared" si="33"/>
        <v>0</v>
      </c>
      <c r="AI82" s="67">
        <f t="shared" si="33"/>
        <v>0</v>
      </c>
      <c r="AJ82" s="69">
        <f t="shared" si="33"/>
        <v>0</v>
      </c>
      <c r="AK82" s="67">
        <f t="shared" si="33"/>
        <v>0</v>
      </c>
      <c r="AL82" s="67">
        <f t="shared" si="33"/>
        <v>0</v>
      </c>
      <c r="AM82" s="70">
        <f t="shared" si="33"/>
        <v>0</v>
      </c>
      <c r="AN82" s="68">
        <f t="shared" si="33"/>
        <v>0</v>
      </c>
      <c r="AO82" s="69">
        <f t="shared" si="33"/>
        <v>0</v>
      </c>
      <c r="AP82" s="68">
        <f t="shared" si="33"/>
        <v>0</v>
      </c>
      <c r="AQ82" s="67">
        <f t="shared" si="33"/>
        <v>0</v>
      </c>
      <c r="AR82" s="67">
        <f t="shared" si="33"/>
        <v>0</v>
      </c>
      <c r="AS82" s="67">
        <f t="shared" si="33"/>
        <v>0</v>
      </c>
      <c r="AT82" s="75">
        <f>O82*(SUM([2]CPR_CEB!$K$69:$K$70))/(SUM([2]CPR_CEB!$K$69:$K$72))</f>
        <v>0</v>
      </c>
      <c r="AU82" s="75">
        <f>O82*([2]CPR_CEB!$K$71/(SUM([2]CPR_CEB!$K$69:$K$72)))</f>
        <v>0</v>
      </c>
      <c r="AV82" s="75">
        <f>O82*([2]CPR_CEB!$K$72/(SUM([2]CPR_CEB!$K$69:$K$72)))</f>
        <v>0</v>
      </c>
      <c r="AW82" s="71">
        <f>$Q82*([2]CPR_CEB!$K$76/(SUM([2]CPR_CEB!$K$76:$K$78)))</f>
        <v>0</v>
      </c>
      <c r="AX82" s="71">
        <f>$Q82*(SUM([2]CPR_CEB!$K$77:$K$78)/(SUM([2]CPR_CEB!$K$76:$K$78)))</f>
        <v>0</v>
      </c>
      <c r="AY82" s="75">
        <f>$R82*(SUM([2]CPR_CEB!$K$79)/(SUM([2]CPR_CEB!$K$79:$K$84)))</f>
        <v>0</v>
      </c>
      <c r="AZ82" s="75">
        <f>$R82*(SUM([2]CPR_CEB!$K$80)/(SUM([2]CPR_CEB!$K$79:$K$84)))</f>
        <v>0</v>
      </c>
      <c r="BA82" s="75">
        <f>$R82*(SUM([2]CPR_CEB!$K$81:$K$83)/(SUM([2]CPR_CEB!$K$79:$K$84)))</f>
        <v>0</v>
      </c>
      <c r="BB82" s="75">
        <f>$R82*(SUM([2]CPR_CEB!$K$84)/(SUM([2]CPR_CEB!$K$79:$K$84)))</f>
        <v>0</v>
      </c>
      <c r="BC82" s="71">
        <f>$S82*(SUM([2]CPR_CEB!$K$85)/(SUM([2]CPR_CEB!$K$85:$K$90)))</f>
        <v>0</v>
      </c>
      <c r="BD82" s="71">
        <f>$S82*(SUM([2]CPR_CEB!$K$86)/(SUM([2]CPR_CEB!$K$85:$K$90)))</f>
        <v>0</v>
      </c>
      <c r="BE82" s="71">
        <f>$S82*(SUM([2]CPR_CEB!$K$87:$K$90)/(SUM([2]CPR_CEB!$K$85:$K$90)))</f>
        <v>0</v>
      </c>
      <c r="BF82" s="75">
        <f>$U82*(SUM([2]CPR_CEB!$K$93)/(SUM([2]CPR_CEB!$K$93:$K$97)))</f>
        <v>0</v>
      </c>
      <c r="BG82" s="75">
        <f>$U82*(SUM([2]CPR_CEB!$K$94)/(SUM([2]CPR_CEB!$K$93:$K$97)))*([2]TRP!$D$246/SUM([2]TRP!$D$246:$D$247))</f>
        <v>0</v>
      </c>
      <c r="BH82" s="75">
        <f>$U82*(SUM([2]CPR_CEB!$K$94)/(SUM([2]CPR_CEB!$K$93:$K$97)))*([2]TRP!$D$247/SUM([2]TRP!$D$246:$D$247))</f>
        <v>0</v>
      </c>
      <c r="BI82" s="75">
        <f>$U82*(SUM([2]CPR_CEB!$K$95:$K$96)/(SUM([2]CPR_CEB!$K$93:$K$97)))</f>
        <v>0</v>
      </c>
      <c r="BJ82" s="75">
        <f>$U82*(SUM([2]CPR_CEB!$K$97)/(SUM([2]CPR_CEB!$K$93:$K$97)))</f>
        <v>0</v>
      </c>
      <c r="BK82" s="71">
        <f>$V82*(SUM([2]CPR_CEB!$K$98)/(SUM([2]CPR_CEB!$K$98:$K$100)))</f>
        <v>0</v>
      </c>
      <c r="BL82" s="71">
        <f>$V82*(SUM([2]CPR_CEB!$K$99)/(SUM([2]CPR_CEB!$K$98:$K$100)))</f>
        <v>0</v>
      </c>
      <c r="BM82" s="71">
        <f>$V82*(SUM([2]CPR_CEB!$K$100)/(SUM([2]CPR_CEB!$K$98:$K$100)))</f>
        <v>0</v>
      </c>
      <c r="BN82" s="75">
        <f>$AB82*(SUM([2]CPR_CEB!$K$106)/(SUM([2]CPR_CEB!$K$106:$K$113)))</f>
        <v>0</v>
      </c>
      <c r="BO82" s="75">
        <f>$AB82*(SUM([2]CPR_CEB!$K$107)/(SUM([2]CPR_CEB!$K$106:$K$113)))</f>
        <v>0</v>
      </c>
      <c r="BP82" s="75">
        <f>$AB82*(SUM([2]CPR_CEB!$K$108)/(SUM([2]CPR_CEB!$K$106:$K$113)))</f>
        <v>0</v>
      </c>
      <c r="BQ82" s="75">
        <f>$AB82*(SUM([2]CPR_CEB!$K$109)/(SUM([2]CPR_CEB!$K$106:$K$113)))</f>
        <v>0</v>
      </c>
      <c r="BR82" s="75">
        <f>$AB82*(SUM([2]CPR_CEB!$K$110)/(SUM([2]CPR_CEB!$K$106:$K$113)))</f>
        <v>0</v>
      </c>
      <c r="BS82" s="75">
        <f>$AB82*(SUM([2]CPR_CEB!$K$111:$K$112)/(SUM([2]CPR_CEB!$K$106:$K$113)))</f>
        <v>0</v>
      </c>
      <c r="BT82" s="75">
        <f>$AB82*(SUM([2]CPR_CEB!$K$113)/(SUM([2]CPR_CEB!$K$106:$K$113)))*([2]TRP!$D$248/SUM([2]TRP!$D$248:$D$251))</f>
        <v>0</v>
      </c>
      <c r="BU82" s="75">
        <f>$AB82*(SUM([2]CPR_CEB!$K$113)/(SUM([2]CPR_CEB!$K$106:$K$113)))*([2]TRP!$D$249/SUM([2]TRP!$D$248:$D$251))</f>
        <v>0</v>
      </c>
      <c r="BV82" s="75">
        <f>$AB82*(SUM([2]CPR_CEB!$K$113)/(SUM([2]CPR_CEB!$K$106:$K$113)))*([2]TRP!$D$250/SUM([2]TRP!$D$248:$D$251))</f>
        <v>0</v>
      </c>
      <c r="BW82" s="75">
        <f>$AB82*(SUM([2]CPR_CEB!$K$113)/(SUM([2]CPR_CEB!$K$106:$K$113)))*([2]TRP!$D$251/SUM([2]TRP!$D$248:$D$251))</f>
        <v>0</v>
      </c>
      <c r="BX82" s="71">
        <f>$AJ82*(SUM([2]CPR_CEB!$K$129)/(SUM([2]CPR_CEB!$K$129:$K$130)))</f>
        <v>0</v>
      </c>
      <c r="BY82" s="71">
        <f>$AJ82*(SUM([2]CPR_CEB!$K$130)/(SUM([2]CPR_CEB!$K$129:$K$130)))</f>
        <v>0</v>
      </c>
      <c r="BZ82" s="68">
        <f>$AN82*(SUM([2]CPR_CEB!$K$137)/(SUM([2]CPR_CEB!$K$137:$K$138)))</f>
        <v>0</v>
      </c>
      <c r="CA82" s="68">
        <f>$AN82*(SUM([2]CPR_CEB!$K$138)/(SUM([2]CPR_CEB!$K$137:$K$138)))</f>
        <v>0</v>
      </c>
      <c r="CB82" s="71">
        <f>$AO82*([2]CPR_CEB!$K$139+[2]CPR_CEB!$K$141)/(SUM([2]CPR_CEB!$K$139:$K$141))</f>
        <v>0</v>
      </c>
      <c r="CC82" s="71">
        <f>$AO82*(SUM([2]CPR_CEB!$K$140)/(SUM([2]CPR_CEB!$K$139:$K$141)))</f>
        <v>0</v>
      </c>
      <c r="CD82" s="68">
        <f>$AP82*(SUM([2]CPR_CEB!$K$142)/(SUM([2]CPR_CEB!$K$142:$K$143)))</f>
        <v>0</v>
      </c>
      <c r="CE82" s="68">
        <f>$AP82*(SUM([2]CPR_CEB!$K$143)/(SUM([2]CPR_CEB!$K$142:$K$143)))</f>
        <v>0</v>
      </c>
      <c r="CF82" s="70"/>
      <c r="CG82" s="70"/>
      <c r="CI82" s="72">
        <f t="shared" si="5"/>
        <v>0</v>
      </c>
      <c r="CJ82" s="73">
        <f t="shared" si="6"/>
        <v>0</v>
      </c>
      <c r="CK82" s="73">
        <f t="shared" si="7"/>
        <v>0</v>
      </c>
      <c r="CL82" s="73">
        <f t="shared" si="8"/>
        <v>0</v>
      </c>
      <c r="CM82" s="73">
        <f t="shared" si="9"/>
        <v>0</v>
      </c>
      <c r="CN82" s="73">
        <f t="shared" si="10"/>
        <v>0</v>
      </c>
      <c r="CO82" s="73">
        <f t="shared" si="11"/>
        <v>0</v>
      </c>
      <c r="CP82" s="73">
        <f t="shared" si="11"/>
        <v>0</v>
      </c>
      <c r="CQ82" s="73">
        <f t="shared" si="12"/>
        <v>0</v>
      </c>
      <c r="CR82" s="73">
        <f t="shared" si="12"/>
        <v>0</v>
      </c>
      <c r="CS82" s="73">
        <f t="shared" si="13"/>
        <v>0</v>
      </c>
      <c r="CT82" s="73">
        <f t="shared" si="14"/>
        <v>0</v>
      </c>
      <c r="CU82" s="73">
        <f t="shared" si="15"/>
        <v>0</v>
      </c>
      <c r="CV82" s="73">
        <f t="shared" si="16"/>
        <v>0</v>
      </c>
      <c r="CW82" s="73">
        <f t="shared" si="17"/>
        <v>0</v>
      </c>
      <c r="CX82" s="73">
        <f t="shared" si="18"/>
        <v>0</v>
      </c>
      <c r="CY82" s="73">
        <f t="shared" si="18"/>
        <v>0</v>
      </c>
      <c r="CZ82" s="73">
        <f t="shared" si="18"/>
        <v>0</v>
      </c>
      <c r="DA82" s="73">
        <f t="shared" si="19"/>
        <v>0</v>
      </c>
      <c r="DB82" s="73">
        <f t="shared" si="20"/>
        <v>0</v>
      </c>
      <c r="DC82" s="73">
        <f t="shared" si="21"/>
        <v>0</v>
      </c>
      <c r="DD82" s="73">
        <f t="shared" si="22"/>
        <v>0</v>
      </c>
      <c r="DE82" s="73">
        <f t="shared" si="23"/>
        <v>0</v>
      </c>
      <c r="DF82" s="73">
        <f t="shared" si="24"/>
        <v>0</v>
      </c>
      <c r="DG82" s="74">
        <f t="shared" si="25"/>
        <v>0</v>
      </c>
      <c r="DH82" s="99"/>
    </row>
    <row r="83" spans="1:112" ht="13.25" x14ac:dyDescent="0.25">
      <c r="A83" s="22" t="str">
        <f t="shared" si="30"/>
        <v>CONSEILS ET ASSISTANCE</v>
      </c>
      <c r="B83" s="22" t="str">
        <f t="shared" si="30"/>
        <v xml:space="preserve">FN2 </v>
      </c>
      <c r="C83" s="22">
        <v>19</v>
      </c>
      <c r="D83" s="67">
        <f t="shared" si="27"/>
        <v>327.18</v>
      </c>
      <c r="E83" s="67">
        <f t="shared" si="33"/>
        <v>196.3</v>
      </c>
      <c r="F83" s="67">
        <f t="shared" si="33"/>
        <v>396.01</v>
      </c>
      <c r="G83" s="67">
        <f t="shared" si="33"/>
        <v>55.7</v>
      </c>
      <c r="H83" s="67">
        <f t="shared" si="33"/>
        <v>245.39</v>
      </c>
      <c r="I83" s="67">
        <f t="shared" si="33"/>
        <v>123.87</v>
      </c>
      <c r="J83" s="67">
        <f t="shared" si="33"/>
        <v>148.34</v>
      </c>
      <c r="K83" s="67">
        <f t="shared" si="33"/>
        <v>414.36</v>
      </c>
      <c r="L83" s="67">
        <f t="shared" si="33"/>
        <v>382.51</v>
      </c>
      <c r="M83" s="67">
        <f t="shared" si="33"/>
        <v>429.72</v>
      </c>
      <c r="N83" s="67">
        <f t="shared" si="33"/>
        <v>1775.52</v>
      </c>
      <c r="O83" s="68">
        <f t="shared" si="33"/>
        <v>157.16</v>
      </c>
      <c r="P83" s="67">
        <f t="shared" si="33"/>
        <v>31.86</v>
      </c>
      <c r="Q83" s="69">
        <f t="shared" si="33"/>
        <v>149.02000000000001</v>
      </c>
      <c r="R83" s="68">
        <f t="shared" si="33"/>
        <v>362.33</v>
      </c>
      <c r="S83" s="69">
        <f t="shared" si="33"/>
        <v>330.89</v>
      </c>
      <c r="T83" s="67">
        <f t="shared" si="33"/>
        <v>352.1</v>
      </c>
      <c r="U83" s="68">
        <f t="shared" si="33"/>
        <v>110.95</v>
      </c>
      <c r="V83" s="69">
        <f t="shared" si="33"/>
        <v>444.87</v>
      </c>
      <c r="W83" s="67">
        <f t="shared" si="33"/>
        <v>361.18</v>
      </c>
      <c r="X83" s="67">
        <f t="shared" si="33"/>
        <v>56.86</v>
      </c>
      <c r="Y83" s="67">
        <f t="shared" si="33"/>
        <v>177.64</v>
      </c>
      <c r="Z83" s="67">
        <f t="shared" si="33"/>
        <v>1846.52</v>
      </c>
      <c r="AA83" s="67">
        <f t="shared" si="33"/>
        <v>899.15</v>
      </c>
      <c r="AB83" s="68">
        <f t="shared" si="33"/>
        <v>2260.2600000000002</v>
      </c>
      <c r="AC83" s="67">
        <f t="shared" si="33"/>
        <v>2080</v>
      </c>
      <c r="AD83" s="67">
        <f t="shared" si="33"/>
        <v>611.23</v>
      </c>
      <c r="AE83" s="67">
        <f t="shared" si="33"/>
        <v>1281.73</v>
      </c>
      <c r="AF83" s="67">
        <f t="shared" si="33"/>
        <v>18064.21</v>
      </c>
      <c r="AG83" s="67">
        <f t="shared" si="33"/>
        <v>573.65</v>
      </c>
      <c r="AH83" s="67">
        <f t="shared" si="33"/>
        <v>8939.76</v>
      </c>
      <c r="AI83" s="67">
        <f t="shared" si="33"/>
        <v>974.55</v>
      </c>
      <c r="AJ83" s="69">
        <f t="shared" si="33"/>
        <v>1065.47</v>
      </c>
      <c r="AK83" s="67">
        <f t="shared" si="33"/>
        <v>737.61</v>
      </c>
      <c r="AL83" s="67">
        <f t="shared" si="33"/>
        <v>429.65</v>
      </c>
      <c r="AM83" s="70">
        <f t="shared" si="33"/>
        <v>53.76</v>
      </c>
      <c r="AN83" s="68">
        <f t="shared" si="33"/>
        <v>630.58000000000004</v>
      </c>
      <c r="AO83" s="69">
        <f t="shared" si="33"/>
        <v>642.94000000000005</v>
      </c>
      <c r="AP83" s="68">
        <f t="shared" si="33"/>
        <v>249.15</v>
      </c>
      <c r="AQ83" s="67">
        <f t="shared" si="33"/>
        <v>3765</v>
      </c>
      <c r="AR83" s="67">
        <f t="shared" si="33"/>
        <v>136.99</v>
      </c>
      <c r="AS83" s="67">
        <f t="shared" si="33"/>
        <v>52271.970000000016</v>
      </c>
      <c r="AT83" s="75">
        <f>O83*(SUM([2]CPR_CEB!$K$69:$K$70))/(SUM([2]CPR_CEB!$K$69:$K$72))</f>
        <v>27.180523383209167</v>
      </c>
      <c r="AU83" s="75">
        <f>O83*([2]CPR_CEB!$K$71/(SUM([2]CPR_CEB!$K$69:$K$72)))</f>
        <v>33.226652476053339</v>
      </c>
      <c r="AV83" s="75">
        <f>O83*([2]CPR_CEB!$K$72/(SUM([2]CPR_CEB!$K$69:$K$72)))</f>
        <v>96.752824140737488</v>
      </c>
      <c r="AW83" s="71">
        <f>$Q83*([2]CPR_CEB!$K$76/(SUM([2]CPR_CEB!$K$76:$K$78)))</f>
        <v>55.66620787312376</v>
      </c>
      <c r="AX83" s="71">
        <f>$Q83*(SUM([2]CPR_CEB!$K$77:$K$78)/(SUM([2]CPR_CEB!$K$76:$K$78)))</f>
        <v>93.353792126876243</v>
      </c>
      <c r="AY83" s="75">
        <f>$R83*(SUM([2]CPR_CEB!$K$79)/(SUM([2]CPR_CEB!$K$79:$K$84)))</f>
        <v>28.137714326439639</v>
      </c>
      <c r="AZ83" s="75">
        <f>$R83*(SUM([2]CPR_CEB!$K$80)/(SUM([2]CPR_CEB!$K$79:$K$84)))</f>
        <v>111.57427719898408</v>
      </c>
      <c r="BA83" s="75">
        <f>$R83*(SUM([2]CPR_CEB!$K$81:$K$83)/(SUM([2]CPR_CEB!$K$79:$K$84)))</f>
        <v>104.44712045819726</v>
      </c>
      <c r="BB83" s="75">
        <f>$R83*(SUM([2]CPR_CEB!$K$84)/(SUM([2]CPR_CEB!$K$79:$K$84)))</f>
        <v>118.170888016379</v>
      </c>
      <c r="BC83" s="71">
        <f>$S83*(SUM([2]CPR_CEB!$K$85)/(SUM([2]CPR_CEB!$K$85:$K$90)))</f>
        <v>103.15273600364132</v>
      </c>
      <c r="BD83" s="71">
        <f>$S83*(SUM([2]CPR_CEB!$K$86)/(SUM([2]CPR_CEB!$K$85:$K$90)))</f>
        <v>47.671805757851615</v>
      </c>
      <c r="BE83" s="71">
        <f>$S83*(SUM([2]CPR_CEB!$K$87:$K$90)/(SUM([2]CPR_CEB!$K$85:$K$90)))</f>
        <v>180.06545823850706</v>
      </c>
      <c r="BF83" s="75">
        <f>$U83*(SUM([2]CPR_CEB!$K$93)/(SUM([2]CPR_CEB!$K$93:$K$97)))</f>
        <v>0.26569749373891743</v>
      </c>
      <c r="BG83" s="75">
        <f>$U83*(SUM([2]CPR_CEB!$K$94)/(SUM([2]CPR_CEB!$K$93:$K$97)))*([2]TRP!$D$246/SUM([2]TRP!$D$246:$D$247))</f>
        <v>0.77215526409865398</v>
      </c>
      <c r="BH83" s="75">
        <f>$U83*(SUM([2]CPR_CEB!$K$94)/(SUM([2]CPR_CEB!$K$93:$K$97)))*([2]TRP!$D$247/SUM([2]TRP!$D$246:$D$247))</f>
        <v>0.36770726629273232</v>
      </c>
      <c r="BI83" s="75">
        <f>$U83*(SUM([2]CPR_CEB!$K$95:$K$96)/(SUM([2]CPR_CEB!$K$93:$K$97)))</f>
        <v>8.2122836041898974</v>
      </c>
      <c r="BJ83" s="75">
        <f>$U83*(SUM([2]CPR_CEB!$K$97)/(SUM([2]CPR_CEB!$K$93:$K$97)))</f>
        <v>101.3321563716798</v>
      </c>
      <c r="BK83" s="71">
        <f>$V83*(SUM([2]CPR_CEB!$K$98)/(SUM([2]CPR_CEB!$K$98:$K$100)))</f>
        <v>260.05968267875511</v>
      </c>
      <c r="BL83" s="71">
        <f>$V83*(SUM([2]CPR_CEB!$K$99)/(SUM([2]CPR_CEB!$K$98:$K$100)))</f>
        <v>134.68738219496402</v>
      </c>
      <c r="BM83" s="71">
        <f>$V83*(SUM([2]CPR_CEB!$K$100)/(SUM([2]CPR_CEB!$K$98:$K$100)))</f>
        <v>50.122935126280908</v>
      </c>
      <c r="BN83" s="75">
        <f>$AB83*(SUM([2]CPR_CEB!$K$106)/(SUM([2]CPR_CEB!$K$106:$K$113)))</f>
        <v>146.56883301251204</v>
      </c>
      <c r="BO83" s="75">
        <f>$AB83*(SUM([2]CPR_CEB!$K$107)/(SUM([2]CPR_CEB!$K$106:$K$113)))</f>
        <v>267.51606833493747</v>
      </c>
      <c r="BP83" s="75">
        <f>$AB83*(SUM([2]CPR_CEB!$K$108)/(SUM([2]CPR_CEB!$K$106:$K$113)))</f>
        <v>636.00782001924938</v>
      </c>
      <c r="BQ83" s="75">
        <f>$AB83*(SUM([2]CPR_CEB!$K$109)/(SUM([2]CPR_CEB!$K$106:$K$113)))</f>
        <v>143.42656159769012</v>
      </c>
      <c r="BR83" s="75">
        <f>$AB83*(SUM([2]CPR_CEB!$K$110)/(SUM([2]CPR_CEB!$K$106:$K$113)))</f>
        <v>268.87570500481235</v>
      </c>
      <c r="BS83" s="75">
        <f>$AB83*(SUM([2]CPR_CEB!$K$111:$K$112)/(SUM([2]CPR_CEB!$K$106:$K$113)))</f>
        <v>582.15110081809439</v>
      </c>
      <c r="BT83" s="75">
        <f>$AB83*(SUM([2]CPR_CEB!$K$113)/(SUM([2]CPR_CEB!$K$106:$K$113)))*([2]TRP!$D$248/SUM([2]TRP!$D$248:$D$251))</f>
        <v>23.436700172483263</v>
      </c>
      <c r="BU83" s="75">
        <f>$AB83*(SUM([2]CPR_CEB!$K$113)/(SUM([2]CPR_CEB!$K$106:$K$113)))*([2]TRP!$D$249/SUM([2]TRP!$D$248:$D$251))</f>
        <v>120.1281175189371</v>
      </c>
      <c r="BV83" s="75">
        <f>$AB83*(SUM([2]CPR_CEB!$K$113)/(SUM([2]CPR_CEB!$K$106:$K$113)))*([2]TRP!$D$250/SUM([2]TRP!$D$248:$D$251))</f>
        <v>28.603342946225442</v>
      </c>
      <c r="BW83" s="75">
        <f>$AB83*(SUM([2]CPR_CEB!$K$113)/(SUM([2]CPR_CEB!$K$106:$K$113)))*([2]TRP!$D$251/SUM([2]TRP!$D$248:$D$251))</f>
        <v>43.545750575058747</v>
      </c>
      <c r="BX83" s="71">
        <f>$AJ83*(SUM([2]CPR_CEB!$K$129)/(SUM([2]CPR_CEB!$K$129:$K$130)))</f>
        <v>802.72785112076656</v>
      </c>
      <c r="BY83" s="71">
        <f>$AJ83*(SUM([2]CPR_CEB!$K$130)/(SUM([2]CPR_CEB!$K$129:$K$130)))</f>
        <v>262.74214887923347</v>
      </c>
      <c r="BZ83" s="68">
        <f>$AN83*(SUM([2]CPR_CEB!$K$137)/(SUM([2]CPR_CEB!$K$137:$K$138)))</f>
        <v>106.15491448338329</v>
      </c>
      <c r="CA83" s="68">
        <f>$AN83*(SUM([2]CPR_CEB!$K$138)/(SUM([2]CPR_CEB!$K$137:$K$138)))</f>
        <v>524.42508551661683</v>
      </c>
      <c r="CB83" s="71">
        <f>$AO83*([2]CPR_CEB!$K$139+[2]CPR_CEB!$K$141)/(SUM([2]CPR_CEB!$K$139:$K$141))</f>
        <v>351.47105288639074</v>
      </c>
      <c r="CC83" s="71">
        <f>$AO83*(SUM([2]CPR_CEB!$K$140)/(SUM([2]CPR_CEB!$K$139:$K$141)))</f>
        <v>291.46894711360937</v>
      </c>
      <c r="CD83" s="68">
        <f>$AP83*(SUM([2]CPR_CEB!$K$142)/(SUM([2]CPR_CEB!$K$142:$K$143)))</f>
        <v>104.8297709456149</v>
      </c>
      <c r="CE83" s="68">
        <f>$AP83*(SUM([2]CPR_CEB!$K$143)/(SUM([2]CPR_CEB!$K$142:$K$143)))</f>
        <v>144.32022905438509</v>
      </c>
      <c r="CF83" s="70"/>
      <c r="CG83" s="70"/>
      <c r="CI83" s="72">
        <f t="shared" si="5"/>
        <v>327.18</v>
      </c>
      <c r="CJ83" s="73">
        <f t="shared" si="6"/>
        <v>592.30999999999995</v>
      </c>
      <c r="CK83" s="73">
        <f t="shared" si="7"/>
        <v>414.36</v>
      </c>
      <c r="CL83" s="73">
        <f t="shared" si="8"/>
        <v>33.226652476053339</v>
      </c>
      <c r="CM83" s="73">
        <f t="shared" si="9"/>
        <v>96.752824140737488</v>
      </c>
      <c r="CN83" s="73">
        <f t="shared" si="10"/>
        <v>93.353792126876243</v>
      </c>
      <c r="CO83" s="73">
        <f t="shared" si="11"/>
        <v>28.137714326439639</v>
      </c>
      <c r="CP83" s="73">
        <f t="shared" si="11"/>
        <v>111.57427719898408</v>
      </c>
      <c r="CQ83" s="73">
        <f t="shared" si="12"/>
        <v>118.170888016379</v>
      </c>
      <c r="CR83" s="73">
        <f t="shared" si="12"/>
        <v>103.15273600364132</v>
      </c>
      <c r="CS83" s="73">
        <f t="shared" si="13"/>
        <v>47.671805757851615</v>
      </c>
      <c r="CT83" s="73">
        <f t="shared" si="14"/>
        <v>3970.7045286835082</v>
      </c>
      <c r="CU83" s="73">
        <f t="shared" si="15"/>
        <v>418.04</v>
      </c>
      <c r="CV83" s="73">
        <f t="shared" si="16"/>
        <v>170.0055331849953</v>
      </c>
      <c r="CW83" s="73">
        <f t="shared" si="17"/>
        <v>267.51606833493747</v>
      </c>
      <c r="CX83" s="73">
        <f t="shared" si="18"/>
        <v>756.13593753818645</v>
      </c>
      <c r="CY83" s="73">
        <f t="shared" si="18"/>
        <v>172.02990454391556</v>
      </c>
      <c r="CZ83" s="73">
        <f t="shared" si="18"/>
        <v>312.42145557987112</v>
      </c>
      <c r="DA83" s="73">
        <f t="shared" si="19"/>
        <v>38616.794690254268</v>
      </c>
      <c r="DB83" s="73">
        <f t="shared" si="20"/>
        <v>5124.9464105638435</v>
      </c>
      <c r="DC83" s="73">
        <f t="shared" si="21"/>
        <v>0.26569749373891743</v>
      </c>
      <c r="DD83" s="73">
        <f t="shared" si="22"/>
        <v>102.10431163577846</v>
      </c>
      <c r="DE83" s="73">
        <f t="shared" si="23"/>
        <v>260.05968267875511</v>
      </c>
      <c r="DF83" s="73">
        <f t="shared" si="24"/>
        <v>135.05508946125676</v>
      </c>
      <c r="DG83" s="74">
        <f t="shared" si="25"/>
        <v>52271.970000000023</v>
      </c>
      <c r="DH83" s="99"/>
    </row>
    <row r="84" spans="1:112" ht="13.25" x14ac:dyDescent="0.25">
      <c r="A84" s="22" t="str">
        <f t="shared" si="30"/>
        <v>SERVICES OPERATIONNELS</v>
      </c>
      <c r="B84" s="22" t="str">
        <f t="shared" si="30"/>
        <v xml:space="preserve">FN3 </v>
      </c>
      <c r="C84" s="22">
        <v>19</v>
      </c>
      <c r="D84" s="67">
        <f t="shared" si="27"/>
        <v>0</v>
      </c>
      <c r="E84" s="67">
        <f t="shared" si="33"/>
        <v>0</v>
      </c>
      <c r="F84" s="67">
        <f t="shared" si="33"/>
        <v>0</v>
      </c>
      <c r="G84" s="67">
        <f t="shared" si="33"/>
        <v>0</v>
      </c>
      <c r="H84" s="67">
        <f t="shared" si="33"/>
        <v>0</v>
      </c>
      <c r="I84" s="67">
        <f t="shared" si="33"/>
        <v>0</v>
      </c>
      <c r="J84" s="67">
        <f t="shared" si="33"/>
        <v>0</v>
      </c>
      <c r="K84" s="67">
        <f t="shared" si="33"/>
        <v>0</v>
      </c>
      <c r="L84" s="67">
        <f t="shared" si="33"/>
        <v>0</v>
      </c>
      <c r="M84" s="67">
        <f t="shared" si="33"/>
        <v>0</v>
      </c>
      <c r="N84" s="67">
        <f t="shared" si="33"/>
        <v>0</v>
      </c>
      <c r="O84" s="68">
        <f t="shared" si="33"/>
        <v>0</v>
      </c>
      <c r="P84" s="67">
        <f t="shared" si="33"/>
        <v>0</v>
      </c>
      <c r="Q84" s="69">
        <f t="shared" si="33"/>
        <v>0</v>
      </c>
      <c r="R84" s="68">
        <f t="shared" si="33"/>
        <v>0</v>
      </c>
      <c r="S84" s="69">
        <f t="shared" si="33"/>
        <v>0</v>
      </c>
      <c r="T84" s="67">
        <f t="shared" si="33"/>
        <v>0</v>
      </c>
      <c r="U84" s="68">
        <f t="shared" si="33"/>
        <v>0</v>
      </c>
      <c r="V84" s="69">
        <f t="shared" si="33"/>
        <v>0</v>
      </c>
      <c r="W84" s="67">
        <f t="shared" si="33"/>
        <v>0</v>
      </c>
      <c r="X84" s="67">
        <f t="shared" si="33"/>
        <v>0</v>
      </c>
      <c r="Y84" s="67">
        <f t="shared" si="33"/>
        <v>0</v>
      </c>
      <c r="Z84" s="67">
        <f t="shared" si="33"/>
        <v>0</v>
      </c>
      <c r="AA84" s="67">
        <f t="shared" si="33"/>
        <v>0</v>
      </c>
      <c r="AB84" s="68">
        <f t="shared" si="33"/>
        <v>0</v>
      </c>
      <c r="AC84" s="67">
        <f t="shared" ref="AC84:AS84" si="34">AC36</f>
        <v>0</v>
      </c>
      <c r="AD84" s="67">
        <f t="shared" si="34"/>
        <v>0</v>
      </c>
      <c r="AE84" s="67">
        <f t="shared" si="34"/>
        <v>0</v>
      </c>
      <c r="AF84" s="67">
        <f t="shared" si="34"/>
        <v>0</v>
      </c>
      <c r="AG84" s="67">
        <f t="shared" si="34"/>
        <v>0</v>
      </c>
      <c r="AH84" s="67">
        <f t="shared" si="34"/>
        <v>0</v>
      </c>
      <c r="AI84" s="67">
        <f t="shared" si="34"/>
        <v>0</v>
      </c>
      <c r="AJ84" s="69">
        <f t="shared" si="34"/>
        <v>0</v>
      </c>
      <c r="AK84" s="67">
        <f t="shared" si="34"/>
        <v>0</v>
      </c>
      <c r="AL84" s="67">
        <f t="shared" si="34"/>
        <v>0</v>
      </c>
      <c r="AM84" s="70">
        <f t="shared" si="34"/>
        <v>0</v>
      </c>
      <c r="AN84" s="68">
        <f t="shared" si="34"/>
        <v>0</v>
      </c>
      <c r="AO84" s="69">
        <f t="shared" si="34"/>
        <v>0</v>
      </c>
      <c r="AP84" s="68">
        <f t="shared" si="34"/>
        <v>0</v>
      </c>
      <c r="AQ84" s="67">
        <f t="shared" si="34"/>
        <v>0</v>
      </c>
      <c r="AR84" s="67">
        <f t="shared" si="34"/>
        <v>0</v>
      </c>
      <c r="AS84" s="67">
        <f t="shared" si="34"/>
        <v>0</v>
      </c>
      <c r="AT84" s="75">
        <f>O84*(SUM([2]CPR_CEB!$K$69:$K$70))/(SUM([2]CPR_CEB!$K$69:$K$72))</f>
        <v>0</v>
      </c>
      <c r="AU84" s="75">
        <f>O84*([2]CPR_CEB!$K$71/(SUM([2]CPR_CEB!$K$69:$K$72)))</f>
        <v>0</v>
      </c>
      <c r="AV84" s="75">
        <f>O84*([2]CPR_CEB!$K$72/(SUM([2]CPR_CEB!$K$69:$K$72)))</f>
        <v>0</v>
      </c>
      <c r="AW84" s="71">
        <f>$Q84*([2]CPR_CEB!$K$76/(SUM([2]CPR_CEB!$K$76:$K$78)))</f>
        <v>0</v>
      </c>
      <c r="AX84" s="71">
        <f>$Q84*(SUM([2]CPR_CEB!$K$77:$K$78)/(SUM([2]CPR_CEB!$K$76:$K$78)))</f>
        <v>0</v>
      </c>
      <c r="AY84" s="75">
        <f>$R84*(SUM([2]CPR_CEB!$K$79)/(SUM([2]CPR_CEB!$K$79:$K$84)))</f>
        <v>0</v>
      </c>
      <c r="AZ84" s="75">
        <f>$R84*(SUM([2]CPR_CEB!$K$80)/(SUM([2]CPR_CEB!$K$79:$K$84)))</f>
        <v>0</v>
      </c>
      <c r="BA84" s="75">
        <f>$R84*(SUM([2]CPR_CEB!$K$81:$K$83)/(SUM([2]CPR_CEB!$K$79:$K$84)))</f>
        <v>0</v>
      </c>
      <c r="BB84" s="75">
        <f>$R84*(SUM([2]CPR_CEB!$K$84)/(SUM([2]CPR_CEB!$K$79:$K$84)))</f>
        <v>0</v>
      </c>
      <c r="BC84" s="71">
        <f>$S84*(SUM([2]CPR_CEB!$K$85)/(SUM([2]CPR_CEB!$K$85:$K$90)))</f>
        <v>0</v>
      </c>
      <c r="BD84" s="71">
        <f>$S84*(SUM([2]CPR_CEB!$K$86)/(SUM([2]CPR_CEB!$K$85:$K$90)))</f>
        <v>0</v>
      </c>
      <c r="BE84" s="71">
        <f>$S84*(SUM([2]CPR_CEB!$K$87:$K$90)/(SUM([2]CPR_CEB!$K$85:$K$90)))</f>
        <v>0</v>
      </c>
      <c r="BF84" s="75">
        <f>$U84*(SUM([2]CPR_CEB!$K$93)/(SUM([2]CPR_CEB!$K$93:$K$97)))</f>
        <v>0</v>
      </c>
      <c r="BG84" s="75">
        <f>$U84*(SUM([2]CPR_CEB!$K$94)/(SUM([2]CPR_CEB!$K$93:$K$97)))*([2]TRP!$D$246/SUM([2]TRP!$D$246:$D$247))</f>
        <v>0</v>
      </c>
      <c r="BH84" s="75">
        <f>$U84*(SUM([2]CPR_CEB!$K$94)/(SUM([2]CPR_CEB!$K$93:$K$97)))*([2]TRP!$D$247/SUM([2]TRP!$D$246:$D$247))</f>
        <v>0</v>
      </c>
      <c r="BI84" s="75">
        <f>$U84*(SUM([2]CPR_CEB!$K$95:$K$96)/(SUM([2]CPR_CEB!$K$93:$K$97)))</f>
        <v>0</v>
      </c>
      <c r="BJ84" s="75">
        <f>$U84*(SUM([2]CPR_CEB!$K$97)/(SUM([2]CPR_CEB!$K$93:$K$97)))</f>
        <v>0</v>
      </c>
      <c r="BK84" s="71">
        <f>$V84*(SUM([2]CPR_CEB!$K$98)/(SUM([2]CPR_CEB!$K$98:$K$100)))</f>
        <v>0</v>
      </c>
      <c r="BL84" s="71">
        <f>$V84*(SUM([2]CPR_CEB!$K$99)/(SUM([2]CPR_CEB!$K$98:$K$100)))</f>
        <v>0</v>
      </c>
      <c r="BM84" s="71">
        <f>$V84*(SUM([2]CPR_CEB!$K$100)/(SUM([2]CPR_CEB!$K$98:$K$100)))</f>
        <v>0</v>
      </c>
      <c r="BN84" s="75">
        <f>$AB84*(SUM([2]CPR_CEB!$K$106)/(SUM([2]CPR_CEB!$K$106:$K$113)))</f>
        <v>0</v>
      </c>
      <c r="BO84" s="75">
        <f>$AB84*(SUM([2]CPR_CEB!$K$107)/(SUM([2]CPR_CEB!$K$106:$K$113)))</f>
        <v>0</v>
      </c>
      <c r="BP84" s="75">
        <f>$AB84*(SUM([2]CPR_CEB!$K$108)/(SUM([2]CPR_CEB!$K$106:$K$113)))</f>
        <v>0</v>
      </c>
      <c r="BQ84" s="75">
        <f>$AB84*(SUM([2]CPR_CEB!$K$109)/(SUM([2]CPR_CEB!$K$106:$K$113)))</f>
        <v>0</v>
      </c>
      <c r="BR84" s="75">
        <f>$AB84*(SUM([2]CPR_CEB!$K$110)/(SUM([2]CPR_CEB!$K$106:$K$113)))</f>
        <v>0</v>
      </c>
      <c r="BS84" s="75">
        <f>$AB84*(SUM([2]CPR_CEB!$K$111:$K$112)/(SUM([2]CPR_CEB!$K$106:$K$113)))</f>
        <v>0</v>
      </c>
      <c r="BT84" s="75">
        <f>$AB84*(SUM([2]CPR_CEB!$K$113)/(SUM([2]CPR_CEB!$K$106:$K$113)))*([2]TRP!$D$248/SUM([2]TRP!$D$248:$D$251))</f>
        <v>0</v>
      </c>
      <c r="BU84" s="75">
        <f>$AB84*(SUM([2]CPR_CEB!$K$113)/(SUM([2]CPR_CEB!$K$106:$K$113)))*([2]TRP!$D$249/SUM([2]TRP!$D$248:$D$251))</f>
        <v>0</v>
      </c>
      <c r="BV84" s="75">
        <f>$AB84*(SUM([2]CPR_CEB!$K$113)/(SUM([2]CPR_CEB!$K$106:$K$113)))*([2]TRP!$D$250/SUM([2]TRP!$D$248:$D$251))</f>
        <v>0</v>
      </c>
      <c r="BW84" s="75">
        <f>$AB84*(SUM([2]CPR_CEB!$K$113)/(SUM([2]CPR_CEB!$K$106:$K$113)))*([2]TRP!$D$251/SUM([2]TRP!$D$248:$D$251))</f>
        <v>0</v>
      </c>
      <c r="BX84" s="71">
        <f>$AJ84*(SUM([2]CPR_CEB!$K$129)/(SUM([2]CPR_CEB!$K$129:$K$130)))</f>
        <v>0</v>
      </c>
      <c r="BY84" s="71">
        <f>$AJ84*(SUM([2]CPR_CEB!$K$130)/(SUM([2]CPR_CEB!$K$129:$K$130)))</f>
        <v>0</v>
      </c>
      <c r="BZ84" s="68">
        <f>$AN84*(SUM([2]CPR_CEB!$K$137)/(SUM([2]CPR_CEB!$K$137:$K$138)))</f>
        <v>0</v>
      </c>
      <c r="CA84" s="68">
        <f>$AN84*(SUM([2]CPR_CEB!$K$138)/(SUM([2]CPR_CEB!$K$137:$K$138)))</f>
        <v>0</v>
      </c>
      <c r="CB84" s="71">
        <f>$AO84*([2]CPR_CEB!$K$139+[2]CPR_CEB!$K$141)/(SUM([2]CPR_CEB!$K$139:$K$141))</f>
        <v>0</v>
      </c>
      <c r="CC84" s="71">
        <f>$AO84*(SUM([2]CPR_CEB!$K$140)/(SUM([2]CPR_CEB!$K$139:$K$141)))</f>
        <v>0</v>
      </c>
      <c r="CD84" s="68">
        <f>$AP84*(SUM([2]CPR_CEB!$K$142)/(SUM([2]CPR_CEB!$K$142:$K$143)))</f>
        <v>0</v>
      </c>
      <c r="CE84" s="68">
        <f>$AP84*(SUM([2]CPR_CEB!$K$143)/(SUM([2]CPR_CEB!$K$142:$K$143)))</f>
        <v>0</v>
      </c>
      <c r="CF84" s="70"/>
      <c r="CG84" s="70"/>
      <c r="CI84" s="72">
        <f t="shared" si="5"/>
        <v>0</v>
      </c>
      <c r="CJ84" s="73">
        <f t="shared" si="6"/>
        <v>0</v>
      </c>
      <c r="CK84" s="73">
        <f t="shared" si="7"/>
        <v>0</v>
      </c>
      <c r="CL84" s="73">
        <f t="shared" si="8"/>
        <v>0</v>
      </c>
      <c r="CM84" s="73">
        <f t="shared" si="9"/>
        <v>0</v>
      </c>
      <c r="CN84" s="73">
        <f t="shared" si="10"/>
        <v>0</v>
      </c>
      <c r="CO84" s="73">
        <f t="shared" si="11"/>
        <v>0</v>
      </c>
      <c r="CP84" s="73">
        <f t="shared" si="11"/>
        <v>0</v>
      </c>
      <c r="CQ84" s="73">
        <f t="shared" si="12"/>
        <v>0</v>
      </c>
      <c r="CR84" s="73">
        <f t="shared" si="12"/>
        <v>0</v>
      </c>
      <c r="CS84" s="73">
        <f t="shared" si="13"/>
        <v>0</v>
      </c>
      <c r="CT84" s="73">
        <f t="shared" si="14"/>
        <v>0</v>
      </c>
      <c r="CU84" s="73">
        <f t="shared" si="15"/>
        <v>0</v>
      </c>
      <c r="CV84" s="73">
        <f t="shared" si="16"/>
        <v>0</v>
      </c>
      <c r="CW84" s="73">
        <f t="shared" si="17"/>
        <v>0</v>
      </c>
      <c r="CX84" s="73">
        <f t="shared" si="18"/>
        <v>0</v>
      </c>
      <c r="CY84" s="73">
        <f t="shared" si="18"/>
        <v>0</v>
      </c>
      <c r="CZ84" s="73">
        <f t="shared" si="18"/>
        <v>0</v>
      </c>
      <c r="DA84" s="73">
        <f t="shared" si="19"/>
        <v>0</v>
      </c>
      <c r="DB84" s="73">
        <f t="shared" si="20"/>
        <v>0</v>
      </c>
      <c r="DC84" s="73">
        <f t="shared" si="21"/>
        <v>0</v>
      </c>
      <c r="DD84" s="73">
        <f t="shared" si="22"/>
        <v>0</v>
      </c>
      <c r="DE84" s="73">
        <f t="shared" si="23"/>
        <v>0</v>
      </c>
      <c r="DF84" s="73">
        <f t="shared" si="24"/>
        <v>0</v>
      </c>
      <c r="DG84" s="74">
        <f t="shared" si="25"/>
        <v>0</v>
      </c>
      <c r="DH84" s="99"/>
    </row>
    <row r="85" spans="1:112" ht="13.25" x14ac:dyDescent="0.25">
      <c r="A85" s="22" t="str">
        <f t="shared" si="30"/>
        <v>RECHERCHE ET DEVELOPPEMENT</v>
      </c>
      <c r="B85" s="46" t="str">
        <f t="shared" si="30"/>
        <v xml:space="preserve">FN4 </v>
      </c>
      <c r="C85" s="22" t="s">
        <v>165</v>
      </c>
      <c r="D85" s="67">
        <f t="shared" si="27"/>
        <v>0</v>
      </c>
      <c r="E85" s="67">
        <f t="shared" ref="E85:S85" si="35">E37</f>
        <v>0</v>
      </c>
      <c r="F85" s="67">
        <f t="shared" si="35"/>
        <v>0</v>
      </c>
      <c r="G85" s="67">
        <f t="shared" si="35"/>
        <v>0</v>
      </c>
      <c r="H85" s="67">
        <f t="shared" si="35"/>
        <v>0</v>
      </c>
      <c r="I85" s="67">
        <f t="shared" si="35"/>
        <v>0</v>
      </c>
      <c r="J85" s="67">
        <f t="shared" si="35"/>
        <v>0</v>
      </c>
      <c r="K85" s="67">
        <f t="shared" si="35"/>
        <v>0</v>
      </c>
      <c r="L85" s="67">
        <f t="shared" si="35"/>
        <v>0</v>
      </c>
      <c r="M85" s="67">
        <f t="shared" si="35"/>
        <v>0</v>
      </c>
      <c r="N85" s="67">
        <f t="shared" si="35"/>
        <v>0</v>
      </c>
      <c r="O85" s="68">
        <f t="shared" si="35"/>
        <v>0</v>
      </c>
      <c r="P85" s="67">
        <f t="shared" si="35"/>
        <v>0</v>
      </c>
      <c r="Q85" s="69">
        <f t="shared" si="35"/>
        <v>0</v>
      </c>
      <c r="R85" s="68">
        <f t="shared" si="35"/>
        <v>0</v>
      </c>
      <c r="S85" s="69">
        <f t="shared" si="35"/>
        <v>0</v>
      </c>
      <c r="T85" s="67">
        <f t="shared" ref="E85:AS91" si="36">T37</f>
        <v>0</v>
      </c>
      <c r="U85" s="68">
        <f t="shared" si="36"/>
        <v>0</v>
      </c>
      <c r="V85" s="69">
        <f t="shared" si="36"/>
        <v>0</v>
      </c>
      <c r="W85" s="67">
        <f t="shared" si="36"/>
        <v>0</v>
      </c>
      <c r="X85" s="67">
        <f t="shared" si="36"/>
        <v>0</v>
      </c>
      <c r="Y85" s="67">
        <f t="shared" si="36"/>
        <v>0</v>
      </c>
      <c r="Z85" s="67">
        <f t="shared" si="36"/>
        <v>0</v>
      </c>
      <c r="AA85" s="67">
        <f t="shared" si="36"/>
        <v>0</v>
      </c>
      <c r="AB85" s="68">
        <f t="shared" si="36"/>
        <v>0</v>
      </c>
      <c r="AC85" s="67">
        <f t="shared" si="36"/>
        <v>0</v>
      </c>
      <c r="AD85" s="67">
        <f t="shared" si="36"/>
        <v>0</v>
      </c>
      <c r="AE85" s="67">
        <f t="shared" si="36"/>
        <v>0</v>
      </c>
      <c r="AF85" s="67">
        <f t="shared" si="36"/>
        <v>0</v>
      </c>
      <c r="AG85" s="67">
        <f t="shared" si="36"/>
        <v>0</v>
      </c>
      <c r="AH85" s="67">
        <f t="shared" si="36"/>
        <v>0</v>
      </c>
      <c r="AI85" s="67">
        <f t="shared" si="36"/>
        <v>0</v>
      </c>
      <c r="AJ85" s="69">
        <f t="shared" si="36"/>
        <v>0</v>
      </c>
      <c r="AK85" s="67">
        <f t="shared" si="36"/>
        <v>0</v>
      </c>
      <c r="AL85" s="67">
        <f t="shared" si="36"/>
        <v>0</v>
      </c>
      <c r="AM85" s="70">
        <f t="shared" si="36"/>
        <v>0</v>
      </c>
      <c r="AN85" s="68">
        <f t="shared" si="36"/>
        <v>0</v>
      </c>
      <c r="AO85" s="69">
        <f t="shared" si="36"/>
        <v>0</v>
      </c>
      <c r="AP85" s="68">
        <f t="shared" si="36"/>
        <v>0</v>
      </c>
      <c r="AQ85" s="67">
        <f t="shared" si="36"/>
        <v>0</v>
      </c>
      <c r="AR85" s="67">
        <f t="shared" si="36"/>
        <v>0</v>
      </c>
      <c r="AS85" s="67">
        <f t="shared" si="36"/>
        <v>0</v>
      </c>
      <c r="AT85" s="75">
        <f>O85*(SUM([2]CPR_CEB!$K$69:$K$70))/(SUM([2]CPR_CEB!$K$69:$K$72))</f>
        <v>0</v>
      </c>
      <c r="AU85" s="75">
        <f>O85*([2]CPR_CEB!$K$71/(SUM([2]CPR_CEB!$K$69:$K$72)))</f>
        <v>0</v>
      </c>
      <c r="AV85" s="75">
        <f>O85*([2]CPR_CEB!$K$72/(SUM([2]CPR_CEB!$K$69:$K$72)))</f>
        <v>0</v>
      </c>
      <c r="AW85" s="71">
        <f>$Q85*([2]CPR_CEB!$K$76/(SUM([2]CPR_CEB!$K$76:$K$78)))</f>
        <v>0</v>
      </c>
      <c r="AX85" s="71">
        <f>$Q85*(SUM([2]CPR_CEB!$K$77:$K$78)/(SUM([2]CPR_CEB!$K$76:$K$78)))</f>
        <v>0</v>
      </c>
      <c r="AY85" s="75">
        <f>$R85*(SUM([2]CPR_CEB!$K$79)/(SUM([2]CPR_CEB!$K$79:$K$84)))</f>
        <v>0</v>
      </c>
      <c r="AZ85" s="75">
        <f>$R85*(SUM([2]CPR_CEB!$K$80)/(SUM([2]CPR_CEB!$K$79:$K$84)))</f>
        <v>0</v>
      </c>
      <c r="BA85" s="75">
        <f>$R85*(SUM([2]CPR_CEB!$K$81:$K$83)/(SUM([2]CPR_CEB!$K$79:$K$84)))</f>
        <v>0</v>
      </c>
      <c r="BB85" s="75">
        <f>$R85*(SUM([2]CPR_CEB!$K$84)/(SUM([2]CPR_CEB!$K$79:$K$84)))</f>
        <v>0</v>
      </c>
      <c r="BC85" s="71">
        <f>$S85*(SUM([2]CPR_CEB!$K$85)/(SUM([2]CPR_CEB!$K$85:$K$90)))</f>
        <v>0</v>
      </c>
      <c r="BD85" s="71">
        <f>$S85*(SUM([2]CPR_CEB!$K$86)/(SUM([2]CPR_CEB!$K$85:$K$90)))</f>
        <v>0</v>
      </c>
      <c r="BE85" s="71">
        <f>$S85*(SUM([2]CPR_CEB!$K$87:$K$90)/(SUM([2]CPR_CEB!$K$85:$K$90)))</f>
        <v>0</v>
      </c>
      <c r="BF85" s="75">
        <f>$U85*(SUM([2]CPR_CEB!$K$93)/(SUM([2]CPR_CEB!$K$93:$K$97)))</f>
        <v>0</v>
      </c>
      <c r="BG85" s="75">
        <f>$U85*(SUM([2]CPR_CEB!$K$94)/(SUM([2]CPR_CEB!$K$93:$K$97)))*([2]TRP!$D$246/SUM([2]TRP!$D$246:$D$247))</f>
        <v>0</v>
      </c>
      <c r="BH85" s="75">
        <f>$U85*(SUM([2]CPR_CEB!$K$94)/(SUM([2]CPR_CEB!$K$93:$K$97)))*([2]TRP!$D$247/SUM([2]TRP!$D$246:$D$247))</f>
        <v>0</v>
      </c>
      <c r="BI85" s="75">
        <f>$U85*(SUM([2]CPR_CEB!$K$95:$K$96)/(SUM([2]CPR_CEB!$K$93:$K$97)))</f>
        <v>0</v>
      </c>
      <c r="BJ85" s="75">
        <f>$U85*(SUM([2]CPR_CEB!$K$97)/(SUM([2]CPR_CEB!$K$93:$K$97)))</f>
        <v>0</v>
      </c>
      <c r="BK85" s="71">
        <f>$V85*(SUM([2]CPR_CEB!$K$98)/(SUM([2]CPR_CEB!$K$98:$K$100)))</f>
        <v>0</v>
      </c>
      <c r="BL85" s="71">
        <f>$V85*(SUM([2]CPR_CEB!$K$99)/(SUM([2]CPR_CEB!$K$98:$K$100)))</f>
        <v>0</v>
      </c>
      <c r="BM85" s="71">
        <f>$V85*(SUM([2]CPR_CEB!$K$100)/(SUM([2]CPR_CEB!$K$98:$K$100)))</f>
        <v>0</v>
      </c>
      <c r="BN85" s="75">
        <f>$AB85*(SUM([2]CPR_CEB!$K$106)/(SUM([2]CPR_CEB!$K$106:$K$113)))</f>
        <v>0</v>
      </c>
      <c r="BO85" s="75">
        <f>$AB85*(SUM([2]CPR_CEB!$K$107)/(SUM([2]CPR_CEB!$K$106:$K$113)))</f>
        <v>0</v>
      </c>
      <c r="BP85" s="75">
        <f>$AB85*(SUM([2]CPR_CEB!$K$108)/(SUM([2]CPR_CEB!$K$106:$K$113)))</f>
        <v>0</v>
      </c>
      <c r="BQ85" s="75">
        <f>$AB85*(SUM([2]CPR_CEB!$K$109)/(SUM([2]CPR_CEB!$K$106:$K$113)))</f>
        <v>0</v>
      </c>
      <c r="BR85" s="75">
        <f>$AB85*(SUM([2]CPR_CEB!$K$110)/(SUM([2]CPR_CEB!$K$106:$K$113)))</f>
        <v>0</v>
      </c>
      <c r="BS85" s="75">
        <f>$AB85*(SUM([2]CPR_CEB!$K$111:$K$112)/(SUM([2]CPR_CEB!$K$106:$K$113)))</f>
        <v>0</v>
      </c>
      <c r="BT85" s="75">
        <f>$AB85*(SUM([2]CPR_CEB!$K$113)/(SUM([2]CPR_CEB!$K$106:$K$113)))*([2]TRP!$D$248/SUM([2]TRP!$D$248:$D$251))</f>
        <v>0</v>
      </c>
      <c r="BU85" s="75">
        <f>$AB85*(SUM([2]CPR_CEB!$K$113)/(SUM([2]CPR_CEB!$K$106:$K$113)))*([2]TRP!$D$249/SUM([2]TRP!$D$248:$D$251))</f>
        <v>0</v>
      </c>
      <c r="BV85" s="75">
        <f>$AB85*(SUM([2]CPR_CEB!$K$113)/(SUM([2]CPR_CEB!$K$106:$K$113)))*([2]TRP!$D$250/SUM([2]TRP!$D$248:$D$251))</f>
        <v>0</v>
      </c>
      <c r="BW85" s="75">
        <f>$AB85*(SUM([2]CPR_CEB!$K$113)/(SUM([2]CPR_CEB!$K$106:$K$113)))*([2]TRP!$D$251/SUM([2]TRP!$D$248:$D$251))</f>
        <v>0</v>
      </c>
      <c r="BX85" s="71">
        <f>$AJ85*(SUM([2]CPR_CEB!$K$129)/(SUM([2]CPR_CEB!$K$129:$K$130)))</f>
        <v>0</v>
      </c>
      <c r="BY85" s="71">
        <f>$AJ85*(SUM([2]CPR_CEB!$K$130)/(SUM([2]CPR_CEB!$K$129:$K$130)))</f>
        <v>0</v>
      </c>
      <c r="BZ85" s="68">
        <f>$AN85*(SUM([2]CPR_CEB!$K$137)/(SUM([2]CPR_CEB!$K$137:$K$138)))</f>
        <v>0</v>
      </c>
      <c r="CA85" s="68">
        <f>$AN85*(SUM([2]CPR_CEB!$K$138)/(SUM([2]CPR_CEB!$K$137:$K$138)))</f>
        <v>0</v>
      </c>
      <c r="CB85" s="71">
        <f>$AO85*([2]CPR_CEB!$K$139+[2]CPR_CEB!$K$141)/(SUM([2]CPR_CEB!$K$139:$K$141))</f>
        <v>0</v>
      </c>
      <c r="CC85" s="71">
        <f>$AO85*(SUM([2]CPR_CEB!$K$140)/(SUM([2]CPR_CEB!$K$139:$K$141)))</f>
        <v>0</v>
      </c>
      <c r="CD85" s="68">
        <f>$AP85*(SUM([2]CPR_CEB!$K$142)/(SUM([2]CPR_CEB!$K$142:$K$143)))</f>
        <v>0</v>
      </c>
      <c r="CE85" s="68">
        <f>$AP85*(SUM([2]CPR_CEB!$K$143)/(SUM([2]CPR_CEB!$K$142:$K$143)))</f>
        <v>0</v>
      </c>
      <c r="CF85" s="70"/>
      <c r="CG85" s="70"/>
      <c r="CI85" s="72">
        <f t="shared" si="5"/>
        <v>0</v>
      </c>
      <c r="CJ85" s="73">
        <f t="shared" si="6"/>
        <v>0</v>
      </c>
      <c r="CK85" s="73">
        <f t="shared" si="7"/>
        <v>0</v>
      </c>
      <c r="CL85" s="73">
        <f t="shared" si="8"/>
        <v>0</v>
      </c>
      <c r="CM85" s="73">
        <f t="shared" si="9"/>
        <v>0</v>
      </c>
      <c r="CN85" s="73">
        <f t="shared" si="10"/>
        <v>0</v>
      </c>
      <c r="CO85" s="73">
        <f t="shared" si="11"/>
        <v>0</v>
      </c>
      <c r="CP85" s="73">
        <f t="shared" si="11"/>
        <v>0</v>
      </c>
      <c r="CQ85" s="73">
        <f t="shared" si="12"/>
        <v>0</v>
      </c>
      <c r="CR85" s="73">
        <f t="shared" si="12"/>
        <v>0</v>
      </c>
      <c r="CS85" s="73">
        <f t="shared" si="13"/>
        <v>0</v>
      </c>
      <c r="CT85" s="73">
        <f t="shared" si="14"/>
        <v>0</v>
      </c>
      <c r="CU85" s="73">
        <f t="shared" si="15"/>
        <v>0</v>
      </c>
      <c r="CV85" s="73">
        <f t="shared" si="16"/>
        <v>0</v>
      </c>
      <c r="CW85" s="73">
        <f t="shared" si="17"/>
        <v>0</v>
      </c>
      <c r="CX85" s="73">
        <f t="shared" si="18"/>
        <v>0</v>
      </c>
      <c r="CY85" s="73">
        <f t="shared" si="18"/>
        <v>0</v>
      </c>
      <c r="CZ85" s="73">
        <f t="shared" si="18"/>
        <v>0</v>
      </c>
      <c r="DA85" s="73">
        <f t="shared" si="19"/>
        <v>0</v>
      </c>
      <c r="DB85" s="73">
        <f t="shared" si="20"/>
        <v>0</v>
      </c>
      <c r="DC85" s="73">
        <f t="shared" si="21"/>
        <v>0</v>
      </c>
      <c r="DD85" s="73">
        <f t="shared" si="22"/>
        <v>0</v>
      </c>
      <c r="DE85" s="73">
        <f t="shared" si="23"/>
        <v>0</v>
      </c>
      <c r="DF85" s="73">
        <f t="shared" si="24"/>
        <v>0</v>
      </c>
      <c r="DG85" s="74">
        <f t="shared" si="25"/>
        <v>0</v>
      </c>
      <c r="DH85" s="99"/>
    </row>
    <row r="86" spans="1:112" ht="13.25" x14ac:dyDescent="0.25">
      <c r="A86" s="22" t="str">
        <f t="shared" si="30"/>
        <v>HOTELS ET RESTAURANTS</v>
      </c>
      <c r="B86" s="22" t="str">
        <f t="shared" si="30"/>
        <v xml:space="preserve">FP1 </v>
      </c>
      <c r="C86" s="22">
        <v>19</v>
      </c>
      <c r="D86" s="67">
        <f t="shared" si="27"/>
        <v>0</v>
      </c>
      <c r="E86" s="67">
        <f t="shared" si="36"/>
        <v>0</v>
      </c>
      <c r="F86" s="67">
        <f t="shared" si="36"/>
        <v>0</v>
      </c>
      <c r="G86" s="67">
        <f t="shared" si="36"/>
        <v>0</v>
      </c>
      <c r="H86" s="67">
        <f t="shared" si="36"/>
        <v>0</v>
      </c>
      <c r="I86" s="67">
        <f t="shared" si="36"/>
        <v>0</v>
      </c>
      <c r="J86" s="67">
        <f t="shared" si="36"/>
        <v>0</v>
      </c>
      <c r="K86" s="67">
        <f t="shared" si="36"/>
        <v>0</v>
      </c>
      <c r="L86" s="67">
        <f t="shared" si="36"/>
        <v>0</v>
      </c>
      <c r="M86" s="67">
        <f t="shared" si="36"/>
        <v>0</v>
      </c>
      <c r="N86" s="67">
        <f t="shared" si="36"/>
        <v>0</v>
      </c>
      <c r="O86" s="68">
        <f t="shared" si="36"/>
        <v>0</v>
      </c>
      <c r="P86" s="67">
        <f t="shared" si="36"/>
        <v>0</v>
      </c>
      <c r="Q86" s="69">
        <f t="shared" si="36"/>
        <v>0</v>
      </c>
      <c r="R86" s="68">
        <f t="shared" si="36"/>
        <v>0</v>
      </c>
      <c r="S86" s="69">
        <f t="shared" si="36"/>
        <v>0</v>
      </c>
      <c r="T86" s="67">
        <f t="shared" si="36"/>
        <v>0</v>
      </c>
      <c r="U86" s="68">
        <f t="shared" si="36"/>
        <v>0</v>
      </c>
      <c r="V86" s="69">
        <f t="shared" si="36"/>
        <v>0</v>
      </c>
      <c r="W86" s="67">
        <f t="shared" si="36"/>
        <v>0</v>
      </c>
      <c r="X86" s="67">
        <f t="shared" si="36"/>
        <v>0</v>
      </c>
      <c r="Y86" s="67">
        <f t="shared" si="36"/>
        <v>0</v>
      </c>
      <c r="Z86" s="67">
        <f t="shared" si="36"/>
        <v>0</v>
      </c>
      <c r="AA86" s="67">
        <f t="shared" si="36"/>
        <v>0</v>
      </c>
      <c r="AB86" s="68">
        <f t="shared" si="36"/>
        <v>0</v>
      </c>
      <c r="AC86" s="67">
        <f t="shared" si="36"/>
        <v>0</v>
      </c>
      <c r="AD86" s="67">
        <f t="shared" si="36"/>
        <v>0</v>
      </c>
      <c r="AE86" s="67">
        <f t="shared" si="36"/>
        <v>0</v>
      </c>
      <c r="AF86" s="67">
        <f t="shared" si="36"/>
        <v>0</v>
      </c>
      <c r="AG86" s="67">
        <f t="shared" si="36"/>
        <v>0</v>
      </c>
      <c r="AH86" s="67">
        <f t="shared" si="36"/>
        <v>0</v>
      </c>
      <c r="AI86" s="67">
        <f t="shared" si="36"/>
        <v>0</v>
      </c>
      <c r="AJ86" s="69">
        <f t="shared" si="36"/>
        <v>0</v>
      </c>
      <c r="AK86" s="67">
        <f t="shared" si="36"/>
        <v>0</v>
      </c>
      <c r="AL86" s="67">
        <f t="shared" si="36"/>
        <v>0</v>
      </c>
      <c r="AM86" s="70">
        <f t="shared" si="36"/>
        <v>0</v>
      </c>
      <c r="AN86" s="68">
        <f t="shared" si="36"/>
        <v>0</v>
      </c>
      <c r="AO86" s="69">
        <f t="shared" si="36"/>
        <v>0</v>
      </c>
      <c r="AP86" s="68">
        <f t="shared" si="36"/>
        <v>0</v>
      </c>
      <c r="AQ86" s="67">
        <f t="shared" si="36"/>
        <v>0</v>
      </c>
      <c r="AR86" s="67">
        <f t="shared" si="36"/>
        <v>0</v>
      </c>
      <c r="AS86" s="67">
        <f t="shared" si="36"/>
        <v>0</v>
      </c>
      <c r="AT86" s="75">
        <f>O86*(SUM([2]CPR_CEB!$K$69:$K$70))/(SUM([2]CPR_CEB!$K$69:$K$72))</f>
        <v>0</v>
      </c>
      <c r="AU86" s="75">
        <f>O86*([2]CPR_CEB!$K$71/(SUM([2]CPR_CEB!$K$69:$K$72)))</f>
        <v>0</v>
      </c>
      <c r="AV86" s="75">
        <f>O86*([2]CPR_CEB!$K$72/(SUM([2]CPR_CEB!$K$69:$K$72)))</f>
        <v>0</v>
      </c>
      <c r="AW86" s="71">
        <f>$Q86*([2]CPR_CEB!$K$76/(SUM([2]CPR_CEB!$K$76:$K$78)))</f>
        <v>0</v>
      </c>
      <c r="AX86" s="71">
        <f>$Q86*(SUM([2]CPR_CEB!$K$77:$K$78)/(SUM([2]CPR_CEB!$K$76:$K$78)))</f>
        <v>0</v>
      </c>
      <c r="AY86" s="75">
        <f>$R86*(SUM([2]CPR_CEB!$K$79)/(SUM([2]CPR_CEB!$K$79:$K$84)))</f>
        <v>0</v>
      </c>
      <c r="AZ86" s="75">
        <f>$R86*(SUM([2]CPR_CEB!$K$80)/(SUM([2]CPR_CEB!$K$79:$K$84)))</f>
        <v>0</v>
      </c>
      <c r="BA86" s="75">
        <f>$R86*(SUM([2]CPR_CEB!$K$81:$K$83)/(SUM([2]CPR_CEB!$K$79:$K$84)))</f>
        <v>0</v>
      </c>
      <c r="BB86" s="75">
        <f>$R86*(SUM([2]CPR_CEB!$K$84)/(SUM([2]CPR_CEB!$K$79:$K$84)))</f>
        <v>0</v>
      </c>
      <c r="BC86" s="71">
        <f>$S86*(SUM([2]CPR_CEB!$K$85)/(SUM([2]CPR_CEB!$K$85:$K$90)))</f>
        <v>0</v>
      </c>
      <c r="BD86" s="71">
        <f>$S86*(SUM([2]CPR_CEB!$K$86)/(SUM([2]CPR_CEB!$K$85:$K$90)))</f>
        <v>0</v>
      </c>
      <c r="BE86" s="71">
        <f>$S86*(SUM([2]CPR_CEB!$K$87:$K$90)/(SUM([2]CPR_CEB!$K$85:$K$90)))</f>
        <v>0</v>
      </c>
      <c r="BF86" s="75">
        <f>$U86*(SUM([2]CPR_CEB!$K$93)/(SUM([2]CPR_CEB!$K$93:$K$97)))</f>
        <v>0</v>
      </c>
      <c r="BG86" s="75">
        <f>$U86*(SUM([2]CPR_CEB!$K$94)/(SUM([2]CPR_CEB!$K$93:$K$97)))*([2]TRP!$D$246/SUM([2]TRP!$D$246:$D$247))</f>
        <v>0</v>
      </c>
      <c r="BH86" s="75">
        <f>$U86*(SUM([2]CPR_CEB!$K$94)/(SUM([2]CPR_CEB!$K$93:$K$97)))*([2]TRP!$D$247/SUM([2]TRP!$D$246:$D$247))</f>
        <v>0</v>
      </c>
      <c r="BI86" s="75">
        <f>$U86*(SUM([2]CPR_CEB!$K$95:$K$96)/(SUM([2]CPR_CEB!$K$93:$K$97)))</f>
        <v>0</v>
      </c>
      <c r="BJ86" s="75">
        <f>$U86*(SUM([2]CPR_CEB!$K$97)/(SUM([2]CPR_CEB!$K$93:$K$97)))</f>
        <v>0</v>
      </c>
      <c r="BK86" s="71">
        <f>$V86*(SUM([2]CPR_CEB!$K$98)/(SUM([2]CPR_CEB!$K$98:$K$100)))</f>
        <v>0</v>
      </c>
      <c r="BL86" s="71">
        <f>$V86*(SUM([2]CPR_CEB!$K$99)/(SUM([2]CPR_CEB!$K$98:$K$100)))</f>
        <v>0</v>
      </c>
      <c r="BM86" s="71">
        <f>$V86*(SUM([2]CPR_CEB!$K$100)/(SUM([2]CPR_CEB!$K$98:$K$100)))</f>
        <v>0</v>
      </c>
      <c r="BN86" s="75">
        <f>$AB86*(SUM([2]CPR_CEB!$K$106)/(SUM([2]CPR_CEB!$K$106:$K$113)))</f>
        <v>0</v>
      </c>
      <c r="BO86" s="75">
        <f>$AB86*(SUM([2]CPR_CEB!$K$107)/(SUM([2]CPR_CEB!$K$106:$K$113)))</f>
        <v>0</v>
      </c>
      <c r="BP86" s="75">
        <f>$AB86*(SUM([2]CPR_CEB!$K$108)/(SUM([2]CPR_CEB!$K$106:$K$113)))</f>
        <v>0</v>
      </c>
      <c r="BQ86" s="75">
        <f>$AB86*(SUM([2]CPR_CEB!$K$109)/(SUM([2]CPR_CEB!$K$106:$K$113)))</f>
        <v>0</v>
      </c>
      <c r="BR86" s="75">
        <f>$AB86*(SUM([2]CPR_CEB!$K$110)/(SUM([2]CPR_CEB!$K$106:$K$113)))</f>
        <v>0</v>
      </c>
      <c r="BS86" s="75">
        <f>$AB86*(SUM([2]CPR_CEB!$K$111:$K$112)/(SUM([2]CPR_CEB!$K$106:$K$113)))</f>
        <v>0</v>
      </c>
      <c r="BT86" s="75">
        <f>$AB86*(SUM([2]CPR_CEB!$K$113)/(SUM([2]CPR_CEB!$K$106:$K$113)))*([2]TRP!$D$248/SUM([2]TRP!$D$248:$D$251))</f>
        <v>0</v>
      </c>
      <c r="BU86" s="75">
        <f>$AB86*(SUM([2]CPR_CEB!$K$113)/(SUM([2]CPR_CEB!$K$106:$K$113)))*([2]TRP!$D$249/SUM([2]TRP!$D$248:$D$251))</f>
        <v>0</v>
      </c>
      <c r="BV86" s="75">
        <f>$AB86*(SUM([2]CPR_CEB!$K$113)/(SUM([2]CPR_CEB!$K$106:$K$113)))*([2]TRP!$D$250/SUM([2]TRP!$D$248:$D$251))</f>
        <v>0</v>
      </c>
      <c r="BW86" s="75">
        <f>$AB86*(SUM([2]CPR_CEB!$K$113)/(SUM([2]CPR_CEB!$K$106:$K$113)))*([2]TRP!$D$251/SUM([2]TRP!$D$248:$D$251))</f>
        <v>0</v>
      </c>
      <c r="BX86" s="71">
        <f>$AJ86*(SUM([2]CPR_CEB!$K$129)/(SUM([2]CPR_CEB!$K$129:$K$130)))</f>
        <v>0</v>
      </c>
      <c r="BY86" s="71">
        <f>$AJ86*(SUM([2]CPR_CEB!$K$130)/(SUM([2]CPR_CEB!$K$129:$K$130)))</f>
        <v>0</v>
      </c>
      <c r="BZ86" s="68">
        <f>$AN86*(SUM([2]CPR_CEB!$K$137)/(SUM([2]CPR_CEB!$K$137:$K$138)))</f>
        <v>0</v>
      </c>
      <c r="CA86" s="68">
        <f>$AN86*(SUM([2]CPR_CEB!$K$138)/(SUM([2]CPR_CEB!$K$137:$K$138)))</f>
        <v>0</v>
      </c>
      <c r="CB86" s="71">
        <f>$AO86*([2]CPR_CEB!$K$139+[2]CPR_CEB!$K$141)/(SUM([2]CPR_CEB!$K$139:$K$141))</f>
        <v>0</v>
      </c>
      <c r="CC86" s="71">
        <f>$AO86*(SUM([2]CPR_CEB!$K$140)/(SUM([2]CPR_CEB!$K$139:$K$141)))</f>
        <v>0</v>
      </c>
      <c r="CD86" s="68">
        <f>$AP86*(SUM([2]CPR_CEB!$K$142)/(SUM([2]CPR_CEB!$K$142:$K$143)))</f>
        <v>0</v>
      </c>
      <c r="CE86" s="68">
        <f>$AP86*(SUM([2]CPR_CEB!$K$143)/(SUM([2]CPR_CEB!$K$142:$K$143)))</f>
        <v>0</v>
      </c>
      <c r="CF86" s="70"/>
      <c r="CG86" s="70"/>
      <c r="CI86" s="72">
        <f t="shared" si="5"/>
        <v>0</v>
      </c>
      <c r="CJ86" s="73">
        <f t="shared" si="6"/>
        <v>0</v>
      </c>
      <c r="CK86" s="73">
        <f t="shared" si="7"/>
        <v>0</v>
      </c>
      <c r="CL86" s="73">
        <f t="shared" si="8"/>
        <v>0</v>
      </c>
      <c r="CM86" s="73">
        <f t="shared" si="9"/>
        <v>0</v>
      </c>
      <c r="CN86" s="73">
        <f t="shared" si="10"/>
        <v>0</v>
      </c>
      <c r="CO86" s="73">
        <f t="shared" si="11"/>
        <v>0</v>
      </c>
      <c r="CP86" s="73">
        <f t="shared" si="11"/>
        <v>0</v>
      </c>
      <c r="CQ86" s="73">
        <f t="shared" si="12"/>
        <v>0</v>
      </c>
      <c r="CR86" s="73">
        <f t="shared" si="12"/>
        <v>0</v>
      </c>
      <c r="CS86" s="73">
        <f t="shared" si="13"/>
        <v>0</v>
      </c>
      <c r="CT86" s="73">
        <f t="shared" si="14"/>
        <v>0</v>
      </c>
      <c r="CU86" s="73">
        <f t="shared" si="15"/>
        <v>0</v>
      </c>
      <c r="CV86" s="73">
        <f t="shared" si="16"/>
        <v>0</v>
      </c>
      <c r="CW86" s="73">
        <f t="shared" si="17"/>
        <v>0</v>
      </c>
      <c r="CX86" s="73">
        <f t="shared" si="18"/>
        <v>0</v>
      </c>
      <c r="CY86" s="73">
        <f t="shared" si="18"/>
        <v>0</v>
      </c>
      <c r="CZ86" s="73">
        <f t="shared" si="18"/>
        <v>0</v>
      </c>
      <c r="DA86" s="73">
        <f t="shared" si="19"/>
        <v>0</v>
      </c>
      <c r="DB86" s="73">
        <f t="shared" si="20"/>
        <v>0</v>
      </c>
      <c r="DC86" s="73">
        <f t="shared" si="21"/>
        <v>0</v>
      </c>
      <c r="DD86" s="73">
        <f t="shared" si="22"/>
        <v>0</v>
      </c>
      <c r="DE86" s="73">
        <f t="shared" si="23"/>
        <v>0</v>
      </c>
      <c r="DF86" s="73">
        <f t="shared" si="24"/>
        <v>0</v>
      </c>
      <c r="DG86" s="74">
        <f t="shared" si="25"/>
        <v>0</v>
      </c>
      <c r="DH86" s="99"/>
    </row>
    <row r="87" spans="1:112" ht="13.25" x14ac:dyDescent="0.25">
      <c r="A87" s="22" t="str">
        <f t="shared" si="30"/>
        <v>ACTIVITES RECREATIVES  CULTURELLES ET SP</v>
      </c>
      <c r="B87" s="22" t="str">
        <f t="shared" si="30"/>
        <v xml:space="preserve">FP2 </v>
      </c>
      <c r="C87" s="22">
        <v>19</v>
      </c>
      <c r="D87" s="67">
        <f t="shared" si="27"/>
        <v>0.01</v>
      </c>
      <c r="E87" s="67">
        <f t="shared" si="36"/>
        <v>0.05</v>
      </c>
      <c r="F87" s="67">
        <f t="shared" si="36"/>
        <v>0.12</v>
      </c>
      <c r="G87" s="67">
        <f t="shared" si="36"/>
        <v>0.02</v>
      </c>
      <c r="H87" s="67">
        <f t="shared" si="36"/>
        <v>-0.8</v>
      </c>
      <c r="I87" s="67">
        <f t="shared" si="36"/>
        <v>0.13</v>
      </c>
      <c r="J87" s="67">
        <f t="shared" si="36"/>
        <v>0.05</v>
      </c>
      <c r="K87" s="67">
        <f t="shared" si="36"/>
        <v>0</v>
      </c>
      <c r="L87" s="67">
        <f t="shared" si="36"/>
        <v>0</v>
      </c>
      <c r="M87" s="67">
        <f t="shared" si="36"/>
        <v>0.06</v>
      </c>
      <c r="N87" s="67">
        <f t="shared" si="36"/>
        <v>0.03</v>
      </c>
      <c r="O87" s="68">
        <f t="shared" si="36"/>
        <v>0.03</v>
      </c>
      <c r="P87" s="67">
        <f t="shared" si="36"/>
        <v>0.01</v>
      </c>
      <c r="Q87" s="69">
        <f t="shared" si="36"/>
        <v>0.02</v>
      </c>
      <c r="R87" s="68">
        <f t="shared" si="36"/>
        <v>0.08</v>
      </c>
      <c r="S87" s="69">
        <f t="shared" si="36"/>
        <v>0.06</v>
      </c>
      <c r="T87" s="67">
        <f t="shared" si="36"/>
        <v>0.03</v>
      </c>
      <c r="U87" s="68">
        <f t="shared" si="36"/>
        <v>0.01</v>
      </c>
      <c r="V87" s="69">
        <f t="shared" si="36"/>
        <v>-0.23</v>
      </c>
      <c r="W87" s="67">
        <f t="shared" si="36"/>
        <v>0.01</v>
      </c>
      <c r="X87" s="67">
        <f t="shared" si="36"/>
        <v>0.01</v>
      </c>
      <c r="Y87" s="67">
        <f t="shared" si="36"/>
        <v>7.0000000000000007E-2</v>
      </c>
      <c r="Z87" s="67">
        <f t="shared" si="36"/>
        <v>-3.63</v>
      </c>
      <c r="AA87" s="67">
        <f t="shared" si="36"/>
        <v>-0.33</v>
      </c>
      <c r="AB87" s="68">
        <f t="shared" si="36"/>
        <v>0</v>
      </c>
      <c r="AC87" s="67">
        <f t="shared" si="36"/>
        <v>0</v>
      </c>
      <c r="AD87" s="67">
        <f t="shared" si="36"/>
        <v>0</v>
      </c>
      <c r="AE87" s="67">
        <f t="shared" si="36"/>
        <v>0</v>
      </c>
      <c r="AF87" s="67">
        <f t="shared" si="36"/>
        <v>-0.35</v>
      </c>
      <c r="AG87" s="67">
        <f t="shared" si="36"/>
        <v>-7.11</v>
      </c>
      <c r="AH87" s="67">
        <f t="shared" si="36"/>
        <v>-0.02</v>
      </c>
      <c r="AI87" s="67">
        <f t="shared" si="36"/>
        <v>-1.05</v>
      </c>
      <c r="AJ87" s="69">
        <f t="shared" si="36"/>
        <v>1.06</v>
      </c>
      <c r="AK87" s="67">
        <f t="shared" si="36"/>
        <v>-0.65</v>
      </c>
      <c r="AL87" s="67">
        <f t="shared" si="36"/>
        <v>2730.29</v>
      </c>
      <c r="AM87" s="70">
        <f t="shared" si="36"/>
        <v>-0.01</v>
      </c>
      <c r="AN87" s="68">
        <f t="shared" si="36"/>
        <v>1</v>
      </c>
      <c r="AO87" s="69">
        <f t="shared" si="36"/>
        <v>1</v>
      </c>
      <c r="AP87" s="68">
        <f t="shared" si="36"/>
        <v>0.01</v>
      </c>
      <c r="AQ87" s="67">
        <f t="shared" si="36"/>
        <v>24</v>
      </c>
      <c r="AR87" s="67">
        <f t="shared" si="36"/>
        <v>0</v>
      </c>
      <c r="AS87" s="67">
        <f t="shared" si="36"/>
        <v>2743.98</v>
      </c>
      <c r="AT87" s="75">
        <f>O87*(SUM([2]CPR_CEB!$K$69:$K$70))/(SUM([2]CPR_CEB!$K$69:$K$72))</f>
        <v>5.1884429975583794E-3</v>
      </c>
      <c r="AU87" s="75">
        <f>O87*([2]CPR_CEB!$K$71/(SUM([2]CPR_CEB!$K$69:$K$72)))</f>
        <v>6.3425781005446687E-3</v>
      </c>
      <c r="AV87" s="75">
        <f>O87*([2]CPR_CEB!$K$72/(SUM([2]CPR_CEB!$K$69:$K$72)))</f>
        <v>1.846897890189695E-2</v>
      </c>
      <c r="AW87" s="71">
        <f>$Q87*([2]CPR_CEB!$K$76/(SUM([2]CPR_CEB!$K$76:$K$78)))</f>
        <v>7.4709713962050409E-3</v>
      </c>
      <c r="AX87" s="71">
        <f>$Q87*(SUM([2]CPR_CEB!$K$77:$K$78)/(SUM([2]CPR_CEB!$K$76:$K$78)))</f>
        <v>1.2529028603794958E-2</v>
      </c>
      <c r="AY87" s="75">
        <f>$R87*(SUM([2]CPR_CEB!$K$79)/(SUM([2]CPR_CEB!$K$79:$K$84)))</f>
        <v>6.2126159747058519E-3</v>
      </c>
      <c r="AZ87" s="75">
        <f>$R87*(SUM([2]CPR_CEB!$K$80)/(SUM([2]CPR_CEB!$K$79:$K$84)))</f>
        <v>2.4634841652412792E-2</v>
      </c>
      <c r="BA87" s="75">
        <f>$R87*(SUM([2]CPR_CEB!$K$81:$K$83)/(SUM([2]CPR_CEB!$K$79:$K$84)))</f>
        <v>2.3061213911781474E-2</v>
      </c>
      <c r="BB87" s="75">
        <f>$R87*(SUM([2]CPR_CEB!$K$84)/(SUM([2]CPR_CEB!$K$79:$K$84)))</f>
        <v>2.6091328461099881E-2</v>
      </c>
      <c r="BC87" s="71">
        <f>$S87*(SUM([2]CPR_CEB!$K$85)/(SUM([2]CPR_CEB!$K$85:$K$90)))</f>
        <v>1.8704597177969958E-2</v>
      </c>
      <c r="BD87" s="71">
        <f>$S87*(SUM([2]CPR_CEB!$K$86)/(SUM([2]CPR_CEB!$K$85:$K$90)))</f>
        <v>8.6442876649977241E-3</v>
      </c>
      <c r="BE87" s="71">
        <f>$S87*(SUM([2]CPR_CEB!$K$87:$K$90)/(SUM([2]CPR_CEB!$K$85:$K$90)))</f>
        <v>3.2651115157032319E-2</v>
      </c>
      <c r="BF87" s="75">
        <f>$U87*(SUM([2]CPR_CEB!$K$93)/(SUM([2]CPR_CEB!$K$93:$K$97)))</f>
        <v>2.3947498309050689E-5</v>
      </c>
      <c r="BG87" s="75">
        <f>$U87*(SUM([2]CPR_CEB!$K$94)/(SUM([2]CPR_CEB!$K$93:$K$97)))*([2]TRP!$D$246/SUM([2]TRP!$D$246:$D$247))</f>
        <v>6.9594886354092293E-5</v>
      </c>
      <c r="BH87" s="75">
        <f>$U87*(SUM([2]CPR_CEB!$K$94)/(SUM([2]CPR_CEB!$K$93:$K$97)))*([2]TRP!$D$247/SUM([2]TRP!$D$246:$D$247))</f>
        <v>3.314170944504122E-5</v>
      </c>
      <c r="BI87" s="75">
        <f>$U87*(SUM([2]CPR_CEB!$K$95:$K$96)/(SUM([2]CPR_CEB!$K$93:$K$97)))</f>
        <v>7.4017878361333012E-4</v>
      </c>
      <c r="BJ87" s="75">
        <f>$U87*(SUM([2]CPR_CEB!$K$97)/(SUM([2]CPR_CEB!$K$93:$K$97)))</f>
        <v>9.1331371222784855E-3</v>
      </c>
      <c r="BK87" s="71">
        <f>$V87*(SUM([2]CPR_CEB!$K$98)/(SUM([2]CPR_CEB!$K$98:$K$100)))</f>
        <v>-0.1344521478546849</v>
      </c>
      <c r="BL87" s="71">
        <f>$V87*(SUM([2]CPR_CEB!$K$99)/(SUM([2]CPR_CEB!$K$98:$K$100)))</f>
        <v>-6.9634045687148427E-2</v>
      </c>
      <c r="BM87" s="71">
        <f>$V87*(SUM([2]CPR_CEB!$K$100)/(SUM([2]CPR_CEB!$K$98:$K$100)))</f>
        <v>-2.5913806458166676E-2</v>
      </c>
      <c r="BN87" s="75">
        <f>$AB87*(SUM([2]CPR_CEB!$K$106)/(SUM([2]CPR_CEB!$K$106:$K$113)))</f>
        <v>0</v>
      </c>
      <c r="BO87" s="75">
        <f>$AB87*(SUM([2]CPR_CEB!$K$107)/(SUM([2]CPR_CEB!$K$106:$K$113)))</f>
        <v>0</v>
      </c>
      <c r="BP87" s="75">
        <f>$AB87*(SUM([2]CPR_CEB!$K$108)/(SUM([2]CPR_CEB!$K$106:$K$113)))</f>
        <v>0</v>
      </c>
      <c r="BQ87" s="75">
        <f>$AB87*(SUM([2]CPR_CEB!$K$109)/(SUM([2]CPR_CEB!$K$106:$K$113)))</f>
        <v>0</v>
      </c>
      <c r="BR87" s="75">
        <f>$AB87*(SUM([2]CPR_CEB!$K$110)/(SUM([2]CPR_CEB!$K$106:$K$113)))</f>
        <v>0</v>
      </c>
      <c r="BS87" s="75">
        <f>$AB87*(SUM([2]CPR_CEB!$K$111:$K$112)/(SUM([2]CPR_CEB!$K$106:$K$113)))</f>
        <v>0</v>
      </c>
      <c r="BT87" s="75">
        <f>$AB87*(SUM([2]CPR_CEB!$K$113)/(SUM([2]CPR_CEB!$K$106:$K$113)))*([2]TRP!$D$248/SUM([2]TRP!$D$248:$D$251))</f>
        <v>0</v>
      </c>
      <c r="BU87" s="75">
        <f>$AB87*(SUM([2]CPR_CEB!$K$113)/(SUM([2]CPR_CEB!$K$106:$K$113)))*([2]TRP!$D$249/SUM([2]TRP!$D$248:$D$251))</f>
        <v>0</v>
      </c>
      <c r="BV87" s="75">
        <f>$AB87*(SUM([2]CPR_CEB!$K$113)/(SUM([2]CPR_CEB!$K$106:$K$113)))*([2]TRP!$D$250/SUM([2]TRP!$D$248:$D$251))</f>
        <v>0</v>
      </c>
      <c r="BW87" s="75">
        <f>$AB87*(SUM([2]CPR_CEB!$K$113)/(SUM([2]CPR_CEB!$K$106:$K$113)))*([2]TRP!$D$251/SUM([2]TRP!$D$248:$D$251))</f>
        <v>0</v>
      </c>
      <c r="BX87" s="71">
        <f>$AJ87*(SUM([2]CPR_CEB!$K$129)/(SUM([2]CPR_CEB!$K$129:$K$130)))</f>
        <v>0.79860673898656231</v>
      </c>
      <c r="BY87" s="71">
        <f>$AJ87*(SUM([2]CPR_CEB!$K$130)/(SUM([2]CPR_CEB!$K$129:$K$130)))</f>
        <v>0.26139326101343768</v>
      </c>
      <c r="BZ87" s="68">
        <f>$AN87*(SUM([2]CPR_CEB!$K$137)/(SUM([2]CPR_CEB!$K$137:$K$138)))</f>
        <v>0.1683448800840231</v>
      </c>
      <c r="CA87" s="68">
        <f>$AN87*(SUM([2]CPR_CEB!$K$138)/(SUM([2]CPR_CEB!$K$137:$K$138)))</f>
        <v>0.83165511991597696</v>
      </c>
      <c r="CB87" s="71">
        <f>$AO87*([2]CPR_CEB!$K$139+[2]CPR_CEB!$K$141)/(SUM([2]CPR_CEB!$K$139:$K$141))</f>
        <v>0.5466622902391991</v>
      </c>
      <c r="CC87" s="71">
        <f>$AO87*(SUM([2]CPR_CEB!$K$140)/(SUM([2]CPR_CEB!$K$139:$K$141)))</f>
        <v>0.4533377097608009</v>
      </c>
      <c r="CD87" s="68">
        <f>$AP87*(SUM([2]CPR_CEB!$K$142)/(SUM([2]CPR_CEB!$K$142:$K$143)))</f>
        <v>4.2074963253307205E-3</v>
      </c>
      <c r="CE87" s="68">
        <f>$AP87*(SUM([2]CPR_CEB!$K$143)/(SUM([2]CPR_CEB!$K$142:$K$143)))</f>
        <v>5.7925036746692797E-3</v>
      </c>
      <c r="CF87" s="70"/>
      <c r="CG87" s="70"/>
      <c r="CI87" s="72">
        <f t="shared" si="5"/>
        <v>0.01</v>
      </c>
      <c r="CJ87" s="73">
        <f t="shared" si="6"/>
        <v>0.16999999999999998</v>
      </c>
      <c r="CK87" s="73">
        <f t="shared" si="7"/>
        <v>0</v>
      </c>
      <c r="CL87" s="73">
        <f t="shared" si="8"/>
        <v>6.3425781005446687E-3</v>
      </c>
      <c r="CM87" s="73">
        <f t="shared" si="9"/>
        <v>1.846897890189695E-2</v>
      </c>
      <c r="CN87" s="73">
        <f t="shared" si="10"/>
        <v>1.2529028603794958E-2</v>
      </c>
      <c r="CO87" s="73">
        <f t="shared" si="11"/>
        <v>6.2126159747058519E-3</v>
      </c>
      <c r="CP87" s="73">
        <f t="shared" si="11"/>
        <v>2.4634841652412792E-2</v>
      </c>
      <c r="CQ87" s="73">
        <f t="shared" si="12"/>
        <v>2.6091328461099881E-2</v>
      </c>
      <c r="CR87" s="73">
        <f t="shared" si="12"/>
        <v>1.8704597177969958E-2</v>
      </c>
      <c r="CS87" s="73">
        <f t="shared" si="13"/>
        <v>8.6442876649977241E-3</v>
      </c>
      <c r="CT87" s="73">
        <f t="shared" si="14"/>
        <v>-0.42680188421197607</v>
      </c>
      <c r="CU87" s="73">
        <f t="shared" si="15"/>
        <v>0.02</v>
      </c>
      <c r="CV87" s="73">
        <f t="shared" si="16"/>
        <v>0</v>
      </c>
      <c r="CW87" s="73">
        <f t="shared" si="17"/>
        <v>0</v>
      </c>
      <c r="CX87" s="73">
        <f t="shared" si="18"/>
        <v>0</v>
      </c>
      <c r="CY87" s="73">
        <f t="shared" si="18"/>
        <v>0</v>
      </c>
      <c r="CZ87" s="73">
        <f t="shared" si="18"/>
        <v>0</v>
      </c>
      <c r="DA87" s="73">
        <f t="shared" si="19"/>
        <v>2718.7278214056346</v>
      </c>
      <c r="DB87" s="73">
        <f t="shared" si="20"/>
        <v>25.552178594364886</v>
      </c>
      <c r="DC87" s="73">
        <f t="shared" si="21"/>
        <v>2.3947498309050689E-5</v>
      </c>
      <c r="DD87" s="73">
        <f t="shared" si="22"/>
        <v>9.2027320086325772E-3</v>
      </c>
      <c r="DE87" s="73">
        <f t="shared" si="23"/>
        <v>-0.1344521478546849</v>
      </c>
      <c r="DF87" s="73">
        <f t="shared" si="24"/>
        <v>-6.9600903977703382E-2</v>
      </c>
      <c r="DG87" s="74">
        <f t="shared" si="25"/>
        <v>2743.98</v>
      </c>
      <c r="DH87" s="99"/>
    </row>
    <row r="88" spans="1:112" ht="13.25" x14ac:dyDescent="0.25">
      <c r="A88" s="22" t="str">
        <f t="shared" si="30"/>
        <v>SERVICES PERSONNELS ET DOMESTIQUES</v>
      </c>
      <c r="B88" s="22" t="str">
        <f t="shared" si="30"/>
        <v xml:space="preserve">FP3 </v>
      </c>
      <c r="C88" s="22">
        <v>19</v>
      </c>
      <c r="D88" s="67">
        <f t="shared" si="27"/>
        <v>0</v>
      </c>
      <c r="E88" s="67">
        <f t="shared" si="36"/>
        <v>0</v>
      </c>
      <c r="F88" s="67">
        <f t="shared" si="36"/>
        <v>0</v>
      </c>
      <c r="G88" s="67">
        <f t="shared" si="36"/>
        <v>0</v>
      </c>
      <c r="H88" s="67">
        <f t="shared" si="36"/>
        <v>0</v>
      </c>
      <c r="I88" s="67">
        <f t="shared" si="36"/>
        <v>0</v>
      </c>
      <c r="J88" s="67">
        <f t="shared" si="36"/>
        <v>0</v>
      </c>
      <c r="K88" s="67">
        <f t="shared" si="36"/>
        <v>0</v>
      </c>
      <c r="L88" s="67">
        <f t="shared" si="36"/>
        <v>0</v>
      </c>
      <c r="M88" s="67">
        <f t="shared" si="36"/>
        <v>0</v>
      </c>
      <c r="N88" s="67">
        <f t="shared" si="36"/>
        <v>0</v>
      </c>
      <c r="O88" s="68">
        <f t="shared" si="36"/>
        <v>0</v>
      </c>
      <c r="P88" s="67">
        <f t="shared" si="36"/>
        <v>0</v>
      </c>
      <c r="Q88" s="69">
        <f t="shared" si="36"/>
        <v>0</v>
      </c>
      <c r="R88" s="68">
        <f t="shared" si="36"/>
        <v>0</v>
      </c>
      <c r="S88" s="69">
        <f t="shared" si="36"/>
        <v>0</v>
      </c>
      <c r="T88" s="67">
        <f t="shared" si="36"/>
        <v>0</v>
      </c>
      <c r="U88" s="68">
        <f t="shared" si="36"/>
        <v>0</v>
      </c>
      <c r="V88" s="69">
        <f t="shared" si="36"/>
        <v>0</v>
      </c>
      <c r="W88" s="67">
        <f t="shared" si="36"/>
        <v>0</v>
      </c>
      <c r="X88" s="67">
        <f t="shared" si="36"/>
        <v>0</v>
      </c>
      <c r="Y88" s="67">
        <f t="shared" si="36"/>
        <v>0</v>
      </c>
      <c r="Z88" s="67">
        <f t="shared" si="36"/>
        <v>0</v>
      </c>
      <c r="AA88" s="67">
        <f t="shared" si="36"/>
        <v>0</v>
      </c>
      <c r="AB88" s="68">
        <f t="shared" si="36"/>
        <v>0</v>
      </c>
      <c r="AC88" s="67">
        <f t="shared" si="36"/>
        <v>0</v>
      </c>
      <c r="AD88" s="67">
        <f t="shared" si="36"/>
        <v>0</v>
      </c>
      <c r="AE88" s="67">
        <f t="shared" si="36"/>
        <v>0</v>
      </c>
      <c r="AF88" s="67">
        <f t="shared" si="36"/>
        <v>0</v>
      </c>
      <c r="AG88" s="67">
        <f t="shared" si="36"/>
        <v>0</v>
      </c>
      <c r="AH88" s="67">
        <f t="shared" si="36"/>
        <v>0</v>
      </c>
      <c r="AI88" s="67">
        <f t="shared" si="36"/>
        <v>0</v>
      </c>
      <c r="AJ88" s="69">
        <f t="shared" si="36"/>
        <v>0</v>
      </c>
      <c r="AK88" s="67">
        <f t="shared" si="36"/>
        <v>0</v>
      </c>
      <c r="AL88" s="67">
        <f t="shared" si="36"/>
        <v>0</v>
      </c>
      <c r="AM88" s="70">
        <f t="shared" si="36"/>
        <v>0</v>
      </c>
      <c r="AN88" s="68">
        <f t="shared" si="36"/>
        <v>0</v>
      </c>
      <c r="AO88" s="69">
        <f t="shared" si="36"/>
        <v>0</v>
      </c>
      <c r="AP88" s="68">
        <f t="shared" si="36"/>
        <v>0</v>
      </c>
      <c r="AQ88" s="67">
        <f t="shared" si="36"/>
        <v>0</v>
      </c>
      <c r="AR88" s="67">
        <f t="shared" si="36"/>
        <v>0</v>
      </c>
      <c r="AS88" s="67">
        <f t="shared" si="36"/>
        <v>0</v>
      </c>
      <c r="AT88" s="75">
        <f>O88*(SUM([2]CPR_CEB!$K$69:$K$70))/(SUM([2]CPR_CEB!$K$69:$K$72))</f>
        <v>0</v>
      </c>
      <c r="AU88" s="75">
        <f>O88*([2]CPR_CEB!$K$71/(SUM([2]CPR_CEB!$K$69:$K$72)))</f>
        <v>0</v>
      </c>
      <c r="AV88" s="75">
        <f>O88*([2]CPR_CEB!$K$72/(SUM([2]CPR_CEB!$K$69:$K$72)))</f>
        <v>0</v>
      </c>
      <c r="AW88" s="71">
        <f>$Q88*([2]CPR_CEB!$K$76/(SUM([2]CPR_CEB!$K$76:$K$78)))</f>
        <v>0</v>
      </c>
      <c r="AX88" s="71">
        <f>$Q88*(SUM([2]CPR_CEB!$K$77:$K$78)/(SUM([2]CPR_CEB!$K$76:$K$78)))</f>
        <v>0</v>
      </c>
      <c r="AY88" s="75">
        <f>$R88*(SUM([2]CPR_CEB!$K$79)/(SUM([2]CPR_CEB!$K$79:$K$84)))</f>
        <v>0</v>
      </c>
      <c r="AZ88" s="75">
        <f>$R88*(SUM([2]CPR_CEB!$K$80)/(SUM([2]CPR_CEB!$K$79:$K$84)))</f>
        <v>0</v>
      </c>
      <c r="BA88" s="75">
        <f>$R88*(SUM([2]CPR_CEB!$K$81:$K$83)/(SUM([2]CPR_CEB!$K$79:$K$84)))</f>
        <v>0</v>
      </c>
      <c r="BB88" s="75">
        <f>$R88*(SUM([2]CPR_CEB!$K$84)/(SUM([2]CPR_CEB!$K$79:$K$84)))</f>
        <v>0</v>
      </c>
      <c r="BC88" s="71">
        <f>$S88*(SUM([2]CPR_CEB!$K$85)/(SUM([2]CPR_CEB!$K$85:$K$90)))</f>
        <v>0</v>
      </c>
      <c r="BD88" s="71">
        <f>$S88*(SUM([2]CPR_CEB!$K$86)/(SUM([2]CPR_CEB!$K$85:$K$90)))</f>
        <v>0</v>
      </c>
      <c r="BE88" s="71">
        <f>$S88*(SUM([2]CPR_CEB!$K$87:$K$90)/(SUM([2]CPR_CEB!$K$85:$K$90)))</f>
        <v>0</v>
      </c>
      <c r="BF88" s="75">
        <f>$U88*(SUM([2]CPR_CEB!$K$93)/(SUM([2]CPR_CEB!$K$93:$K$97)))</f>
        <v>0</v>
      </c>
      <c r="BG88" s="75">
        <f>$U88*(SUM([2]CPR_CEB!$K$94)/(SUM([2]CPR_CEB!$K$93:$K$97)))*([2]TRP!$D$246/SUM([2]TRP!$D$246:$D$247))</f>
        <v>0</v>
      </c>
      <c r="BH88" s="75">
        <f>$U88*(SUM([2]CPR_CEB!$K$94)/(SUM([2]CPR_CEB!$K$93:$K$97)))*([2]TRP!$D$247/SUM([2]TRP!$D$246:$D$247))</f>
        <v>0</v>
      </c>
      <c r="BI88" s="75">
        <f>$U88*(SUM([2]CPR_CEB!$K$95:$K$96)/(SUM([2]CPR_CEB!$K$93:$K$97)))</f>
        <v>0</v>
      </c>
      <c r="BJ88" s="75">
        <f>$U88*(SUM([2]CPR_CEB!$K$97)/(SUM([2]CPR_CEB!$K$93:$K$97)))</f>
        <v>0</v>
      </c>
      <c r="BK88" s="71">
        <f>$V88*(SUM([2]CPR_CEB!$K$98)/(SUM([2]CPR_CEB!$K$98:$K$100)))</f>
        <v>0</v>
      </c>
      <c r="BL88" s="71">
        <f>$V88*(SUM([2]CPR_CEB!$K$99)/(SUM([2]CPR_CEB!$K$98:$K$100)))</f>
        <v>0</v>
      </c>
      <c r="BM88" s="71">
        <f>$V88*(SUM([2]CPR_CEB!$K$100)/(SUM([2]CPR_CEB!$K$98:$K$100)))</f>
        <v>0</v>
      </c>
      <c r="BN88" s="75">
        <f>$AB88*(SUM([2]CPR_CEB!$K$106)/(SUM([2]CPR_CEB!$K$106:$K$113)))</f>
        <v>0</v>
      </c>
      <c r="BO88" s="75">
        <f>$AB88*(SUM([2]CPR_CEB!$K$107)/(SUM([2]CPR_CEB!$K$106:$K$113)))</f>
        <v>0</v>
      </c>
      <c r="BP88" s="75">
        <f>$AB88*(SUM([2]CPR_CEB!$K$108)/(SUM([2]CPR_CEB!$K$106:$K$113)))</f>
        <v>0</v>
      </c>
      <c r="BQ88" s="75">
        <f>$AB88*(SUM([2]CPR_CEB!$K$109)/(SUM([2]CPR_CEB!$K$106:$K$113)))</f>
        <v>0</v>
      </c>
      <c r="BR88" s="75">
        <f>$AB88*(SUM([2]CPR_CEB!$K$110)/(SUM([2]CPR_CEB!$K$106:$K$113)))</f>
        <v>0</v>
      </c>
      <c r="BS88" s="75">
        <f>$AB88*(SUM([2]CPR_CEB!$K$111:$K$112)/(SUM([2]CPR_CEB!$K$106:$K$113)))</f>
        <v>0</v>
      </c>
      <c r="BT88" s="75">
        <f>$AB88*(SUM([2]CPR_CEB!$K$113)/(SUM([2]CPR_CEB!$K$106:$K$113)))*([2]TRP!$D$248/SUM([2]TRP!$D$248:$D$251))</f>
        <v>0</v>
      </c>
      <c r="BU88" s="75">
        <f>$AB88*(SUM([2]CPR_CEB!$K$113)/(SUM([2]CPR_CEB!$K$106:$K$113)))*([2]TRP!$D$249/SUM([2]TRP!$D$248:$D$251))</f>
        <v>0</v>
      </c>
      <c r="BV88" s="75">
        <f>$AB88*(SUM([2]CPR_CEB!$K$113)/(SUM([2]CPR_CEB!$K$106:$K$113)))*([2]TRP!$D$250/SUM([2]TRP!$D$248:$D$251))</f>
        <v>0</v>
      </c>
      <c r="BW88" s="75">
        <f>$AB88*(SUM([2]CPR_CEB!$K$113)/(SUM([2]CPR_CEB!$K$106:$K$113)))*([2]TRP!$D$251/SUM([2]TRP!$D$248:$D$251))</f>
        <v>0</v>
      </c>
      <c r="BX88" s="71">
        <f>$AJ88*(SUM([2]CPR_CEB!$K$129)/(SUM([2]CPR_CEB!$K$129:$K$130)))</f>
        <v>0</v>
      </c>
      <c r="BY88" s="71">
        <f>$AJ88*(SUM([2]CPR_CEB!$K$130)/(SUM([2]CPR_CEB!$K$129:$K$130)))</f>
        <v>0</v>
      </c>
      <c r="BZ88" s="68">
        <f>$AN88*(SUM([2]CPR_CEB!$K$137)/(SUM([2]CPR_CEB!$K$137:$K$138)))</f>
        <v>0</v>
      </c>
      <c r="CA88" s="68">
        <f>$AN88*(SUM([2]CPR_CEB!$K$138)/(SUM([2]CPR_CEB!$K$137:$K$138)))</f>
        <v>0</v>
      </c>
      <c r="CB88" s="71">
        <f>$AO88*([2]CPR_CEB!$K$139+[2]CPR_CEB!$K$141)/(SUM([2]CPR_CEB!$K$139:$K$141))</f>
        <v>0</v>
      </c>
      <c r="CC88" s="71">
        <f>$AO88*(SUM([2]CPR_CEB!$K$140)/(SUM([2]CPR_CEB!$K$139:$K$141)))</f>
        <v>0</v>
      </c>
      <c r="CD88" s="68">
        <f>$AP88*(SUM([2]CPR_CEB!$K$142)/(SUM([2]CPR_CEB!$K$142:$K$143)))</f>
        <v>0</v>
      </c>
      <c r="CE88" s="68">
        <f>$AP88*(SUM([2]CPR_CEB!$K$143)/(SUM([2]CPR_CEB!$K$142:$K$143)))</f>
        <v>0</v>
      </c>
      <c r="CF88" s="70"/>
      <c r="CG88" s="70"/>
      <c r="CI88" s="72">
        <f t="shared" si="5"/>
        <v>0</v>
      </c>
      <c r="CJ88" s="73">
        <f t="shared" si="6"/>
        <v>0</v>
      </c>
      <c r="CK88" s="73">
        <f t="shared" si="7"/>
        <v>0</v>
      </c>
      <c r="CL88" s="73">
        <f t="shared" si="8"/>
        <v>0</v>
      </c>
      <c r="CM88" s="73">
        <f t="shared" si="9"/>
        <v>0</v>
      </c>
      <c r="CN88" s="73">
        <f t="shared" si="10"/>
        <v>0</v>
      </c>
      <c r="CO88" s="73">
        <f t="shared" si="11"/>
        <v>0</v>
      </c>
      <c r="CP88" s="73">
        <f t="shared" si="11"/>
        <v>0</v>
      </c>
      <c r="CQ88" s="73">
        <f t="shared" si="12"/>
        <v>0</v>
      </c>
      <c r="CR88" s="73">
        <f t="shared" si="12"/>
        <v>0</v>
      </c>
      <c r="CS88" s="73">
        <f t="shared" si="13"/>
        <v>0</v>
      </c>
      <c r="CT88" s="73">
        <f t="shared" si="14"/>
        <v>0</v>
      </c>
      <c r="CU88" s="73">
        <f t="shared" si="15"/>
        <v>0</v>
      </c>
      <c r="CV88" s="73">
        <f t="shared" si="16"/>
        <v>0</v>
      </c>
      <c r="CW88" s="73">
        <f t="shared" si="17"/>
        <v>0</v>
      </c>
      <c r="CX88" s="73">
        <f t="shared" si="18"/>
        <v>0</v>
      </c>
      <c r="CY88" s="73">
        <f t="shared" si="18"/>
        <v>0</v>
      </c>
      <c r="CZ88" s="73">
        <f t="shared" si="18"/>
        <v>0</v>
      </c>
      <c r="DA88" s="73">
        <f t="shared" si="19"/>
        <v>0</v>
      </c>
      <c r="DB88" s="73">
        <f t="shared" si="20"/>
        <v>0</v>
      </c>
      <c r="DC88" s="73">
        <f t="shared" si="21"/>
        <v>0</v>
      </c>
      <c r="DD88" s="73">
        <f t="shared" si="22"/>
        <v>0</v>
      </c>
      <c r="DE88" s="73">
        <f t="shared" si="23"/>
        <v>0</v>
      </c>
      <c r="DF88" s="73">
        <f t="shared" si="24"/>
        <v>0</v>
      </c>
      <c r="DG88" s="74">
        <f t="shared" si="25"/>
        <v>0</v>
      </c>
      <c r="DH88" s="99"/>
    </row>
    <row r="89" spans="1:112" ht="13.25" x14ac:dyDescent="0.25">
      <c r="A89" s="22" t="str">
        <f t="shared" si="30"/>
        <v>EDUCATION</v>
      </c>
      <c r="B89" s="45" t="str">
        <f t="shared" si="30"/>
        <v xml:space="preserve">FQ1 </v>
      </c>
      <c r="C89" s="22" t="s">
        <v>165</v>
      </c>
      <c r="D89" s="67">
        <f t="shared" si="27"/>
        <v>0</v>
      </c>
      <c r="E89" s="67">
        <f t="shared" si="36"/>
        <v>0</v>
      </c>
      <c r="F89" s="67">
        <f t="shared" si="36"/>
        <v>0</v>
      </c>
      <c r="G89" s="67">
        <f t="shared" si="36"/>
        <v>0</v>
      </c>
      <c r="H89" s="67">
        <f t="shared" si="36"/>
        <v>0</v>
      </c>
      <c r="I89" s="67">
        <f t="shared" si="36"/>
        <v>0</v>
      </c>
      <c r="J89" s="67">
        <f t="shared" si="36"/>
        <v>0</v>
      </c>
      <c r="K89" s="67">
        <f t="shared" si="36"/>
        <v>0</v>
      </c>
      <c r="L89" s="67">
        <f t="shared" si="36"/>
        <v>0</v>
      </c>
      <c r="M89" s="67">
        <f t="shared" si="36"/>
        <v>0</v>
      </c>
      <c r="N89" s="67">
        <f t="shared" si="36"/>
        <v>0</v>
      </c>
      <c r="O89" s="68">
        <f t="shared" si="36"/>
        <v>0</v>
      </c>
      <c r="P89" s="67">
        <f t="shared" si="36"/>
        <v>0</v>
      </c>
      <c r="Q89" s="69">
        <f t="shared" si="36"/>
        <v>0</v>
      </c>
      <c r="R89" s="68">
        <f t="shared" si="36"/>
        <v>0</v>
      </c>
      <c r="S89" s="69">
        <f t="shared" si="36"/>
        <v>0</v>
      </c>
      <c r="T89" s="67">
        <f t="shared" si="36"/>
        <v>0</v>
      </c>
      <c r="U89" s="68">
        <f t="shared" si="36"/>
        <v>0</v>
      </c>
      <c r="V89" s="69">
        <f t="shared" si="36"/>
        <v>0</v>
      </c>
      <c r="W89" s="67">
        <f t="shared" si="36"/>
        <v>0</v>
      </c>
      <c r="X89" s="67">
        <f t="shared" si="36"/>
        <v>0</v>
      </c>
      <c r="Y89" s="67">
        <f t="shared" si="36"/>
        <v>0</v>
      </c>
      <c r="Z89" s="67">
        <f t="shared" si="36"/>
        <v>0</v>
      </c>
      <c r="AA89" s="67">
        <f t="shared" si="36"/>
        <v>0</v>
      </c>
      <c r="AB89" s="68">
        <f t="shared" si="36"/>
        <v>0</v>
      </c>
      <c r="AC89" s="67">
        <f t="shared" si="36"/>
        <v>0</v>
      </c>
      <c r="AD89" s="67">
        <f t="shared" si="36"/>
        <v>0</v>
      </c>
      <c r="AE89" s="67">
        <f t="shared" si="36"/>
        <v>0</v>
      </c>
      <c r="AF89" s="67">
        <f t="shared" si="36"/>
        <v>0</v>
      </c>
      <c r="AG89" s="67">
        <f t="shared" si="36"/>
        <v>0</v>
      </c>
      <c r="AH89" s="67">
        <f t="shared" si="36"/>
        <v>0</v>
      </c>
      <c r="AI89" s="67">
        <f t="shared" si="36"/>
        <v>0</v>
      </c>
      <c r="AJ89" s="69">
        <f t="shared" si="36"/>
        <v>0</v>
      </c>
      <c r="AK89" s="67">
        <f t="shared" si="36"/>
        <v>0</v>
      </c>
      <c r="AL89" s="67">
        <f t="shared" si="36"/>
        <v>0</v>
      </c>
      <c r="AM89" s="70">
        <f t="shared" si="36"/>
        <v>0</v>
      </c>
      <c r="AN89" s="68">
        <f t="shared" si="36"/>
        <v>0</v>
      </c>
      <c r="AO89" s="69">
        <f t="shared" si="36"/>
        <v>0</v>
      </c>
      <c r="AP89" s="68">
        <f t="shared" si="36"/>
        <v>0</v>
      </c>
      <c r="AQ89" s="67">
        <f t="shared" si="36"/>
        <v>0</v>
      </c>
      <c r="AR89" s="67">
        <f t="shared" si="36"/>
        <v>0</v>
      </c>
      <c r="AS89" s="67">
        <f t="shared" si="36"/>
        <v>0</v>
      </c>
      <c r="AT89" s="75">
        <f>O89*(SUM([2]CPR_CEB!$K$69:$K$70))/(SUM([2]CPR_CEB!$K$69:$K$72))</f>
        <v>0</v>
      </c>
      <c r="AU89" s="75">
        <f>O89*([2]CPR_CEB!$K$71/(SUM([2]CPR_CEB!$K$69:$K$72)))</f>
        <v>0</v>
      </c>
      <c r="AV89" s="75">
        <f>O89*([2]CPR_CEB!$K$72/(SUM([2]CPR_CEB!$K$69:$K$72)))</f>
        <v>0</v>
      </c>
      <c r="AW89" s="71">
        <f>$Q89*([2]CPR_CEB!$K$76/(SUM([2]CPR_CEB!$K$76:$K$78)))</f>
        <v>0</v>
      </c>
      <c r="AX89" s="71">
        <f>$Q89*(SUM([2]CPR_CEB!$K$77:$K$78)/(SUM([2]CPR_CEB!$K$76:$K$78)))</f>
        <v>0</v>
      </c>
      <c r="AY89" s="75">
        <f>$R89*(SUM([2]CPR_CEB!$K$79)/(SUM([2]CPR_CEB!$K$79:$K$84)))</f>
        <v>0</v>
      </c>
      <c r="AZ89" s="75">
        <f>$R89*(SUM([2]CPR_CEB!$K$80)/(SUM([2]CPR_CEB!$K$79:$K$84)))</f>
        <v>0</v>
      </c>
      <c r="BA89" s="75">
        <f>$R89*(SUM([2]CPR_CEB!$K$81:$K$83)/(SUM([2]CPR_CEB!$K$79:$K$84)))</f>
        <v>0</v>
      </c>
      <c r="BB89" s="75">
        <f>$R89*(SUM([2]CPR_CEB!$K$84)/(SUM([2]CPR_CEB!$K$79:$K$84)))</f>
        <v>0</v>
      </c>
      <c r="BC89" s="71">
        <f>$S89*(SUM([2]CPR_CEB!$K$85)/(SUM([2]CPR_CEB!$K$85:$K$90)))</f>
        <v>0</v>
      </c>
      <c r="BD89" s="71">
        <f>$S89*(SUM([2]CPR_CEB!$K$86)/(SUM([2]CPR_CEB!$K$85:$K$90)))</f>
        <v>0</v>
      </c>
      <c r="BE89" s="71">
        <f>$S89*(SUM([2]CPR_CEB!$K$87:$K$90)/(SUM([2]CPR_CEB!$K$85:$K$90)))</f>
        <v>0</v>
      </c>
      <c r="BF89" s="75">
        <f>$U89*(SUM([2]CPR_CEB!$K$93)/(SUM([2]CPR_CEB!$K$93:$K$97)))</f>
        <v>0</v>
      </c>
      <c r="BG89" s="75">
        <f>$U89*(SUM([2]CPR_CEB!$K$94)/(SUM([2]CPR_CEB!$K$93:$K$97)))*([2]TRP!$D$246/SUM([2]TRP!$D$246:$D$247))</f>
        <v>0</v>
      </c>
      <c r="BH89" s="75">
        <f>$U89*(SUM([2]CPR_CEB!$K$94)/(SUM([2]CPR_CEB!$K$93:$K$97)))*([2]TRP!$D$247/SUM([2]TRP!$D$246:$D$247))</f>
        <v>0</v>
      </c>
      <c r="BI89" s="75">
        <f>$U89*(SUM([2]CPR_CEB!$K$95:$K$96)/(SUM([2]CPR_CEB!$K$93:$K$97)))</f>
        <v>0</v>
      </c>
      <c r="BJ89" s="75">
        <f>$U89*(SUM([2]CPR_CEB!$K$97)/(SUM([2]CPR_CEB!$K$93:$K$97)))</f>
        <v>0</v>
      </c>
      <c r="BK89" s="71">
        <f>$V89*(SUM([2]CPR_CEB!$K$98)/(SUM([2]CPR_CEB!$K$98:$K$100)))</f>
        <v>0</v>
      </c>
      <c r="BL89" s="71">
        <f>$V89*(SUM([2]CPR_CEB!$K$99)/(SUM([2]CPR_CEB!$K$98:$K$100)))</f>
        <v>0</v>
      </c>
      <c r="BM89" s="71">
        <f>$V89*(SUM([2]CPR_CEB!$K$100)/(SUM([2]CPR_CEB!$K$98:$K$100)))</f>
        <v>0</v>
      </c>
      <c r="BN89" s="75">
        <f>$AB89*(SUM([2]CPR_CEB!$K$106)/(SUM([2]CPR_CEB!$K$106:$K$113)))</f>
        <v>0</v>
      </c>
      <c r="BO89" s="75">
        <f>$AB89*(SUM([2]CPR_CEB!$K$107)/(SUM([2]CPR_CEB!$K$106:$K$113)))</f>
        <v>0</v>
      </c>
      <c r="BP89" s="75">
        <f>$AB89*(SUM([2]CPR_CEB!$K$108)/(SUM([2]CPR_CEB!$K$106:$K$113)))</f>
        <v>0</v>
      </c>
      <c r="BQ89" s="75">
        <f>$AB89*(SUM([2]CPR_CEB!$K$109)/(SUM([2]CPR_CEB!$K$106:$K$113)))</f>
        <v>0</v>
      </c>
      <c r="BR89" s="75">
        <f>$AB89*(SUM([2]CPR_CEB!$K$110)/(SUM([2]CPR_CEB!$K$106:$K$113)))</f>
        <v>0</v>
      </c>
      <c r="BS89" s="75">
        <f>$AB89*(SUM([2]CPR_CEB!$K$111:$K$112)/(SUM([2]CPR_CEB!$K$106:$K$113)))</f>
        <v>0</v>
      </c>
      <c r="BT89" s="75">
        <f>$AB89*(SUM([2]CPR_CEB!$K$113)/(SUM([2]CPR_CEB!$K$106:$K$113)))*([2]TRP!$D$248/SUM([2]TRP!$D$248:$D$251))</f>
        <v>0</v>
      </c>
      <c r="BU89" s="75">
        <f>$AB89*(SUM([2]CPR_CEB!$K$113)/(SUM([2]CPR_CEB!$K$106:$K$113)))*([2]TRP!$D$249/SUM([2]TRP!$D$248:$D$251))</f>
        <v>0</v>
      </c>
      <c r="BV89" s="75">
        <f>$AB89*(SUM([2]CPR_CEB!$K$113)/(SUM([2]CPR_CEB!$K$106:$K$113)))*([2]TRP!$D$250/SUM([2]TRP!$D$248:$D$251))</f>
        <v>0</v>
      </c>
      <c r="BW89" s="75">
        <f>$AB89*(SUM([2]CPR_CEB!$K$113)/(SUM([2]CPR_CEB!$K$106:$K$113)))*([2]TRP!$D$251/SUM([2]TRP!$D$248:$D$251))</f>
        <v>0</v>
      </c>
      <c r="BX89" s="71">
        <f>$AJ89*(SUM([2]CPR_CEB!$K$129)/(SUM([2]CPR_CEB!$K$129:$K$130)))</f>
        <v>0</v>
      </c>
      <c r="BY89" s="71">
        <f>$AJ89*(SUM([2]CPR_CEB!$K$130)/(SUM([2]CPR_CEB!$K$129:$K$130)))</f>
        <v>0</v>
      </c>
      <c r="BZ89" s="68">
        <f>$AN89*(SUM([2]CPR_CEB!$K$137)/(SUM([2]CPR_CEB!$K$137:$K$138)))</f>
        <v>0</v>
      </c>
      <c r="CA89" s="68">
        <f>$AN89*(SUM([2]CPR_CEB!$K$138)/(SUM([2]CPR_CEB!$K$137:$K$138)))</f>
        <v>0</v>
      </c>
      <c r="CB89" s="71">
        <f>$AO89*([2]CPR_CEB!$K$139+[2]CPR_CEB!$K$141)/(SUM([2]CPR_CEB!$K$139:$K$141))</f>
        <v>0</v>
      </c>
      <c r="CC89" s="71">
        <f>$AO89*(SUM([2]CPR_CEB!$K$140)/(SUM([2]CPR_CEB!$K$139:$K$141)))</f>
        <v>0</v>
      </c>
      <c r="CD89" s="68">
        <f>$AP89*(SUM([2]CPR_CEB!$K$142)/(SUM([2]CPR_CEB!$K$142:$K$143)))</f>
        <v>0</v>
      </c>
      <c r="CE89" s="68">
        <f>$AP89*(SUM([2]CPR_CEB!$K$143)/(SUM([2]CPR_CEB!$K$142:$K$143)))</f>
        <v>0</v>
      </c>
      <c r="CF89" s="70"/>
      <c r="CG89" s="70"/>
      <c r="CI89" s="72">
        <f t="shared" si="5"/>
        <v>0</v>
      </c>
      <c r="CJ89" s="73">
        <f t="shared" si="6"/>
        <v>0</v>
      </c>
      <c r="CK89" s="73">
        <f t="shared" si="7"/>
        <v>0</v>
      </c>
      <c r="CL89" s="73">
        <f t="shared" si="8"/>
        <v>0</v>
      </c>
      <c r="CM89" s="73">
        <f t="shared" si="9"/>
        <v>0</v>
      </c>
      <c r="CN89" s="73">
        <f t="shared" si="10"/>
        <v>0</v>
      </c>
      <c r="CO89" s="73">
        <f t="shared" si="11"/>
        <v>0</v>
      </c>
      <c r="CP89" s="73">
        <f t="shared" si="11"/>
        <v>0</v>
      </c>
      <c r="CQ89" s="73">
        <f t="shared" si="12"/>
        <v>0</v>
      </c>
      <c r="CR89" s="73">
        <f t="shared" si="12"/>
        <v>0</v>
      </c>
      <c r="CS89" s="73">
        <f t="shared" si="13"/>
        <v>0</v>
      </c>
      <c r="CT89" s="73">
        <f t="shared" si="14"/>
        <v>0</v>
      </c>
      <c r="CU89" s="73">
        <f t="shared" si="15"/>
        <v>0</v>
      </c>
      <c r="CV89" s="73">
        <f t="shared" si="16"/>
        <v>0</v>
      </c>
      <c r="CW89" s="73">
        <f t="shared" si="17"/>
        <v>0</v>
      </c>
      <c r="CX89" s="73">
        <f t="shared" si="18"/>
        <v>0</v>
      </c>
      <c r="CY89" s="73">
        <f t="shared" si="18"/>
        <v>0</v>
      </c>
      <c r="CZ89" s="73">
        <f t="shared" si="18"/>
        <v>0</v>
      </c>
      <c r="DA89" s="73">
        <f t="shared" si="19"/>
        <v>0</v>
      </c>
      <c r="DB89" s="73">
        <f t="shared" si="20"/>
        <v>0</v>
      </c>
      <c r="DC89" s="73">
        <f t="shared" si="21"/>
        <v>0</v>
      </c>
      <c r="DD89" s="73">
        <f t="shared" si="22"/>
        <v>0</v>
      </c>
      <c r="DE89" s="73">
        <f t="shared" si="23"/>
        <v>0</v>
      </c>
      <c r="DF89" s="73">
        <f t="shared" si="24"/>
        <v>0</v>
      </c>
      <c r="DG89" s="74">
        <f t="shared" si="25"/>
        <v>0</v>
      </c>
      <c r="DH89" s="99"/>
    </row>
    <row r="90" spans="1:112" ht="13.25" x14ac:dyDescent="0.25">
      <c r="A90" s="22" t="str">
        <f t="shared" si="30"/>
        <v>SANTE</v>
      </c>
      <c r="B90" s="46" t="str">
        <f t="shared" si="30"/>
        <v xml:space="preserve">FQ2 </v>
      </c>
      <c r="C90" s="22" t="s">
        <v>165</v>
      </c>
      <c r="D90" s="67">
        <f t="shared" si="27"/>
        <v>0</v>
      </c>
      <c r="E90" s="67">
        <f t="shared" si="36"/>
        <v>0</v>
      </c>
      <c r="F90" s="67">
        <f t="shared" si="36"/>
        <v>0</v>
      </c>
      <c r="G90" s="67">
        <f t="shared" si="36"/>
        <v>0</v>
      </c>
      <c r="H90" s="67">
        <f t="shared" si="36"/>
        <v>0</v>
      </c>
      <c r="I90" s="67">
        <f t="shared" si="36"/>
        <v>0</v>
      </c>
      <c r="J90" s="67">
        <f t="shared" si="36"/>
        <v>0</v>
      </c>
      <c r="K90" s="67">
        <f t="shared" si="36"/>
        <v>0</v>
      </c>
      <c r="L90" s="67">
        <f t="shared" si="36"/>
        <v>0</v>
      </c>
      <c r="M90" s="67">
        <f t="shared" si="36"/>
        <v>0</v>
      </c>
      <c r="N90" s="67">
        <f t="shared" si="36"/>
        <v>0</v>
      </c>
      <c r="O90" s="68">
        <f t="shared" si="36"/>
        <v>0</v>
      </c>
      <c r="P90" s="67">
        <f t="shared" si="36"/>
        <v>0</v>
      </c>
      <c r="Q90" s="69">
        <f t="shared" si="36"/>
        <v>0</v>
      </c>
      <c r="R90" s="68">
        <f t="shared" si="36"/>
        <v>0</v>
      </c>
      <c r="S90" s="69">
        <f t="shared" si="36"/>
        <v>0</v>
      </c>
      <c r="T90" s="67">
        <f t="shared" si="36"/>
        <v>0</v>
      </c>
      <c r="U90" s="68">
        <f t="shared" si="36"/>
        <v>0</v>
      </c>
      <c r="V90" s="69">
        <f t="shared" si="36"/>
        <v>0</v>
      </c>
      <c r="W90" s="67">
        <f t="shared" si="36"/>
        <v>0</v>
      </c>
      <c r="X90" s="67">
        <f t="shared" si="36"/>
        <v>0</v>
      </c>
      <c r="Y90" s="67">
        <f t="shared" si="36"/>
        <v>0</v>
      </c>
      <c r="Z90" s="67">
        <f t="shared" si="36"/>
        <v>0</v>
      </c>
      <c r="AA90" s="67">
        <f t="shared" si="36"/>
        <v>0</v>
      </c>
      <c r="AB90" s="68">
        <f t="shared" si="36"/>
        <v>0</v>
      </c>
      <c r="AC90" s="67">
        <f t="shared" si="36"/>
        <v>0</v>
      </c>
      <c r="AD90" s="67">
        <f t="shared" si="36"/>
        <v>0</v>
      </c>
      <c r="AE90" s="67">
        <f t="shared" si="36"/>
        <v>0</v>
      </c>
      <c r="AF90" s="67">
        <f t="shared" si="36"/>
        <v>0</v>
      </c>
      <c r="AG90" s="67">
        <f t="shared" si="36"/>
        <v>0</v>
      </c>
      <c r="AH90" s="67">
        <f t="shared" si="36"/>
        <v>0</v>
      </c>
      <c r="AI90" s="67">
        <f t="shared" si="36"/>
        <v>0</v>
      </c>
      <c r="AJ90" s="69">
        <f t="shared" si="36"/>
        <v>0</v>
      </c>
      <c r="AK90" s="67">
        <f t="shared" si="36"/>
        <v>0</v>
      </c>
      <c r="AL90" s="67">
        <f t="shared" si="36"/>
        <v>0</v>
      </c>
      <c r="AM90" s="70">
        <f t="shared" si="36"/>
        <v>0</v>
      </c>
      <c r="AN90" s="68">
        <f t="shared" si="36"/>
        <v>0</v>
      </c>
      <c r="AO90" s="69">
        <f t="shared" si="36"/>
        <v>0</v>
      </c>
      <c r="AP90" s="68">
        <f t="shared" si="36"/>
        <v>0</v>
      </c>
      <c r="AQ90" s="67">
        <f t="shared" si="36"/>
        <v>0</v>
      </c>
      <c r="AR90" s="67">
        <f t="shared" si="36"/>
        <v>0</v>
      </c>
      <c r="AS90" s="67">
        <f t="shared" si="36"/>
        <v>0</v>
      </c>
      <c r="AT90" s="75">
        <f>O90*(SUM([2]CPR_CEB!$K$69:$K$70))/(SUM([2]CPR_CEB!$K$69:$K$72))</f>
        <v>0</v>
      </c>
      <c r="AU90" s="75">
        <f>O90*([2]CPR_CEB!$K$71/(SUM([2]CPR_CEB!$K$69:$K$72)))</f>
        <v>0</v>
      </c>
      <c r="AV90" s="75">
        <f>O90*([2]CPR_CEB!$K$72/(SUM([2]CPR_CEB!$K$69:$K$72)))</f>
        <v>0</v>
      </c>
      <c r="AW90" s="71">
        <f>$Q90*([2]CPR_CEB!$K$76/(SUM([2]CPR_CEB!$K$76:$K$78)))</f>
        <v>0</v>
      </c>
      <c r="AX90" s="71">
        <f>$Q90*(SUM([2]CPR_CEB!$K$77:$K$78)/(SUM([2]CPR_CEB!$K$76:$K$78)))</f>
        <v>0</v>
      </c>
      <c r="AY90" s="75">
        <f>$R90*(SUM([2]CPR_CEB!$K$79)/(SUM([2]CPR_CEB!$K$79:$K$84)))</f>
        <v>0</v>
      </c>
      <c r="AZ90" s="75">
        <f>$R90*(SUM([2]CPR_CEB!$K$80)/(SUM([2]CPR_CEB!$K$79:$K$84)))</f>
        <v>0</v>
      </c>
      <c r="BA90" s="75">
        <f>$R90*(SUM([2]CPR_CEB!$K$81:$K$83)/(SUM([2]CPR_CEB!$K$79:$K$84)))</f>
        <v>0</v>
      </c>
      <c r="BB90" s="75">
        <f>$R90*(SUM([2]CPR_CEB!$K$84)/(SUM([2]CPR_CEB!$K$79:$K$84)))</f>
        <v>0</v>
      </c>
      <c r="BC90" s="71">
        <f>$S90*(SUM([2]CPR_CEB!$K$85)/(SUM([2]CPR_CEB!$K$85:$K$90)))</f>
        <v>0</v>
      </c>
      <c r="BD90" s="71">
        <f>$S90*(SUM([2]CPR_CEB!$K$86)/(SUM([2]CPR_CEB!$K$85:$K$90)))</f>
        <v>0</v>
      </c>
      <c r="BE90" s="71">
        <f>$S90*(SUM([2]CPR_CEB!$K$87:$K$90)/(SUM([2]CPR_CEB!$K$85:$K$90)))</f>
        <v>0</v>
      </c>
      <c r="BF90" s="75">
        <f>$U90*(SUM([2]CPR_CEB!$K$93)/(SUM([2]CPR_CEB!$K$93:$K$97)))</f>
        <v>0</v>
      </c>
      <c r="BG90" s="75">
        <f>$U90*(SUM([2]CPR_CEB!$K$94)/(SUM([2]CPR_CEB!$K$93:$K$97)))*([2]TRP!$D$246/SUM([2]TRP!$D$246:$D$247))</f>
        <v>0</v>
      </c>
      <c r="BH90" s="75">
        <f>$U90*(SUM([2]CPR_CEB!$K$94)/(SUM([2]CPR_CEB!$K$93:$K$97)))*([2]TRP!$D$247/SUM([2]TRP!$D$246:$D$247))</f>
        <v>0</v>
      </c>
      <c r="BI90" s="75">
        <f>$U90*(SUM([2]CPR_CEB!$K$95:$K$96)/(SUM([2]CPR_CEB!$K$93:$K$97)))</f>
        <v>0</v>
      </c>
      <c r="BJ90" s="75">
        <f>$U90*(SUM([2]CPR_CEB!$K$97)/(SUM([2]CPR_CEB!$K$93:$K$97)))</f>
        <v>0</v>
      </c>
      <c r="BK90" s="71">
        <f>$V90*(SUM([2]CPR_CEB!$K$98)/(SUM([2]CPR_CEB!$K$98:$K$100)))</f>
        <v>0</v>
      </c>
      <c r="BL90" s="71">
        <f>$V90*(SUM([2]CPR_CEB!$K$99)/(SUM([2]CPR_CEB!$K$98:$K$100)))</f>
        <v>0</v>
      </c>
      <c r="BM90" s="71">
        <f>$V90*(SUM([2]CPR_CEB!$K$100)/(SUM([2]CPR_CEB!$K$98:$K$100)))</f>
        <v>0</v>
      </c>
      <c r="BN90" s="75">
        <f>$AB90*(SUM([2]CPR_CEB!$K$106)/(SUM([2]CPR_CEB!$K$106:$K$113)))</f>
        <v>0</v>
      </c>
      <c r="BO90" s="75">
        <f>$AB90*(SUM([2]CPR_CEB!$K$107)/(SUM([2]CPR_CEB!$K$106:$K$113)))</f>
        <v>0</v>
      </c>
      <c r="BP90" s="75">
        <f>$AB90*(SUM([2]CPR_CEB!$K$108)/(SUM([2]CPR_CEB!$K$106:$K$113)))</f>
        <v>0</v>
      </c>
      <c r="BQ90" s="75">
        <f>$AB90*(SUM([2]CPR_CEB!$K$109)/(SUM([2]CPR_CEB!$K$106:$K$113)))</f>
        <v>0</v>
      </c>
      <c r="BR90" s="75">
        <f>$AB90*(SUM([2]CPR_CEB!$K$110)/(SUM([2]CPR_CEB!$K$106:$K$113)))</f>
        <v>0</v>
      </c>
      <c r="BS90" s="75">
        <f>$AB90*(SUM([2]CPR_CEB!$K$111:$K$112)/(SUM([2]CPR_CEB!$K$106:$K$113)))</f>
        <v>0</v>
      </c>
      <c r="BT90" s="75">
        <f>$AB90*(SUM([2]CPR_CEB!$K$113)/(SUM([2]CPR_CEB!$K$106:$K$113)))*([2]TRP!$D$248/SUM([2]TRP!$D$248:$D$251))</f>
        <v>0</v>
      </c>
      <c r="BU90" s="75">
        <f>$AB90*(SUM([2]CPR_CEB!$K$113)/(SUM([2]CPR_CEB!$K$106:$K$113)))*([2]TRP!$D$249/SUM([2]TRP!$D$248:$D$251))</f>
        <v>0</v>
      </c>
      <c r="BV90" s="75">
        <f>$AB90*(SUM([2]CPR_CEB!$K$113)/(SUM([2]CPR_CEB!$K$106:$K$113)))*([2]TRP!$D$250/SUM([2]TRP!$D$248:$D$251))</f>
        <v>0</v>
      </c>
      <c r="BW90" s="75">
        <f>$AB90*(SUM([2]CPR_CEB!$K$113)/(SUM([2]CPR_CEB!$K$106:$K$113)))*([2]TRP!$D$251/SUM([2]TRP!$D$248:$D$251))</f>
        <v>0</v>
      </c>
      <c r="BX90" s="71">
        <f>$AJ90*(SUM([2]CPR_CEB!$K$129)/(SUM([2]CPR_CEB!$K$129:$K$130)))</f>
        <v>0</v>
      </c>
      <c r="BY90" s="71">
        <f>$AJ90*(SUM([2]CPR_CEB!$K$130)/(SUM([2]CPR_CEB!$K$129:$K$130)))</f>
        <v>0</v>
      </c>
      <c r="BZ90" s="68">
        <f>$AN90*(SUM([2]CPR_CEB!$K$137)/(SUM([2]CPR_CEB!$K$137:$K$138)))</f>
        <v>0</v>
      </c>
      <c r="CA90" s="68">
        <f>$AN90*(SUM([2]CPR_CEB!$K$138)/(SUM([2]CPR_CEB!$K$137:$K$138)))</f>
        <v>0</v>
      </c>
      <c r="CB90" s="71">
        <f>$AO90*([2]CPR_CEB!$K$139+[2]CPR_CEB!$K$141)/(SUM([2]CPR_CEB!$K$139:$K$141))</f>
        <v>0</v>
      </c>
      <c r="CC90" s="71">
        <f>$AO90*(SUM([2]CPR_CEB!$K$140)/(SUM([2]CPR_CEB!$K$139:$K$141)))</f>
        <v>0</v>
      </c>
      <c r="CD90" s="68">
        <f>$AP90*(SUM([2]CPR_CEB!$K$142)/(SUM([2]CPR_CEB!$K$142:$K$143)))</f>
        <v>0</v>
      </c>
      <c r="CE90" s="68">
        <f>$AP90*(SUM([2]CPR_CEB!$K$143)/(SUM([2]CPR_CEB!$K$142:$K$143)))</f>
        <v>0</v>
      </c>
      <c r="CF90" s="70"/>
      <c r="CG90" s="70"/>
      <c r="CI90" s="72">
        <f t="shared" si="5"/>
        <v>0</v>
      </c>
      <c r="CJ90" s="73">
        <f t="shared" si="6"/>
        <v>0</v>
      </c>
      <c r="CK90" s="73">
        <f t="shared" si="7"/>
        <v>0</v>
      </c>
      <c r="CL90" s="73">
        <f t="shared" si="8"/>
        <v>0</v>
      </c>
      <c r="CM90" s="73">
        <f t="shared" si="9"/>
        <v>0</v>
      </c>
      <c r="CN90" s="73">
        <f t="shared" si="10"/>
        <v>0</v>
      </c>
      <c r="CO90" s="73">
        <f t="shared" si="11"/>
        <v>0</v>
      </c>
      <c r="CP90" s="73">
        <f t="shared" si="11"/>
        <v>0</v>
      </c>
      <c r="CQ90" s="73">
        <f t="shared" si="12"/>
        <v>0</v>
      </c>
      <c r="CR90" s="73">
        <f t="shared" si="12"/>
        <v>0</v>
      </c>
      <c r="CS90" s="73">
        <f t="shared" si="13"/>
        <v>0</v>
      </c>
      <c r="CT90" s="73">
        <f t="shared" si="14"/>
        <v>0</v>
      </c>
      <c r="CU90" s="73">
        <f t="shared" si="15"/>
        <v>0</v>
      </c>
      <c r="CV90" s="73">
        <f t="shared" si="16"/>
        <v>0</v>
      </c>
      <c r="CW90" s="73">
        <f t="shared" si="17"/>
        <v>0</v>
      </c>
      <c r="CX90" s="73">
        <f t="shared" si="18"/>
        <v>0</v>
      </c>
      <c r="CY90" s="73">
        <f t="shared" si="18"/>
        <v>0</v>
      </c>
      <c r="CZ90" s="73">
        <f t="shared" si="18"/>
        <v>0</v>
      </c>
      <c r="DA90" s="73">
        <f t="shared" si="19"/>
        <v>0</v>
      </c>
      <c r="DB90" s="73">
        <f t="shared" si="20"/>
        <v>0</v>
      </c>
      <c r="DC90" s="73">
        <f t="shared" si="21"/>
        <v>0</v>
      </c>
      <c r="DD90" s="73">
        <f t="shared" si="22"/>
        <v>0</v>
      </c>
      <c r="DE90" s="73">
        <f t="shared" si="23"/>
        <v>0</v>
      </c>
      <c r="DF90" s="73">
        <f t="shared" si="24"/>
        <v>0</v>
      </c>
      <c r="DG90" s="74">
        <f t="shared" si="25"/>
        <v>0</v>
      </c>
      <c r="DH90" s="99"/>
    </row>
    <row r="91" spans="1:112" ht="13.25" x14ac:dyDescent="0.25">
      <c r="A91" s="22" t="str">
        <f t="shared" si="30"/>
        <v>ACTION SOCIALE</v>
      </c>
      <c r="B91" s="45" t="str">
        <f t="shared" si="30"/>
        <v xml:space="preserve">FQ3 </v>
      </c>
      <c r="C91" s="22" t="s">
        <v>165</v>
      </c>
      <c r="D91" s="67">
        <f t="shared" si="27"/>
        <v>0</v>
      </c>
      <c r="E91" s="67">
        <f t="shared" si="36"/>
        <v>0</v>
      </c>
      <c r="F91" s="67">
        <f t="shared" si="36"/>
        <v>0</v>
      </c>
      <c r="G91" s="67">
        <f t="shared" si="36"/>
        <v>0</v>
      </c>
      <c r="H91" s="67">
        <f t="shared" si="36"/>
        <v>0</v>
      </c>
      <c r="I91" s="67">
        <f t="shared" si="36"/>
        <v>0</v>
      </c>
      <c r="J91" s="67">
        <f t="shared" si="36"/>
        <v>0</v>
      </c>
      <c r="K91" s="67">
        <f t="shared" si="36"/>
        <v>0</v>
      </c>
      <c r="L91" s="67">
        <f t="shared" si="36"/>
        <v>0</v>
      </c>
      <c r="M91" s="67">
        <f t="shared" si="36"/>
        <v>0</v>
      </c>
      <c r="N91" s="67">
        <f t="shared" si="36"/>
        <v>0</v>
      </c>
      <c r="O91" s="68">
        <f t="shared" si="36"/>
        <v>0</v>
      </c>
      <c r="P91" s="67">
        <f t="shared" si="36"/>
        <v>0</v>
      </c>
      <c r="Q91" s="69">
        <f t="shared" si="36"/>
        <v>0</v>
      </c>
      <c r="R91" s="68">
        <f t="shared" si="36"/>
        <v>0</v>
      </c>
      <c r="S91" s="69">
        <f t="shared" si="36"/>
        <v>0</v>
      </c>
      <c r="T91" s="67">
        <f t="shared" si="36"/>
        <v>0</v>
      </c>
      <c r="U91" s="68">
        <f t="shared" si="36"/>
        <v>0</v>
      </c>
      <c r="V91" s="69">
        <f t="shared" si="36"/>
        <v>0</v>
      </c>
      <c r="W91" s="67">
        <f t="shared" si="36"/>
        <v>0</v>
      </c>
      <c r="X91" s="67">
        <f t="shared" si="36"/>
        <v>0</v>
      </c>
      <c r="Y91" s="67">
        <f t="shared" si="36"/>
        <v>0</v>
      </c>
      <c r="Z91" s="67">
        <f t="shared" si="36"/>
        <v>0</v>
      </c>
      <c r="AA91" s="67">
        <f t="shared" si="36"/>
        <v>0</v>
      </c>
      <c r="AB91" s="68">
        <f t="shared" si="36"/>
        <v>0</v>
      </c>
      <c r="AC91" s="67">
        <f t="shared" ref="AC91:AS91" si="37">AC43</f>
        <v>0</v>
      </c>
      <c r="AD91" s="67">
        <f t="shared" si="37"/>
        <v>0</v>
      </c>
      <c r="AE91" s="67">
        <f t="shared" si="37"/>
        <v>0</v>
      </c>
      <c r="AF91" s="67">
        <f t="shared" si="37"/>
        <v>0</v>
      </c>
      <c r="AG91" s="67">
        <f t="shared" si="37"/>
        <v>0</v>
      </c>
      <c r="AH91" s="67">
        <f t="shared" si="37"/>
        <v>0</v>
      </c>
      <c r="AI91" s="67">
        <f t="shared" si="37"/>
        <v>0</v>
      </c>
      <c r="AJ91" s="69">
        <f t="shared" si="37"/>
        <v>0</v>
      </c>
      <c r="AK91" s="67">
        <f t="shared" si="37"/>
        <v>0</v>
      </c>
      <c r="AL91" s="67">
        <f t="shared" si="37"/>
        <v>0</v>
      </c>
      <c r="AM91" s="70">
        <f t="shared" si="37"/>
        <v>0</v>
      </c>
      <c r="AN91" s="68">
        <f t="shared" si="37"/>
        <v>0</v>
      </c>
      <c r="AO91" s="69">
        <f t="shared" si="37"/>
        <v>0</v>
      </c>
      <c r="AP91" s="68">
        <f t="shared" si="37"/>
        <v>0</v>
      </c>
      <c r="AQ91" s="67">
        <f t="shared" si="37"/>
        <v>0</v>
      </c>
      <c r="AR91" s="67">
        <f t="shared" si="37"/>
        <v>0</v>
      </c>
      <c r="AS91" s="67">
        <f t="shared" si="37"/>
        <v>0</v>
      </c>
      <c r="AT91" s="75">
        <f>O91*(SUM([2]CPR_CEB!$K$69:$K$70))/(SUM([2]CPR_CEB!$K$69:$K$72))</f>
        <v>0</v>
      </c>
      <c r="AU91" s="75">
        <f>O91*([2]CPR_CEB!$K$71/(SUM([2]CPR_CEB!$K$69:$K$72)))</f>
        <v>0</v>
      </c>
      <c r="AV91" s="75">
        <f>O91*([2]CPR_CEB!$K$72/(SUM([2]CPR_CEB!$K$69:$K$72)))</f>
        <v>0</v>
      </c>
      <c r="AW91" s="71">
        <f>$Q91*([2]CPR_CEB!$K$76/(SUM([2]CPR_CEB!$K$76:$K$78)))</f>
        <v>0</v>
      </c>
      <c r="AX91" s="71">
        <f>$Q91*(SUM([2]CPR_CEB!$K$77:$K$78)/(SUM([2]CPR_CEB!$K$76:$K$78)))</f>
        <v>0</v>
      </c>
      <c r="AY91" s="75">
        <f>$R91*(SUM([2]CPR_CEB!$K$79)/(SUM([2]CPR_CEB!$K$79:$K$84)))</f>
        <v>0</v>
      </c>
      <c r="AZ91" s="75">
        <f>$R91*(SUM([2]CPR_CEB!$K$80)/(SUM([2]CPR_CEB!$K$79:$K$84)))</f>
        <v>0</v>
      </c>
      <c r="BA91" s="75">
        <f>$R91*(SUM([2]CPR_CEB!$K$81:$K$83)/(SUM([2]CPR_CEB!$K$79:$K$84)))</f>
        <v>0</v>
      </c>
      <c r="BB91" s="75">
        <f>$R91*(SUM([2]CPR_CEB!$K$84)/(SUM([2]CPR_CEB!$K$79:$K$84)))</f>
        <v>0</v>
      </c>
      <c r="BC91" s="71">
        <f>$S91*(SUM([2]CPR_CEB!$K$85)/(SUM([2]CPR_CEB!$K$85:$K$90)))</f>
        <v>0</v>
      </c>
      <c r="BD91" s="71">
        <f>$S91*(SUM([2]CPR_CEB!$K$86)/(SUM([2]CPR_CEB!$K$85:$K$90)))</f>
        <v>0</v>
      </c>
      <c r="BE91" s="71">
        <f>$S91*(SUM([2]CPR_CEB!$K$87:$K$90)/(SUM([2]CPR_CEB!$K$85:$K$90)))</f>
        <v>0</v>
      </c>
      <c r="BF91" s="75">
        <f>$U91*(SUM([2]CPR_CEB!$K$93)/(SUM([2]CPR_CEB!$K$93:$K$97)))</f>
        <v>0</v>
      </c>
      <c r="BG91" s="75">
        <f>$U91*(SUM([2]CPR_CEB!$K$94)/(SUM([2]CPR_CEB!$K$93:$K$97)))*([2]TRP!$D$246/SUM([2]TRP!$D$246:$D$247))</f>
        <v>0</v>
      </c>
      <c r="BH91" s="75">
        <f>$U91*(SUM([2]CPR_CEB!$K$94)/(SUM([2]CPR_CEB!$K$93:$K$97)))*([2]TRP!$D$247/SUM([2]TRP!$D$246:$D$247))</f>
        <v>0</v>
      </c>
      <c r="BI91" s="75">
        <f>$U91*(SUM([2]CPR_CEB!$K$95:$K$96)/(SUM([2]CPR_CEB!$K$93:$K$97)))</f>
        <v>0</v>
      </c>
      <c r="BJ91" s="75">
        <f>$U91*(SUM([2]CPR_CEB!$K$97)/(SUM([2]CPR_CEB!$K$93:$K$97)))</f>
        <v>0</v>
      </c>
      <c r="BK91" s="71">
        <f>$V91*(SUM([2]CPR_CEB!$K$98)/(SUM([2]CPR_CEB!$K$98:$K$100)))</f>
        <v>0</v>
      </c>
      <c r="BL91" s="71">
        <f>$V91*(SUM([2]CPR_CEB!$K$99)/(SUM([2]CPR_CEB!$K$98:$K$100)))</f>
        <v>0</v>
      </c>
      <c r="BM91" s="71">
        <f>$V91*(SUM([2]CPR_CEB!$K$100)/(SUM([2]CPR_CEB!$K$98:$K$100)))</f>
        <v>0</v>
      </c>
      <c r="BN91" s="75">
        <f>$AB91*(SUM([2]CPR_CEB!$K$106)/(SUM([2]CPR_CEB!$K$106:$K$113)))</f>
        <v>0</v>
      </c>
      <c r="BO91" s="75">
        <f>$AB91*(SUM([2]CPR_CEB!$K$107)/(SUM([2]CPR_CEB!$K$106:$K$113)))</f>
        <v>0</v>
      </c>
      <c r="BP91" s="75">
        <f>$AB91*(SUM([2]CPR_CEB!$K$108)/(SUM([2]CPR_CEB!$K$106:$K$113)))</f>
        <v>0</v>
      </c>
      <c r="BQ91" s="75">
        <f>$AB91*(SUM([2]CPR_CEB!$K$109)/(SUM([2]CPR_CEB!$K$106:$K$113)))</f>
        <v>0</v>
      </c>
      <c r="BR91" s="75">
        <f>$AB91*(SUM([2]CPR_CEB!$K$110)/(SUM([2]CPR_CEB!$K$106:$K$113)))</f>
        <v>0</v>
      </c>
      <c r="BS91" s="75">
        <f>$AB91*(SUM([2]CPR_CEB!$K$111:$K$112)/(SUM([2]CPR_CEB!$K$106:$K$113)))</f>
        <v>0</v>
      </c>
      <c r="BT91" s="75">
        <f>$AB91*(SUM([2]CPR_CEB!$K$113)/(SUM([2]CPR_CEB!$K$106:$K$113)))*([2]TRP!$D$248/SUM([2]TRP!$D$248:$D$251))</f>
        <v>0</v>
      </c>
      <c r="BU91" s="75">
        <f>$AB91*(SUM([2]CPR_CEB!$K$113)/(SUM([2]CPR_CEB!$K$106:$K$113)))*([2]TRP!$D$249/SUM([2]TRP!$D$248:$D$251))</f>
        <v>0</v>
      </c>
      <c r="BV91" s="75">
        <f>$AB91*(SUM([2]CPR_CEB!$K$113)/(SUM([2]CPR_CEB!$K$106:$K$113)))*([2]TRP!$D$250/SUM([2]TRP!$D$248:$D$251))</f>
        <v>0</v>
      </c>
      <c r="BW91" s="75">
        <f>$AB91*(SUM([2]CPR_CEB!$K$113)/(SUM([2]CPR_CEB!$K$106:$K$113)))*([2]TRP!$D$251/SUM([2]TRP!$D$248:$D$251))</f>
        <v>0</v>
      </c>
      <c r="BX91" s="71">
        <f>$AJ91*(SUM([2]CPR_CEB!$K$129)/(SUM([2]CPR_CEB!$K$129:$K$130)))</f>
        <v>0</v>
      </c>
      <c r="BY91" s="71">
        <f>$AJ91*(SUM([2]CPR_CEB!$K$130)/(SUM([2]CPR_CEB!$K$129:$K$130)))</f>
        <v>0</v>
      </c>
      <c r="BZ91" s="68">
        <f>$AN91*(SUM([2]CPR_CEB!$K$137)/(SUM([2]CPR_CEB!$K$137:$K$138)))</f>
        <v>0</v>
      </c>
      <c r="CA91" s="68">
        <f>$AN91*(SUM([2]CPR_CEB!$K$138)/(SUM([2]CPR_CEB!$K$137:$K$138)))</f>
        <v>0</v>
      </c>
      <c r="CB91" s="71">
        <f>$AO91*([2]CPR_CEB!$K$139+[2]CPR_CEB!$K$141)/(SUM([2]CPR_CEB!$K$139:$K$141))</f>
        <v>0</v>
      </c>
      <c r="CC91" s="71">
        <f>$AO91*(SUM([2]CPR_CEB!$K$140)/(SUM([2]CPR_CEB!$K$139:$K$141)))</f>
        <v>0</v>
      </c>
      <c r="CD91" s="68">
        <f>$AP91*(SUM([2]CPR_CEB!$K$142)/(SUM([2]CPR_CEB!$K$142:$K$143)))</f>
        <v>0</v>
      </c>
      <c r="CE91" s="68">
        <f>$AP91*(SUM([2]CPR_CEB!$K$143)/(SUM([2]CPR_CEB!$K$142:$K$143)))</f>
        <v>0</v>
      </c>
      <c r="CF91" s="70"/>
      <c r="CG91" s="70"/>
      <c r="CI91" s="72">
        <f t="shared" si="5"/>
        <v>0</v>
      </c>
      <c r="CJ91" s="73">
        <f t="shared" si="6"/>
        <v>0</v>
      </c>
      <c r="CK91" s="73">
        <f t="shared" si="7"/>
        <v>0</v>
      </c>
      <c r="CL91" s="73">
        <f t="shared" si="8"/>
        <v>0</v>
      </c>
      <c r="CM91" s="73">
        <f t="shared" si="9"/>
        <v>0</v>
      </c>
      <c r="CN91" s="73">
        <f t="shared" si="10"/>
        <v>0</v>
      </c>
      <c r="CO91" s="73">
        <f t="shared" si="11"/>
        <v>0</v>
      </c>
      <c r="CP91" s="73">
        <f t="shared" si="11"/>
        <v>0</v>
      </c>
      <c r="CQ91" s="73">
        <f t="shared" si="12"/>
        <v>0</v>
      </c>
      <c r="CR91" s="73">
        <f t="shared" si="12"/>
        <v>0</v>
      </c>
      <c r="CS91" s="73">
        <f t="shared" si="13"/>
        <v>0</v>
      </c>
      <c r="CT91" s="73">
        <f t="shared" si="14"/>
        <v>0</v>
      </c>
      <c r="CU91" s="73">
        <f t="shared" si="15"/>
        <v>0</v>
      </c>
      <c r="CV91" s="73">
        <f t="shared" si="16"/>
        <v>0</v>
      </c>
      <c r="CW91" s="73">
        <f t="shared" si="17"/>
        <v>0</v>
      </c>
      <c r="CX91" s="73">
        <f t="shared" si="18"/>
        <v>0</v>
      </c>
      <c r="CY91" s="73">
        <f t="shared" si="18"/>
        <v>0</v>
      </c>
      <c r="CZ91" s="73">
        <f t="shared" si="18"/>
        <v>0</v>
      </c>
      <c r="DA91" s="73">
        <f t="shared" si="19"/>
        <v>0</v>
      </c>
      <c r="DB91" s="73">
        <f t="shared" si="20"/>
        <v>0</v>
      </c>
      <c r="DC91" s="73">
        <f t="shared" si="21"/>
        <v>0</v>
      </c>
      <c r="DD91" s="73">
        <f t="shared" si="22"/>
        <v>0</v>
      </c>
      <c r="DE91" s="73">
        <f t="shared" si="23"/>
        <v>0</v>
      </c>
      <c r="DF91" s="73">
        <f t="shared" si="24"/>
        <v>0</v>
      </c>
      <c r="DG91" s="74">
        <f t="shared" si="25"/>
        <v>0</v>
      </c>
      <c r="DH91" s="99"/>
    </row>
    <row r="92" spans="1:112" ht="13.25" x14ac:dyDescent="0.25">
      <c r="A92" s="22" t="str">
        <f t="shared" si="30"/>
        <v>ADMINISTRATION PUBLIQUE</v>
      </c>
      <c r="B92" s="22" t="str">
        <f t="shared" si="30"/>
        <v xml:space="preserve">FR1 </v>
      </c>
      <c r="C92" s="22">
        <v>20</v>
      </c>
      <c r="D92" s="67">
        <f t="shared" si="27"/>
        <v>0</v>
      </c>
      <c r="E92" s="67">
        <f t="shared" ref="E92:S92" si="38">E44</f>
        <v>0</v>
      </c>
      <c r="F92" s="67">
        <f t="shared" si="38"/>
        <v>0</v>
      </c>
      <c r="G92" s="67">
        <f t="shared" si="38"/>
        <v>0</v>
      </c>
      <c r="H92" s="67">
        <f t="shared" si="38"/>
        <v>0</v>
      </c>
      <c r="I92" s="67">
        <f t="shared" si="38"/>
        <v>0</v>
      </c>
      <c r="J92" s="67">
        <f t="shared" si="38"/>
        <v>0</v>
      </c>
      <c r="K92" s="67">
        <f t="shared" si="38"/>
        <v>0</v>
      </c>
      <c r="L92" s="67">
        <f t="shared" si="38"/>
        <v>0</v>
      </c>
      <c r="M92" s="67">
        <f t="shared" si="38"/>
        <v>0</v>
      </c>
      <c r="N92" s="67">
        <f t="shared" si="38"/>
        <v>0</v>
      </c>
      <c r="O92" s="68">
        <f t="shared" si="38"/>
        <v>0</v>
      </c>
      <c r="P92" s="67">
        <f t="shared" si="38"/>
        <v>0</v>
      </c>
      <c r="Q92" s="69">
        <f t="shared" si="38"/>
        <v>0</v>
      </c>
      <c r="R92" s="68">
        <f t="shared" si="38"/>
        <v>0</v>
      </c>
      <c r="S92" s="69">
        <f t="shared" si="38"/>
        <v>0</v>
      </c>
      <c r="T92" s="67">
        <f t="shared" ref="E92:AS93" si="39">T44</f>
        <v>0</v>
      </c>
      <c r="U92" s="68">
        <f t="shared" si="39"/>
        <v>0</v>
      </c>
      <c r="V92" s="69">
        <f t="shared" si="39"/>
        <v>0</v>
      </c>
      <c r="W92" s="67">
        <f t="shared" si="39"/>
        <v>0</v>
      </c>
      <c r="X92" s="67">
        <f t="shared" si="39"/>
        <v>0</v>
      </c>
      <c r="Y92" s="67">
        <f t="shared" si="39"/>
        <v>0</v>
      </c>
      <c r="Z92" s="67">
        <f t="shared" si="39"/>
        <v>0</v>
      </c>
      <c r="AA92" s="67">
        <f t="shared" si="39"/>
        <v>0</v>
      </c>
      <c r="AB92" s="68">
        <f t="shared" si="39"/>
        <v>0</v>
      </c>
      <c r="AC92" s="67">
        <f t="shared" si="39"/>
        <v>0</v>
      </c>
      <c r="AD92" s="67">
        <f t="shared" si="39"/>
        <v>0</v>
      </c>
      <c r="AE92" s="67">
        <f t="shared" si="39"/>
        <v>0</v>
      </c>
      <c r="AF92" s="67">
        <f t="shared" si="39"/>
        <v>0</v>
      </c>
      <c r="AG92" s="67">
        <f t="shared" si="39"/>
        <v>0</v>
      </c>
      <c r="AH92" s="67">
        <f t="shared" si="39"/>
        <v>0</v>
      </c>
      <c r="AI92" s="67">
        <f t="shared" si="39"/>
        <v>0</v>
      </c>
      <c r="AJ92" s="69">
        <f t="shared" si="39"/>
        <v>0</v>
      </c>
      <c r="AK92" s="67">
        <f t="shared" si="39"/>
        <v>0</v>
      </c>
      <c r="AL92" s="67">
        <f t="shared" si="39"/>
        <v>0</v>
      </c>
      <c r="AM92" s="70">
        <f t="shared" si="39"/>
        <v>0</v>
      </c>
      <c r="AN92" s="68">
        <f t="shared" si="39"/>
        <v>0</v>
      </c>
      <c r="AO92" s="69">
        <f t="shared" si="39"/>
        <v>0</v>
      </c>
      <c r="AP92" s="68">
        <f t="shared" si="39"/>
        <v>0</v>
      </c>
      <c r="AQ92" s="67">
        <f t="shared" si="39"/>
        <v>0</v>
      </c>
      <c r="AR92" s="67">
        <f t="shared" si="39"/>
        <v>0</v>
      </c>
      <c r="AS92" s="67">
        <f t="shared" si="39"/>
        <v>0</v>
      </c>
      <c r="AT92" s="75">
        <f>O92*(SUM([2]CPR_CEB!$K$69:$K$70))/(SUM([2]CPR_CEB!$K$69:$K$72))</f>
        <v>0</v>
      </c>
      <c r="AU92" s="75">
        <f>O92*([2]CPR_CEB!$K$71/(SUM([2]CPR_CEB!$K$69:$K$72)))</f>
        <v>0</v>
      </c>
      <c r="AV92" s="75">
        <f>O92*([2]CPR_CEB!$K$72/(SUM([2]CPR_CEB!$K$69:$K$72)))</f>
        <v>0</v>
      </c>
      <c r="AW92" s="71">
        <f>$Q92*([2]CPR_CEB!$K$76/(SUM([2]CPR_CEB!$K$76:$K$78)))</f>
        <v>0</v>
      </c>
      <c r="AX92" s="71">
        <f>$Q92*(SUM([2]CPR_CEB!$K$77:$K$78)/(SUM([2]CPR_CEB!$K$76:$K$78)))</f>
        <v>0</v>
      </c>
      <c r="AY92" s="75">
        <f>$R92*(SUM([2]CPR_CEB!$K$79)/(SUM([2]CPR_CEB!$K$79:$K$84)))</f>
        <v>0</v>
      </c>
      <c r="AZ92" s="75">
        <f>$R92*(SUM([2]CPR_CEB!$K$80)/(SUM([2]CPR_CEB!$K$79:$K$84)))</f>
        <v>0</v>
      </c>
      <c r="BA92" s="75">
        <f>$R92*(SUM([2]CPR_CEB!$K$81:$K$83)/(SUM([2]CPR_CEB!$K$79:$K$84)))</f>
        <v>0</v>
      </c>
      <c r="BB92" s="75">
        <f>$R92*(SUM([2]CPR_CEB!$K$84)/(SUM([2]CPR_CEB!$K$79:$K$84)))</f>
        <v>0</v>
      </c>
      <c r="BC92" s="71">
        <f>$S92*(SUM([2]CPR_CEB!$K$85)/(SUM([2]CPR_CEB!$K$85:$K$90)))</f>
        <v>0</v>
      </c>
      <c r="BD92" s="71">
        <f>$S92*(SUM([2]CPR_CEB!$K$86)/(SUM([2]CPR_CEB!$K$85:$K$90)))</f>
        <v>0</v>
      </c>
      <c r="BE92" s="71">
        <f>$S92*(SUM([2]CPR_CEB!$K$87:$K$90)/(SUM([2]CPR_CEB!$K$85:$K$90)))</f>
        <v>0</v>
      </c>
      <c r="BF92" s="75">
        <f>$U92*(SUM([2]CPR_CEB!$K$93)/(SUM([2]CPR_CEB!$K$93:$K$97)))</f>
        <v>0</v>
      </c>
      <c r="BG92" s="75">
        <f>$U92*(SUM([2]CPR_CEB!$K$94)/(SUM([2]CPR_CEB!$K$93:$K$97)))*([2]TRP!$D$246/SUM([2]TRP!$D$246:$D$247))</f>
        <v>0</v>
      </c>
      <c r="BH92" s="75">
        <f>$U92*(SUM([2]CPR_CEB!$K$94)/(SUM([2]CPR_CEB!$K$93:$K$97)))*([2]TRP!$D$247/SUM([2]TRP!$D$246:$D$247))</f>
        <v>0</v>
      </c>
      <c r="BI92" s="75">
        <f>$U92*(SUM([2]CPR_CEB!$K$95:$K$96)/(SUM([2]CPR_CEB!$K$93:$K$97)))</f>
        <v>0</v>
      </c>
      <c r="BJ92" s="75">
        <f>$U92*(SUM([2]CPR_CEB!$K$97)/(SUM([2]CPR_CEB!$K$93:$K$97)))</f>
        <v>0</v>
      </c>
      <c r="BK92" s="71">
        <f>$V92*(SUM([2]CPR_CEB!$K$98)/(SUM([2]CPR_CEB!$K$98:$K$100)))</f>
        <v>0</v>
      </c>
      <c r="BL92" s="71">
        <f>$V92*(SUM([2]CPR_CEB!$K$99)/(SUM([2]CPR_CEB!$K$98:$K$100)))</f>
        <v>0</v>
      </c>
      <c r="BM92" s="71">
        <f>$V92*(SUM([2]CPR_CEB!$K$100)/(SUM([2]CPR_CEB!$K$98:$K$100)))</f>
        <v>0</v>
      </c>
      <c r="BN92" s="75">
        <f>$AB92*(SUM([2]CPR_CEB!$K$106)/(SUM([2]CPR_CEB!$K$106:$K$113)))</f>
        <v>0</v>
      </c>
      <c r="BO92" s="75">
        <f>$AB92*(SUM([2]CPR_CEB!$K$107)/(SUM([2]CPR_CEB!$K$106:$K$113)))</f>
        <v>0</v>
      </c>
      <c r="BP92" s="75">
        <f>$AB92*(SUM([2]CPR_CEB!$K$108)/(SUM([2]CPR_CEB!$K$106:$K$113)))</f>
        <v>0</v>
      </c>
      <c r="BQ92" s="75">
        <f>$AB92*(SUM([2]CPR_CEB!$K$109)/(SUM([2]CPR_CEB!$K$106:$K$113)))</f>
        <v>0</v>
      </c>
      <c r="BR92" s="75">
        <f>$AB92*(SUM([2]CPR_CEB!$K$110)/(SUM([2]CPR_CEB!$K$106:$K$113)))</f>
        <v>0</v>
      </c>
      <c r="BS92" s="75">
        <f>$AB92*(SUM([2]CPR_CEB!$K$111:$K$112)/(SUM([2]CPR_CEB!$K$106:$K$113)))</f>
        <v>0</v>
      </c>
      <c r="BT92" s="75">
        <f>$AB92*(SUM([2]CPR_CEB!$K$113)/(SUM([2]CPR_CEB!$K$106:$K$113)))*([2]TRP!$D$248/SUM([2]TRP!$D$248:$D$251))</f>
        <v>0</v>
      </c>
      <c r="BU92" s="75">
        <f>$AB92*(SUM([2]CPR_CEB!$K$113)/(SUM([2]CPR_CEB!$K$106:$K$113)))*([2]TRP!$D$249/SUM([2]TRP!$D$248:$D$251))</f>
        <v>0</v>
      </c>
      <c r="BV92" s="75">
        <f>$AB92*(SUM([2]CPR_CEB!$K$113)/(SUM([2]CPR_CEB!$K$106:$K$113)))*([2]TRP!$D$250/SUM([2]TRP!$D$248:$D$251))</f>
        <v>0</v>
      </c>
      <c r="BW92" s="75">
        <f>$AB92*(SUM([2]CPR_CEB!$K$113)/(SUM([2]CPR_CEB!$K$106:$K$113)))*([2]TRP!$D$251/SUM([2]TRP!$D$248:$D$251))</f>
        <v>0</v>
      </c>
      <c r="BX92" s="71">
        <f>$AJ92*(SUM([2]CPR_CEB!$K$129)/(SUM([2]CPR_CEB!$K$129:$K$130)))</f>
        <v>0</v>
      </c>
      <c r="BY92" s="71">
        <f>$AJ92*(SUM([2]CPR_CEB!$K$130)/(SUM([2]CPR_CEB!$K$129:$K$130)))</f>
        <v>0</v>
      </c>
      <c r="BZ92" s="68">
        <f>$AN92*(SUM([2]CPR_CEB!$K$137)/(SUM([2]CPR_CEB!$K$137:$K$138)))</f>
        <v>0</v>
      </c>
      <c r="CA92" s="68">
        <f>$AN92*(SUM([2]CPR_CEB!$K$138)/(SUM([2]CPR_CEB!$K$137:$K$138)))</f>
        <v>0</v>
      </c>
      <c r="CB92" s="71">
        <f>$AO92*([2]CPR_CEB!$K$139+[2]CPR_CEB!$K$141)/(SUM([2]CPR_CEB!$K$139:$K$141))</f>
        <v>0</v>
      </c>
      <c r="CC92" s="71">
        <f>$AO92*(SUM([2]CPR_CEB!$K$140)/(SUM([2]CPR_CEB!$K$139:$K$141)))</f>
        <v>0</v>
      </c>
      <c r="CD92" s="68">
        <f>$AP92*(SUM([2]CPR_CEB!$K$142)/(SUM([2]CPR_CEB!$K$142:$K$143)))</f>
        <v>0</v>
      </c>
      <c r="CE92" s="68">
        <f>$AP92*(SUM([2]CPR_CEB!$K$143)/(SUM([2]CPR_CEB!$K$142:$K$143)))</f>
        <v>0</v>
      </c>
      <c r="CF92" s="70"/>
      <c r="CG92" s="70"/>
      <c r="CI92" s="72">
        <f t="shared" si="5"/>
        <v>0</v>
      </c>
      <c r="CJ92" s="73">
        <f t="shared" si="6"/>
        <v>0</v>
      </c>
      <c r="CK92" s="73">
        <f t="shared" si="7"/>
        <v>0</v>
      </c>
      <c r="CL92" s="73">
        <f t="shared" si="8"/>
        <v>0</v>
      </c>
      <c r="CM92" s="73">
        <f t="shared" si="9"/>
        <v>0</v>
      </c>
      <c r="CN92" s="73">
        <f t="shared" si="10"/>
        <v>0</v>
      </c>
      <c r="CO92" s="73">
        <f t="shared" si="11"/>
        <v>0</v>
      </c>
      <c r="CP92" s="73">
        <f t="shared" si="11"/>
        <v>0</v>
      </c>
      <c r="CQ92" s="73">
        <f t="shared" si="12"/>
        <v>0</v>
      </c>
      <c r="CR92" s="73">
        <f t="shared" si="12"/>
        <v>0</v>
      </c>
      <c r="CS92" s="73">
        <f t="shared" si="13"/>
        <v>0</v>
      </c>
      <c r="CT92" s="73">
        <f t="shared" si="14"/>
        <v>0</v>
      </c>
      <c r="CU92" s="73">
        <f t="shared" si="15"/>
        <v>0</v>
      </c>
      <c r="CV92" s="73">
        <f t="shared" si="16"/>
        <v>0</v>
      </c>
      <c r="CW92" s="73">
        <f t="shared" si="17"/>
        <v>0</v>
      </c>
      <c r="CX92" s="73">
        <f t="shared" si="18"/>
        <v>0</v>
      </c>
      <c r="CY92" s="73">
        <f t="shared" si="18"/>
        <v>0</v>
      </c>
      <c r="CZ92" s="73">
        <f t="shared" si="18"/>
        <v>0</v>
      </c>
      <c r="DA92" s="73">
        <f t="shared" si="19"/>
        <v>0</v>
      </c>
      <c r="DB92" s="73">
        <f t="shared" si="20"/>
        <v>0</v>
      </c>
      <c r="DC92" s="73">
        <f t="shared" si="21"/>
        <v>0</v>
      </c>
      <c r="DD92" s="73">
        <f t="shared" si="22"/>
        <v>0</v>
      </c>
      <c r="DE92" s="73">
        <f t="shared" si="23"/>
        <v>0</v>
      </c>
      <c r="DF92" s="73">
        <f t="shared" si="24"/>
        <v>0</v>
      </c>
      <c r="DG92" s="74">
        <f t="shared" si="25"/>
        <v>0</v>
      </c>
      <c r="DH92" s="99"/>
    </row>
    <row r="93" spans="1:112" ht="13.25" x14ac:dyDescent="0.25">
      <c r="A93" s="22" t="str">
        <f>B45</f>
        <v>ACTIVITES ASSOCIATIVES</v>
      </c>
      <c r="B93" s="22" t="str">
        <f>C45</f>
        <v xml:space="preserve">FR2 </v>
      </c>
      <c r="C93" s="22">
        <v>20</v>
      </c>
      <c r="D93" s="67">
        <f t="shared" si="27"/>
        <v>0</v>
      </c>
      <c r="E93" s="67">
        <f t="shared" si="39"/>
        <v>0</v>
      </c>
      <c r="F93" s="67">
        <f t="shared" si="39"/>
        <v>0</v>
      </c>
      <c r="G93" s="67">
        <f t="shared" si="39"/>
        <v>0</v>
      </c>
      <c r="H93" s="67">
        <f t="shared" si="39"/>
        <v>0</v>
      </c>
      <c r="I93" s="67">
        <f t="shared" si="39"/>
        <v>0</v>
      </c>
      <c r="J93" s="67">
        <f t="shared" si="39"/>
        <v>0</v>
      </c>
      <c r="K93" s="67">
        <f t="shared" si="39"/>
        <v>0</v>
      </c>
      <c r="L93" s="67">
        <f t="shared" si="39"/>
        <v>0</v>
      </c>
      <c r="M93" s="67">
        <f t="shared" si="39"/>
        <v>0</v>
      </c>
      <c r="N93" s="67">
        <f t="shared" si="39"/>
        <v>0</v>
      </c>
      <c r="O93" s="68">
        <f t="shared" si="39"/>
        <v>0</v>
      </c>
      <c r="P93" s="67">
        <f t="shared" si="39"/>
        <v>0</v>
      </c>
      <c r="Q93" s="69">
        <f t="shared" si="39"/>
        <v>0</v>
      </c>
      <c r="R93" s="68">
        <f t="shared" si="39"/>
        <v>0</v>
      </c>
      <c r="S93" s="69">
        <f t="shared" si="39"/>
        <v>0</v>
      </c>
      <c r="T93" s="67">
        <f t="shared" si="39"/>
        <v>0</v>
      </c>
      <c r="U93" s="68">
        <f t="shared" si="39"/>
        <v>0</v>
      </c>
      <c r="V93" s="69">
        <f t="shared" si="39"/>
        <v>0</v>
      </c>
      <c r="W93" s="67">
        <f t="shared" si="39"/>
        <v>0</v>
      </c>
      <c r="X93" s="67">
        <f t="shared" si="39"/>
        <v>0</v>
      </c>
      <c r="Y93" s="67">
        <f t="shared" si="39"/>
        <v>0</v>
      </c>
      <c r="Z93" s="67">
        <f t="shared" si="39"/>
        <v>0</v>
      </c>
      <c r="AA93" s="67">
        <f t="shared" si="39"/>
        <v>0</v>
      </c>
      <c r="AB93" s="68">
        <f t="shared" si="39"/>
        <v>0</v>
      </c>
      <c r="AC93" s="67">
        <f t="shared" si="39"/>
        <v>0</v>
      </c>
      <c r="AD93" s="67">
        <f t="shared" si="39"/>
        <v>0</v>
      </c>
      <c r="AE93" s="67">
        <f t="shared" si="39"/>
        <v>0</v>
      </c>
      <c r="AF93" s="67">
        <f t="shared" si="39"/>
        <v>0</v>
      </c>
      <c r="AG93" s="67">
        <f t="shared" si="39"/>
        <v>0</v>
      </c>
      <c r="AH93" s="67">
        <f t="shared" si="39"/>
        <v>0</v>
      </c>
      <c r="AI93" s="67">
        <f t="shared" si="39"/>
        <v>0</v>
      </c>
      <c r="AJ93" s="69">
        <f t="shared" si="39"/>
        <v>0</v>
      </c>
      <c r="AK93" s="67">
        <f t="shared" si="39"/>
        <v>0</v>
      </c>
      <c r="AL93" s="67">
        <f t="shared" si="39"/>
        <v>0</v>
      </c>
      <c r="AM93" s="70">
        <f t="shared" si="39"/>
        <v>0</v>
      </c>
      <c r="AN93" s="68">
        <f t="shared" si="39"/>
        <v>0</v>
      </c>
      <c r="AO93" s="69">
        <f t="shared" si="39"/>
        <v>0</v>
      </c>
      <c r="AP93" s="68">
        <f t="shared" si="39"/>
        <v>0</v>
      </c>
      <c r="AQ93" s="67">
        <f t="shared" si="39"/>
        <v>0</v>
      </c>
      <c r="AR93" s="67">
        <f t="shared" si="39"/>
        <v>0</v>
      </c>
      <c r="AS93" s="67">
        <f t="shared" si="39"/>
        <v>0</v>
      </c>
      <c r="AT93" s="75">
        <f>O93*(SUM([2]CPR_CEB!$K$69:$K$70))/(SUM([2]CPR_CEB!$K$69:$K$72))</f>
        <v>0</v>
      </c>
      <c r="AU93" s="75">
        <f>O93*([2]CPR_CEB!$K$71/(SUM([2]CPR_CEB!$K$69:$K$72)))</f>
        <v>0</v>
      </c>
      <c r="AV93" s="75">
        <f>O93*([2]CPR_CEB!$K$72/(SUM([2]CPR_CEB!$K$69:$K$72)))</f>
        <v>0</v>
      </c>
      <c r="AW93" s="71">
        <f>$Q93*([2]CPR_CEB!$K$76/(SUM([2]CPR_CEB!$K$76:$K$78)))</f>
        <v>0</v>
      </c>
      <c r="AX93" s="71">
        <f>$Q93*(SUM([2]CPR_CEB!$K$77:$K$78)/(SUM([2]CPR_CEB!$K$76:$K$78)))</f>
        <v>0</v>
      </c>
      <c r="AY93" s="75">
        <f>$R93*(SUM([2]CPR_CEB!$K$79)/(SUM([2]CPR_CEB!$K$79:$K$84)))</f>
        <v>0</v>
      </c>
      <c r="AZ93" s="75">
        <f>$R93*(SUM([2]CPR_CEB!$K$80)/(SUM([2]CPR_CEB!$K$79:$K$84)))</f>
        <v>0</v>
      </c>
      <c r="BA93" s="75">
        <f>$R93*(SUM([2]CPR_CEB!$K$81:$K$83)/(SUM([2]CPR_CEB!$K$79:$K$84)))</f>
        <v>0</v>
      </c>
      <c r="BB93" s="75">
        <f>$R93*(SUM([2]CPR_CEB!$K$84)/(SUM([2]CPR_CEB!$K$79:$K$84)))</f>
        <v>0</v>
      </c>
      <c r="BC93" s="71">
        <f>$S93*(SUM([2]CPR_CEB!$K$85)/(SUM([2]CPR_CEB!$K$85:$K$90)))</f>
        <v>0</v>
      </c>
      <c r="BD93" s="71">
        <f>$S93*(SUM([2]CPR_CEB!$K$86)/(SUM([2]CPR_CEB!$K$85:$K$90)))</f>
        <v>0</v>
      </c>
      <c r="BE93" s="71">
        <f>$S93*(SUM([2]CPR_CEB!$K$87:$K$90)/(SUM([2]CPR_CEB!$K$85:$K$90)))</f>
        <v>0</v>
      </c>
      <c r="BF93" s="75">
        <f>$U93*(SUM([2]CPR_CEB!$K$93)/(SUM([2]CPR_CEB!$K$93:$K$97)))</f>
        <v>0</v>
      </c>
      <c r="BG93" s="75">
        <f>$U93*(SUM([2]CPR_CEB!$K$94)/(SUM([2]CPR_CEB!$K$93:$K$97)))*([2]TRP!$D$246/SUM([2]TRP!$D$246:$D$247))</f>
        <v>0</v>
      </c>
      <c r="BH93" s="75">
        <f>$U93*(SUM([2]CPR_CEB!$K$94)/(SUM([2]CPR_CEB!$K$93:$K$97)))*([2]TRP!$D$247/SUM([2]TRP!$D$246:$D$247))</f>
        <v>0</v>
      </c>
      <c r="BI93" s="75">
        <f>$U93*(SUM([2]CPR_CEB!$K$95:$K$96)/(SUM([2]CPR_CEB!$K$93:$K$97)))</f>
        <v>0</v>
      </c>
      <c r="BJ93" s="75">
        <f>$U93*(SUM([2]CPR_CEB!$K$97)/(SUM([2]CPR_CEB!$K$93:$K$97)))</f>
        <v>0</v>
      </c>
      <c r="BK93" s="71">
        <f>$V93*(SUM([2]CPR_CEB!$K$98)/(SUM([2]CPR_CEB!$K$98:$K$100)))</f>
        <v>0</v>
      </c>
      <c r="BL93" s="71">
        <f>$V93*(SUM([2]CPR_CEB!$K$99)/(SUM([2]CPR_CEB!$K$98:$K$100)))</f>
        <v>0</v>
      </c>
      <c r="BM93" s="71">
        <f>$V93*(SUM([2]CPR_CEB!$K$100)/(SUM([2]CPR_CEB!$K$98:$K$100)))</f>
        <v>0</v>
      </c>
      <c r="BN93" s="75">
        <f>$AB93*(SUM([2]CPR_CEB!$K$106)/(SUM([2]CPR_CEB!$K$106:$K$113)))</f>
        <v>0</v>
      </c>
      <c r="BO93" s="75">
        <f>$AB93*(SUM([2]CPR_CEB!$K$107)/(SUM([2]CPR_CEB!$K$106:$K$113)))</f>
        <v>0</v>
      </c>
      <c r="BP93" s="75">
        <f>$AB93*(SUM([2]CPR_CEB!$K$108)/(SUM([2]CPR_CEB!$K$106:$K$113)))</f>
        <v>0</v>
      </c>
      <c r="BQ93" s="75">
        <f>$AB93*(SUM([2]CPR_CEB!$K$109)/(SUM([2]CPR_CEB!$K$106:$K$113)))</f>
        <v>0</v>
      </c>
      <c r="BR93" s="75">
        <f>$AB93*(SUM([2]CPR_CEB!$K$110)/(SUM([2]CPR_CEB!$K$106:$K$113)))</f>
        <v>0</v>
      </c>
      <c r="BS93" s="75">
        <f>$AB93*(SUM([2]CPR_CEB!$K$111:$K$112)/(SUM([2]CPR_CEB!$K$106:$K$113)))</f>
        <v>0</v>
      </c>
      <c r="BT93" s="75">
        <f>$AB93*(SUM([2]CPR_CEB!$K$113)/(SUM([2]CPR_CEB!$K$106:$K$113)))*([2]TRP!$D$248/SUM([2]TRP!$D$248:$D$251))</f>
        <v>0</v>
      </c>
      <c r="BU93" s="75">
        <f>$AB93*(SUM([2]CPR_CEB!$K$113)/(SUM([2]CPR_CEB!$K$106:$K$113)))*([2]TRP!$D$249/SUM([2]TRP!$D$248:$D$251))</f>
        <v>0</v>
      </c>
      <c r="BV93" s="75">
        <f>$AB93*(SUM([2]CPR_CEB!$K$113)/(SUM([2]CPR_CEB!$K$106:$K$113)))*([2]TRP!$D$250/SUM([2]TRP!$D$248:$D$251))</f>
        <v>0</v>
      </c>
      <c r="BW93" s="75">
        <f>$AB93*(SUM([2]CPR_CEB!$K$113)/(SUM([2]CPR_CEB!$K$106:$K$113)))*([2]TRP!$D$251/SUM([2]TRP!$D$248:$D$251))</f>
        <v>0</v>
      </c>
      <c r="BX93" s="71">
        <f>$AJ93*(SUM([2]CPR_CEB!$K$129)/(SUM([2]CPR_CEB!$K$129:$K$130)))</f>
        <v>0</v>
      </c>
      <c r="BY93" s="71">
        <f>$AJ93*(SUM([2]CPR_CEB!$K$130)/(SUM([2]CPR_CEB!$K$129:$K$130)))</f>
        <v>0</v>
      </c>
      <c r="BZ93" s="68">
        <f>$AN93*(SUM([2]CPR_CEB!$K$137)/(SUM([2]CPR_CEB!$K$137:$K$138)))</f>
        <v>0</v>
      </c>
      <c r="CA93" s="68">
        <f>$AN93*(SUM([2]CPR_CEB!$K$138)/(SUM([2]CPR_CEB!$K$137:$K$138)))</f>
        <v>0</v>
      </c>
      <c r="CB93" s="71">
        <f>$AO93*([2]CPR_CEB!$K$139+[2]CPR_CEB!$K$141)/(SUM([2]CPR_CEB!$K$139:$K$141))</f>
        <v>0</v>
      </c>
      <c r="CC93" s="71">
        <f>$AO93*(SUM([2]CPR_CEB!$K$140)/(SUM([2]CPR_CEB!$K$139:$K$141)))</f>
        <v>0</v>
      </c>
      <c r="CD93" s="68">
        <f>$AP93*(SUM([2]CPR_CEB!$K$142)/(SUM([2]CPR_CEB!$K$142:$K$143)))</f>
        <v>0</v>
      </c>
      <c r="CE93" s="68">
        <f>$AP93*(SUM([2]CPR_CEB!$K$143)/(SUM([2]CPR_CEB!$K$142:$K$143)))</f>
        <v>0</v>
      </c>
      <c r="CF93" s="70"/>
      <c r="CG93" s="70"/>
      <c r="CI93" s="72">
        <f t="shared" si="5"/>
        <v>0</v>
      </c>
      <c r="CJ93" s="73">
        <f t="shared" si="6"/>
        <v>0</v>
      </c>
      <c r="CK93" s="73">
        <f t="shared" si="7"/>
        <v>0</v>
      </c>
      <c r="CL93" s="73">
        <f t="shared" si="8"/>
        <v>0</v>
      </c>
      <c r="CM93" s="73">
        <f t="shared" si="9"/>
        <v>0</v>
      </c>
      <c r="CN93" s="73">
        <f t="shared" si="10"/>
        <v>0</v>
      </c>
      <c r="CO93" s="73">
        <f t="shared" si="11"/>
        <v>0</v>
      </c>
      <c r="CP93" s="73">
        <f t="shared" si="11"/>
        <v>0</v>
      </c>
      <c r="CQ93" s="73">
        <f t="shared" si="12"/>
        <v>0</v>
      </c>
      <c r="CR93" s="73">
        <f t="shared" si="12"/>
        <v>0</v>
      </c>
      <c r="CS93" s="73">
        <f t="shared" si="13"/>
        <v>0</v>
      </c>
      <c r="CT93" s="73">
        <f t="shared" si="14"/>
        <v>0</v>
      </c>
      <c r="CU93" s="73">
        <f t="shared" si="15"/>
        <v>0</v>
      </c>
      <c r="CV93" s="73">
        <f t="shared" si="16"/>
        <v>0</v>
      </c>
      <c r="CW93" s="73">
        <f t="shared" si="17"/>
        <v>0</v>
      </c>
      <c r="CX93" s="73">
        <f t="shared" si="18"/>
        <v>0</v>
      </c>
      <c r="CY93" s="73">
        <f t="shared" si="18"/>
        <v>0</v>
      </c>
      <c r="CZ93" s="73">
        <f t="shared" si="18"/>
        <v>0</v>
      </c>
      <c r="DA93" s="73">
        <f t="shared" si="19"/>
        <v>0</v>
      </c>
      <c r="DB93" s="73">
        <f t="shared" si="20"/>
        <v>0</v>
      </c>
      <c r="DC93" s="73">
        <f t="shared" si="21"/>
        <v>0</v>
      </c>
      <c r="DD93" s="73">
        <f t="shared" si="22"/>
        <v>0</v>
      </c>
      <c r="DE93" s="73">
        <f t="shared" si="23"/>
        <v>0</v>
      </c>
      <c r="DF93" s="73">
        <f t="shared" si="24"/>
        <v>0</v>
      </c>
      <c r="DG93" s="74">
        <f t="shared" si="25"/>
        <v>0</v>
      </c>
      <c r="DH93" s="99"/>
    </row>
    <row r="94" spans="1:112" ht="13.25" x14ac:dyDescent="0.25">
      <c r="A94" s="22" t="str">
        <f>B48</f>
        <v>Total des produits</v>
      </c>
      <c r="B94" s="22" t="str">
        <f>C48</f>
        <v xml:space="preserve">TOTAL </v>
      </c>
      <c r="C94" s="22">
        <v>25</v>
      </c>
      <c r="D94" s="67">
        <f>D48</f>
        <v>10138.67</v>
      </c>
      <c r="E94" s="67">
        <f t="shared" ref="E94:AS94" si="40">E48</f>
        <v>1395</v>
      </c>
      <c r="F94" s="67">
        <f t="shared" si="40"/>
        <v>3502.7999999999993</v>
      </c>
      <c r="G94" s="67">
        <f t="shared" si="40"/>
        <v>192.44000000000003</v>
      </c>
      <c r="H94" s="67">
        <f t="shared" si="40"/>
        <v>948.54000000000008</v>
      </c>
      <c r="I94" s="67">
        <f t="shared" si="40"/>
        <v>648.46</v>
      </c>
      <c r="J94" s="67">
        <f t="shared" si="40"/>
        <v>768.76</v>
      </c>
      <c r="K94" s="67">
        <f t="shared" si="40"/>
        <v>4536.369999999999</v>
      </c>
      <c r="L94" s="67">
        <f t="shared" si="40"/>
        <v>1043.79</v>
      </c>
      <c r="M94" s="67">
        <f t="shared" si="40"/>
        <v>1645.4</v>
      </c>
      <c r="N94" s="67">
        <f t="shared" si="40"/>
        <v>2345.9299999999998</v>
      </c>
      <c r="O94" s="68">
        <f t="shared" si="40"/>
        <v>1950.38</v>
      </c>
      <c r="P94" s="67">
        <f t="shared" si="40"/>
        <v>259.54999999999995</v>
      </c>
      <c r="Q94" s="69">
        <f t="shared" si="40"/>
        <v>1373.4200000000003</v>
      </c>
      <c r="R94" s="68">
        <f t="shared" si="40"/>
        <v>3385.5000000000005</v>
      </c>
      <c r="S94" s="69">
        <f t="shared" si="40"/>
        <v>3011.65</v>
      </c>
      <c r="T94" s="67">
        <f t="shared" si="40"/>
        <v>1307.3599999999999</v>
      </c>
      <c r="U94" s="68">
        <f t="shared" si="40"/>
        <v>974.3900000000001</v>
      </c>
      <c r="V94" s="69">
        <f t="shared" si="40"/>
        <v>7193.49</v>
      </c>
      <c r="W94" s="67">
        <f t="shared" si="40"/>
        <v>3084.2300000000005</v>
      </c>
      <c r="X94" s="67">
        <f t="shared" si="40"/>
        <v>1952.34</v>
      </c>
      <c r="Y94" s="67">
        <f t="shared" si="40"/>
        <v>1771.22</v>
      </c>
      <c r="Z94" s="67">
        <f t="shared" si="40"/>
        <v>5826.11</v>
      </c>
      <c r="AA94" s="67">
        <f t="shared" si="40"/>
        <v>7308.5999999999995</v>
      </c>
      <c r="AB94" s="68">
        <f t="shared" si="40"/>
        <v>16178.809999999998</v>
      </c>
      <c r="AC94" s="67">
        <f t="shared" si="40"/>
        <v>9151</v>
      </c>
      <c r="AD94" s="67">
        <f t="shared" si="40"/>
        <v>3753.06</v>
      </c>
      <c r="AE94" s="67">
        <f t="shared" si="40"/>
        <v>4948.2700000000004</v>
      </c>
      <c r="AF94" s="67">
        <f t="shared" si="40"/>
        <v>115399.10999999999</v>
      </c>
      <c r="AG94" s="67">
        <f t="shared" si="40"/>
        <v>4751.32</v>
      </c>
      <c r="AH94" s="67">
        <f t="shared" si="40"/>
        <v>15968.43</v>
      </c>
      <c r="AI94" s="67">
        <f t="shared" si="40"/>
        <v>15116.109999999999</v>
      </c>
      <c r="AJ94" s="69">
        <f t="shared" si="40"/>
        <v>5142.6500000000005</v>
      </c>
      <c r="AK94" s="67">
        <f t="shared" si="40"/>
        <v>4704.8200000000006</v>
      </c>
      <c r="AL94" s="67">
        <f t="shared" si="40"/>
        <v>11005.91</v>
      </c>
      <c r="AM94" s="70">
        <f t="shared" si="40"/>
        <v>523.41999999999996</v>
      </c>
      <c r="AN94" s="68">
        <f t="shared" si="40"/>
        <v>9037.2200000000012</v>
      </c>
      <c r="AO94" s="69">
        <f t="shared" si="40"/>
        <v>8447.44</v>
      </c>
      <c r="AP94" s="68">
        <f t="shared" si="40"/>
        <v>3403.6899999999996</v>
      </c>
      <c r="AQ94" s="67">
        <f t="shared" si="40"/>
        <v>25855</v>
      </c>
      <c r="AR94" s="67">
        <f t="shared" si="40"/>
        <v>442.23999999999995</v>
      </c>
      <c r="AS94" s="76">
        <f t="shared" si="40"/>
        <v>320392.90000000002</v>
      </c>
      <c r="AT94" s="75">
        <f>O94*(SUM([2]CPR_CEB!$K$69:$K$70))/(SUM([2]CPR_CEB!$K$69:$K$72))</f>
        <v>337.31451511926377</v>
      </c>
      <c r="AU94" s="75">
        <f>O94*([2]CPR_CEB!$K$71/(SUM([2]CPR_CEB!$K$69:$K$72)))</f>
        <v>412.34791585801042</v>
      </c>
      <c r="AV94" s="75">
        <f>O94*([2]CPR_CEB!$K$72/(SUM([2]CPR_CEB!$K$69:$K$72)))</f>
        <v>1200.7175690227259</v>
      </c>
      <c r="AW94" s="71">
        <f>$Q94*([2]CPR_CEB!$K$76/(SUM([2]CPR_CEB!$K$76:$K$78)))</f>
        <v>513.03907674879645</v>
      </c>
      <c r="AX94" s="71">
        <f>$Q94*(SUM([2]CPR_CEB!$K$77:$K$78)/(SUM([2]CPR_CEB!$K$76:$K$78)))</f>
        <v>860.38092325120374</v>
      </c>
      <c r="AY94" s="75">
        <f>$R94*(SUM([2]CPR_CEB!$K$79)/(SUM([2]CPR_CEB!$K$79:$K$84)))</f>
        <v>262.91014227958328</v>
      </c>
      <c r="AZ94" s="75">
        <f>$R94*(SUM([2]CPR_CEB!$K$80)/(SUM([2]CPR_CEB!$K$79:$K$84)))</f>
        <v>1042.5157051780438</v>
      </c>
      <c r="BA94" s="75">
        <f>$R94*(SUM([2]CPR_CEB!$K$81:$K$83)/(SUM([2]CPR_CEB!$K$79:$K$84)))</f>
        <v>975.92174622920231</v>
      </c>
      <c r="BB94" s="75">
        <f>$R94*(SUM([2]CPR_CEB!$K$84)/(SUM([2]CPR_CEB!$K$79:$K$84)))</f>
        <v>1104.1524063131708</v>
      </c>
      <c r="BC94" s="71">
        <f>$S94*(SUM([2]CPR_CEB!$K$85)/(SUM([2]CPR_CEB!$K$85:$K$90)))</f>
        <v>938.86166818388722</v>
      </c>
      <c r="BD94" s="71">
        <f>$S94*(SUM([2]CPR_CEB!$K$86)/(SUM([2]CPR_CEB!$K$85:$K$90)))</f>
        <v>433.89281577150666</v>
      </c>
      <c r="BE94" s="71">
        <f>$S94*(SUM([2]CPR_CEB!$K$87:$K$90)/(SUM([2]CPR_CEB!$K$85:$K$90)))</f>
        <v>1638.8955160446064</v>
      </c>
      <c r="BF94" s="75">
        <f>$U94*(SUM([2]CPR_CEB!$K$93)/(SUM([2]CPR_CEB!$K$93:$K$97)))</f>
        <v>2.3334202877355903</v>
      </c>
      <c r="BG94" s="75">
        <f>$U94*(SUM([2]CPR_CEB!$K$94)/(SUM([2]CPR_CEB!$K$93:$K$97)))*([2]TRP!$D$246/SUM([2]TRP!$D$246:$D$247))</f>
        <v>6.7812561314563995</v>
      </c>
      <c r="BH94" s="75">
        <f>$U94*(SUM([2]CPR_CEB!$K$94)/(SUM([2]CPR_CEB!$K$93:$K$97)))*([2]TRP!$D$247/SUM([2]TRP!$D$246:$D$247))</f>
        <v>3.2292950266153713</v>
      </c>
      <c r="BI94" s="75">
        <f>$U94*(SUM([2]CPR_CEB!$K$95:$K$96)/(SUM([2]CPR_CEB!$K$93:$K$97)))</f>
        <v>72.122280496499286</v>
      </c>
      <c r="BJ94" s="75">
        <f>$U94*(SUM([2]CPR_CEB!$K$97)/(SUM([2]CPR_CEB!$K$93:$K$97)))</f>
        <v>889.92374805769339</v>
      </c>
      <c r="BK94" s="71">
        <f>$V94*(SUM([2]CPR_CEB!$K$98)/(SUM([2]CPR_CEB!$K$98:$K$100)))</f>
        <v>4205.1312220486834</v>
      </c>
      <c r="BL94" s="71">
        <f>$V94*(SUM([2]CPR_CEB!$K$99)/(SUM([2]CPR_CEB!$K$98:$K$100)))</f>
        <v>2177.8774404784581</v>
      </c>
      <c r="BM94" s="71">
        <f>$V94*(SUM([2]CPR_CEB!$K$100)/(SUM([2]CPR_CEB!$K$98:$K$100)))</f>
        <v>810.48133747285817</v>
      </c>
      <c r="BN94" s="75">
        <f>$AB94*(SUM([2]CPR_CEB!$K$106)/(SUM([2]CPR_CEB!$K$106:$K$113)))</f>
        <v>1049.1312066891239</v>
      </c>
      <c r="BO94" s="75">
        <f>$AB94*(SUM([2]CPR_CEB!$K$107)/(SUM([2]CPR_CEB!$K$106:$K$113)))</f>
        <v>1914.8645029943318</v>
      </c>
      <c r="BP94" s="75">
        <f>$AB94*(SUM([2]CPR_CEB!$K$108)/(SUM([2]CPR_CEB!$K$106:$K$113)))</f>
        <v>4552.5070914875414</v>
      </c>
      <c r="BQ94" s="75">
        <f>$AB94*(SUM([2]CPR_CEB!$K$109)/(SUM([2]CPR_CEB!$K$106:$K$113)))</f>
        <v>1026.639010132606</v>
      </c>
      <c r="BR94" s="75">
        <f>$AB94*(SUM([2]CPR_CEB!$K$110)/(SUM([2]CPR_CEB!$K$106:$K$113)))</f>
        <v>1924.5967034274406</v>
      </c>
      <c r="BS94" s="75">
        <f>$AB94*(SUM([2]CPR_CEB!$K$111:$K$112)/(SUM([2]CPR_CEB!$K$106:$K$113)))</f>
        <v>4167.0038187760665</v>
      </c>
      <c r="BT94" s="75">
        <f>$AB94*(SUM([2]CPR_CEB!$K$113)/(SUM([2]CPR_CEB!$K$106:$K$113)))*([2]TRP!$D$248/SUM([2]TRP!$D$248:$D$251))</f>
        <v>167.75854066239012</v>
      </c>
      <c r="BU94" s="75">
        <f>$AB94*(SUM([2]CPR_CEB!$K$113)/(SUM([2]CPR_CEB!$K$106:$K$113)))*([2]TRP!$D$249/SUM([2]TRP!$D$248:$D$251))</f>
        <v>859.87009857120609</v>
      </c>
      <c r="BV94" s="75">
        <f>$AB94*(SUM([2]CPR_CEB!$K$113)/(SUM([2]CPR_CEB!$K$106:$K$113)))*([2]TRP!$D$250/SUM([2]TRP!$D$248:$D$251))</f>
        <v>204.74107000602655</v>
      </c>
      <c r="BW94" s="75">
        <f>$AB94*(SUM([2]CPR_CEB!$K$113)/(SUM([2]CPR_CEB!$K$106:$K$113)))*([2]TRP!$D$251/SUM([2]TRP!$D$248:$D$251))</f>
        <v>311.69795725326554</v>
      </c>
      <c r="BX94" s="71">
        <f>$AJ94*(SUM([2]CPR_CEB!$K$129)/(SUM([2]CPR_CEB!$K$129:$K$130)))</f>
        <v>3874.4857983483444</v>
      </c>
      <c r="BY94" s="71">
        <f>$AJ94*(SUM([2]CPR_CEB!$K$130)/(SUM([2]CPR_CEB!$K$129:$K$130)))</f>
        <v>1268.1642016516562</v>
      </c>
      <c r="BZ94" s="68">
        <f>$AN94*(SUM([2]CPR_CEB!$K$137)/(SUM([2]CPR_CEB!$K$137:$K$138)))</f>
        <v>1521.3697171929355</v>
      </c>
      <c r="CA94" s="68">
        <f>$AN94*(SUM([2]CPR_CEB!$K$138)/(SUM([2]CPR_CEB!$K$137:$K$138)))</f>
        <v>7515.8502828070659</v>
      </c>
      <c r="CB94" s="71">
        <f>$AO94*([2]CPR_CEB!$K$139+[2]CPR_CEB!$K$141)/(SUM([2]CPR_CEB!$K$139:$K$141))</f>
        <v>4617.89689705822</v>
      </c>
      <c r="CC94" s="71">
        <f>$AO94*(SUM([2]CPR_CEB!$K$140)/(SUM([2]CPR_CEB!$K$139:$K$141)))</f>
        <v>3829.54310294178</v>
      </c>
      <c r="CD94" s="68">
        <f>$AP94*(SUM([2]CPR_CEB!$K$142)/(SUM([2]CPR_CEB!$K$142:$K$143)))</f>
        <v>1432.1013167564918</v>
      </c>
      <c r="CE94" s="68">
        <f>$AP94*(SUM([2]CPR_CEB!$K$143)/(SUM([2]CPR_CEB!$K$142:$K$143)))</f>
        <v>1971.5886832435076</v>
      </c>
      <c r="CF94" s="70"/>
      <c r="CG94" s="70"/>
      <c r="CI94" s="77">
        <f t="shared" si="5"/>
        <v>10138.67</v>
      </c>
      <c r="CJ94" s="78">
        <f t="shared" si="6"/>
        <v>4897.7999999999993</v>
      </c>
      <c r="CK94" s="78">
        <f t="shared" si="7"/>
        <v>4536.369999999999</v>
      </c>
      <c r="CL94" s="78">
        <f t="shared" si="8"/>
        <v>412.34791585801042</v>
      </c>
      <c r="CM94" s="78">
        <f t="shared" si="9"/>
        <v>1200.7175690227259</v>
      </c>
      <c r="CN94" s="78">
        <f t="shared" si="10"/>
        <v>860.38092325120374</v>
      </c>
      <c r="CO94" s="78">
        <f t="shared" si="11"/>
        <v>262.91014227958328</v>
      </c>
      <c r="CP94" s="78">
        <f t="shared" si="11"/>
        <v>1042.5157051780438</v>
      </c>
      <c r="CQ94" s="78">
        <f t="shared" si="12"/>
        <v>1104.1524063131708</v>
      </c>
      <c r="CR94" s="78">
        <f t="shared" si="12"/>
        <v>938.86166818388722</v>
      </c>
      <c r="CS94" s="78">
        <f t="shared" si="13"/>
        <v>433.89281577150666</v>
      </c>
      <c r="CT94" s="78">
        <f t="shared" si="14"/>
        <v>13508.004472111226</v>
      </c>
      <c r="CU94" s="78">
        <f t="shared" si="15"/>
        <v>5036.5700000000006</v>
      </c>
      <c r="CV94" s="78">
        <f t="shared" si="16"/>
        <v>1216.889747351514</v>
      </c>
      <c r="CW94" s="78">
        <f t="shared" si="17"/>
        <v>1914.8645029943318</v>
      </c>
      <c r="CX94" s="78">
        <f t="shared" si="18"/>
        <v>5412.3771900587471</v>
      </c>
      <c r="CY94" s="78">
        <f t="shared" si="18"/>
        <v>1231.3800801386326</v>
      </c>
      <c r="CZ94" s="78">
        <f t="shared" si="18"/>
        <v>2236.2946606807063</v>
      </c>
      <c r="DA94" s="78">
        <f t="shared" si="19"/>
        <v>215840.23754813205</v>
      </c>
      <c r="DB94" s="78">
        <f t="shared" si="20"/>
        <v>40882.386270644012</v>
      </c>
      <c r="DC94" s="78">
        <f t="shared" si="21"/>
        <v>2.3334202877355903</v>
      </c>
      <c r="DD94" s="78">
        <f t="shared" si="22"/>
        <v>896.7050041891498</v>
      </c>
      <c r="DE94" s="78">
        <f t="shared" si="23"/>
        <v>4205.1312220486834</v>
      </c>
      <c r="DF94" s="78">
        <f t="shared" si="24"/>
        <v>2181.1067355050736</v>
      </c>
      <c r="DG94" s="79">
        <f t="shared" si="25"/>
        <v>320392.89999999997</v>
      </c>
      <c r="DH94" s="99"/>
    </row>
    <row r="95" spans="1:112" s="97" customFormat="1" ht="13.25" x14ac:dyDescent="0.25">
      <c r="A95" s="97" t="s">
        <v>166</v>
      </c>
      <c r="C95" s="97">
        <v>100</v>
      </c>
      <c r="D95" s="101">
        <f>SUM(D53:D93)-D94</f>
        <v>0</v>
      </c>
      <c r="E95" s="101">
        <f t="shared" ref="E95:BP95" si="41">SUM(E53:E93)-E94</f>
        <v>0</v>
      </c>
      <c r="F95" s="101">
        <f t="shared" si="41"/>
        <v>0</v>
      </c>
      <c r="G95" s="101">
        <f t="shared" si="41"/>
        <v>0</v>
      </c>
      <c r="H95" s="101">
        <f t="shared" si="41"/>
        <v>0</v>
      </c>
      <c r="I95" s="101">
        <f t="shared" si="41"/>
        <v>0</v>
      </c>
      <c r="J95" s="101">
        <f t="shared" si="41"/>
        <v>0</v>
      </c>
      <c r="K95" s="101">
        <f t="shared" si="41"/>
        <v>0</v>
      </c>
      <c r="L95" s="101">
        <f t="shared" si="41"/>
        <v>0</v>
      </c>
      <c r="M95" s="101">
        <f t="shared" si="41"/>
        <v>0</v>
      </c>
      <c r="N95" s="101">
        <f t="shared" si="41"/>
        <v>0</v>
      </c>
      <c r="O95" s="101">
        <f t="shared" si="41"/>
        <v>0</v>
      </c>
      <c r="P95" s="101">
        <f t="shared" si="41"/>
        <v>0</v>
      </c>
      <c r="Q95" s="101">
        <f t="shared" si="41"/>
        <v>0</v>
      </c>
      <c r="R95" s="101">
        <f t="shared" si="41"/>
        <v>0</v>
      </c>
      <c r="S95" s="101">
        <f t="shared" si="41"/>
        <v>0</v>
      </c>
      <c r="T95" s="101">
        <f t="shared" si="41"/>
        <v>0</v>
      </c>
      <c r="U95" s="101">
        <f t="shared" si="41"/>
        <v>0</v>
      </c>
      <c r="V95" s="101">
        <f t="shared" si="41"/>
        <v>0</v>
      </c>
      <c r="W95" s="101">
        <f t="shared" si="41"/>
        <v>0</v>
      </c>
      <c r="X95" s="101">
        <f t="shared" si="41"/>
        <v>0</v>
      </c>
      <c r="Y95" s="101">
        <f t="shared" si="41"/>
        <v>0</v>
      </c>
      <c r="Z95" s="101">
        <f t="shared" si="41"/>
        <v>0</v>
      </c>
      <c r="AA95" s="101">
        <f t="shared" si="41"/>
        <v>0</v>
      </c>
      <c r="AB95" s="101">
        <f t="shared" si="41"/>
        <v>0</v>
      </c>
      <c r="AC95" s="101">
        <f t="shared" si="41"/>
        <v>0</v>
      </c>
      <c r="AD95" s="101">
        <f t="shared" si="41"/>
        <v>0</v>
      </c>
      <c r="AE95" s="101">
        <f t="shared" si="41"/>
        <v>0</v>
      </c>
      <c r="AF95" s="101">
        <f t="shared" si="41"/>
        <v>0</v>
      </c>
      <c r="AG95" s="101">
        <f t="shared" si="41"/>
        <v>0</v>
      </c>
      <c r="AH95" s="101">
        <f t="shared" si="41"/>
        <v>0</v>
      </c>
      <c r="AI95" s="101">
        <f t="shared" si="41"/>
        <v>0</v>
      </c>
      <c r="AJ95" s="101">
        <f t="shared" si="41"/>
        <v>0</v>
      </c>
      <c r="AK95" s="101">
        <f t="shared" si="41"/>
        <v>0</v>
      </c>
      <c r="AL95" s="101">
        <f t="shared" si="41"/>
        <v>0</v>
      </c>
      <c r="AM95" s="101">
        <f t="shared" si="41"/>
        <v>0</v>
      </c>
      <c r="AN95" s="101">
        <f t="shared" si="41"/>
        <v>0</v>
      </c>
      <c r="AO95" s="101">
        <f t="shared" si="41"/>
        <v>0</v>
      </c>
      <c r="AP95" s="101">
        <f t="shared" si="41"/>
        <v>0</v>
      </c>
      <c r="AQ95" s="101">
        <f t="shared" si="41"/>
        <v>0</v>
      </c>
      <c r="AR95" s="101">
        <f t="shared" si="41"/>
        <v>0</v>
      </c>
      <c r="AS95" s="101">
        <f t="shared" si="41"/>
        <v>0</v>
      </c>
      <c r="AT95" s="101">
        <f t="shared" si="41"/>
        <v>0</v>
      </c>
      <c r="AU95" s="101">
        <f t="shared" si="41"/>
        <v>0</v>
      </c>
      <c r="AV95" s="101">
        <f t="shared" si="41"/>
        <v>0</v>
      </c>
      <c r="AW95" s="101">
        <f t="shared" si="41"/>
        <v>0</v>
      </c>
      <c r="AX95" s="101">
        <f t="shared" si="41"/>
        <v>0</v>
      </c>
      <c r="AY95" s="101">
        <f t="shared" si="41"/>
        <v>0</v>
      </c>
      <c r="AZ95" s="101">
        <f t="shared" si="41"/>
        <v>0</v>
      </c>
      <c r="BA95" s="101">
        <f t="shared" si="41"/>
        <v>0</v>
      </c>
      <c r="BB95" s="101">
        <f t="shared" si="41"/>
        <v>0</v>
      </c>
      <c r="BC95" s="101">
        <f t="shared" si="41"/>
        <v>0</v>
      </c>
      <c r="BD95" s="101">
        <f t="shared" si="41"/>
        <v>0</v>
      </c>
      <c r="BE95" s="101">
        <f t="shared" si="41"/>
        <v>0</v>
      </c>
      <c r="BF95" s="101">
        <f t="shared" si="41"/>
        <v>0</v>
      </c>
      <c r="BG95" s="101">
        <f t="shared" si="41"/>
        <v>0</v>
      </c>
      <c r="BH95" s="101">
        <f t="shared" si="41"/>
        <v>0</v>
      </c>
      <c r="BI95" s="101">
        <f t="shared" si="41"/>
        <v>0</v>
      </c>
      <c r="BJ95" s="101">
        <f t="shared" si="41"/>
        <v>0</v>
      </c>
      <c r="BK95" s="101">
        <f t="shared" si="41"/>
        <v>0</v>
      </c>
      <c r="BL95" s="101">
        <f t="shared" si="41"/>
        <v>0</v>
      </c>
      <c r="BM95" s="101">
        <f t="shared" si="41"/>
        <v>0</v>
      </c>
      <c r="BN95" s="101">
        <f t="shared" si="41"/>
        <v>0</v>
      </c>
      <c r="BO95" s="101">
        <f t="shared" si="41"/>
        <v>0</v>
      </c>
      <c r="BP95" s="101">
        <f t="shared" si="41"/>
        <v>0</v>
      </c>
      <c r="BQ95" s="101">
        <f t="shared" ref="BQ95:DG95" si="42">SUM(BQ53:BQ93)-BQ94</f>
        <v>0</v>
      </c>
      <c r="BR95" s="101">
        <f t="shared" si="42"/>
        <v>0</v>
      </c>
      <c r="BS95" s="101">
        <f t="shared" si="42"/>
        <v>0</v>
      </c>
      <c r="BT95" s="101">
        <f t="shared" si="42"/>
        <v>0</v>
      </c>
      <c r="BU95" s="101">
        <f t="shared" si="42"/>
        <v>0</v>
      </c>
      <c r="BV95" s="101">
        <f t="shared" si="42"/>
        <v>0</v>
      </c>
      <c r="BW95" s="101">
        <f t="shared" si="42"/>
        <v>0</v>
      </c>
      <c r="BX95" s="101">
        <f t="shared" si="42"/>
        <v>0</v>
      </c>
      <c r="BY95" s="101">
        <f t="shared" si="42"/>
        <v>0</v>
      </c>
      <c r="BZ95" s="101">
        <f t="shared" si="42"/>
        <v>0</v>
      </c>
      <c r="CA95" s="101">
        <f t="shared" si="42"/>
        <v>0</v>
      </c>
      <c r="CB95" s="101">
        <f t="shared" si="42"/>
        <v>0</v>
      </c>
      <c r="CC95" s="101">
        <f t="shared" si="42"/>
        <v>0</v>
      </c>
      <c r="CD95" s="101">
        <f t="shared" si="42"/>
        <v>0</v>
      </c>
      <c r="CE95" s="101">
        <f t="shared" si="42"/>
        <v>0</v>
      </c>
      <c r="CF95" s="101">
        <f t="shared" si="42"/>
        <v>0</v>
      </c>
      <c r="CG95" s="101">
        <f t="shared" si="42"/>
        <v>0</v>
      </c>
      <c r="CH95" s="101">
        <f t="shared" si="42"/>
        <v>0</v>
      </c>
      <c r="CI95" s="101">
        <f t="shared" si="42"/>
        <v>0</v>
      </c>
      <c r="CJ95" s="101">
        <f t="shared" si="42"/>
        <v>0</v>
      </c>
      <c r="CK95" s="101">
        <f t="shared" si="42"/>
        <v>0</v>
      </c>
      <c r="CL95" s="101">
        <f t="shared" si="42"/>
        <v>0</v>
      </c>
      <c r="CM95" s="101">
        <f t="shared" si="42"/>
        <v>0</v>
      </c>
      <c r="CN95" s="101">
        <f t="shared" si="42"/>
        <v>0</v>
      </c>
      <c r="CO95" s="101">
        <f t="shared" si="42"/>
        <v>0</v>
      </c>
      <c r="CP95" s="101">
        <f t="shared" si="42"/>
        <v>0</v>
      </c>
      <c r="CQ95" s="101">
        <f t="shared" si="42"/>
        <v>0</v>
      </c>
      <c r="CR95" s="101">
        <f t="shared" si="42"/>
        <v>0</v>
      </c>
      <c r="CS95" s="101">
        <f t="shared" si="42"/>
        <v>0</v>
      </c>
      <c r="CT95" s="101">
        <f t="shared" si="42"/>
        <v>0</v>
      </c>
      <c r="CU95" s="101">
        <f t="shared" si="42"/>
        <v>0</v>
      </c>
      <c r="CV95" s="101">
        <f t="shared" si="42"/>
        <v>0</v>
      </c>
      <c r="CW95" s="101">
        <f t="shared" si="42"/>
        <v>0</v>
      </c>
      <c r="CX95" s="101">
        <f t="shared" si="42"/>
        <v>0</v>
      </c>
      <c r="CY95" s="101">
        <f t="shared" si="42"/>
        <v>0</v>
      </c>
      <c r="CZ95" s="101">
        <f t="shared" si="42"/>
        <v>0</v>
      </c>
      <c r="DA95" s="101">
        <f t="shared" si="42"/>
        <v>0</v>
      </c>
      <c r="DB95" s="101">
        <f t="shared" si="42"/>
        <v>0</v>
      </c>
      <c r="DC95" s="101">
        <f t="shared" si="42"/>
        <v>0</v>
      </c>
      <c r="DD95" s="101">
        <f t="shared" si="42"/>
        <v>0</v>
      </c>
      <c r="DE95" s="101">
        <f t="shared" si="42"/>
        <v>0</v>
      </c>
      <c r="DF95" s="101">
        <f t="shared" si="42"/>
        <v>0</v>
      </c>
      <c r="DG95" s="101">
        <f t="shared" si="42"/>
        <v>0</v>
      </c>
    </row>
    <row r="96" spans="1:112" ht="13.25" x14ac:dyDescent="0.25">
      <c r="C96" s="22">
        <v>1</v>
      </c>
      <c r="AS96" s="67">
        <f>SUM(U96:AR96)</f>
        <v>0</v>
      </c>
      <c r="BF96" s="47"/>
      <c r="BG96" s="47"/>
      <c r="BH96" s="47"/>
      <c r="BI96" s="47"/>
      <c r="BJ96" s="47"/>
    </row>
    <row r="97" spans="3:45" ht="13.25" x14ac:dyDescent="0.25">
      <c r="C97" s="22">
        <f>C96+1</f>
        <v>2</v>
      </c>
      <c r="AS97" s="67">
        <f t="shared" ref="AS97:AS136" si="43">SUM(U97:AR97)</f>
        <v>0</v>
      </c>
    </row>
    <row r="98" spans="3:45" ht="13.25" x14ac:dyDescent="0.25">
      <c r="C98" s="22">
        <f t="shared" ref="C98:C120" si="44">C97+1</f>
        <v>3</v>
      </c>
      <c r="AS98" s="67">
        <f t="shared" si="43"/>
        <v>0</v>
      </c>
    </row>
    <row r="99" spans="3:45" ht="13.25" x14ac:dyDescent="0.25">
      <c r="C99" s="22">
        <f t="shared" si="44"/>
        <v>4</v>
      </c>
      <c r="AS99" s="67">
        <f t="shared" si="43"/>
        <v>0</v>
      </c>
    </row>
    <row r="100" spans="3:45" ht="13.25" x14ac:dyDescent="0.25">
      <c r="C100" s="22">
        <f t="shared" si="44"/>
        <v>5</v>
      </c>
      <c r="AS100" s="67">
        <f t="shared" si="43"/>
        <v>0</v>
      </c>
    </row>
    <row r="101" spans="3:45" ht="13.25" x14ac:dyDescent="0.25">
      <c r="C101" s="22">
        <f t="shared" si="44"/>
        <v>6</v>
      </c>
      <c r="AS101" s="67">
        <f t="shared" si="43"/>
        <v>0</v>
      </c>
    </row>
    <row r="102" spans="3:45" ht="13.25" x14ac:dyDescent="0.25">
      <c r="C102" s="22">
        <f t="shared" si="44"/>
        <v>7</v>
      </c>
      <c r="AS102" s="67">
        <f t="shared" si="43"/>
        <v>0</v>
      </c>
    </row>
    <row r="103" spans="3:45" ht="13.25" x14ac:dyDescent="0.25">
      <c r="C103" s="22">
        <f t="shared" si="44"/>
        <v>8</v>
      </c>
      <c r="AS103" s="67">
        <f t="shared" si="43"/>
        <v>0</v>
      </c>
    </row>
    <row r="104" spans="3:45" ht="13.25" x14ac:dyDescent="0.25">
      <c r="C104" s="22">
        <f t="shared" si="44"/>
        <v>9</v>
      </c>
      <c r="AS104" s="67">
        <f t="shared" si="43"/>
        <v>0</v>
      </c>
    </row>
    <row r="105" spans="3:45" ht="13.25" x14ac:dyDescent="0.25">
      <c r="C105" s="22">
        <f t="shared" si="44"/>
        <v>10</v>
      </c>
      <c r="AS105" s="67">
        <f t="shared" si="43"/>
        <v>0</v>
      </c>
    </row>
    <row r="106" spans="3:45" ht="13.25" x14ac:dyDescent="0.25">
      <c r="C106" s="22">
        <f t="shared" si="44"/>
        <v>11</v>
      </c>
      <c r="AS106" s="67">
        <f t="shared" si="43"/>
        <v>0</v>
      </c>
    </row>
    <row r="107" spans="3:45" ht="13.25" x14ac:dyDescent="0.25">
      <c r="C107" s="22">
        <f t="shared" si="44"/>
        <v>12</v>
      </c>
      <c r="AS107" s="67">
        <f t="shared" si="43"/>
        <v>0</v>
      </c>
    </row>
    <row r="108" spans="3:45" ht="13.25" x14ac:dyDescent="0.25">
      <c r="C108" s="22">
        <f t="shared" si="44"/>
        <v>13</v>
      </c>
      <c r="AS108" s="67">
        <f t="shared" si="43"/>
        <v>0</v>
      </c>
    </row>
    <row r="109" spans="3:45" ht="13.25" x14ac:dyDescent="0.25">
      <c r="C109" s="22">
        <f t="shared" si="44"/>
        <v>14</v>
      </c>
      <c r="AS109" s="67">
        <f t="shared" si="43"/>
        <v>0</v>
      </c>
    </row>
    <row r="110" spans="3:45" ht="13.25" x14ac:dyDescent="0.25">
      <c r="C110" s="22">
        <f t="shared" si="44"/>
        <v>15</v>
      </c>
      <c r="AS110" s="67">
        <f t="shared" si="43"/>
        <v>0</v>
      </c>
    </row>
    <row r="111" spans="3:45" ht="13.25" x14ac:dyDescent="0.25">
      <c r="C111" s="22">
        <f t="shared" si="44"/>
        <v>16</v>
      </c>
      <c r="AS111" s="67">
        <f t="shared" si="43"/>
        <v>0</v>
      </c>
    </row>
    <row r="112" spans="3:45" ht="13.25" x14ac:dyDescent="0.25">
      <c r="C112" s="22">
        <f t="shared" si="44"/>
        <v>17</v>
      </c>
      <c r="AS112" s="67">
        <f t="shared" si="43"/>
        <v>0</v>
      </c>
    </row>
    <row r="113" spans="3:45" ht="13.25" x14ac:dyDescent="0.25">
      <c r="C113" s="22">
        <f t="shared" si="44"/>
        <v>18</v>
      </c>
      <c r="AS113" s="67">
        <f t="shared" si="43"/>
        <v>0</v>
      </c>
    </row>
    <row r="114" spans="3:45" ht="13.25" x14ac:dyDescent="0.25">
      <c r="C114" s="22">
        <f t="shared" si="44"/>
        <v>19</v>
      </c>
      <c r="AS114" s="67">
        <f t="shared" si="43"/>
        <v>0</v>
      </c>
    </row>
    <row r="115" spans="3:45" ht="13.25" x14ac:dyDescent="0.25">
      <c r="C115" s="22">
        <f t="shared" si="44"/>
        <v>20</v>
      </c>
      <c r="AS115" s="67">
        <f t="shared" si="43"/>
        <v>0</v>
      </c>
    </row>
    <row r="116" spans="3:45" ht="13.25" x14ac:dyDescent="0.25">
      <c r="C116" s="22">
        <f t="shared" si="44"/>
        <v>21</v>
      </c>
      <c r="AS116" s="67">
        <f t="shared" si="43"/>
        <v>0</v>
      </c>
    </row>
    <row r="117" spans="3:45" ht="13.25" x14ac:dyDescent="0.25">
      <c r="C117" s="22">
        <f t="shared" si="44"/>
        <v>22</v>
      </c>
      <c r="AS117" s="67">
        <f t="shared" si="43"/>
        <v>0</v>
      </c>
    </row>
    <row r="118" spans="3:45" ht="13.25" x14ac:dyDescent="0.25">
      <c r="C118" s="22">
        <f t="shared" si="44"/>
        <v>23</v>
      </c>
      <c r="AS118" s="67">
        <f t="shared" si="43"/>
        <v>0</v>
      </c>
    </row>
    <row r="119" spans="3:45" ht="13.25" x14ac:dyDescent="0.25">
      <c r="C119" s="22">
        <f>C118+1</f>
        <v>24</v>
      </c>
      <c r="AS119" s="67">
        <f t="shared" si="43"/>
        <v>0</v>
      </c>
    </row>
    <row r="120" spans="3:45" x14ac:dyDescent="0.25">
      <c r="C120" s="22">
        <f t="shared" si="44"/>
        <v>25</v>
      </c>
      <c r="AS120" s="67">
        <f t="shared" si="43"/>
        <v>0</v>
      </c>
    </row>
    <row r="121" spans="3:45" x14ac:dyDescent="0.25">
      <c r="C121" s="22">
        <v>100</v>
      </c>
      <c r="AS121" s="67">
        <f t="shared" si="43"/>
        <v>0</v>
      </c>
    </row>
    <row r="122" spans="3:45" x14ac:dyDescent="0.25">
      <c r="C122" s="22">
        <v>100</v>
      </c>
      <c r="AS122" s="67">
        <f t="shared" si="43"/>
        <v>0</v>
      </c>
    </row>
    <row r="123" spans="3:45" x14ac:dyDescent="0.25">
      <c r="C123" s="22">
        <v>100</v>
      </c>
      <c r="AS123" s="67">
        <f t="shared" si="43"/>
        <v>0</v>
      </c>
    </row>
    <row r="124" spans="3:45" x14ac:dyDescent="0.25">
      <c r="C124" s="22">
        <v>100</v>
      </c>
      <c r="AS124" s="67">
        <f t="shared" si="43"/>
        <v>0</v>
      </c>
    </row>
    <row r="125" spans="3:45" x14ac:dyDescent="0.25">
      <c r="C125" s="22">
        <v>100</v>
      </c>
      <c r="AS125" s="67">
        <f t="shared" si="43"/>
        <v>0</v>
      </c>
    </row>
    <row r="126" spans="3:45" x14ac:dyDescent="0.25">
      <c r="C126" s="22">
        <v>100</v>
      </c>
      <c r="AS126" s="67">
        <f t="shared" si="43"/>
        <v>0</v>
      </c>
    </row>
    <row r="127" spans="3:45" x14ac:dyDescent="0.25">
      <c r="C127" s="22">
        <v>100</v>
      </c>
      <c r="AS127" s="67">
        <f t="shared" si="43"/>
        <v>0</v>
      </c>
    </row>
    <row r="128" spans="3:45" x14ac:dyDescent="0.25">
      <c r="C128" s="22">
        <v>100</v>
      </c>
      <c r="AS128" s="67">
        <f t="shared" si="43"/>
        <v>0</v>
      </c>
    </row>
    <row r="129" spans="3:45" x14ac:dyDescent="0.25">
      <c r="C129" s="22">
        <v>100</v>
      </c>
      <c r="AS129" s="67">
        <f t="shared" si="43"/>
        <v>0</v>
      </c>
    </row>
    <row r="130" spans="3:45" x14ac:dyDescent="0.25">
      <c r="C130" s="22">
        <v>100</v>
      </c>
      <c r="AS130" s="67">
        <f t="shared" si="43"/>
        <v>0</v>
      </c>
    </row>
    <row r="131" spans="3:45" x14ac:dyDescent="0.25">
      <c r="C131" s="22">
        <v>100</v>
      </c>
      <c r="AS131" s="67">
        <f t="shared" si="43"/>
        <v>0</v>
      </c>
    </row>
    <row r="132" spans="3:45" x14ac:dyDescent="0.25">
      <c r="C132" s="22">
        <v>100</v>
      </c>
      <c r="AS132" s="67">
        <f t="shared" si="43"/>
        <v>0</v>
      </c>
    </row>
    <row r="133" spans="3:45" x14ac:dyDescent="0.25">
      <c r="C133" s="22">
        <v>100</v>
      </c>
      <c r="AS133" s="67">
        <f t="shared" si="43"/>
        <v>0</v>
      </c>
    </row>
    <row r="134" spans="3:45" x14ac:dyDescent="0.25">
      <c r="C134" s="22">
        <v>100</v>
      </c>
      <c r="AS134" s="67">
        <f t="shared" si="43"/>
        <v>0</v>
      </c>
    </row>
    <row r="135" spans="3:45" x14ac:dyDescent="0.25">
      <c r="C135" s="22">
        <v>100</v>
      </c>
      <c r="AS135" s="67">
        <f t="shared" si="43"/>
        <v>0</v>
      </c>
    </row>
    <row r="136" spans="3:45" x14ac:dyDescent="0.25">
      <c r="C136" s="22">
        <v>100</v>
      </c>
      <c r="AS136" s="67">
        <f t="shared" si="43"/>
        <v>0</v>
      </c>
    </row>
    <row r="137" spans="3:45" x14ac:dyDescent="0.25">
      <c r="C137" s="22">
        <v>100</v>
      </c>
    </row>
    <row r="138" spans="3:45" x14ac:dyDescent="0.25">
      <c r="C138" s="22">
        <v>100</v>
      </c>
    </row>
    <row r="139" spans="3:45" x14ac:dyDescent="0.25">
      <c r="C139" s="22">
        <v>100</v>
      </c>
    </row>
    <row r="140" spans="3:45" x14ac:dyDescent="0.25">
      <c r="C140" s="22">
        <v>100</v>
      </c>
    </row>
    <row r="141" spans="3:45" x14ac:dyDescent="0.25">
      <c r="C141" s="22">
        <v>100</v>
      </c>
    </row>
    <row r="142" spans="3:45" x14ac:dyDescent="0.25">
      <c r="C142" s="22">
        <v>100</v>
      </c>
    </row>
    <row r="143" spans="3:45" x14ac:dyDescent="0.25">
      <c r="C143" s="22">
        <v>100</v>
      </c>
    </row>
    <row r="144" spans="3:45" x14ac:dyDescent="0.25">
      <c r="C144" s="22">
        <v>100</v>
      </c>
    </row>
    <row r="145" spans="3:3" x14ac:dyDescent="0.25">
      <c r="C145" s="22">
        <v>100</v>
      </c>
    </row>
    <row r="146" spans="3:3" x14ac:dyDescent="0.25">
      <c r="C146" s="22">
        <v>100</v>
      </c>
    </row>
    <row r="147" spans="3:3" x14ac:dyDescent="0.25">
      <c r="C147" s="22">
        <v>100</v>
      </c>
    </row>
    <row r="148" spans="3:3" x14ac:dyDescent="0.25">
      <c r="C148" s="22">
        <v>100</v>
      </c>
    </row>
    <row r="149" spans="3:3" x14ac:dyDescent="0.25">
      <c r="C149" s="22">
        <v>100</v>
      </c>
    </row>
    <row r="150" spans="3:3" x14ac:dyDescent="0.25">
      <c r="C150" s="22">
        <v>100</v>
      </c>
    </row>
    <row r="151" spans="3:3" x14ac:dyDescent="0.25">
      <c r="C151" s="22">
        <v>100</v>
      </c>
    </row>
    <row r="152" spans="3:3" x14ac:dyDescent="0.25">
      <c r="C152" s="22">
        <v>100</v>
      </c>
    </row>
    <row r="153" spans="3:3" x14ac:dyDescent="0.25">
      <c r="C153" s="22">
        <v>100</v>
      </c>
    </row>
    <row r="154" spans="3:3" x14ac:dyDescent="0.25">
      <c r="C154" s="22">
        <v>100</v>
      </c>
    </row>
    <row r="155" spans="3:3" x14ac:dyDescent="0.25">
      <c r="C155" s="22">
        <v>100</v>
      </c>
    </row>
    <row r="156" spans="3:3" x14ac:dyDescent="0.25">
      <c r="C156" s="22">
        <v>100</v>
      </c>
    </row>
    <row r="157" spans="3:3" x14ac:dyDescent="0.25">
      <c r="C157" s="22">
        <v>100</v>
      </c>
    </row>
    <row r="158" spans="3:3" x14ac:dyDescent="0.25">
      <c r="C158" s="22">
        <v>100</v>
      </c>
    </row>
    <row r="159" spans="3:3" x14ac:dyDescent="0.25">
      <c r="C159" s="22">
        <v>100</v>
      </c>
    </row>
    <row r="160" spans="3:3" x14ac:dyDescent="0.25">
      <c r="C160" s="22">
        <v>100</v>
      </c>
    </row>
    <row r="161" spans="3:3" x14ac:dyDescent="0.25">
      <c r="C161" s="22">
        <v>100</v>
      </c>
    </row>
    <row r="162" spans="3:3" x14ac:dyDescent="0.25">
      <c r="C162" s="22">
        <v>100</v>
      </c>
    </row>
    <row r="163" spans="3:3" x14ac:dyDescent="0.25">
      <c r="C163" s="22">
        <v>100</v>
      </c>
    </row>
    <row r="164" spans="3:3" x14ac:dyDescent="0.25">
      <c r="C164" s="22">
        <v>100</v>
      </c>
    </row>
    <row r="165" spans="3:3" x14ac:dyDescent="0.25">
      <c r="C165" s="22">
        <v>100</v>
      </c>
    </row>
    <row r="166" spans="3:3" x14ac:dyDescent="0.25">
      <c r="C166" s="22">
        <v>100</v>
      </c>
    </row>
    <row r="167" spans="3:3" x14ac:dyDescent="0.25">
      <c r="C167" s="22">
        <v>100</v>
      </c>
    </row>
    <row r="168" spans="3:3" x14ac:dyDescent="0.25">
      <c r="C168" s="22">
        <v>100</v>
      </c>
    </row>
    <row r="169" spans="3:3" x14ac:dyDescent="0.25">
      <c r="C169" s="22">
        <v>100</v>
      </c>
    </row>
    <row r="170" spans="3:3" x14ac:dyDescent="0.25">
      <c r="C170" s="22">
        <v>100</v>
      </c>
    </row>
    <row r="171" spans="3:3" x14ac:dyDescent="0.25">
      <c r="C171" s="22">
        <v>100</v>
      </c>
    </row>
    <row r="172" spans="3:3" x14ac:dyDescent="0.25">
      <c r="C172" s="22">
        <v>100</v>
      </c>
    </row>
    <row r="173" spans="3:3" x14ac:dyDescent="0.25">
      <c r="C173" s="22">
        <v>100</v>
      </c>
    </row>
    <row r="174" spans="3:3" x14ac:dyDescent="0.25">
      <c r="C174" s="22">
        <v>100</v>
      </c>
    </row>
    <row r="175" spans="3:3" x14ac:dyDescent="0.25">
      <c r="C175" s="22">
        <v>100</v>
      </c>
    </row>
    <row r="176" spans="3:3" x14ac:dyDescent="0.25">
      <c r="C176" s="22">
        <v>100</v>
      </c>
    </row>
    <row r="177" spans="3:3" x14ac:dyDescent="0.25">
      <c r="C177" s="22">
        <v>100</v>
      </c>
    </row>
    <row r="178" spans="3:3" x14ac:dyDescent="0.25">
      <c r="C178" s="22">
        <v>100</v>
      </c>
    </row>
    <row r="179" spans="3:3" x14ac:dyDescent="0.25">
      <c r="C179" s="22">
        <v>100</v>
      </c>
    </row>
    <row r="180" spans="3:3" x14ac:dyDescent="0.25">
      <c r="C180" s="22">
        <v>100</v>
      </c>
    </row>
    <row r="181" spans="3:3" x14ac:dyDescent="0.25">
      <c r="C181" s="22">
        <v>100</v>
      </c>
    </row>
    <row r="182" spans="3:3" x14ac:dyDescent="0.25">
      <c r="C182" s="22">
        <v>100</v>
      </c>
    </row>
    <row r="183" spans="3:3" x14ac:dyDescent="0.25">
      <c r="C183" s="22">
        <v>100</v>
      </c>
    </row>
    <row r="184" spans="3:3" x14ac:dyDescent="0.25">
      <c r="C184" s="22">
        <v>100</v>
      </c>
    </row>
    <row r="185" spans="3:3" x14ac:dyDescent="0.25">
      <c r="C185" s="22">
        <v>100</v>
      </c>
    </row>
  </sheetData>
  <mergeCells count="2">
    <mergeCell ref="B3:C3"/>
    <mergeCell ref="B4:C4"/>
  </mergeCells>
  <pageMargins left="0" right="0" top="0" bottom="0" header="0.51181102362204722" footer="0.51181102362204722"/>
  <pageSetup paperSize="9" scale="50" orientation="landscape"/>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57"/>
  <dimension ref="A1:AR48"/>
  <sheetViews>
    <sheetView showZeros="0" workbookViewId="0">
      <pane xSplit="2" ySplit="4" topLeftCell="AF23" activePane="bottomRight" state="frozen"/>
      <selection activeCell="A2" sqref="A2"/>
      <selection pane="topRight" activeCell="A2" sqref="A2"/>
      <selection pane="bottomLeft" activeCell="A2" sqref="A2"/>
      <selection pane="bottomRight" activeCell="A2" sqref="A2"/>
    </sheetView>
  </sheetViews>
  <sheetFormatPr baseColWidth="10" defaultColWidth="11.453125" defaultRowHeight="12.5" x14ac:dyDescent="0.25"/>
  <cols>
    <col min="1" max="1" width="28" customWidth="1"/>
    <col min="2" max="2" width="31.6328125" customWidth="1"/>
    <col min="3" max="3" width="5.90625" customWidth="1"/>
    <col min="4" max="4" width="5.6328125" customWidth="1"/>
    <col min="5" max="5" width="5.90625" customWidth="1"/>
    <col min="6" max="7" width="5.453125" customWidth="1"/>
    <col min="8" max="8" width="5.6328125" customWidth="1"/>
    <col min="9" max="9" width="5.453125" customWidth="1"/>
    <col min="10" max="10" width="5.6328125" customWidth="1"/>
    <col min="11" max="11" width="5.453125" customWidth="1"/>
    <col min="12" max="12" width="5.6328125" customWidth="1"/>
    <col min="13" max="14" width="6" bestFit="1" customWidth="1"/>
    <col min="15" max="15" width="5.453125" customWidth="1"/>
    <col min="16" max="16" width="5.90625" customWidth="1"/>
    <col min="17" max="19" width="5.6328125" customWidth="1"/>
    <col min="20" max="20" width="5.453125" customWidth="1"/>
    <col min="21" max="22" width="5.6328125" customWidth="1"/>
    <col min="23" max="23" width="6" bestFit="1" customWidth="1"/>
    <col min="24" max="24" width="5.453125" customWidth="1"/>
    <col min="25" max="25" width="5.6328125" customWidth="1"/>
    <col min="26" max="26" width="6" bestFit="1" customWidth="1"/>
    <col min="27" max="27" width="5.6328125" customWidth="1"/>
    <col min="28" max="29" width="6" bestFit="1" customWidth="1"/>
    <col min="30" max="30" width="5.453125" customWidth="1"/>
    <col min="31" max="31" width="5.90625" customWidth="1"/>
    <col min="32" max="32" width="5.6328125" customWidth="1"/>
    <col min="33" max="33" width="6.36328125" bestFit="1" customWidth="1"/>
    <col min="34" max="34" width="5.6328125" customWidth="1"/>
    <col min="35" max="36" width="6" bestFit="1" customWidth="1"/>
    <col min="37" max="37" width="5.90625" customWidth="1"/>
    <col min="38" max="39" width="5.453125" customWidth="1"/>
    <col min="40" max="40" width="6" bestFit="1" customWidth="1"/>
    <col min="41" max="41" width="5.453125" customWidth="1"/>
    <col min="42" max="42" width="5.6328125" customWidth="1"/>
    <col min="43" max="43" width="5.453125" customWidth="1"/>
    <col min="44" max="44" width="7.453125" customWidth="1"/>
  </cols>
  <sheetData>
    <row r="1" spans="1:44" ht="13" x14ac:dyDescent="0.3">
      <c r="A1" s="1" t="s">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3"/>
    </row>
    <row r="2" spans="1:44" ht="13.25" x14ac:dyDescent="0.25">
      <c r="A2" s="4">
        <v>2004</v>
      </c>
      <c r="B2" s="5"/>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6"/>
    </row>
    <row r="3" spans="1:44" ht="13.25" x14ac:dyDescent="0.25">
      <c r="A3" s="150" t="s">
        <v>1</v>
      </c>
      <c r="B3" s="151"/>
      <c r="C3" s="7" t="s">
        <v>2</v>
      </c>
      <c r="D3" s="8" t="s">
        <v>3</v>
      </c>
      <c r="E3" s="8" t="s">
        <v>4</v>
      </c>
      <c r="F3" s="8" t="s">
        <v>5</v>
      </c>
      <c r="G3" s="8" t="s">
        <v>6</v>
      </c>
      <c r="H3" s="8" t="s">
        <v>7</v>
      </c>
      <c r="I3" s="8" t="s">
        <v>8</v>
      </c>
      <c r="J3" s="8" t="s">
        <v>9</v>
      </c>
      <c r="K3" s="8" t="s">
        <v>10</v>
      </c>
      <c r="L3" s="8" t="s">
        <v>11</v>
      </c>
      <c r="M3" s="8" t="s">
        <v>12</v>
      </c>
      <c r="N3" s="8" t="s">
        <v>13</v>
      </c>
      <c r="O3" s="8" t="s">
        <v>14</v>
      </c>
      <c r="P3" s="8" t="s">
        <v>15</v>
      </c>
      <c r="Q3" s="8" t="s">
        <v>16</v>
      </c>
      <c r="R3" s="8" t="s">
        <v>17</v>
      </c>
      <c r="S3" s="8" t="s">
        <v>18</v>
      </c>
      <c r="T3" s="8" t="s">
        <v>19</v>
      </c>
      <c r="U3" s="8" t="s">
        <v>20</v>
      </c>
      <c r="V3" s="8" t="s">
        <v>21</v>
      </c>
      <c r="W3" s="8" t="s">
        <v>22</v>
      </c>
      <c r="X3" s="8" t="s">
        <v>23</v>
      </c>
      <c r="Y3" s="8" t="s">
        <v>24</v>
      </c>
      <c r="Z3" s="8" t="s">
        <v>25</v>
      </c>
      <c r="AA3" s="8" t="s">
        <v>26</v>
      </c>
      <c r="AB3" s="8" t="s">
        <v>27</v>
      </c>
      <c r="AC3" s="8" t="s">
        <v>28</v>
      </c>
      <c r="AD3" s="8" t="s">
        <v>29</v>
      </c>
      <c r="AE3" s="8" t="s">
        <v>30</v>
      </c>
      <c r="AF3" s="8" t="s">
        <v>31</v>
      </c>
      <c r="AG3" s="8" t="s">
        <v>32</v>
      </c>
      <c r="AH3" s="8" t="s">
        <v>33</v>
      </c>
      <c r="AI3" s="8" t="s">
        <v>34</v>
      </c>
      <c r="AJ3" s="8" t="s">
        <v>35</v>
      </c>
      <c r="AK3" s="8" t="s">
        <v>36</v>
      </c>
      <c r="AL3" s="8" t="s">
        <v>37</v>
      </c>
      <c r="AM3" s="8" t="s">
        <v>38</v>
      </c>
      <c r="AN3" s="8" t="s">
        <v>39</v>
      </c>
      <c r="AO3" s="8" t="s">
        <v>40</v>
      </c>
      <c r="AP3" s="8" t="s">
        <v>41</v>
      </c>
      <c r="AQ3" s="8" t="s">
        <v>42</v>
      </c>
      <c r="AR3" s="9" t="s">
        <v>43</v>
      </c>
    </row>
    <row r="4" spans="1:44" ht="13.25" x14ac:dyDescent="0.25">
      <c r="A4" s="152" t="s">
        <v>44</v>
      </c>
      <c r="B4" s="153"/>
      <c r="C4" s="10"/>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2"/>
    </row>
    <row r="5" spans="1:44" ht="13.25" x14ac:dyDescent="0.25">
      <c r="A5" s="13" t="s">
        <v>45</v>
      </c>
      <c r="B5" s="14" t="s">
        <v>46</v>
      </c>
      <c r="C5" s="15">
        <v>1079</v>
      </c>
      <c r="D5" s="15">
        <v>0</v>
      </c>
      <c r="E5" s="15">
        <v>0</v>
      </c>
      <c r="F5" s="15">
        <v>0</v>
      </c>
      <c r="G5" s="15">
        <v>0</v>
      </c>
      <c r="H5" s="15">
        <v>0</v>
      </c>
      <c r="I5" s="15">
        <v>0</v>
      </c>
      <c r="J5" s="15">
        <v>0</v>
      </c>
      <c r="K5" s="15">
        <v>0</v>
      </c>
      <c r="L5" s="15">
        <v>0</v>
      </c>
      <c r="M5" s="15">
        <v>0</v>
      </c>
      <c r="N5" s="15">
        <v>0</v>
      </c>
      <c r="O5" s="15">
        <v>0</v>
      </c>
      <c r="P5" s="15">
        <v>0</v>
      </c>
      <c r="Q5" s="15">
        <v>0</v>
      </c>
      <c r="R5" s="15">
        <v>0</v>
      </c>
      <c r="S5" s="15">
        <v>0</v>
      </c>
      <c r="T5" s="15">
        <v>0</v>
      </c>
      <c r="U5" s="15">
        <v>0</v>
      </c>
      <c r="V5" s="15">
        <v>0</v>
      </c>
      <c r="W5" s="15">
        <v>0</v>
      </c>
      <c r="X5" s="15">
        <v>0</v>
      </c>
      <c r="Y5" s="15">
        <v>0</v>
      </c>
      <c r="Z5" s="15">
        <v>0</v>
      </c>
      <c r="AA5" s="15">
        <v>0</v>
      </c>
      <c r="AB5" s="15">
        <v>0</v>
      </c>
      <c r="AC5" s="15">
        <v>0</v>
      </c>
      <c r="AD5" s="15">
        <v>0</v>
      </c>
      <c r="AE5" s="15">
        <v>0</v>
      </c>
      <c r="AF5" s="15">
        <v>0</v>
      </c>
      <c r="AG5" s="15">
        <v>0</v>
      </c>
      <c r="AH5" s="15">
        <v>0</v>
      </c>
      <c r="AI5" s="15">
        <v>0</v>
      </c>
      <c r="AJ5" s="15">
        <v>0</v>
      </c>
      <c r="AK5" s="15">
        <v>5</v>
      </c>
      <c r="AL5" s="15">
        <v>0</v>
      </c>
      <c r="AM5" s="15">
        <v>1</v>
      </c>
      <c r="AN5" s="15">
        <v>0</v>
      </c>
      <c r="AO5" s="15">
        <v>1</v>
      </c>
      <c r="AP5" s="15">
        <v>56</v>
      </c>
      <c r="AQ5" s="15">
        <v>0</v>
      </c>
      <c r="AR5" s="16">
        <f t="shared" ref="AR5:AR47" si="0">SUM(C5:AQ5)</f>
        <v>1142</v>
      </c>
    </row>
    <row r="6" spans="1:44" ht="13.25" x14ac:dyDescent="0.25">
      <c r="A6" s="13" t="s">
        <v>47</v>
      </c>
      <c r="B6" s="14" t="s">
        <v>48</v>
      </c>
      <c r="C6" s="15">
        <v>0</v>
      </c>
      <c r="D6" s="15">
        <v>0</v>
      </c>
      <c r="E6" s="15">
        <v>0</v>
      </c>
      <c r="F6" s="15">
        <v>0</v>
      </c>
      <c r="G6" s="15">
        <v>0</v>
      </c>
      <c r="H6" s="15">
        <v>0</v>
      </c>
      <c r="I6" s="15">
        <v>0</v>
      </c>
      <c r="J6" s="15">
        <v>0</v>
      </c>
      <c r="K6" s="15">
        <v>0</v>
      </c>
      <c r="L6" s="15">
        <v>0</v>
      </c>
      <c r="M6" s="15">
        <v>0</v>
      </c>
      <c r="N6" s="15">
        <v>0</v>
      </c>
      <c r="O6" s="15">
        <v>0</v>
      </c>
      <c r="P6" s="15">
        <v>0</v>
      </c>
      <c r="Q6" s="15">
        <v>0</v>
      </c>
      <c r="R6" s="15">
        <v>0</v>
      </c>
      <c r="S6" s="15">
        <v>0</v>
      </c>
      <c r="T6" s="15">
        <v>0</v>
      </c>
      <c r="U6" s="15">
        <v>0</v>
      </c>
      <c r="V6" s="15">
        <v>0</v>
      </c>
      <c r="W6" s="15">
        <v>0</v>
      </c>
      <c r="X6" s="15">
        <v>0</v>
      </c>
      <c r="Y6" s="15">
        <v>0</v>
      </c>
      <c r="Z6" s="15">
        <v>0</v>
      </c>
      <c r="AA6" s="15">
        <v>0</v>
      </c>
      <c r="AB6" s="15">
        <v>0</v>
      </c>
      <c r="AC6" s="15">
        <v>0</v>
      </c>
      <c r="AD6" s="15">
        <v>0</v>
      </c>
      <c r="AE6" s="15">
        <v>0</v>
      </c>
      <c r="AF6" s="15">
        <v>0</v>
      </c>
      <c r="AG6" s="15">
        <v>0</v>
      </c>
      <c r="AH6" s="15">
        <v>0</v>
      </c>
      <c r="AI6" s="15">
        <v>0</v>
      </c>
      <c r="AJ6" s="15">
        <v>0</v>
      </c>
      <c r="AK6" s="15">
        <v>0</v>
      </c>
      <c r="AL6" s="15">
        <v>0</v>
      </c>
      <c r="AM6" s="15">
        <v>0</v>
      </c>
      <c r="AN6" s="15">
        <v>0</v>
      </c>
      <c r="AO6" s="15">
        <v>0</v>
      </c>
      <c r="AP6" s="15">
        <v>0</v>
      </c>
      <c r="AQ6" s="15">
        <v>0</v>
      </c>
      <c r="AR6" s="16">
        <f t="shared" si="0"/>
        <v>0</v>
      </c>
    </row>
    <row r="7" spans="1:44" ht="13.25" x14ac:dyDescent="0.25">
      <c r="A7" s="13" t="s">
        <v>49</v>
      </c>
      <c r="B7" s="14" t="s">
        <v>50</v>
      </c>
      <c r="C7" s="15">
        <v>0</v>
      </c>
      <c r="D7" s="15">
        <v>0</v>
      </c>
      <c r="E7" s="15">
        <v>0</v>
      </c>
      <c r="F7" s="15">
        <v>0</v>
      </c>
      <c r="G7" s="15">
        <v>0</v>
      </c>
      <c r="H7" s="15">
        <v>0</v>
      </c>
      <c r="I7" s="15">
        <v>0</v>
      </c>
      <c r="J7" s="15">
        <v>0</v>
      </c>
      <c r="K7" s="15">
        <v>0</v>
      </c>
      <c r="L7" s="15">
        <v>0</v>
      </c>
      <c r="M7" s="15">
        <v>0</v>
      </c>
      <c r="N7" s="15">
        <v>0</v>
      </c>
      <c r="O7" s="15">
        <v>0</v>
      </c>
      <c r="P7" s="15">
        <v>0</v>
      </c>
      <c r="Q7" s="15">
        <v>0</v>
      </c>
      <c r="R7" s="15">
        <v>0</v>
      </c>
      <c r="S7" s="15">
        <v>0</v>
      </c>
      <c r="T7" s="15">
        <v>0</v>
      </c>
      <c r="U7" s="15">
        <v>0</v>
      </c>
      <c r="V7" s="15">
        <v>0</v>
      </c>
      <c r="W7" s="15">
        <v>0</v>
      </c>
      <c r="X7" s="15">
        <v>0</v>
      </c>
      <c r="Y7" s="15">
        <v>0</v>
      </c>
      <c r="Z7" s="15">
        <v>0</v>
      </c>
      <c r="AA7" s="15">
        <v>0</v>
      </c>
      <c r="AB7" s="15">
        <v>0</v>
      </c>
      <c r="AC7" s="15">
        <v>0</v>
      </c>
      <c r="AD7" s="15">
        <v>0</v>
      </c>
      <c r="AE7" s="15">
        <v>0</v>
      </c>
      <c r="AF7" s="15">
        <v>0</v>
      </c>
      <c r="AG7" s="15">
        <v>0</v>
      </c>
      <c r="AH7" s="15">
        <v>0</v>
      </c>
      <c r="AI7" s="15">
        <v>0</v>
      </c>
      <c r="AJ7" s="15">
        <v>0</v>
      </c>
      <c r="AK7" s="15">
        <v>0</v>
      </c>
      <c r="AL7" s="15">
        <v>0</v>
      </c>
      <c r="AM7" s="15">
        <v>0</v>
      </c>
      <c r="AN7" s="15">
        <v>0</v>
      </c>
      <c r="AO7" s="15">
        <v>0</v>
      </c>
      <c r="AP7" s="15">
        <v>0</v>
      </c>
      <c r="AQ7" s="15">
        <v>0</v>
      </c>
      <c r="AR7" s="16">
        <f t="shared" si="0"/>
        <v>0</v>
      </c>
    </row>
    <row r="8" spans="1:44" ht="13.25" x14ac:dyDescent="0.25">
      <c r="A8" s="13" t="s">
        <v>51</v>
      </c>
      <c r="B8" s="14" t="s">
        <v>52</v>
      </c>
      <c r="C8" s="15">
        <v>0</v>
      </c>
      <c r="D8" s="15">
        <v>0</v>
      </c>
      <c r="E8" s="15">
        <v>0</v>
      </c>
      <c r="F8" s="15">
        <v>0</v>
      </c>
      <c r="G8" s="15">
        <v>0</v>
      </c>
      <c r="H8" s="15">
        <v>0</v>
      </c>
      <c r="I8" s="15">
        <v>0</v>
      </c>
      <c r="J8" s="15">
        <v>0</v>
      </c>
      <c r="K8" s="15">
        <v>0</v>
      </c>
      <c r="L8" s="15">
        <v>0</v>
      </c>
      <c r="M8" s="15">
        <v>0</v>
      </c>
      <c r="N8" s="15">
        <v>0</v>
      </c>
      <c r="O8" s="15">
        <v>0</v>
      </c>
      <c r="P8" s="15">
        <v>0</v>
      </c>
      <c r="Q8" s="15">
        <v>0</v>
      </c>
      <c r="R8" s="15">
        <v>0</v>
      </c>
      <c r="S8" s="15">
        <v>0</v>
      </c>
      <c r="T8" s="15">
        <v>0</v>
      </c>
      <c r="U8" s="15">
        <v>0</v>
      </c>
      <c r="V8" s="15">
        <v>0</v>
      </c>
      <c r="W8" s="15">
        <v>0</v>
      </c>
      <c r="X8" s="15">
        <v>0</v>
      </c>
      <c r="Y8" s="15">
        <v>0</v>
      </c>
      <c r="Z8" s="15">
        <v>0</v>
      </c>
      <c r="AA8" s="15">
        <v>0</v>
      </c>
      <c r="AB8" s="15">
        <v>0</v>
      </c>
      <c r="AC8" s="15">
        <v>0</v>
      </c>
      <c r="AD8" s="15">
        <v>0</v>
      </c>
      <c r="AE8" s="15">
        <v>0</v>
      </c>
      <c r="AF8" s="15">
        <v>0</v>
      </c>
      <c r="AG8" s="15">
        <v>0</v>
      </c>
      <c r="AH8" s="15">
        <v>0</v>
      </c>
      <c r="AI8" s="15">
        <v>0</v>
      </c>
      <c r="AJ8" s="15">
        <v>0</v>
      </c>
      <c r="AK8" s="15">
        <v>0</v>
      </c>
      <c r="AL8" s="15">
        <v>0</v>
      </c>
      <c r="AM8" s="15">
        <v>0</v>
      </c>
      <c r="AN8" s="15">
        <v>0</v>
      </c>
      <c r="AO8" s="15">
        <v>0</v>
      </c>
      <c r="AP8" s="15">
        <v>0</v>
      </c>
      <c r="AQ8" s="15">
        <v>0</v>
      </c>
      <c r="AR8" s="16">
        <f t="shared" si="0"/>
        <v>0</v>
      </c>
    </row>
    <row r="9" spans="1:44" ht="13.25" x14ac:dyDescent="0.25">
      <c r="A9" s="13" t="s">
        <v>53</v>
      </c>
      <c r="B9" s="14" t="s">
        <v>54</v>
      </c>
      <c r="C9" s="15">
        <v>0</v>
      </c>
      <c r="D9" s="15">
        <v>0</v>
      </c>
      <c r="E9" s="15">
        <v>0</v>
      </c>
      <c r="F9" s="15">
        <v>0</v>
      </c>
      <c r="G9" s="15">
        <v>0</v>
      </c>
      <c r="H9" s="15">
        <v>0</v>
      </c>
      <c r="I9" s="15">
        <v>0</v>
      </c>
      <c r="J9" s="15">
        <v>0</v>
      </c>
      <c r="K9" s="15">
        <v>0</v>
      </c>
      <c r="L9" s="15">
        <v>0</v>
      </c>
      <c r="M9" s="15">
        <v>0</v>
      </c>
      <c r="N9" s="15">
        <v>0</v>
      </c>
      <c r="O9" s="15">
        <v>0</v>
      </c>
      <c r="P9" s="15">
        <v>0</v>
      </c>
      <c r="Q9" s="15">
        <v>0</v>
      </c>
      <c r="R9" s="15">
        <v>0</v>
      </c>
      <c r="S9" s="15">
        <v>0</v>
      </c>
      <c r="T9" s="15">
        <v>0</v>
      </c>
      <c r="U9" s="15">
        <v>0</v>
      </c>
      <c r="V9" s="15">
        <v>0</v>
      </c>
      <c r="W9" s="15">
        <v>0</v>
      </c>
      <c r="X9" s="15">
        <v>0</v>
      </c>
      <c r="Y9" s="15">
        <v>0</v>
      </c>
      <c r="Z9" s="15">
        <v>0</v>
      </c>
      <c r="AA9" s="15">
        <v>0</v>
      </c>
      <c r="AB9" s="15">
        <v>0</v>
      </c>
      <c r="AC9" s="15">
        <v>0</v>
      </c>
      <c r="AD9" s="15">
        <v>0</v>
      </c>
      <c r="AE9" s="15">
        <v>0</v>
      </c>
      <c r="AF9" s="15">
        <v>0</v>
      </c>
      <c r="AG9" s="15">
        <v>0</v>
      </c>
      <c r="AH9" s="15">
        <v>0</v>
      </c>
      <c r="AI9" s="15">
        <v>0</v>
      </c>
      <c r="AJ9" s="15">
        <v>0</v>
      </c>
      <c r="AK9" s="15">
        <v>0</v>
      </c>
      <c r="AL9" s="15">
        <v>0</v>
      </c>
      <c r="AM9" s="15">
        <v>0</v>
      </c>
      <c r="AN9" s="15">
        <v>0</v>
      </c>
      <c r="AO9" s="15">
        <v>0</v>
      </c>
      <c r="AP9" s="15">
        <v>0</v>
      </c>
      <c r="AQ9" s="15">
        <v>0</v>
      </c>
      <c r="AR9" s="16">
        <f t="shared" si="0"/>
        <v>0</v>
      </c>
    </row>
    <row r="10" spans="1:44" ht="13.25" x14ac:dyDescent="0.25">
      <c r="A10" s="13" t="s">
        <v>55</v>
      </c>
      <c r="B10" s="14" t="s">
        <v>56</v>
      </c>
      <c r="C10" s="15">
        <v>0</v>
      </c>
      <c r="D10" s="15">
        <v>0</v>
      </c>
      <c r="E10" s="15">
        <v>0</v>
      </c>
      <c r="F10" s="15">
        <v>0</v>
      </c>
      <c r="G10" s="15">
        <v>0</v>
      </c>
      <c r="H10" s="15">
        <v>0</v>
      </c>
      <c r="I10" s="15">
        <v>0</v>
      </c>
      <c r="J10" s="15">
        <v>0</v>
      </c>
      <c r="K10" s="15">
        <v>0</v>
      </c>
      <c r="L10" s="15">
        <v>0</v>
      </c>
      <c r="M10" s="15">
        <v>0</v>
      </c>
      <c r="N10" s="15">
        <v>0</v>
      </c>
      <c r="O10" s="15">
        <v>0</v>
      </c>
      <c r="P10" s="15">
        <v>0</v>
      </c>
      <c r="Q10" s="15">
        <v>0</v>
      </c>
      <c r="R10" s="15">
        <v>0</v>
      </c>
      <c r="S10" s="15">
        <v>0</v>
      </c>
      <c r="T10" s="15">
        <v>0</v>
      </c>
      <c r="U10" s="15">
        <v>0</v>
      </c>
      <c r="V10" s="15">
        <v>0</v>
      </c>
      <c r="W10" s="15">
        <v>0</v>
      </c>
      <c r="X10" s="15">
        <v>0</v>
      </c>
      <c r="Y10" s="15">
        <v>0</v>
      </c>
      <c r="Z10" s="15">
        <v>0</v>
      </c>
      <c r="AA10" s="15">
        <v>0</v>
      </c>
      <c r="AB10" s="15">
        <v>0</v>
      </c>
      <c r="AC10" s="15">
        <v>0</v>
      </c>
      <c r="AD10" s="15">
        <v>0</v>
      </c>
      <c r="AE10" s="15">
        <v>0</v>
      </c>
      <c r="AF10" s="15">
        <v>0</v>
      </c>
      <c r="AG10" s="15">
        <v>0</v>
      </c>
      <c r="AH10" s="15">
        <v>0</v>
      </c>
      <c r="AI10" s="15">
        <v>0</v>
      </c>
      <c r="AJ10" s="15">
        <v>0</v>
      </c>
      <c r="AK10" s="15">
        <v>0</v>
      </c>
      <c r="AL10" s="15">
        <v>0</v>
      </c>
      <c r="AM10" s="15">
        <v>0</v>
      </c>
      <c r="AN10" s="15">
        <v>0</v>
      </c>
      <c r="AO10" s="15">
        <v>0</v>
      </c>
      <c r="AP10" s="15">
        <v>0</v>
      </c>
      <c r="AQ10" s="15">
        <v>0</v>
      </c>
      <c r="AR10" s="16">
        <f t="shared" si="0"/>
        <v>0</v>
      </c>
    </row>
    <row r="11" spans="1:44" ht="13.25" x14ac:dyDescent="0.25">
      <c r="A11" s="13" t="s">
        <v>57</v>
      </c>
      <c r="B11" s="14" t="s">
        <v>58</v>
      </c>
      <c r="C11" s="15">
        <v>6.49</v>
      </c>
      <c r="D11" s="15">
        <v>34.64</v>
      </c>
      <c r="E11" s="15">
        <v>107.25</v>
      </c>
      <c r="F11" s="15">
        <v>8.89</v>
      </c>
      <c r="G11" s="15">
        <v>50.38</v>
      </c>
      <c r="H11" s="15">
        <v>31.41</v>
      </c>
      <c r="I11" s="15">
        <v>26.91</v>
      </c>
      <c r="J11" s="15">
        <v>177.81</v>
      </c>
      <c r="K11" s="15">
        <v>30.09</v>
      </c>
      <c r="L11" s="15">
        <v>63.93</v>
      </c>
      <c r="M11" s="15">
        <v>47.16</v>
      </c>
      <c r="N11" s="15">
        <v>61.19</v>
      </c>
      <c r="O11" s="15">
        <v>9.98</v>
      </c>
      <c r="P11" s="15">
        <v>42.03</v>
      </c>
      <c r="Q11" s="15">
        <v>105.73</v>
      </c>
      <c r="R11" s="15">
        <v>97.37</v>
      </c>
      <c r="S11" s="15">
        <v>48.58</v>
      </c>
      <c r="T11" s="15">
        <v>44.31</v>
      </c>
      <c r="U11" s="15">
        <v>199.18</v>
      </c>
      <c r="V11" s="15">
        <v>130.38999999999999</v>
      </c>
      <c r="W11" s="15">
        <v>74.13</v>
      </c>
      <c r="X11" s="15">
        <v>47.54</v>
      </c>
      <c r="Y11" s="15">
        <v>256.23</v>
      </c>
      <c r="Z11" s="15">
        <v>188.74</v>
      </c>
      <c r="AA11" s="15">
        <v>214.16</v>
      </c>
      <c r="AB11" s="15">
        <v>301</v>
      </c>
      <c r="AC11" s="15">
        <v>96.12</v>
      </c>
      <c r="AD11" s="15">
        <v>22.63</v>
      </c>
      <c r="AE11" s="15">
        <v>95.3</v>
      </c>
      <c r="AF11" s="15">
        <v>265.06</v>
      </c>
      <c r="AG11" s="15">
        <v>635.27</v>
      </c>
      <c r="AH11" s="15">
        <v>468.18</v>
      </c>
      <c r="AI11" s="15">
        <v>126.68</v>
      </c>
      <c r="AJ11" s="15">
        <v>145.49</v>
      </c>
      <c r="AK11" s="15">
        <v>313.39999999999998</v>
      </c>
      <c r="AL11" s="15">
        <v>15.49</v>
      </c>
      <c r="AM11" s="15">
        <v>278.93</v>
      </c>
      <c r="AN11" s="15">
        <v>349.72</v>
      </c>
      <c r="AO11" s="15">
        <v>239.13</v>
      </c>
      <c r="AP11" s="15">
        <v>697</v>
      </c>
      <c r="AQ11" s="15">
        <v>23.07</v>
      </c>
      <c r="AR11" s="16">
        <f t="shared" si="0"/>
        <v>6176.99</v>
      </c>
    </row>
    <row r="12" spans="1:44" ht="13.25" x14ac:dyDescent="0.25">
      <c r="A12" s="13" t="s">
        <v>59</v>
      </c>
      <c r="B12" s="14" t="s">
        <v>60</v>
      </c>
      <c r="C12" s="15">
        <v>311.32</v>
      </c>
      <c r="D12" s="15">
        <v>91.43</v>
      </c>
      <c r="E12" s="15">
        <v>191.98</v>
      </c>
      <c r="F12" s="15">
        <v>12.44</v>
      </c>
      <c r="G12" s="15">
        <v>54.56</v>
      </c>
      <c r="H12" s="15">
        <v>7.29</v>
      </c>
      <c r="I12" s="15">
        <v>46.17</v>
      </c>
      <c r="J12" s="15">
        <v>229.54</v>
      </c>
      <c r="K12" s="15">
        <v>81.92</v>
      </c>
      <c r="L12" s="15">
        <v>114.69</v>
      </c>
      <c r="M12" s="15">
        <v>46.55</v>
      </c>
      <c r="N12" s="15">
        <v>169.51</v>
      </c>
      <c r="O12" s="15">
        <v>18.010000000000002</v>
      </c>
      <c r="P12" s="15">
        <v>85.31</v>
      </c>
      <c r="Q12" s="15">
        <v>55.67</v>
      </c>
      <c r="R12" s="15">
        <v>230.2</v>
      </c>
      <c r="S12" s="15">
        <v>58.16</v>
      </c>
      <c r="T12" s="15">
        <v>-2.89</v>
      </c>
      <c r="U12" s="15">
        <v>274.52</v>
      </c>
      <c r="V12" s="15">
        <v>786.98</v>
      </c>
      <c r="W12" s="15">
        <v>578.64</v>
      </c>
      <c r="X12" s="15">
        <v>595.37</v>
      </c>
      <c r="Y12" s="15">
        <v>2.6</v>
      </c>
      <c r="Z12" s="15">
        <v>-35.58</v>
      </c>
      <c r="AA12" s="15">
        <v>3966.38</v>
      </c>
      <c r="AB12" s="15">
        <v>144</v>
      </c>
      <c r="AC12" s="15">
        <v>98.65</v>
      </c>
      <c r="AD12" s="15">
        <v>295.77</v>
      </c>
      <c r="AE12" s="15">
        <v>153.72</v>
      </c>
      <c r="AF12" s="15">
        <v>79.97</v>
      </c>
      <c r="AG12" s="15">
        <v>2082.0100000000002</v>
      </c>
      <c r="AH12" s="15">
        <v>8391.4699999999993</v>
      </c>
      <c r="AI12" s="15">
        <v>142.65</v>
      </c>
      <c r="AJ12" s="15">
        <v>103.14</v>
      </c>
      <c r="AK12" s="15">
        <v>271.24</v>
      </c>
      <c r="AL12" s="15">
        <v>22.16</v>
      </c>
      <c r="AM12" s="15">
        <v>97.19</v>
      </c>
      <c r="AN12" s="15">
        <v>311.20999999999998</v>
      </c>
      <c r="AO12" s="15">
        <v>256.95</v>
      </c>
      <c r="AP12" s="15">
        <v>1418</v>
      </c>
      <c r="AQ12" s="15">
        <v>5.0999999999999996</v>
      </c>
      <c r="AR12" s="16">
        <f t="shared" si="0"/>
        <v>21844</v>
      </c>
    </row>
    <row r="13" spans="1:44" ht="13.25" x14ac:dyDescent="0.25">
      <c r="A13" s="13" t="s">
        <v>61</v>
      </c>
      <c r="B13" s="14" t="s">
        <v>62</v>
      </c>
      <c r="C13" s="15">
        <v>2.0299999999999998</v>
      </c>
      <c r="D13" s="15">
        <v>10.74</v>
      </c>
      <c r="E13" s="15">
        <v>27.38</v>
      </c>
      <c r="F13" s="15">
        <v>1.03</v>
      </c>
      <c r="G13" s="15">
        <v>6.33</v>
      </c>
      <c r="H13" s="15">
        <v>4.26</v>
      </c>
      <c r="I13" s="15">
        <v>6.02</v>
      </c>
      <c r="J13" s="15">
        <v>38.89</v>
      </c>
      <c r="K13" s="15">
        <v>19.95</v>
      </c>
      <c r="L13" s="15">
        <v>12.07</v>
      </c>
      <c r="M13" s="15">
        <v>5.41</v>
      </c>
      <c r="N13" s="15">
        <v>19.53</v>
      </c>
      <c r="O13" s="15">
        <v>2.4300000000000002</v>
      </c>
      <c r="P13" s="15">
        <v>11.58</v>
      </c>
      <c r="Q13" s="15">
        <v>22.58</v>
      </c>
      <c r="R13" s="15">
        <v>27.88</v>
      </c>
      <c r="S13" s="15">
        <v>9.92</v>
      </c>
      <c r="T13" s="15">
        <v>5.98</v>
      </c>
      <c r="U13" s="15">
        <v>44.48</v>
      </c>
      <c r="V13" s="15">
        <v>50.48</v>
      </c>
      <c r="W13" s="15">
        <v>39.409999999999997</v>
      </c>
      <c r="X13" s="15">
        <v>33.11</v>
      </c>
      <c r="Y13" s="15">
        <v>14.49</v>
      </c>
      <c r="Z13" s="15">
        <v>8.41</v>
      </c>
      <c r="AA13" s="15">
        <v>2102.2399999999998</v>
      </c>
      <c r="AB13" s="15">
        <v>0</v>
      </c>
      <c r="AC13" s="15">
        <v>1.21</v>
      </c>
      <c r="AD13" s="15">
        <v>15.55</v>
      </c>
      <c r="AE13" s="15">
        <v>22.33</v>
      </c>
      <c r="AF13" s="15">
        <v>28.72</v>
      </c>
      <c r="AG13" s="15">
        <v>123.09</v>
      </c>
      <c r="AH13" s="15">
        <v>458.57</v>
      </c>
      <c r="AI13" s="15">
        <v>150.85</v>
      </c>
      <c r="AJ13" s="15">
        <v>13</v>
      </c>
      <c r="AK13" s="15">
        <v>14.95</v>
      </c>
      <c r="AL13" s="15">
        <v>2.4300000000000002</v>
      </c>
      <c r="AM13" s="15">
        <v>3.21</v>
      </c>
      <c r="AN13" s="15">
        <v>23.35</v>
      </c>
      <c r="AO13" s="15">
        <v>2.88</v>
      </c>
      <c r="AP13" s="15">
        <v>271</v>
      </c>
      <c r="AQ13" s="15">
        <v>0.22</v>
      </c>
      <c r="AR13" s="16">
        <f t="shared" si="0"/>
        <v>3657.9899999999993</v>
      </c>
    </row>
    <row r="14" spans="1:44" ht="13.25" x14ac:dyDescent="0.25">
      <c r="A14" s="13" t="s">
        <v>63</v>
      </c>
      <c r="B14" s="14" t="s">
        <v>64</v>
      </c>
      <c r="C14" s="15">
        <v>5540.78</v>
      </c>
      <c r="D14" s="15">
        <v>418.49</v>
      </c>
      <c r="E14" s="15">
        <v>1219.8599999999999</v>
      </c>
      <c r="F14" s="15">
        <v>29.9</v>
      </c>
      <c r="G14" s="15">
        <v>254.43</v>
      </c>
      <c r="H14" s="15">
        <v>275.62</v>
      </c>
      <c r="I14" s="15">
        <v>255.49</v>
      </c>
      <c r="J14" s="15">
        <v>1882.41</v>
      </c>
      <c r="K14" s="15">
        <v>275.20999999999998</v>
      </c>
      <c r="L14" s="15">
        <v>433.32</v>
      </c>
      <c r="M14" s="15">
        <v>217.38</v>
      </c>
      <c r="N14" s="15">
        <v>748.21</v>
      </c>
      <c r="O14" s="15">
        <v>106.55</v>
      </c>
      <c r="P14" s="15">
        <v>500.42</v>
      </c>
      <c r="Q14" s="15">
        <v>1383.05</v>
      </c>
      <c r="R14" s="15">
        <v>1115.2</v>
      </c>
      <c r="S14" s="15">
        <v>481.59</v>
      </c>
      <c r="T14" s="15">
        <v>431.51</v>
      </c>
      <c r="U14" s="15">
        <v>2329.63</v>
      </c>
      <c r="V14" s="15">
        <v>675.38</v>
      </c>
      <c r="W14" s="15">
        <v>639.54</v>
      </c>
      <c r="X14" s="15">
        <v>165.85</v>
      </c>
      <c r="Y14" s="15">
        <v>1091.29</v>
      </c>
      <c r="Z14" s="15">
        <v>977.13</v>
      </c>
      <c r="AA14" s="15">
        <v>1265.3900000000001</v>
      </c>
      <c r="AB14" s="15">
        <v>575</v>
      </c>
      <c r="AC14" s="15">
        <v>124.9</v>
      </c>
      <c r="AD14" s="15">
        <v>10.7</v>
      </c>
      <c r="AE14" s="15">
        <v>1036.1099999999999</v>
      </c>
      <c r="AF14" s="15">
        <v>1746.83</v>
      </c>
      <c r="AG14" s="15">
        <v>1135.02</v>
      </c>
      <c r="AH14" s="15">
        <v>1465.87</v>
      </c>
      <c r="AI14" s="15">
        <v>1040.19</v>
      </c>
      <c r="AJ14" s="15">
        <v>609.51</v>
      </c>
      <c r="AK14" s="15">
        <v>638.29999999999995</v>
      </c>
      <c r="AL14" s="15">
        <v>104.25</v>
      </c>
      <c r="AM14" s="15">
        <v>86.49</v>
      </c>
      <c r="AN14" s="15">
        <v>754.63</v>
      </c>
      <c r="AO14" s="15">
        <v>354.84</v>
      </c>
      <c r="AP14" s="15">
        <v>350</v>
      </c>
      <c r="AQ14" s="15">
        <v>4.74</v>
      </c>
      <c r="AR14" s="16">
        <f t="shared" si="0"/>
        <v>32751.010000000006</v>
      </c>
    </row>
    <row r="15" spans="1:44" ht="13.25" x14ac:dyDescent="0.25">
      <c r="A15" s="13" t="s">
        <v>65</v>
      </c>
      <c r="B15" s="14" t="s">
        <v>66</v>
      </c>
      <c r="C15" s="15">
        <v>75.08</v>
      </c>
      <c r="D15" s="15">
        <v>172.35</v>
      </c>
      <c r="E15" s="15">
        <v>515.44000000000005</v>
      </c>
      <c r="F15" s="15">
        <v>25.02</v>
      </c>
      <c r="G15" s="15">
        <v>164.16</v>
      </c>
      <c r="H15" s="15">
        <v>131.03</v>
      </c>
      <c r="I15" s="15">
        <v>116.95</v>
      </c>
      <c r="J15" s="15">
        <v>823.68</v>
      </c>
      <c r="K15" s="15">
        <v>128.81</v>
      </c>
      <c r="L15" s="15">
        <v>235.98</v>
      </c>
      <c r="M15" s="15">
        <v>149.01</v>
      </c>
      <c r="N15" s="15">
        <v>306.97000000000003</v>
      </c>
      <c r="O15" s="15">
        <v>45.84</v>
      </c>
      <c r="P15" s="15">
        <v>207.39</v>
      </c>
      <c r="Q15" s="15">
        <v>551.58000000000004</v>
      </c>
      <c r="R15" s="15">
        <v>469.56</v>
      </c>
      <c r="S15" s="15">
        <v>217.16</v>
      </c>
      <c r="T15" s="15">
        <v>195.87</v>
      </c>
      <c r="U15" s="15">
        <v>904.06</v>
      </c>
      <c r="V15" s="15">
        <v>428.74</v>
      </c>
      <c r="W15" s="15">
        <v>280.45999999999998</v>
      </c>
      <c r="X15" s="15">
        <v>131.75</v>
      </c>
      <c r="Y15" s="15">
        <v>779.8</v>
      </c>
      <c r="Z15" s="15">
        <v>569.45000000000005</v>
      </c>
      <c r="AA15" s="15">
        <v>907.32</v>
      </c>
      <c r="AB15" s="15">
        <v>1947</v>
      </c>
      <c r="AC15" s="15">
        <v>266.25</v>
      </c>
      <c r="AD15" s="15">
        <v>48.24</v>
      </c>
      <c r="AE15" s="15">
        <v>439.48</v>
      </c>
      <c r="AF15" s="15">
        <v>968.56</v>
      </c>
      <c r="AG15" s="15">
        <v>1572.32</v>
      </c>
      <c r="AH15" s="15">
        <v>1272.97</v>
      </c>
      <c r="AI15" s="15">
        <v>507.42</v>
      </c>
      <c r="AJ15" s="15">
        <v>433.37</v>
      </c>
      <c r="AK15" s="15">
        <v>545.07000000000005</v>
      </c>
      <c r="AL15" s="15">
        <v>54.69</v>
      </c>
      <c r="AM15" s="15">
        <v>567.77</v>
      </c>
      <c r="AN15" s="15">
        <v>1383.41</v>
      </c>
      <c r="AO15" s="15">
        <v>240.58</v>
      </c>
      <c r="AP15" s="15">
        <v>1503</v>
      </c>
      <c r="AQ15" s="15">
        <v>44.39</v>
      </c>
      <c r="AR15" s="16">
        <f t="shared" si="0"/>
        <v>20327.98</v>
      </c>
    </row>
    <row r="16" spans="1:44" ht="13.25" x14ac:dyDescent="0.25">
      <c r="A16" s="13" t="s">
        <v>67</v>
      </c>
      <c r="B16" s="14" t="s">
        <v>68</v>
      </c>
      <c r="C16" s="15">
        <v>0</v>
      </c>
      <c r="D16" s="15">
        <v>0</v>
      </c>
      <c r="E16" s="15">
        <v>0</v>
      </c>
      <c r="F16" s="15">
        <v>0</v>
      </c>
      <c r="G16" s="15">
        <v>0</v>
      </c>
      <c r="H16" s="15">
        <v>0</v>
      </c>
      <c r="I16" s="15">
        <v>0</v>
      </c>
      <c r="J16" s="15">
        <v>0</v>
      </c>
      <c r="K16" s="15">
        <v>0</v>
      </c>
      <c r="L16" s="15">
        <v>0</v>
      </c>
      <c r="M16" s="15">
        <v>0</v>
      </c>
      <c r="N16" s="15">
        <v>0</v>
      </c>
      <c r="O16" s="15">
        <v>0</v>
      </c>
      <c r="P16" s="15">
        <v>0</v>
      </c>
      <c r="Q16" s="15">
        <v>0</v>
      </c>
      <c r="R16" s="15">
        <v>0</v>
      </c>
      <c r="S16" s="15">
        <v>0</v>
      </c>
      <c r="T16" s="15">
        <v>0</v>
      </c>
      <c r="U16" s="15">
        <v>0</v>
      </c>
      <c r="V16" s="15">
        <v>0</v>
      </c>
      <c r="W16" s="15">
        <v>0</v>
      </c>
      <c r="X16" s="15">
        <v>0</v>
      </c>
      <c r="Y16" s="15">
        <v>0</v>
      </c>
      <c r="Z16" s="15">
        <v>0</v>
      </c>
      <c r="AA16" s="15">
        <v>0</v>
      </c>
      <c r="AB16" s="15">
        <v>0</v>
      </c>
      <c r="AC16" s="15">
        <v>0</v>
      </c>
      <c r="AD16" s="15">
        <v>0</v>
      </c>
      <c r="AE16" s="15">
        <v>0</v>
      </c>
      <c r="AF16" s="15">
        <v>0</v>
      </c>
      <c r="AG16" s="15">
        <v>0</v>
      </c>
      <c r="AH16" s="15">
        <v>0</v>
      </c>
      <c r="AI16" s="15">
        <v>0</v>
      </c>
      <c r="AJ16" s="15">
        <v>0</v>
      </c>
      <c r="AK16" s="15">
        <v>0</v>
      </c>
      <c r="AL16" s="15">
        <v>0</v>
      </c>
      <c r="AM16" s="15">
        <v>0</v>
      </c>
      <c r="AN16" s="15">
        <v>0</v>
      </c>
      <c r="AO16" s="15">
        <v>0</v>
      </c>
      <c r="AP16" s="15">
        <v>0</v>
      </c>
      <c r="AQ16" s="15">
        <v>0</v>
      </c>
      <c r="AR16" s="16">
        <f t="shared" si="0"/>
        <v>0</v>
      </c>
    </row>
    <row r="17" spans="1:44" ht="13.25" x14ac:dyDescent="0.25">
      <c r="A17" s="13" t="s">
        <v>69</v>
      </c>
      <c r="B17" s="14" t="s">
        <v>70</v>
      </c>
      <c r="C17" s="15">
        <v>0</v>
      </c>
      <c r="D17" s="15">
        <v>0</v>
      </c>
      <c r="E17" s="15">
        <v>0</v>
      </c>
      <c r="F17" s="15">
        <v>0</v>
      </c>
      <c r="G17" s="15">
        <v>0</v>
      </c>
      <c r="H17" s="15">
        <v>0</v>
      </c>
      <c r="I17" s="15">
        <v>0</v>
      </c>
      <c r="J17" s="15">
        <v>0</v>
      </c>
      <c r="K17" s="15">
        <v>0</v>
      </c>
      <c r="L17" s="15">
        <v>0</v>
      </c>
      <c r="M17" s="15">
        <v>0</v>
      </c>
      <c r="N17" s="15">
        <v>0</v>
      </c>
      <c r="O17" s="15">
        <v>0</v>
      </c>
      <c r="P17" s="15">
        <v>0</v>
      </c>
      <c r="Q17" s="15">
        <v>0</v>
      </c>
      <c r="R17" s="15">
        <v>0</v>
      </c>
      <c r="S17" s="15">
        <v>0</v>
      </c>
      <c r="T17" s="15">
        <v>0</v>
      </c>
      <c r="U17" s="15">
        <v>0</v>
      </c>
      <c r="V17" s="15">
        <v>0</v>
      </c>
      <c r="W17" s="15">
        <v>0</v>
      </c>
      <c r="X17" s="15">
        <v>0</v>
      </c>
      <c r="Y17" s="15">
        <v>0</v>
      </c>
      <c r="Z17" s="15">
        <v>0</v>
      </c>
      <c r="AA17" s="15">
        <v>0</v>
      </c>
      <c r="AB17" s="15">
        <v>0</v>
      </c>
      <c r="AC17" s="15">
        <v>0</v>
      </c>
      <c r="AD17" s="15">
        <v>0</v>
      </c>
      <c r="AE17" s="15">
        <v>0</v>
      </c>
      <c r="AF17" s="15">
        <v>0</v>
      </c>
      <c r="AG17" s="15">
        <v>0</v>
      </c>
      <c r="AH17" s="15">
        <v>0</v>
      </c>
      <c r="AI17" s="15">
        <v>0</v>
      </c>
      <c r="AJ17" s="15">
        <v>0</v>
      </c>
      <c r="AK17" s="15">
        <v>0</v>
      </c>
      <c r="AL17" s="15">
        <v>0</v>
      </c>
      <c r="AM17" s="15">
        <v>0</v>
      </c>
      <c r="AN17" s="15">
        <v>0</v>
      </c>
      <c r="AO17" s="15">
        <v>0</v>
      </c>
      <c r="AP17" s="15">
        <v>0</v>
      </c>
      <c r="AQ17" s="15">
        <v>0</v>
      </c>
      <c r="AR17" s="16">
        <f t="shared" si="0"/>
        <v>0</v>
      </c>
    </row>
    <row r="18" spans="1:44" ht="13.25" x14ac:dyDescent="0.25">
      <c r="A18" s="13" t="s">
        <v>71</v>
      </c>
      <c r="B18" s="14" t="s">
        <v>72</v>
      </c>
      <c r="C18" s="15">
        <v>0</v>
      </c>
      <c r="D18" s="15">
        <v>0</v>
      </c>
      <c r="E18" s="15">
        <v>0</v>
      </c>
      <c r="F18" s="15">
        <v>0</v>
      </c>
      <c r="G18" s="15">
        <v>0</v>
      </c>
      <c r="H18" s="15">
        <v>0</v>
      </c>
      <c r="I18" s="15">
        <v>0</v>
      </c>
      <c r="J18" s="15">
        <v>0</v>
      </c>
      <c r="K18" s="15">
        <v>0</v>
      </c>
      <c r="L18" s="15">
        <v>0</v>
      </c>
      <c r="M18" s="15">
        <v>0</v>
      </c>
      <c r="N18" s="15">
        <v>0</v>
      </c>
      <c r="O18" s="15">
        <v>0</v>
      </c>
      <c r="P18" s="15">
        <v>0</v>
      </c>
      <c r="Q18" s="15">
        <v>0</v>
      </c>
      <c r="R18" s="15">
        <v>0</v>
      </c>
      <c r="S18" s="15">
        <v>0</v>
      </c>
      <c r="T18" s="15">
        <v>0</v>
      </c>
      <c r="U18" s="15">
        <v>0</v>
      </c>
      <c r="V18" s="15">
        <v>0</v>
      </c>
      <c r="W18" s="15">
        <v>0</v>
      </c>
      <c r="X18" s="15">
        <v>0</v>
      </c>
      <c r="Y18" s="15">
        <v>0</v>
      </c>
      <c r="Z18" s="15">
        <v>0</v>
      </c>
      <c r="AA18" s="15">
        <v>0</v>
      </c>
      <c r="AB18" s="15">
        <v>0</v>
      </c>
      <c r="AC18" s="15">
        <v>0</v>
      </c>
      <c r="AD18" s="15">
        <v>0</v>
      </c>
      <c r="AE18" s="15">
        <v>0</v>
      </c>
      <c r="AF18" s="15">
        <v>0</v>
      </c>
      <c r="AG18" s="15">
        <v>0</v>
      </c>
      <c r="AH18" s="15">
        <v>0</v>
      </c>
      <c r="AI18" s="15">
        <v>0</v>
      </c>
      <c r="AJ18" s="15">
        <v>0</v>
      </c>
      <c r="AK18" s="15">
        <v>0</v>
      </c>
      <c r="AL18" s="15">
        <v>0</v>
      </c>
      <c r="AM18" s="15">
        <v>0</v>
      </c>
      <c r="AN18" s="15">
        <v>0</v>
      </c>
      <c r="AO18" s="15">
        <v>0</v>
      </c>
      <c r="AP18" s="15">
        <v>0</v>
      </c>
      <c r="AQ18" s="15">
        <v>0</v>
      </c>
      <c r="AR18" s="16">
        <f t="shared" si="0"/>
        <v>0</v>
      </c>
    </row>
    <row r="19" spans="1:44" ht="13.25" x14ac:dyDescent="0.25">
      <c r="A19" s="13" t="s">
        <v>73</v>
      </c>
      <c r="B19" s="14" t="s">
        <v>74</v>
      </c>
      <c r="C19" s="15">
        <v>0</v>
      </c>
      <c r="D19" s="15">
        <v>0</v>
      </c>
      <c r="E19" s="15">
        <v>0</v>
      </c>
      <c r="F19" s="15">
        <v>0</v>
      </c>
      <c r="G19" s="15">
        <v>0</v>
      </c>
      <c r="H19" s="15">
        <v>0</v>
      </c>
      <c r="I19" s="15">
        <v>0</v>
      </c>
      <c r="J19" s="15">
        <v>0</v>
      </c>
      <c r="K19" s="15">
        <v>0</v>
      </c>
      <c r="L19" s="15">
        <v>0</v>
      </c>
      <c r="M19" s="15">
        <v>0</v>
      </c>
      <c r="N19" s="15">
        <v>0</v>
      </c>
      <c r="O19" s="15">
        <v>0</v>
      </c>
      <c r="P19" s="15">
        <v>0</v>
      </c>
      <c r="Q19" s="15">
        <v>0</v>
      </c>
      <c r="R19" s="15">
        <v>0</v>
      </c>
      <c r="S19" s="15">
        <v>0</v>
      </c>
      <c r="T19" s="15">
        <v>0</v>
      </c>
      <c r="U19" s="15">
        <v>0</v>
      </c>
      <c r="V19" s="15">
        <v>0</v>
      </c>
      <c r="W19" s="15">
        <v>0</v>
      </c>
      <c r="X19" s="15">
        <v>0</v>
      </c>
      <c r="Y19" s="15">
        <v>0</v>
      </c>
      <c r="Z19" s="15">
        <v>0</v>
      </c>
      <c r="AA19" s="15">
        <v>0</v>
      </c>
      <c r="AB19" s="15">
        <v>0</v>
      </c>
      <c r="AC19" s="15">
        <v>0</v>
      </c>
      <c r="AD19" s="15">
        <v>0</v>
      </c>
      <c r="AE19" s="15">
        <v>0</v>
      </c>
      <c r="AF19" s="15">
        <v>0</v>
      </c>
      <c r="AG19" s="15">
        <v>0</v>
      </c>
      <c r="AH19" s="15">
        <v>0</v>
      </c>
      <c r="AI19" s="15">
        <v>0</v>
      </c>
      <c r="AJ19" s="15">
        <v>0</v>
      </c>
      <c r="AK19" s="15">
        <v>0</v>
      </c>
      <c r="AL19" s="15">
        <v>0</v>
      </c>
      <c r="AM19" s="15">
        <v>0</v>
      </c>
      <c r="AN19" s="15">
        <v>0</v>
      </c>
      <c r="AO19" s="15">
        <v>0</v>
      </c>
      <c r="AP19" s="15">
        <v>0</v>
      </c>
      <c r="AQ19" s="15">
        <v>0</v>
      </c>
      <c r="AR19" s="16">
        <f t="shared" si="0"/>
        <v>0</v>
      </c>
    </row>
    <row r="20" spans="1:44" ht="13.25" x14ac:dyDescent="0.25">
      <c r="A20" s="13" t="s">
        <v>75</v>
      </c>
      <c r="B20" s="14" t="s">
        <v>76</v>
      </c>
      <c r="C20" s="15">
        <v>11.34</v>
      </c>
      <c r="D20" s="15">
        <v>54.96</v>
      </c>
      <c r="E20" s="15">
        <v>160.1</v>
      </c>
      <c r="F20" s="15">
        <v>3.48</v>
      </c>
      <c r="G20" s="15">
        <v>32.1</v>
      </c>
      <c r="H20" s="15">
        <v>35.869999999999997</v>
      </c>
      <c r="I20" s="15">
        <v>33.33</v>
      </c>
      <c r="J20" s="15">
        <v>248.37</v>
      </c>
      <c r="K20" s="15">
        <v>36.19</v>
      </c>
      <c r="L20" s="15">
        <v>56.04</v>
      </c>
      <c r="M20" s="15">
        <v>27.48</v>
      </c>
      <c r="N20" s="15">
        <v>98.47</v>
      </c>
      <c r="O20" s="15">
        <v>13.73</v>
      </c>
      <c r="P20" s="15">
        <v>65.72</v>
      </c>
      <c r="Q20" s="15">
        <v>181.86</v>
      </c>
      <c r="R20" s="15">
        <v>146.24</v>
      </c>
      <c r="S20" s="15">
        <v>63.51</v>
      </c>
      <c r="T20" s="15">
        <v>56.7</v>
      </c>
      <c r="U20" s="15">
        <v>303.52999999999997</v>
      </c>
      <c r="V20" s="15">
        <v>85.22</v>
      </c>
      <c r="W20" s="15">
        <v>83.88</v>
      </c>
      <c r="X20" s="15">
        <v>17.5</v>
      </c>
      <c r="Y20" s="15">
        <v>132.81</v>
      </c>
      <c r="Z20" s="15">
        <v>95.09</v>
      </c>
      <c r="AA20" s="15">
        <v>151.11000000000001</v>
      </c>
      <c r="AB20" s="15">
        <v>14</v>
      </c>
      <c r="AC20" s="15">
        <v>4.09</v>
      </c>
      <c r="AD20" s="15">
        <v>0.32</v>
      </c>
      <c r="AE20" s="15">
        <v>132.01</v>
      </c>
      <c r="AF20" s="15">
        <v>226.88</v>
      </c>
      <c r="AG20" s="15">
        <v>129.09</v>
      </c>
      <c r="AH20" s="15">
        <v>180.26</v>
      </c>
      <c r="AI20" s="15">
        <v>133.9</v>
      </c>
      <c r="AJ20" s="15">
        <v>70.209999999999994</v>
      </c>
      <c r="AK20" s="15">
        <v>73.64</v>
      </c>
      <c r="AL20" s="15">
        <v>12.2</v>
      </c>
      <c r="AM20" s="15">
        <v>8.2899999999999991</v>
      </c>
      <c r="AN20" s="15">
        <v>88.78</v>
      </c>
      <c r="AO20" s="15">
        <v>8.19</v>
      </c>
      <c r="AP20" s="15">
        <v>0</v>
      </c>
      <c r="AQ20" s="15">
        <v>0.51</v>
      </c>
      <c r="AR20" s="16">
        <f t="shared" si="0"/>
        <v>3277.0000000000009</v>
      </c>
    </row>
    <row r="21" spans="1:44" ht="13.25" x14ac:dyDescent="0.25">
      <c r="A21" s="13" t="s">
        <v>77</v>
      </c>
      <c r="B21" s="14" t="s">
        <v>78</v>
      </c>
      <c r="C21" s="15">
        <v>6.91</v>
      </c>
      <c r="D21" s="15">
        <v>33.99</v>
      </c>
      <c r="E21" s="15">
        <v>99.43</v>
      </c>
      <c r="F21" s="15">
        <v>2.58</v>
      </c>
      <c r="G21" s="15">
        <v>21.76</v>
      </c>
      <c r="H21" s="15">
        <v>22.74</v>
      </c>
      <c r="I21" s="15">
        <v>20.99</v>
      </c>
      <c r="J21" s="15">
        <v>154.97</v>
      </c>
      <c r="K21" s="15">
        <v>22.84</v>
      </c>
      <c r="L21" s="15">
        <v>36.46</v>
      </c>
      <c r="M21" s="15">
        <v>18.88</v>
      </c>
      <c r="N21" s="15">
        <v>60.85</v>
      </c>
      <c r="O21" s="15">
        <v>8.57</v>
      </c>
      <c r="P21" s="15">
        <v>40.69</v>
      </c>
      <c r="Q21" s="15">
        <v>111.92</v>
      </c>
      <c r="R21" s="15">
        <v>90.78</v>
      </c>
      <c r="S21" s="15">
        <v>39.82</v>
      </c>
      <c r="T21" s="15">
        <v>35.61</v>
      </c>
      <c r="U21" s="15">
        <v>186.22</v>
      </c>
      <c r="V21" s="15">
        <v>57.55</v>
      </c>
      <c r="W21" s="15">
        <v>52.4</v>
      </c>
      <c r="X21" s="15">
        <v>13.12</v>
      </c>
      <c r="Y21" s="15">
        <v>93.02</v>
      </c>
      <c r="Z21" s="15">
        <v>66.930000000000007</v>
      </c>
      <c r="AA21" s="15">
        <v>100.96</v>
      </c>
      <c r="AB21" s="15">
        <v>0</v>
      </c>
      <c r="AC21" s="15">
        <v>3.32</v>
      </c>
      <c r="AD21" s="15">
        <v>1.61</v>
      </c>
      <c r="AE21" s="15">
        <v>82.42</v>
      </c>
      <c r="AF21" s="15">
        <v>148.03</v>
      </c>
      <c r="AG21" s="15">
        <v>114.77</v>
      </c>
      <c r="AH21" s="15">
        <v>132.65</v>
      </c>
      <c r="AI21" s="15">
        <v>85.17</v>
      </c>
      <c r="AJ21" s="15">
        <v>49.81</v>
      </c>
      <c r="AK21" s="15">
        <v>50.4</v>
      </c>
      <c r="AL21" s="15">
        <v>8.0399999999999991</v>
      </c>
      <c r="AM21" s="15">
        <v>7.13</v>
      </c>
      <c r="AN21" s="15">
        <v>62.34</v>
      </c>
      <c r="AO21" s="15">
        <v>6.83</v>
      </c>
      <c r="AP21" s="15">
        <v>4</v>
      </c>
      <c r="AQ21" s="15">
        <v>0.49</v>
      </c>
      <c r="AR21" s="16">
        <f t="shared" si="0"/>
        <v>2157</v>
      </c>
    </row>
    <row r="22" spans="1:44" ht="13.25" x14ac:dyDescent="0.25">
      <c r="A22" s="13" t="s">
        <v>79</v>
      </c>
      <c r="B22" s="14" t="s">
        <v>80</v>
      </c>
      <c r="C22" s="15">
        <v>0</v>
      </c>
      <c r="D22" s="15">
        <v>0</v>
      </c>
      <c r="E22" s="15">
        <v>0</v>
      </c>
      <c r="F22" s="15">
        <v>0</v>
      </c>
      <c r="G22" s="15">
        <v>0</v>
      </c>
      <c r="H22" s="15">
        <v>0</v>
      </c>
      <c r="I22" s="15">
        <v>0</v>
      </c>
      <c r="J22" s="15">
        <v>0</v>
      </c>
      <c r="K22" s="15">
        <v>0</v>
      </c>
      <c r="L22" s="15">
        <v>0</v>
      </c>
      <c r="M22" s="15">
        <v>0</v>
      </c>
      <c r="N22" s="15">
        <v>0</v>
      </c>
      <c r="O22" s="15">
        <v>0</v>
      </c>
      <c r="P22" s="15">
        <v>0</v>
      </c>
      <c r="Q22" s="15">
        <v>0</v>
      </c>
      <c r="R22" s="15">
        <v>0</v>
      </c>
      <c r="S22" s="15">
        <v>0</v>
      </c>
      <c r="T22" s="15">
        <v>0</v>
      </c>
      <c r="U22" s="15">
        <v>0</v>
      </c>
      <c r="V22" s="15">
        <v>0</v>
      </c>
      <c r="W22" s="15">
        <v>0</v>
      </c>
      <c r="X22" s="15">
        <v>0</v>
      </c>
      <c r="Y22" s="15">
        <v>0</v>
      </c>
      <c r="Z22" s="15">
        <v>0</v>
      </c>
      <c r="AA22" s="15">
        <v>0</v>
      </c>
      <c r="AB22" s="15">
        <v>0</v>
      </c>
      <c r="AC22" s="15">
        <v>0</v>
      </c>
      <c r="AD22" s="15">
        <v>0</v>
      </c>
      <c r="AE22" s="15">
        <v>0</v>
      </c>
      <c r="AF22" s="15">
        <v>0</v>
      </c>
      <c r="AG22" s="15">
        <v>0</v>
      </c>
      <c r="AH22" s="15">
        <v>0</v>
      </c>
      <c r="AI22" s="15">
        <v>0</v>
      </c>
      <c r="AJ22" s="15">
        <v>0</v>
      </c>
      <c r="AK22" s="15">
        <v>0</v>
      </c>
      <c r="AL22" s="15">
        <v>0</v>
      </c>
      <c r="AM22" s="15">
        <v>0</v>
      </c>
      <c r="AN22" s="15">
        <v>0</v>
      </c>
      <c r="AO22" s="15">
        <v>0</v>
      </c>
      <c r="AP22" s="15">
        <v>0</v>
      </c>
      <c r="AQ22" s="15">
        <v>0</v>
      </c>
      <c r="AR22" s="16">
        <f t="shared" si="0"/>
        <v>0</v>
      </c>
    </row>
    <row r="23" spans="1:44" ht="13.25" x14ac:dyDescent="0.25">
      <c r="A23" s="13" t="s">
        <v>81</v>
      </c>
      <c r="B23" s="14" t="s">
        <v>82</v>
      </c>
      <c r="C23" s="15">
        <v>0</v>
      </c>
      <c r="D23" s="15">
        <v>0</v>
      </c>
      <c r="E23" s="15">
        <v>0</v>
      </c>
      <c r="F23" s="15">
        <v>0</v>
      </c>
      <c r="G23" s="15">
        <v>0</v>
      </c>
      <c r="H23" s="15">
        <v>0</v>
      </c>
      <c r="I23" s="15">
        <v>0</v>
      </c>
      <c r="J23" s="15">
        <v>0</v>
      </c>
      <c r="K23" s="15">
        <v>0</v>
      </c>
      <c r="L23" s="15">
        <v>0</v>
      </c>
      <c r="M23" s="15">
        <v>0</v>
      </c>
      <c r="N23" s="15">
        <v>0</v>
      </c>
      <c r="O23" s="15">
        <v>0</v>
      </c>
      <c r="P23" s="15">
        <v>0</v>
      </c>
      <c r="Q23" s="15">
        <v>0</v>
      </c>
      <c r="R23" s="15">
        <v>0</v>
      </c>
      <c r="S23" s="15">
        <v>0</v>
      </c>
      <c r="T23" s="15">
        <v>0</v>
      </c>
      <c r="U23" s="15">
        <v>0</v>
      </c>
      <c r="V23" s="15">
        <v>0</v>
      </c>
      <c r="W23" s="15">
        <v>0</v>
      </c>
      <c r="X23" s="15">
        <v>0</v>
      </c>
      <c r="Y23" s="15">
        <v>0</v>
      </c>
      <c r="Z23" s="15">
        <v>0</v>
      </c>
      <c r="AA23" s="15">
        <v>0</v>
      </c>
      <c r="AB23" s="15">
        <v>0</v>
      </c>
      <c r="AC23" s="15">
        <v>0</v>
      </c>
      <c r="AD23" s="15">
        <v>0</v>
      </c>
      <c r="AE23" s="15">
        <v>0</v>
      </c>
      <c r="AF23" s="15">
        <v>0</v>
      </c>
      <c r="AG23" s="15">
        <v>0</v>
      </c>
      <c r="AH23" s="15">
        <v>0</v>
      </c>
      <c r="AI23" s="15">
        <v>0</v>
      </c>
      <c r="AJ23" s="15">
        <v>0</v>
      </c>
      <c r="AK23" s="15">
        <v>0</v>
      </c>
      <c r="AL23" s="15">
        <v>0</v>
      </c>
      <c r="AM23" s="15">
        <v>0</v>
      </c>
      <c r="AN23" s="15">
        <v>0</v>
      </c>
      <c r="AO23" s="15">
        <v>0</v>
      </c>
      <c r="AP23" s="15">
        <v>0</v>
      </c>
      <c r="AQ23" s="15">
        <v>0</v>
      </c>
      <c r="AR23" s="16">
        <f t="shared" si="0"/>
        <v>0</v>
      </c>
    </row>
    <row r="24" spans="1:44" ht="13.25" x14ac:dyDescent="0.25">
      <c r="A24" s="13" t="s">
        <v>83</v>
      </c>
      <c r="B24" s="14" t="s">
        <v>84</v>
      </c>
      <c r="C24" s="15">
        <v>2769.3</v>
      </c>
      <c r="D24" s="15">
        <v>207.89</v>
      </c>
      <c r="E24" s="15">
        <v>450.65</v>
      </c>
      <c r="F24" s="15">
        <v>25.15</v>
      </c>
      <c r="G24" s="15">
        <v>74.08</v>
      </c>
      <c r="H24" s="15">
        <v>30</v>
      </c>
      <c r="I24" s="15">
        <v>73.760000000000005</v>
      </c>
      <c r="J24" s="15">
        <v>410.88</v>
      </c>
      <c r="K24" s="15">
        <v>52.77</v>
      </c>
      <c r="L24" s="15">
        <v>151.66999999999999</v>
      </c>
      <c r="M24" s="15">
        <v>41.54</v>
      </c>
      <c r="N24" s="15">
        <v>208.06</v>
      </c>
      <c r="O24" s="15">
        <v>17.760000000000002</v>
      </c>
      <c r="P24" s="15">
        <v>161.9</v>
      </c>
      <c r="Q24" s="15">
        <v>384.63</v>
      </c>
      <c r="R24" s="15">
        <v>314.63</v>
      </c>
      <c r="S24" s="15">
        <v>56.62</v>
      </c>
      <c r="T24" s="15">
        <v>78.89</v>
      </c>
      <c r="U24" s="15">
        <v>1987.85</v>
      </c>
      <c r="V24" s="15">
        <v>274.02999999999997</v>
      </c>
      <c r="W24" s="15">
        <v>117.25</v>
      </c>
      <c r="X24" s="15">
        <v>263.10000000000002</v>
      </c>
      <c r="Y24" s="15">
        <v>784.04</v>
      </c>
      <c r="Z24" s="15">
        <v>1988.75</v>
      </c>
      <c r="AA24" s="15">
        <v>2444.4499999999998</v>
      </c>
      <c r="AB24" s="15">
        <v>4090</v>
      </c>
      <c r="AC24" s="15">
        <v>2250.4299999999998</v>
      </c>
      <c r="AD24" s="15">
        <v>1470.78</v>
      </c>
      <c r="AE24" s="15">
        <v>72496.05</v>
      </c>
      <c r="AF24" s="15">
        <v>462.19</v>
      </c>
      <c r="AG24" s="15">
        <v>636.72</v>
      </c>
      <c r="AH24" s="15">
        <v>1417.98</v>
      </c>
      <c r="AI24" s="15">
        <v>928.07</v>
      </c>
      <c r="AJ24" s="15">
        <v>1162.02</v>
      </c>
      <c r="AK24" s="15">
        <v>4423.18</v>
      </c>
      <c r="AL24" s="15">
        <v>119.13</v>
      </c>
      <c r="AM24" s="15">
        <v>6592.89</v>
      </c>
      <c r="AN24" s="15">
        <v>3866.89</v>
      </c>
      <c r="AO24" s="15">
        <v>1701.04</v>
      </c>
      <c r="AP24" s="15">
        <v>6486</v>
      </c>
      <c r="AQ24" s="15">
        <v>221</v>
      </c>
      <c r="AR24" s="16">
        <f t="shared" si="0"/>
        <v>121694.02</v>
      </c>
    </row>
    <row r="25" spans="1:44" ht="13.25" x14ac:dyDescent="0.25">
      <c r="A25" s="13" t="s">
        <v>85</v>
      </c>
      <c r="B25" s="14" t="s">
        <v>86</v>
      </c>
      <c r="C25" s="15">
        <v>8.64</v>
      </c>
      <c r="D25" s="15">
        <v>110.25</v>
      </c>
      <c r="E25" s="15">
        <v>217.11</v>
      </c>
      <c r="F25" s="15">
        <v>24.24</v>
      </c>
      <c r="G25" s="15">
        <v>47.34</v>
      </c>
      <c r="H25" s="15">
        <v>2.65</v>
      </c>
      <c r="I25" s="15">
        <v>31.08</v>
      </c>
      <c r="J25" s="15">
        <v>86.35</v>
      </c>
      <c r="K25" s="15">
        <v>8.44</v>
      </c>
      <c r="L25" s="15">
        <v>78.58</v>
      </c>
      <c r="M25" s="15">
        <v>23.8</v>
      </c>
      <c r="N25" s="15">
        <v>79.900000000000006</v>
      </c>
      <c r="O25" s="15">
        <v>11.1</v>
      </c>
      <c r="P25" s="15">
        <v>72.95</v>
      </c>
      <c r="Q25" s="15">
        <v>157.91999999999999</v>
      </c>
      <c r="R25" s="15">
        <v>134.06</v>
      </c>
      <c r="S25" s="15">
        <v>-13.11</v>
      </c>
      <c r="T25" s="15">
        <v>13.63</v>
      </c>
      <c r="U25" s="15">
        <v>487.22</v>
      </c>
      <c r="V25" s="15">
        <v>191.48</v>
      </c>
      <c r="W25" s="15">
        <v>28.22</v>
      </c>
      <c r="X25" s="15">
        <v>277.83999999999997</v>
      </c>
      <c r="Y25" s="15">
        <v>666.23</v>
      </c>
      <c r="Z25" s="15">
        <v>2250.16</v>
      </c>
      <c r="AA25" s="15">
        <v>1938.66</v>
      </c>
      <c r="AB25" s="15">
        <v>0</v>
      </c>
      <c r="AC25" s="15">
        <v>20.09</v>
      </c>
      <c r="AD25" s="15">
        <v>1053.6199999999999</v>
      </c>
      <c r="AE25" s="15">
        <v>8101.8</v>
      </c>
      <c r="AF25" s="15">
        <v>176.67</v>
      </c>
      <c r="AG25" s="15">
        <v>554.30999999999995</v>
      </c>
      <c r="AH25" s="15">
        <v>444.77</v>
      </c>
      <c r="AI25" s="15">
        <v>878.84</v>
      </c>
      <c r="AJ25" s="15">
        <v>1000.59</v>
      </c>
      <c r="AK25" s="15">
        <v>1479.05</v>
      </c>
      <c r="AL25" s="15">
        <v>110.94</v>
      </c>
      <c r="AM25" s="15">
        <v>753</v>
      </c>
      <c r="AN25" s="15">
        <v>756.35</v>
      </c>
      <c r="AO25" s="15">
        <v>297.68</v>
      </c>
      <c r="AP25" s="15">
        <v>11281</v>
      </c>
      <c r="AQ25" s="15">
        <v>4.5199999999999996</v>
      </c>
      <c r="AR25" s="16">
        <f t="shared" si="0"/>
        <v>33847.969999999994</v>
      </c>
    </row>
    <row r="26" spans="1:44" ht="13.25" x14ac:dyDescent="0.25">
      <c r="A26" s="13" t="s">
        <v>87</v>
      </c>
      <c r="B26" s="14" t="s">
        <v>88</v>
      </c>
      <c r="C26" s="15">
        <v>0</v>
      </c>
      <c r="D26" s="15">
        <v>0</v>
      </c>
      <c r="E26" s="15">
        <v>0</v>
      </c>
      <c r="F26" s="15">
        <v>0</v>
      </c>
      <c r="G26" s="15">
        <v>0</v>
      </c>
      <c r="H26" s="15">
        <v>0</v>
      </c>
      <c r="I26" s="15">
        <v>0</v>
      </c>
      <c r="J26" s="15">
        <v>0</v>
      </c>
      <c r="K26" s="15">
        <v>0</v>
      </c>
      <c r="L26" s="15">
        <v>0</v>
      </c>
      <c r="M26" s="15">
        <v>0</v>
      </c>
      <c r="N26" s="15">
        <v>0</v>
      </c>
      <c r="O26" s="15">
        <v>0</v>
      </c>
      <c r="P26" s="15">
        <v>0</v>
      </c>
      <c r="Q26" s="15">
        <v>0</v>
      </c>
      <c r="R26" s="15">
        <v>0</v>
      </c>
      <c r="S26" s="15">
        <v>0</v>
      </c>
      <c r="T26" s="15">
        <v>0</v>
      </c>
      <c r="U26" s="15">
        <v>0</v>
      </c>
      <c r="V26" s="15">
        <v>0</v>
      </c>
      <c r="W26" s="15">
        <v>0</v>
      </c>
      <c r="X26" s="15">
        <v>0</v>
      </c>
      <c r="Y26" s="15">
        <v>0</v>
      </c>
      <c r="Z26" s="15">
        <v>0</v>
      </c>
      <c r="AA26" s="15">
        <v>0</v>
      </c>
      <c r="AB26" s="15">
        <v>0</v>
      </c>
      <c r="AC26" s="15">
        <v>0</v>
      </c>
      <c r="AD26" s="15">
        <v>0</v>
      </c>
      <c r="AE26" s="15">
        <v>0</v>
      </c>
      <c r="AF26" s="15">
        <v>0</v>
      </c>
      <c r="AG26" s="15">
        <v>0</v>
      </c>
      <c r="AH26" s="15">
        <v>0</v>
      </c>
      <c r="AI26" s="15">
        <v>0</v>
      </c>
      <c r="AJ26" s="15">
        <v>0</v>
      </c>
      <c r="AK26" s="15">
        <v>0</v>
      </c>
      <c r="AL26" s="15">
        <v>0</v>
      </c>
      <c r="AM26" s="15">
        <v>0</v>
      </c>
      <c r="AN26" s="15">
        <v>0</v>
      </c>
      <c r="AO26" s="15">
        <v>0</v>
      </c>
      <c r="AP26" s="15">
        <v>0</v>
      </c>
      <c r="AQ26" s="15">
        <v>0</v>
      </c>
      <c r="AR26" s="16">
        <f t="shared" si="0"/>
        <v>0</v>
      </c>
    </row>
    <row r="27" spans="1:44" ht="13.25" x14ac:dyDescent="0.25">
      <c r="A27" s="13" t="s">
        <v>89</v>
      </c>
      <c r="B27" s="14" t="s">
        <v>90</v>
      </c>
      <c r="C27" s="15">
        <v>0</v>
      </c>
      <c r="D27" s="15">
        <v>0</v>
      </c>
      <c r="E27" s="15">
        <v>0</v>
      </c>
      <c r="F27" s="15">
        <v>0</v>
      </c>
      <c r="G27" s="15">
        <v>0</v>
      </c>
      <c r="H27" s="15">
        <v>0</v>
      </c>
      <c r="I27" s="15">
        <v>0</v>
      </c>
      <c r="J27" s="15">
        <v>0</v>
      </c>
      <c r="K27" s="15">
        <v>0</v>
      </c>
      <c r="L27" s="15">
        <v>0</v>
      </c>
      <c r="M27" s="15">
        <v>0</v>
      </c>
      <c r="N27" s="15">
        <v>0</v>
      </c>
      <c r="O27" s="15">
        <v>0</v>
      </c>
      <c r="P27" s="15">
        <v>0</v>
      </c>
      <c r="Q27" s="15">
        <v>0</v>
      </c>
      <c r="R27" s="15">
        <v>0</v>
      </c>
      <c r="S27" s="15">
        <v>0</v>
      </c>
      <c r="T27" s="15">
        <v>0</v>
      </c>
      <c r="U27" s="15">
        <v>0</v>
      </c>
      <c r="V27" s="15">
        <v>0</v>
      </c>
      <c r="W27" s="15">
        <v>0</v>
      </c>
      <c r="X27" s="15">
        <v>0</v>
      </c>
      <c r="Y27" s="15">
        <v>0</v>
      </c>
      <c r="Z27" s="15">
        <v>0</v>
      </c>
      <c r="AA27" s="15">
        <v>0</v>
      </c>
      <c r="AB27" s="15">
        <v>0</v>
      </c>
      <c r="AC27" s="15">
        <v>0</v>
      </c>
      <c r="AD27" s="15">
        <v>0</v>
      </c>
      <c r="AE27" s="15">
        <v>0</v>
      </c>
      <c r="AF27" s="15">
        <v>0</v>
      </c>
      <c r="AG27" s="15">
        <v>0</v>
      </c>
      <c r="AH27" s="15">
        <v>0</v>
      </c>
      <c r="AI27" s="15">
        <v>0</v>
      </c>
      <c r="AJ27" s="15">
        <v>0</v>
      </c>
      <c r="AK27" s="15">
        <v>0</v>
      </c>
      <c r="AL27" s="15">
        <v>0</v>
      </c>
      <c r="AM27" s="15">
        <v>0</v>
      </c>
      <c r="AN27" s="15">
        <v>0</v>
      </c>
      <c r="AO27" s="15">
        <v>0</v>
      </c>
      <c r="AP27" s="15">
        <v>0</v>
      </c>
      <c r="AQ27" s="15">
        <v>0</v>
      </c>
      <c r="AR27" s="16">
        <f t="shared" si="0"/>
        <v>0</v>
      </c>
    </row>
    <row r="28" spans="1:44" ht="13.25" x14ac:dyDescent="0.25">
      <c r="A28" s="13" t="s">
        <v>91</v>
      </c>
      <c r="B28" s="14" t="s">
        <v>92</v>
      </c>
      <c r="C28" s="15">
        <v>0</v>
      </c>
      <c r="D28" s="15">
        <v>0</v>
      </c>
      <c r="E28" s="15">
        <v>0</v>
      </c>
      <c r="F28" s="15">
        <v>0</v>
      </c>
      <c r="G28" s="15">
        <v>0</v>
      </c>
      <c r="H28" s="15">
        <v>0</v>
      </c>
      <c r="I28" s="15">
        <v>0</v>
      </c>
      <c r="J28" s="15">
        <v>0</v>
      </c>
      <c r="K28" s="15">
        <v>0</v>
      </c>
      <c r="L28" s="15">
        <v>0</v>
      </c>
      <c r="M28" s="15">
        <v>0</v>
      </c>
      <c r="N28" s="15">
        <v>0</v>
      </c>
      <c r="O28" s="15">
        <v>0</v>
      </c>
      <c r="P28" s="15">
        <v>0</v>
      </c>
      <c r="Q28" s="15">
        <v>0</v>
      </c>
      <c r="R28" s="15">
        <v>0</v>
      </c>
      <c r="S28" s="15">
        <v>0</v>
      </c>
      <c r="T28" s="15">
        <v>0</v>
      </c>
      <c r="U28" s="15">
        <v>0</v>
      </c>
      <c r="V28" s="15">
        <v>0</v>
      </c>
      <c r="W28" s="15">
        <v>0</v>
      </c>
      <c r="X28" s="15">
        <v>0</v>
      </c>
      <c r="Y28" s="15">
        <v>0</v>
      </c>
      <c r="Z28" s="15">
        <v>0</v>
      </c>
      <c r="AA28" s="15">
        <v>0</v>
      </c>
      <c r="AB28" s="15">
        <v>0</v>
      </c>
      <c r="AC28" s="15">
        <v>0</v>
      </c>
      <c r="AD28" s="15">
        <v>0</v>
      </c>
      <c r="AE28" s="15">
        <v>0</v>
      </c>
      <c r="AF28" s="15">
        <v>0</v>
      </c>
      <c r="AG28" s="15">
        <v>0</v>
      </c>
      <c r="AH28" s="15">
        <v>0</v>
      </c>
      <c r="AI28" s="15">
        <v>0</v>
      </c>
      <c r="AJ28" s="15">
        <v>0</v>
      </c>
      <c r="AK28" s="15">
        <v>0</v>
      </c>
      <c r="AL28" s="15">
        <v>0</v>
      </c>
      <c r="AM28" s="15">
        <v>0</v>
      </c>
      <c r="AN28" s="15">
        <v>0</v>
      </c>
      <c r="AO28" s="15">
        <v>0</v>
      </c>
      <c r="AP28" s="15">
        <v>0</v>
      </c>
      <c r="AQ28" s="15">
        <v>0</v>
      </c>
      <c r="AR28" s="16">
        <f t="shared" si="0"/>
        <v>0</v>
      </c>
    </row>
    <row r="29" spans="1:44" ht="13.25" x14ac:dyDescent="0.25">
      <c r="A29" s="13" t="s">
        <v>93</v>
      </c>
      <c r="B29" s="14" t="s">
        <v>94</v>
      </c>
      <c r="C29" s="15">
        <v>0</v>
      </c>
      <c r="D29" s="15">
        <v>0</v>
      </c>
      <c r="E29" s="15">
        <v>0</v>
      </c>
      <c r="F29" s="15">
        <v>0</v>
      </c>
      <c r="G29" s="15">
        <v>0</v>
      </c>
      <c r="H29" s="15">
        <v>0</v>
      </c>
      <c r="I29" s="15">
        <v>0</v>
      </c>
      <c r="J29" s="15">
        <v>0</v>
      </c>
      <c r="K29" s="15">
        <v>0</v>
      </c>
      <c r="L29" s="15">
        <v>0</v>
      </c>
      <c r="M29" s="15">
        <v>0</v>
      </c>
      <c r="N29" s="15">
        <v>0</v>
      </c>
      <c r="O29" s="15">
        <v>0</v>
      </c>
      <c r="P29" s="15">
        <v>0</v>
      </c>
      <c r="Q29" s="15">
        <v>0</v>
      </c>
      <c r="R29" s="15">
        <v>0</v>
      </c>
      <c r="S29" s="15">
        <v>0</v>
      </c>
      <c r="T29" s="15">
        <v>0</v>
      </c>
      <c r="U29" s="15">
        <v>0</v>
      </c>
      <c r="V29" s="15">
        <v>0</v>
      </c>
      <c r="W29" s="15">
        <v>0</v>
      </c>
      <c r="X29" s="15">
        <v>0</v>
      </c>
      <c r="Y29" s="15">
        <v>0</v>
      </c>
      <c r="Z29" s="15">
        <v>0</v>
      </c>
      <c r="AA29" s="15">
        <v>0</v>
      </c>
      <c r="AB29" s="15">
        <v>0</v>
      </c>
      <c r="AC29" s="15">
        <v>0</v>
      </c>
      <c r="AD29" s="15">
        <v>0</v>
      </c>
      <c r="AE29" s="15">
        <v>0</v>
      </c>
      <c r="AF29" s="15">
        <v>0</v>
      </c>
      <c r="AG29" s="15">
        <v>0</v>
      </c>
      <c r="AH29" s="15">
        <v>0</v>
      </c>
      <c r="AI29" s="15">
        <v>0</v>
      </c>
      <c r="AJ29" s="15">
        <v>0</v>
      </c>
      <c r="AK29" s="15">
        <v>0</v>
      </c>
      <c r="AL29" s="15">
        <v>0</v>
      </c>
      <c r="AM29" s="15">
        <v>0</v>
      </c>
      <c r="AN29" s="15">
        <v>0</v>
      </c>
      <c r="AO29" s="15">
        <v>0</v>
      </c>
      <c r="AP29" s="15">
        <v>0</v>
      </c>
      <c r="AQ29" s="15">
        <v>0</v>
      </c>
      <c r="AR29" s="16">
        <f t="shared" si="0"/>
        <v>0</v>
      </c>
    </row>
    <row r="30" spans="1:44" ht="13.25" x14ac:dyDescent="0.25">
      <c r="A30" s="13" t="s">
        <v>95</v>
      </c>
      <c r="B30" s="14" t="s">
        <v>96</v>
      </c>
      <c r="C30" s="15">
        <v>0</v>
      </c>
      <c r="D30" s="15">
        <v>0</v>
      </c>
      <c r="E30" s="15">
        <v>0</v>
      </c>
      <c r="F30" s="15">
        <v>0</v>
      </c>
      <c r="G30" s="15">
        <v>0</v>
      </c>
      <c r="H30" s="15">
        <v>0</v>
      </c>
      <c r="I30" s="15">
        <v>0</v>
      </c>
      <c r="J30" s="15">
        <v>0</v>
      </c>
      <c r="K30" s="15">
        <v>0</v>
      </c>
      <c r="L30" s="15">
        <v>0</v>
      </c>
      <c r="M30" s="15">
        <v>0</v>
      </c>
      <c r="N30" s="15">
        <v>0</v>
      </c>
      <c r="O30" s="15">
        <v>0</v>
      </c>
      <c r="P30" s="15">
        <v>0</v>
      </c>
      <c r="Q30" s="15">
        <v>0</v>
      </c>
      <c r="R30" s="15">
        <v>0</v>
      </c>
      <c r="S30" s="15">
        <v>0</v>
      </c>
      <c r="T30" s="15">
        <v>0</v>
      </c>
      <c r="U30" s="15">
        <v>0</v>
      </c>
      <c r="V30" s="15">
        <v>0</v>
      </c>
      <c r="W30" s="15">
        <v>0</v>
      </c>
      <c r="X30" s="15">
        <v>0</v>
      </c>
      <c r="Y30" s="15">
        <v>0</v>
      </c>
      <c r="Z30" s="15">
        <v>0</v>
      </c>
      <c r="AA30" s="15">
        <v>0</v>
      </c>
      <c r="AB30" s="15">
        <v>0</v>
      </c>
      <c r="AC30" s="15">
        <v>0</v>
      </c>
      <c r="AD30" s="15">
        <v>0</v>
      </c>
      <c r="AE30" s="15">
        <v>0</v>
      </c>
      <c r="AF30" s="15">
        <v>0</v>
      </c>
      <c r="AG30" s="15">
        <v>0</v>
      </c>
      <c r="AH30" s="15">
        <v>0</v>
      </c>
      <c r="AI30" s="15">
        <v>0</v>
      </c>
      <c r="AJ30" s="15">
        <v>0</v>
      </c>
      <c r="AK30" s="15">
        <v>0</v>
      </c>
      <c r="AL30" s="15">
        <v>0</v>
      </c>
      <c r="AM30" s="15">
        <v>0</v>
      </c>
      <c r="AN30" s="15">
        <v>0</v>
      </c>
      <c r="AO30" s="15">
        <v>0</v>
      </c>
      <c r="AP30" s="15">
        <v>0</v>
      </c>
      <c r="AQ30" s="15">
        <v>0</v>
      </c>
      <c r="AR30" s="16">
        <f t="shared" si="0"/>
        <v>0</v>
      </c>
    </row>
    <row r="31" spans="1:44" ht="13.25" x14ac:dyDescent="0.25">
      <c r="A31" s="13" t="s">
        <v>97</v>
      </c>
      <c r="B31" s="14" t="s">
        <v>98</v>
      </c>
      <c r="C31" s="15">
        <v>0</v>
      </c>
      <c r="D31" s="15">
        <v>0</v>
      </c>
      <c r="E31" s="15">
        <v>0</v>
      </c>
      <c r="F31" s="15">
        <v>0</v>
      </c>
      <c r="G31" s="15">
        <v>0</v>
      </c>
      <c r="H31" s="15">
        <v>0</v>
      </c>
      <c r="I31" s="15">
        <v>0</v>
      </c>
      <c r="J31" s="15">
        <v>0</v>
      </c>
      <c r="K31" s="15">
        <v>0</v>
      </c>
      <c r="L31" s="15">
        <v>0</v>
      </c>
      <c r="M31" s="15">
        <v>0</v>
      </c>
      <c r="N31" s="15">
        <v>0</v>
      </c>
      <c r="O31" s="15">
        <v>0</v>
      </c>
      <c r="P31" s="15">
        <v>0</v>
      </c>
      <c r="Q31" s="15">
        <v>0</v>
      </c>
      <c r="R31" s="15">
        <v>0</v>
      </c>
      <c r="S31" s="15">
        <v>0</v>
      </c>
      <c r="T31" s="15">
        <v>0</v>
      </c>
      <c r="U31" s="15">
        <v>0</v>
      </c>
      <c r="V31" s="15">
        <v>0</v>
      </c>
      <c r="W31" s="15">
        <v>0</v>
      </c>
      <c r="X31" s="15">
        <v>0</v>
      </c>
      <c r="Y31" s="15">
        <v>0</v>
      </c>
      <c r="Z31" s="15">
        <v>0</v>
      </c>
      <c r="AA31" s="15">
        <v>0</v>
      </c>
      <c r="AB31" s="15">
        <v>0</v>
      </c>
      <c r="AC31" s="15">
        <v>0</v>
      </c>
      <c r="AD31" s="15">
        <v>0</v>
      </c>
      <c r="AE31" s="15">
        <v>0</v>
      </c>
      <c r="AF31" s="15">
        <v>0</v>
      </c>
      <c r="AG31" s="15">
        <v>0</v>
      </c>
      <c r="AH31" s="15">
        <v>0</v>
      </c>
      <c r="AI31" s="15">
        <v>0</v>
      </c>
      <c r="AJ31" s="15">
        <v>0</v>
      </c>
      <c r="AK31" s="15">
        <v>0</v>
      </c>
      <c r="AL31" s="15">
        <v>0</v>
      </c>
      <c r="AM31" s="15">
        <v>0</v>
      </c>
      <c r="AN31" s="15">
        <v>0</v>
      </c>
      <c r="AO31" s="15">
        <v>0</v>
      </c>
      <c r="AP31" s="15">
        <v>0</v>
      </c>
      <c r="AQ31" s="15">
        <v>0</v>
      </c>
      <c r="AR31" s="16">
        <f t="shared" si="0"/>
        <v>0</v>
      </c>
    </row>
    <row r="32" spans="1:44" ht="13.25" x14ac:dyDescent="0.25">
      <c r="A32" s="13" t="s">
        <v>99</v>
      </c>
      <c r="B32" s="14" t="s">
        <v>100</v>
      </c>
      <c r="C32" s="15">
        <v>0.59</v>
      </c>
      <c r="D32" s="15">
        <v>63.91</v>
      </c>
      <c r="E32" s="15">
        <v>117.47</v>
      </c>
      <c r="F32" s="15">
        <v>3.99</v>
      </c>
      <c r="G32" s="15">
        <v>-1.19</v>
      </c>
      <c r="H32" s="15">
        <v>-16.41</v>
      </c>
      <c r="I32" s="15">
        <v>9.67</v>
      </c>
      <c r="J32" s="15">
        <v>69.11</v>
      </c>
      <c r="K32" s="15">
        <v>5.0599999999999996</v>
      </c>
      <c r="L32" s="15">
        <v>32.880000000000003</v>
      </c>
      <c r="M32" s="15">
        <v>-6.83</v>
      </c>
      <c r="N32" s="15">
        <v>40.5</v>
      </c>
      <c r="O32" s="15">
        <v>-6.29</v>
      </c>
      <c r="P32" s="15">
        <v>36.39</v>
      </c>
      <c r="Q32" s="15">
        <v>68.150000000000006</v>
      </c>
      <c r="R32" s="15">
        <v>54.78</v>
      </c>
      <c r="S32" s="15">
        <v>-7.02</v>
      </c>
      <c r="T32" s="15">
        <v>3.82</v>
      </c>
      <c r="U32" s="15">
        <v>32.159999999999997</v>
      </c>
      <c r="V32" s="15">
        <v>42.79</v>
      </c>
      <c r="W32" s="15">
        <v>1.54</v>
      </c>
      <c r="X32" s="15">
        <v>48.33</v>
      </c>
      <c r="Y32" s="15">
        <v>162.71</v>
      </c>
      <c r="Z32" s="15">
        <v>300.7</v>
      </c>
      <c r="AA32" s="15">
        <v>827.88</v>
      </c>
      <c r="AB32" s="15">
        <v>0</v>
      </c>
      <c r="AC32" s="15">
        <v>276.77</v>
      </c>
      <c r="AD32" s="15">
        <v>747.32</v>
      </c>
      <c r="AE32" s="15">
        <v>14776.03</v>
      </c>
      <c r="AF32" s="15">
        <v>81.87</v>
      </c>
      <c r="AG32" s="15">
        <v>46.09</v>
      </c>
      <c r="AH32" s="15">
        <v>-90.11</v>
      </c>
      <c r="AI32" s="15">
        <v>82.35</v>
      </c>
      <c r="AJ32" s="15">
        <v>380.72</v>
      </c>
      <c r="AK32" s="15">
        <v>31.74</v>
      </c>
      <c r="AL32" s="15">
        <v>20.34</v>
      </c>
      <c r="AM32" s="15">
        <v>9.74</v>
      </c>
      <c r="AN32" s="15">
        <v>206.82</v>
      </c>
      <c r="AO32" s="15">
        <v>45.41</v>
      </c>
      <c r="AP32" s="15">
        <v>0</v>
      </c>
      <c r="AQ32" s="15">
        <v>1.21</v>
      </c>
      <c r="AR32" s="16">
        <f t="shared" si="0"/>
        <v>18500.990000000002</v>
      </c>
    </row>
    <row r="33" spans="1:44" ht="13.25" x14ac:dyDescent="0.25">
      <c r="A33" s="13" t="s">
        <v>101</v>
      </c>
      <c r="B33" s="14" t="s">
        <v>102</v>
      </c>
      <c r="C33" s="15">
        <v>0</v>
      </c>
      <c r="D33" s="15">
        <v>0</v>
      </c>
      <c r="E33" s="15">
        <v>0</v>
      </c>
      <c r="F33" s="15">
        <v>0</v>
      </c>
      <c r="G33" s="15">
        <v>0</v>
      </c>
      <c r="H33" s="15">
        <v>0</v>
      </c>
      <c r="I33" s="15">
        <v>0</v>
      </c>
      <c r="J33" s="15">
        <v>0</v>
      </c>
      <c r="K33" s="15">
        <v>0</v>
      </c>
      <c r="L33" s="15">
        <v>0</v>
      </c>
      <c r="M33" s="15">
        <v>0</v>
      </c>
      <c r="N33" s="15">
        <v>0</v>
      </c>
      <c r="O33" s="15">
        <v>0</v>
      </c>
      <c r="P33" s="15">
        <v>0</v>
      </c>
      <c r="Q33" s="15">
        <v>0</v>
      </c>
      <c r="R33" s="15">
        <v>0</v>
      </c>
      <c r="S33" s="15">
        <v>0</v>
      </c>
      <c r="T33" s="15">
        <v>0</v>
      </c>
      <c r="U33" s="15">
        <v>0</v>
      </c>
      <c r="V33" s="15">
        <v>0</v>
      </c>
      <c r="W33" s="15">
        <v>0</v>
      </c>
      <c r="X33" s="15">
        <v>0</v>
      </c>
      <c r="Y33" s="15">
        <v>0</v>
      </c>
      <c r="Z33" s="15">
        <v>0</v>
      </c>
      <c r="AA33" s="15">
        <v>0</v>
      </c>
      <c r="AB33" s="15">
        <v>0</v>
      </c>
      <c r="AC33" s="15">
        <v>0</v>
      </c>
      <c r="AD33" s="15">
        <v>0</v>
      </c>
      <c r="AE33" s="15">
        <v>0</v>
      </c>
      <c r="AF33" s="15">
        <v>0</v>
      </c>
      <c r="AG33" s="15">
        <v>0</v>
      </c>
      <c r="AH33" s="15">
        <v>0</v>
      </c>
      <c r="AI33" s="15">
        <v>0</v>
      </c>
      <c r="AJ33" s="15">
        <v>0</v>
      </c>
      <c r="AK33" s="15">
        <v>0</v>
      </c>
      <c r="AL33" s="15">
        <v>0</v>
      </c>
      <c r="AM33" s="15">
        <v>0</v>
      </c>
      <c r="AN33" s="15">
        <v>0</v>
      </c>
      <c r="AO33" s="15">
        <v>0</v>
      </c>
      <c r="AP33" s="15">
        <v>0</v>
      </c>
      <c r="AQ33" s="15">
        <v>0</v>
      </c>
      <c r="AR33" s="16">
        <f t="shared" si="0"/>
        <v>0</v>
      </c>
    </row>
    <row r="34" spans="1:44" ht="13.25" x14ac:dyDescent="0.25">
      <c r="A34" s="13" t="s">
        <v>103</v>
      </c>
      <c r="B34" s="14" t="s">
        <v>104</v>
      </c>
      <c r="C34" s="15">
        <v>0</v>
      </c>
      <c r="D34" s="15">
        <v>0</v>
      </c>
      <c r="E34" s="15">
        <v>0</v>
      </c>
      <c r="F34" s="15">
        <v>0</v>
      </c>
      <c r="G34" s="15">
        <v>0</v>
      </c>
      <c r="H34" s="15">
        <v>0</v>
      </c>
      <c r="I34" s="15">
        <v>0</v>
      </c>
      <c r="J34" s="15">
        <v>0</v>
      </c>
      <c r="K34" s="15">
        <v>0</v>
      </c>
      <c r="L34" s="15">
        <v>0</v>
      </c>
      <c r="M34" s="15">
        <v>0</v>
      </c>
      <c r="N34" s="15">
        <v>0</v>
      </c>
      <c r="O34" s="15">
        <v>0</v>
      </c>
      <c r="P34" s="15">
        <v>0</v>
      </c>
      <c r="Q34" s="15">
        <v>0</v>
      </c>
      <c r="R34" s="15">
        <v>0</v>
      </c>
      <c r="S34" s="15">
        <v>0</v>
      </c>
      <c r="T34" s="15">
        <v>0</v>
      </c>
      <c r="U34" s="15">
        <v>0</v>
      </c>
      <c r="V34" s="15">
        <v>0</v>
      </c>
      <c r="W34" s="15">
        <v>0</v>
      </c>
      <c r="X34" s="15">
        <v>0</v>
      </c>
      <c r="Y34" s="15">
        <v>0</v>
      </c>
      <c r="Z34" s="15">
        <v>0</v>
      </c>
      <c r="AA34" s="15">
        <v>0</v>
      </c>
      <c r="AB34" s="15">
        <v>0</v>
      </c>
      <c r="AC34" s="15">
        <v>0</v>
      </c>
      <c r="AD34" s="15">
        <v>0</v>
      </c>
      <c r="AE34" s="15">
        <v>0</v>
      </c>
      <c r="AF34" s="15">
        <v>0</v>
      </c>
      <c r="AG34" s="15">
        <v>0</v>
      </c>
      <c r="AH34" s="15">
        <v>0</v>
      </c>
      <c r="AI34" s="15">
        <v>0</v>
      </c>
      <c r="AJ34" s="15">
        <v>0</v>
      </c>
      <c r="AK34" s="15">
        <v>0</v>
      </c>
      <c r="AL34" s="15">
        <v>0</v>
      </c>
      <c r="AM34" s="15">
        <v>0</v>
      </c>
      <c r="AN34" s="15">
        <v>0</v>
      </c>
      <c r="AO34" s="15">
        <v>0</v>
      </c>
      <c r="AP34" s="15">
        <v>0</v>
      </c>
      <c r="AQ34" s="15">
        <v>0</v>
      </c>
      <c r="AR34" s="16">
        <f t="shared" si="0"/>
        <v>0</v>
      </c>
    </row>
    <row r="35" spans="1:44" ht="13.25" x14ac:dyDescent="0.25">
      <c r="A35" s="13" t="s">
        <v>105</v>
      </c>
      <c r="B35" s="14" t="s">
        <v>106</v>
      </c>
      <c r="C35" s="15">
        <v>327.18</v>
      </c>
      <c r="D35" s="15">
        <v>196.3</v>
      </c>
      <c r="E35" s="15">
        <v>396.01</v>
      </c>
      <c r="F35" s="15">
        <v>55.7</v>
      </c>
      <c r="G35" s="15">
        <v>245.39</v>
      </c>
      <c r="H35" s="15">
        <v>123.87</v>
      </c>
      <c r="I35" s="15">
        <v>148.34</v>
      </c>
      <c r="J35" s="15">
        <v>414.36</v>
      </c>
      <c r="K35" s="15">
        <v>382.51</v>
      </c>
      <c r="L35" s="15">
        <v>429.72</v>
      </c>
      <c r="M35" s="15">
        <v>1775.52</v>
      </c>
      <c r="N35" s="15">
        <v>157.16</v>
      </c>
      <c r="O35" s="15">
        <v>31.86</v>
      </c>
      <c r="P35" s="15">
        <v>149.02000000000001</v>
      </c>
      <c r="Q35" s="15">
        <v>362.33</v>
      </c>
      <c r="R35" s="15">
        <v>330.89</v>
      </c>
      <c r="S35" s="15">
        <v>352.1</v>
      </c>
      <c r="T35" s="15">
        <v>110.95</v>
      </c>
      <c r="U35" s="15">
        <v>444.87</v>
      </c>
      <c r="V35" s="15">
        <v>361.18</v>
      </c>
      <c r="W35" s="15">
        <v>56.86</v>
      </c>
      <c r="X35" s="15">
        <v>177.64</v>
      </c>
      <c r="Y35" s="15">
        <v>1846.52</v>
      </c>
      <c r="Z35" s="15">
        <v>899.15</v>
      </c>
      <c r="AA35" s="15">
        <v>2260.2600000000002</v>
      </c>
      <c r="AB35" s="15">
        <v>2080</v>
      </c>
      <c r="AC35" s="15">
        <v>611.23</v>
      </c>
      <c r="AD35" s="15">
        <v>1281.73</v>
      </c>
      <c r="AE35" s="15">
        <v>18064.21</v>
      </c>
      <c r="AF35" s="15">
        <v>573.65</v>
      </c>
      <c r="AG35" s="15">
        <v>8939.76</v>
      </c>
      <c r="AH35" s="15">
        <v>974.55</v>
      </c>
      <c r="AI35" s="15">
        <v>1065.47</v>
      </c>
      <c r="AJ35" s="15">
        <v>737.61</v>
      </c>
      <c r="AK35" s="15">
        <v>429.65</v>
      </c>
      <c r="AL35" s="15">
        <v>53.76</v>
      </c>
      <c r="AM35" s="15">
        <v>630.58000000000004</v>
      </c>
      <c r="AN35" s="15">
        <v>642.94000000000005</v>
      </c>
      <c r="AO35" s="15">
        <v>249.15</v>
      </c>
      <c r="AP35" s="15">
        <v>3765</v>
      </c>
      <c r="AQ35" s="15">
        <v>136.99</v>
      </c>
      <c r="AR35" s="16">
        <f t="shared" si="0"/>
        <v>52271.970000000016</v>
      </c>
    </row>
    <row r="36" spans="1:44" ht="13.25" x14ac:dyDescent="0.25">
      <c r="A36" s="13" t="s">
        <v>107</v>
      </c>
      <c r="B36" s="14" t="s">
        <v>108</v>
      </c>
      <c r="C36" s="15">
        <v>0</v>
      </c>
      <c r="D36" s="15">
        <v>0</v>
      </c>
      <c r="E36" s="15">
        <v>0</v>
      </c>
      <c r="F36" s="15">
        <v>0</v>
      </c>
      <c r="G36" s="15">
        <v>0</v>
      </c>
      <c r="H36" s="15">
        <v>0</v>
      </c>
      <c r="I36" s="15">
        <v>0</v>
      </c>
      <c r="J36" s="15">
        <v>0</v>
      </c>
      <c r="K36" s="15">
        <v>0</v>
      </c>
      <c r="L36" s="15">
        <v>0</v>
      </c>
      <c r="M36" s="15">
        <v>0</v>
      </c>
      <c r="N36" s="15">
        <v>0</v>
      </c>
      <c r="O36" s="15">
        <v>0</v>
      </c>
      <c r="P36" s="15">
        <v>0</v>
      </c>
      <c r="Q36" s="15">
        <v>0</v>
      </c>
      <c r="R36" s="15">
        <v>0</v>
      </c>
      <c r="S36" s="15">
        <v>0</v>
      </c>
      <c r="T36" s="15">
        <v>0</v>
      </c>
      <c r="U36" s="15">
        <v>0</v>
      </c>
      <c r="V36" s="15">
        <v>0</v>
      </c>
      <c r="W36" s="15">
        <v>0</v>
      </c>
      <c r="X36" s="15">
        <v>0</v>
      </c>
      <c r="Y36" s="15">
        <v>0</v>
      </c>
      <c r="Z36" s="15">
        <v>0</v>
      </c>
      <c r="AA36" s="15">
        <v>0</v>
      </c>
      <c r="AB36" s="15">
        <v>0</v>
      </c>
      <c r="AC36" s="15">
        <v>0</v>
      </c>
      <c r="AD36" s="15">
        <v>0</v>
      </c>
      <c r="AE36" s="15">
        <v>0</v>
      </c>
      <c r="AF36" s="15">
        <v>0</v>
      </c>
      <c r="AG36" s="15">
        <v>0</v>
      </c>
      <c r="AH36" s="15">
        <v>0</v>
      </c>
      <c r="AI36" s="15">
        <v>0</v>
      </c>
      <c r="AJ36" s="15">
        <v>0</v>
      </c>
      <c r="AK36" s="15">
        <v>0</v>
      </c>
      <c r="AL36" s="15">
        <v>0</v>
      </c>
      <c r="AM36" s="15">
        <v>0</v>
      </c>
      <c r="AN36" s="15">
        <v>0</v>
      </c>
      <c r="AO36" s="15">
        <v>0</v>
      </c>
      <c r="AP36" s="15">
        <v>0</v>
      </c>
      <c r="AQ36" s="15">
        <v>0</v>
      </c>
      <c r="AR36" s="16">
        <f t="shared" si="0"/>
        <v>0</v>
      </c>
    </row>
    <row r="37" spans="1:44" ht="13.25" x14ac:dyDescent="0.25">
      <c r="A37" s="13" t="s">
        <v>109</v>
      </c>
      <c r="B37" s="14" t="s">
        <v>110</v>
      </c>
      <c r="C37" s="15">
        <v>0</v>
      </c>
      <c r="D37" s="15">
        <v>0</v>
      </c>
      <c r="E37" s="15">
        <v>0</v>
      </c>
      <c r="F37" s="15">
        <v>0</v>
      </c>
      <c r="G37" s="15">
        <v>0</v>
      </c>
      <c r="H37" s="15">
        <v>0</v>
      </c>
      <c r="I37" s="15">
        <v>0</v>
      </c>
      <c r="J37" s="15">
        <v>0</v>
      </c>
      <c r="K37" s="15">
        <v>0</v>
      </c>
      <c r="L37" s="15">
        <v>0</v>
      </c>
      <c r="M37" s="15">
        <v>0</v>
      </c>
      <c r="N37" s="15">
        <v>0</v>
      </c>
      <c r="O37" s="15">
        <v>0</v>
      </c>
      <c r="P37" s="15">
        <v>0</v>
      </c>
      <c r="Q37" s="15">
        <v>0</v>
      </c>
      <c r="R37" s="15">
        <v>0</v>
      </c>
      <c r="S37" s="15">
        <v>0</v>
      </c>
      <c r="T37" s="15">
        <v>0</v>
      </c>
      <c r="U37" s="15">
        <v>0</v>
      </c>
      <c r="V37" s="15">
        <v>0</v>
      </c>
      <c r="W37" s="15">
        <v>0</v>
      </c>
      <c r="X37" s="15">
        <v>0</v>
      </c>
      <c r="Y37" s="15">
        <v>0</v>
      </c>
      <c r="Z37" s="15">
        <v>0</v>
      </c>
      <c r="AA37" s="15">
        <v>0</v>
      </c>
      <c r="AB37" s="15">
        <v>0</v>
      </c>
      <c r="AC37" s="15">
        <v>0</v>
      </c>
      <c r="AD37" s="15">
        <v>0</v>
      </c>
      <c r="AE37" s="15">
        <v>0</v>
      </c>
      <c r="AF37" s="15">
        <v>0</v>
      </c>
      <c r="AG37" s="15">
        <v>0</v>
      </c>
      <c r="AH37" s="15">
        <v>0</v>
      </c>
      <c r="AI37" s="15">
        <v>0</v>
      </c>
      <c r="AJ37" s="15">
        <v>0</v>
      </c>
      <c r="AK37" s="15">
        <v>0</v>
      </c>
      <c r="AL37" s="15">
        <v>0</v>
      </c>
      <c r="AM37" s="15">
        <v>0</v>
      </c>
      <c r="AN37" s="15">
        <v>0</v>
      </c>
      <c r="AO37" s="15">
        <v>0</v>
      </c>
      <c r="AP37" s="15">
        <v>0</v>
      </c>
      <c r="AQ37" s="15">
        <v>0</v>
      </c>
      <c r="AR37" s="16">
        <f t="shared" si="0"/>
        <v>0</v>
      </c>
    </row>
    <row r="38" spans="1:44" ht="13.25" x14ac:dyDescent="0.25">
      <c r="A38" s="13" t="s">
        <v>111</v>
      </c>
      <c r="B38" s="14" t="s">
        <v>112</v>
      </c>
      <c r="C38" s="15">
        <v>0</v>
      </c>
      <c r="D38" s="15">
        <v>0</v>
      </c>
      <c r="E38" s="15">
        <v>0</v>
      </c>
      <c r="F38" s="15">
        <v>0</v>
      </c>
      <c r="G38" s="15">
        <v>0</v>
      </c>
      <c r="H38" s="15">
        <v>0</v>
      </c>
      <c r="I38" s="15">
        <v>0</v>
      </c>
      <c r="J38" s="15">
        <v>0</v>
      </c>
      <c r="K38" s="15">
        <v>0</v>
      </c>
      <c r="L38" s="15">
        <v>0</v>
      </c>
      <c r="M38" s="15">
        <v>0</v>
      </c>
      <c r="N38" s="15">
        <v>0</v>
      </c>
      <c r="O38" s="15">
        <v>0</v>
      </c>
      <c r="P38" s="15">
        <v>0</v>
      </c>
      <c r="Q38" s="15">
        <v>0</v>
      </c>
      <c r="R38" s="15">
        <v>0</v>
      </c>
      <c r="S38" s="15">
        <v>0</v>
      </c>
      <c r="T38" s="15">
        <v>0</v>
      </c>
      <c r="U38" s="15">
        <v>0</v>
      </c>
      <c r="V38" s="15">
        <v>0</v>
      </c>
      <c r="W38" s="15">
        <v>0</v>
      </c>
      <c r="X38" s="15">
        <v>0</v>
      </c>
      <c r="Y38" s="15">
        <v>0</v>
      </c>
      <c r="Z38" s="15">
        <v>0</v>
      </c>
      <c r="AA38" s="15">
        <v>0</v>
      </c>
      <c r="AB38" s="15">
        <v>0</v>
      </c>
      <c r="AC38" s="15">
        <v>0</v>
      </c>
      <c r="AD38" s="15">
        <v>0</v>
      </c>
      <c r="AE38" s="15">
        <v>0</v>
      </c>
      <c r="AF38" s="15">
        <v>0</v>
      </c>
      <c r="AG38" s="15">
        <v>0</v>
      </c>
      <c r="AH38" s="15">
        <v>0</v>
      </c>
      <c r="AI38" s="15">
        <v>0</v>
      </c>
      <c r="AJ38" s="15">
        <v>0</v>
      </c>
      <c r="AK38" s="15">
        <v>0</v>
      </c>
      <c r="AL38" s="15">
        <v>0</v>
      </c>
      <c r="AM38" s="15">
        <v>0</v>
      </c>
      <c r="AN38" s="15">
        <v>0</v>
      </c>
      <c r="AO38" s="15">
        <v>0</v>
      </c>
      <c r="AP38" s="15">
        <v>0</v>
      </c>
      <c r="AQ38" s="15">
        <v>0</v>
      </c>
      <c r="AR38" s="16">
        <f t="shared" si="0"/>
        <v>0</v>
      </c>
    </row>
    <row r="39" spans="1:44" ht="13.25" x14ac:dyDescent="0.25">
      <c r="A39" s="13" t="s">
        <v>113</v>
      </c>
      <c r="B39" s="14" t="s">
        <v>114</v>
      </c>
      <c r="C39" s="15">
        <v>0.01</v>
      </c>
      <c r="D39" s="15">
        <v>0.05</v>
      </c>
      <c r="E39" s="15">
        <v>0.12</v>
      </c>
      <c r="F39" s="15">
        <v>0.02</v>
      </c>
      <c r="G39" s="15">
        <v>-0.8</v>
      </c>
      <c r="H39" s="15">
        <v>0.13</v>
      </c>
      <c r="I39" s="15">
        <v>0.05</v>
      </c>
      <c r="J39" s="15">
        <v>0</v>
      </c>
      <c r="K39" s="15">
        <v>0</v>
      </c>
      <c r="L39" s="15">
        <v>0.06</v>
      </c>
      <c r="M39" s="15">
        <v>0.03</v>
      </c>
      <c r="N39" s="15">
        <v>0.03</v>
      </c>
      <c r="O39" s="15">
        <v>0.01</v>
      </c>
      <c r="P39" s="15">
        <v>0.02</v>
      </c>
      <c r="Q39" s="15">
        <v>0.08</v>
      </c>
      <c r="R39" s="15">
        <v>0.06</v>
      </c>
      <c r="S39" s="15">
        <v>0.03</v>
      </c>
      <c r="T39" s="15">
        <v>0.01</v>
      </c>
      <c r="U39" s="15">
        <v>-0.23</v>
      </c>
      <c r="V39" s="15">
        <v>0.01</v>
      </c>
      <c r="W39" s="15">
        <v>0.01</v>
      </c>
      <c r="X39" s="15">
        <v>7.0000000000000007E-2</v>
      </c>
      <c r="Y39" s="15">
        <v>-3.63</v>
      </c>
      <c r="Z39" s="15">
        <v>-0.33</v>
      </c>
      <c r="AA39" s="15">
        <v>0</v>
      </c>
      <c r="AB39" s="15">
        <v>0</v>
      </c>
      <c r="AC39" s="15">
        <v>0</v>
      </c>
      <c r="AD39" s="15">
        <v>0</v>
      </c>
      <c r="AE39" s="15">
        <v>-0.35</v>
      </c>
      <c r="AF39" s="15">
        <v>-7.11</v>
      </c>
      <c r="AG39" s="15">
        <v>-0.02</v>
      </c>
      <c r="AH39" s="15">
        <v>-1.05</v>
      </c>
      <c r="AI39" s="15">
        <v>1.06</v>
      </c>
      <c r="AJ39" s="15">
        <v>-0.65</v>
      </c>
      <c r="AK39" s="15">
        <v>2730.29</v>
      </c>
      <c r="AL39" s="15">
        <v>-0.01</v>
      </c>
      <c r="AM39" s="15">
        <v>1</v>
      </c>
      <c r="AN39" s="15">
        <v>1</v>
      </c>
      <c r="AO39" s="15">
        <v>0.01</v>
      </c>
      <c r="AP39" s="15">
        <v>24</v>
      </c>
      <c r="AQ39" s="15">
        <v>0</v>
      </c>
      <c r="AR39" s="16">
        <f t="shared" si="0"/>
        <v>2743.98</v>
      </c>
    </row>
    <row r="40" spans="1:44" ht="13.25" x14ac:dyDescent="0.25">
      <c r="A40" s="13" t="s">
        <v>115</v>
      </c>
      <c r="B40" s="14" t="s">
        <v>116</v>
      </c>
      <c r="C40" s="15">
        <v>0</v>
      </c>
      <c r="D40" s="15">
        <v>0</v>
      </c>
      <c r="E40" s="15">
        <v>0</v>
      </c>
      <c r="F40" s="15">
        <v>0</v>
      </c>
      <c r="G40" s="15">
        <v>0</v>
      </c>
      <c r="H40" s="15">
        <v>0</v>
      </c>
      <c r="I40" s="15">
        <v>0</v>
      </c>
      <c r="J40" s="15">
        <v>0</v>
      </c>
      <c r="K40" s="15">
        <v>0</v>
      </c>
      <c r="L40" s="15">
        <v>0</v>
      </c>
      <c r="M40" s="15">
        <v>0</v>
      </c>
      <c r="N40" s="15">
        <v>0</v>
      </c>
      <c r="O40" s="15">
        <v>0</v>
      </c>
      <c r="P40" s="15">
        <v>0</v>
      </c>
      <c r="Q40" s="15">
        <v>0</v>
      </c>
      <c r="R40" s="15">
        <v>0</v>
      </c>
      <c r="S40" s="15">
        <v>0</v>
      </c>
      <c r="T40" s="15">
        <v>0</v>
      </c>
      <c r="U40" s="15">
        <v>0</v>
      </c>
      <c r="V40" s="15">
        <v>0</v>
      </c>
      <c r="W40" s="15">
        <v>0</v>
      </c>
      <c r="X40" s="15">
        <v>0</v>
      </c>
      <c r="Y40" s="15">
        <v>0</v>
      </c>
      <c r="Z40" s="15">
        <v>0</v>
      </c>
      <c r="AA40" s="15">
        <v>0</v>
      </c>
      <c r="AB40" s="15">
        <v>0</v>
      </c>
      <c r="AC40" s="15">
        <v>0</v>
      </c>
      <c r="AD40" s="15">
        <v>0</v>
      </c>
      <c r="AE40" s="15">
        <v>0</v>
      </c>
      <c r="AF40" s="15">
        <v>0</v>
      </c>
      <c r="AG40" s="15">
        <v>0</v>
      </c>
      <c r="AH40" s="15">
        <v>0</v>
      </c>
      <c r="AI40" s="15">
        <v>0</v>
      </c>
      <c r="AJ40" s="15">
        <v>0</v>
      </c>
      <c r="AK40" s="15">
        <v>0</v>
      </c>
      <c r="AL40" s="15">
        <v>0</v>
      </c>
      <c r="AM40" s="15">
        <v>0</v>
      </c>
      <c r="AN40" s="15">
        <v>0</v>
      </c>
      <c r="AO40" s="15">
        <v>0</v>
      </c>
      <c r="AP40" s="15">
        <v>0</v>
      </c>
      <c r="AQ40" s="15">
        <v>0</v>
      </c>
      <c r="AR40" s="16">
        <f t="shared" si="0"/>
        <v>0</v>
      </c>
    </row>
    <row r="41" spans="1:44" ht="13.25" x14ac:dyDescent="0.25">
      <c r="A41" s="13" t="s">
        <v>117</v>
      </c>
      <c r="B41" s="14" t="s">
        <v>118</v>
      </c>
      <c r="C41" s="15">
        <v>0</v>
      </c>
      <c r="D41" s="15">
        <v>0</v>
      </c>
      <c r="E41" s="15">
        <v>0</v>
      </c>
      <c r="F41" s="15">
        <v>0</v>
      </c>
      <c r="G41" s="15">
        <v>0</v>
      </c>
      <c r="H41" s="15">
        <v>0</v>
      </c>
      <c r="I41" s="15">
        <v>0</v>
      </c>
      <c r="J41" s="15">
        <v>0</v>
      </c>
      <c r="K41" s="15">
        <v>0</v>
      </c>
      <c r="L41" s="15">
        <v>0</v>
      </c>
      <c r="M41" s="15">
        <v>0</v>
      </c>
      <c r="N41" s="15">
        <v>0</v>
      </c>
      <c r="O41" s="15">
        <v>0</v>
      </c>
      <c r="P41" s="15">
        <v>0</v>
      </c>
      <c r="Q41" s="15">
        <v>0</v>
      </c>
      <c r="R41" s="15">
        <v>0</v>
      </c>
      <c r="S41" s="15">
        <v>0</v>
      </c>
      <c r="T41" s="15">
        <v>0</v>
      </c>
      <c r="U41" s="15">
        <v>0</v>
      </c>
      <c r="V41" s="15">
        <v>0</v>
      </c>
      <c r="W41" s="15">
        <v>0</v>
      </c>
      <c r="X41" s="15">
        <v>0</v>
      </c>
      <c r="Y41" s="15">
        <v>0</v>
      </c>
      <c r="Z41" s="15">
        <v>0</v>
      </c>
      <c r="AA41" s="15">
        <v>0</v>
      </c>
      <c r="AB41" s="15">
        <v>0</v>
      </c>
      <c r="AC41" s="15">
        <v>0</v>
      </c>
      <c r="AD41" s="15">
        <v>0</v>
      </c>
      <c r="AE41" s="15">
        <v>0</v>
      </c>
      <c r="AF41" s="15">
        <v>0</v>
      </c>
      <c r="AG41" s="15">
        <v>0</v>
      </c>
      <c r="AH41" s="15">
        <v>0</v>
      </c>
      <c r="AI41" s="15">
        <v>0</v>
      </c>
      <c r="AJ41" s="15">
        <v>0</v>
      </c>
      <c r="AK41" s="15">
        <v>0</v>
      </c>
      <c r="AL41" s="15">
        <v>0</v>
      </c>
      <c r="AM41" s="15">
        <v>0</v>
      </c>
      <c r="AN41" s="15">
        <v>0</v>
      </c>
      <c r="AO41" s="15">
        <v>0</v>
      </c>
      <c r="AP41" s="15">
        <v>0</v>
      </c>
      <c r="AQ41" s="15">
        <v>0</v>
      </c>
      <c r="AR41" s="16">
        <f t="shared" si="0"/>
        <v>0</v>
      </c>
    </row>
    <row r="42" spans="1:44" ht="13.25" x14ac:dyDescent="0.25">
      <c r="A42" s="13" t="s">
        <v>119</v>
      </c>
      <c r="B42" s="14" t="s">
        <v>120</v>
      </c>
      <c r="C42" s="15">
        <v>0</v>
      </c>
      <c r="D42" s="15">
        <v>0</v>
      </c>
      <c r="E42" s="15">
        <v>0</v>
      </c>
      <c r="F42" s="15">
        <v>0</v>
      </c>
      <c r="G42" s="15">
        <v>0</v>
      </c>
      <c r="H42" s="15">
        <v>0</v>
      </c>
      <c r="I42" s="15">
        <v>0</v>
      </c>
      <c r="J42" s="15">
        <v>0</v>
      </c>
      <c r="K42" s="15">
        <v>0</v>
      </c>
      <c r="L42" s="15">
        <v>0</v>
      </c>
      <c r="M42" s="15">
        <v>0</v>
      </c>
      <c r="N42" s="15">
        <v>0</v>
      </c>
      <c r="O42" s="15">
        <v>0</v>
      </c>
      <c r="P42" s="15">
        <v>0</v>
      </c>
      <c r="Q42" s="15">
        <v>0</v>
      </c>
      <c r="R42" s="15">
        <v>0</v>
      </c>
      <c r="S42" s="15">
        <v>0</v>
      </c>
      <c r="T42" s="15">
        <v>0</v>
      </c>
      <c r="U42" s="15">
        <v>0</v>
      </c>
      <c r="V42" s="15">
        <v>0</v>
      </c>
      <c r="W42" s="15">
        <v>0</v>
      </c>
      <c r="X42" s="15">
        <v>0</v>
      </c>
      <c r="Y42" s="15">
        <v>0</v>
      </c>
      <c r="Z42" s="15">
        <v>0</v>
      </c>
      <c r="AA42" s="15">
        <v>0</v>
      </c>
      <c r="AB42" s="15">
        <v>0</v>
      </c>
      <c r="AC42" s="15">
        <v>0</v>
      </c>
      <c r="AD42" s="15">
        <v>0</v>
      </c>
      <c r="AE42" s="15">
        <v>0</v>
      </c>
      <c r="AF42" s="15">
        <v>0</v>
      </c>
      <c r="AG42" s="15">
        <v>0</v>
      </c>
      <c r="AH42" s="15">
        <v>0</v>
      </c>
      <c r="AI42" s="15">
        <v>0</v>
      </c>
      <c r="AJ42" s="15">
        <v>0</v>
      </c>
      <c r="AK42" s="15">
        <v>0</v>
      </c>
      <c r="AL42" s="15">
        <v>0</v>
      </c>
      <c r="AM42" s="15">
        <v>0</v>
      </c>
      <c r="AN42" s="15">
        <v>0</v>
      </c>
      <c r="AO42" s="15">
        <v>0</v>
      </c>
      <c r="AP42" s="15">
        <v>0</v>
      </c>
      <c r="AQ42" s="15">
        <v>0</v>
      </c>
      <c r="AR42" s="16">
        <f t="shared" si="0"/>
        <v>0</v>
      </c>
    </row>
    <row r="43" spans="1:44" ht="13.25" x14ac:dyDescent="0.25">
      <c r="A43" s="13" t="s">
        <v>121</v>
      </c>
      <c r="B43" s="14" t="s">
        <v>122</v>
      </c>
      <c r="C43" s="15">
        <v>0</v>
      </c>
      <c r="D43" s="15">
        <v>0</v>
      </c>
      <c r="E43" s="15">
        <v>0</v>
      </c>
      <c r="F43" s="15">
        <v>0</v>
      </c>
      <c r="G43" s="15">
        <v>0</v>
      </c>
      <c r="H43" s="15">
        <v>0</v>
      </c>
      <c r="I43" s="15">
        <v>0</v>
      </c>
      <c r="J43" s="15">
        <v>0</v>
      </c>
      <c r="K43" s="15">
        <v>0</v>
      </c>
      <c r="L43" s="15">
        <v>0</v>
      </c>
      <c r="M43" s="15">
        <v>0</v>
      </c>
      <c r="N43" s="15">
        <v>0</v>
      </c>
      <c r="O43" s="15">
        <v>0</v>
      </c>
      <c r="P43" s="15">
        <v>0</v>
      </c>
      <c r="Q43" s="15">
        <v>0</v>
      </c>
      <c r="R43" s="15">
        <v>0</v>
      </c>
      <c r="S43" s="15">
        <v>0</v>
      </c>
      <c r="T43" s="15">
        <v>0</v>
      </c>
      <c r="U43" s="15">
        <v>0</v>
      </c>
      <c r="V43" s="15">
        <v>0</v>
      </c>
      <c r="W43" s="15">
        <v>0</v>
      </c>
      <c r="X43" s="15">
        <v>0</v>
      </c>
      <c r="Y43" s="15">
        <v>0</v>
      </c>
      <c r="Z43" s="15">
        <v>0</v>
      </c>
      <c r="AA43" s="15">
        <v>0</v>
      </c>
      <c r="AB43" s="15">
        <v>0</v>
      </c>
      <c r="AC43" s="15">
        <v>0</v>
      </c>
      <c r="AD43" s="15">
        <v>0</v>
      </c>
      <c r="AE43" s="15">
        <v>0</v>
      </c>
      <c r="AF43" s="15">
        <v>0</v>
      </c>
      <c r="AG43" s="15">
        <v>0</v>
      </c>
      <c r="AH43" s="15">
        <v>0</v>
      </c>
      <c r="AI43" s="15">
        <v>0</v>
      </c>
      <c r="AJ43" s="15">
        <v>0</v>
      </c>
      <c r="AK43" s="15">
        <v>0</v>
      </c>
      <c r="AL43" s="15">
        <v>0</v>
      </c>
      <c r="AM43" s="15">
        <v>0</v>
      </c>
      <c r="AN43" s="15">
        <v>0</v>
      </c>
      <c r="AO43" s="15">
        <v>0</v>
      </c>
      <c r="AP43" s="15">
        <v>0</v>
      </c>
      <c r="AQ43" s="15">
        <v>0</v>
      </c>
      <c r="AR43" s="16">
        <f t="shared" si="0"/>
        <v>0</v>
      </c>
    </row>
    <row r="44" spans="1:44" ht="13.25" x14ac:dyDescent="0.25">
      <c r="A44" s="13" t="s">
        <v>123</v>
      </c>
      <c r="B44" s="14" t="s">
        <v>124</v>
      </c>
      <c r="C44" s="15">
        <v>0</v>
      </c>
      <c r="D44" s="15">
        <v>0</v>
      </c>
      <c r="E44" s="15">
        <v>0</v>
      </c>
      <c r="F44" s="15">
        <v>0</v>
      </c>
      <c r="G44" s="15">
        <v>0</v>
      </c>
      <c r="H44" s="15">
        <v>0</v>
      </c>
      <c r="I44" s="15">
        <v>0</v>
      </c>
      <c r="J44" s="15">
        <v>0</v>
      </c>
      <c r="K44" s="15">
        <v>0</v>
      </c>
      <c r="L44" s="15">
        <v>0</v>
      </c>
      <c r="M44" s="15">
        <v>0</v>
      </c>
      <c r="N44" s="15">
        <v>0</v>
      </c>
      <c r="O44" s="15">
        <v>0</v>
      </c>
      <c r="P44" s="15">
        <v>0</v>
      </c>
      <c r="Q44" s="15">
        <v>0</v>
      </c>
      <c r="R44" s="15">
        <v>0</v>
      </c>
      <c r="S44" s="15">
        <v>0</v>
      </c>
      <c r="T44" s="15">
        <v>0</v>
      </c>
      <c r="U44" s="15">
        <v>0</v>
      </c>
      <c r="V44" s="15">
        <v>0</v>
      </c>
      <c r="W44" s="15">
        <v>0</v>
      </c>
      <c r="X44" s="15">
        <v>0</v>
      </c>
      <c r="Y44" s="15">
        <v>0</v>
      </c>
      <c r="Z44" s="15">
        <v>0</v>
      </c>
      <c r="AA44" s="15">
        <v>0</v>
      </c>
      <c r="AB44" s="15">
        <v>0</v>
      </c>
      <c r="AC44" s="15">
        <v>0</v>
      </c>
      <c r="AD44" s="15">
        <v>0</v>
      </c>
      <c r="AE44" s="15">
        <v>0</v>
      </c>
      <c r="AF44" s="15">
        <v>0</v>
      </c>
      <c r="AG44" s="15">
        <v>0</v>
      </c>
      <c r="AH44" s="15">
        <v>0</v>
      </c>
      <c r="AI44" s="15">
        <v>0</v>
      </c>
      <c r="AJ44" s="15">
        <v>0</v>
      </c>
      <c r="AK44" s="15">
        <v>0</v>
      </c>
      <c r="AL44" s="15">
        <v>0</v>
      </c>
      <c r="AM44" s="15">
        <v>0</v>
      </c>
      <c r="AN44" s="15">
        <v>0</v>
      </c>
      <c r="AO44" s="15">
        <v>0</v>
      </c>
      <c r="AP44" s="15">
        <v>0</v>
      </c>
      <c r="AQ44" s="15">
        <v>0</v>
      </c>
      <c r="AR44" s="16">
        <f t="shared" si="0"/>
        <v>0</v>
      </c>
    </row>
    <row r="45" spans="1:44" ht="13.25" x14ac:dyDescent="0.25">
      <c r="A45" s="13" t="s">
        <v>125</v>
      </c>
      <c r="B45" s="14" t="s">
        <v>126</v>
      </c>
      <c r="C45" s="15">
        <v>0</v>
      </c>
      <c r="D45" s="15">
        <v>0</v>
      </c>
      <c r="E45" s="15">
        <v>0</v>
      </c>
      <c r="F45" s="15">
        <v>0</v>
      </c>
      <c r="G45" s="15">
        <v>0</v>
      </c>
      <c r="H45" s="15">
        <v>0</v>
      </c>
      <c r="I45" s="15">
        <v>0</v>
      </c>
      <c r="J45" s="15">
        <v>0</v>
      </c>
      <c r="K45" s="15">
        <v>0</v>
      </c>
      <c r="L45" s="15">
        <v>0</v>
      </c>
      <c r="M45" s="15">
        <v>0</v>
      </c>
      <c r="N45" s="15">
        <v>0</v>
      </c>
      <c r="O45" s="15">
        <v>0</v>
      </c>
      <c r="P45" s="15">
        <v>0</v>
      </c>
      <c r="Q45" s="15">
        <v>0</v>
      </c>
      <c r="R45" s="15">
        <v>0</v>
      </c>
      <c r="S45" s="15">
        <v>0</v>
      </c>
      <c r="T45" s="15">
        <v>0</v>
      </c>
      <c r="U45" s="15">
        <v>0</v>
      </c>
      <c r="V45" s="15">
        <v>0</v>
      </c>
      <c r="W45" s="15">
        <v>0</v>
      </c>
      <c r="X45" s="15">
        <v>0</v>
      </c>
      <c r="Y45" s="15">
        <v>0</v>
      </c>
      <c r="Z45" s="15">
        <v>0</v>
      </c>
      <c r="AA45" s="15">
        <v>0</v>
      </c>
      <c r="AB45" s="15">
        <v>0</v>
      </c>
      <c r="AC45" s="15">
        <v>0</v>
      </c>
      <c r="AD45" s="15">
        <v>0</v>
      </c>
      <c r="AE45" s="15">
        <v>0</v>
      </c>
      <c r="AF45" s="15">
        <v>0</v>
      </c>
      <c r="AG45" s="15">
        <v>0</v>
      </c>
      <c r="AH45" s="15">
        <v>0</v>
      </c>
      <c r="AI45" s="15">
        <v>0</v>
      </c>
      <c r="AJ45" s="15">
        <v>0</v>
      </c>
      <c r="AK45" s="15">
        <v>0</v>
      </c>
      <c r="AL45" s="15">
        <v>0</v>
      </c>
      <c r="AM45" s="15">
        <v>0</v>
      </c>
      <c r="AN45" s="15">
        <v>0</v>
      </c>
      <c r="AO45" s="15">
        <v>0</v>
      </c>
      <c r="AP45" s="15">
        <v>0</v>
      </c>
      <c r="AQ45" s="15">
        <v>0</v>
      </c>
      <c r="AR45" s="16">
        <f t="shared" si="0"/>
        <v>0</v>
      </c>
    </row>
    <row r="46" spans="1:44" ht="13.25" x14ac:dyDescent="0.25">
      <c r="A46" s="13" t="s">
        <v>127</v>
      </c>
      <c r="B46" s="14" t="s">
        <v>128</v>
      </c>
      <c r="C46" s="15"/>
      <c r="D46" s="15"/>
      <c r="E46" s="15"/>
      <c r="F46" s="15"/>
      <c r="G46" s="15"/>
      <c r="H46" s="15"/>
      <c r="I46" s="15"/>
      <c r="J46" s="15"/>
      <c r="K46" s="15"/>
      <c r="L46" s="15"/>
      <c r="M46" s="15"/>
      <c r="N46" s="15"/>
      <c r="O46" s="15"/>
      <c r="P46" s="15"/>
      <c r="Q46" s="15"/>
      <c r="R46" s="15"/>
      <c r="S46" s="15"/>
      <c r="T46" s="15"/>
      <c r="U46" s="15"/>
      <c r="V46" s="15"/>
      <c r="W46" s="15"/>
      <c r="X46" s="15"/>
      <c r="Y46" s="15"/>
      <c r="Z46" s="15"/>
      <c r="AA46" s="15"/>
      <c r="AB46" s="15"/>
      <c r="AC46" s="15"/>
      <c r="AD46" s="15"/>
      <c r="AE46" s="15"/>
      <c r="AF46" s="15"/>
      <c r="AG46" s="15"/>
      <c r="AH46" s="15"/>
      <c r="AI46" s="15"/>
      <c r="AJ46" s="15"/>
      <c r="AK46" s="15"/>
      <c r="AL46" s="15"/>
      <c r="AM46" s="15"/>
      <c r="AN46" s="15"/>
      <c r="AO46" s="15"/>
      <c r="AP46" s="15"/>
      <c r="AQ46" s="15"/>
      <c r="AR46" s="16">
        <f t="shared" si="0"/>
        <v>0</v>
      </c>
    </row>
    <row r="47" spans="1:44" ht="13.25" x14ac:dyDescent="0.25">
      <c r="A47" s="13" t="s">
        <v>129</v>
      </c>
      <c r="B47" s="14" t="s">
        <v>130</v>
      </c>
      <c r="C47" s="15"/>
      <c r="D47" s="15"/>
      <c r="E47" s="15"/>
      <c r="F47" s="15"/>
      <c r="G47" s="15"/>
      <c r="H47" s="15"/>
      <c r="I47" s="15"/>
      <c r="J47" s="15"/>
      <c r="K47" s="15"/>
      <c r="L47" s="15"/>
      <c r="M47" s="15"/>
      <c r="N47" s="15"/>
      <c r="O47" s="15"/>
      <c r="P47" s="15"/>
      <c r="Q47" s="15"/>
      <c r="R47" s="15"/>
      <c r="S47" s="15"/>
      <c r="T47" s="15"/>
      <c r="U47" s="15"/>
      <c r="V47" s="15"/>
      <c r="W47" s="15"/>
      <c r="X47" s="15"/>
      <c r="Y47" s="15"/>
      <c r="Z47" s="15"/>
      <c r="AA47" s="15"/>
      <c r="AB47" s="15"/>
      <c r="AC47" s="15"/>
      <c r="AD47" s="15"/>
      <c r="AE47" s="15"/>
      <c r="AF47" s="15"/>
      <c r="AG47" s="15"/>
      <c r="AH47" s="15"/>
      <c r="AI47" s="15"/>
      <c r="AJ47" s="15"/>
      <c r="AK47" s="15"/>
      <c r="AL47" s="15"/>
      <c r="AM47" s="15"/>
      <c r="AN47" s="15"/>
      <c r="AO47" s="15"/>
      <c r="AP47" s="15"/>
      <c r="AQ47" s="15"/>
      <c r="AR47" s="16">
        <f t="shared" si="0"/>
        <v>0</v>
      </c>
    </row>
    <row r="48" spans="1:44" ht="13.25" x14ac:dyDescent="0.25">
      <c r="A48" s="17" t="s">
        <v>131</v>
      </c>
      <c r="B48" s="18" t="s">
        <v>132</v>
      </c>
      <c r="C48" s="19">
        <f t="shared" ref="C48:AR48" si="1">SUM(C5:C47)</f>
        <v>10138.67</v>
      </c>
      <c r="D48" s="19">
        <f t="shared" si="1"/>
        <v>1395</v>
      </c>
      <c r="E48" s="19">
        <f t="shared" si="1"/>
        <v>3502.7999999999993</v>
      </c>
      <c r="F48" s="19">
        <f t="shared" si="1"/>
        <v>192.44000000000003</v>
      </c>
      <c r="G48" s="19">
        <f t="shared" si="1"/>
        <v>948.54000000000008</v>
      </c>
      <c r="H48" s="19">
        <f t="shared" si="1"/>
        <v>648.46</v>
      </c>
      <c r="I48" s="19">
        <f t="shared" si="1"/>
        <v>768.76</v>
      </c>
      <c r="J48" s="19">
        <f t="shared" si="1"/>
        <v>4536.369999999999</v>
      </c>
      <c r="K48" s="19">
        <f t="shared" si="1"/>
        <v>1043.79</v>
      </c>
      <c r="L48" s="19">
        <f t="shared" si="1"/>
        <v>1645.4</v>
      </c>
      <c r="M48" s="19">
        <f t="shared" si="1"/>
        <v>2345.9299999999998</v>
      </c>
      <c r="N48" s="19">
        <f t="shared" si="1"/>
        <v>1950.38</v>
      </c>
      <c r="O48" s="19">
        <f t="shared" si="1"/>
        <v>259.54999999999995</v>
      </c>
      <c r="P48" s="19">
        <f t="shared" si="1"/>
        <v>1373.4200000000003</v>
      </c>
      <c r="Q48" s="19">
        <f t="shared" si="1"/>
        <v>3385.5000000000005</v>
      </c>
      <c r="R48" s="19">
        <f t="shared" si="1"/>
        <v>3011.65</v>
      </c>
      <c r="S48" s="19">
        <f t="shared" si="1"/>
        <v>1307.3599999999999</v>
      </c>
      <c r="T48" s="19">
        <f t="shared" si="1"/>
        <v>974.3900000000001</v>
      </c>
      <c r="U48" s="19">
        <f t="shared" si="1"/>
        <v>7193.49</v>
      </c>
      <c r="V48" s="19">
        <f t="shared" si="1"/>
        <v>3084.2300000000005</v>
      </c>
      <c r="W48" s="19">
        <f t="shared" si="1"/>
        <v>1952.34</v>
      </c>
      <c r="X48" s="19">
        <f t="shared" si="1"/>
        <v>1771.22</v>
      </c>
      <c r="Y48" s="19">
        <f t="shared" si="1"/>
        <v>5826.11</v>
      </c>
      <c r="Z48" s="19">
        <f t="shared" si="1"/>
        <v>7308.5999999999995</v>
      </c>
      <c r="AA48" s="19">
        <f t="shared" si="1"/>
        <v>16178.809999999998</v>
      </c>
      <c r="AB48" s="19">
        <f t="shared" si="1"/>
        <v>9151</v>
      </c>
      <c r="AC48" s="19">
        <f t="shared" si="1"/>
        <v>3753.06</v>
      </c>
      <c r="AD48" s="19">
        <f t="shared" si="1"/>
        <v>4948.2700000000004</v>
      </c>
      <c r="AE48" s="19">
        <f t="shared" si="1"/>
        <v>115399.10999999999</v>
      </c>
      <c r="AF48" s="19">
        <f t="shared" si="1"/>
        <v>4751.32</v>
      </c>
      <c r="AG48" s="19">
        <f t="shared" si="1"/>
        <v>15968.43</v>
      </c>
      <c r="AH48" s="19">
        <f t="shared" si="1"/>
        <v>15116.109999999999</v>
      </c>
      <c r="AI48" s="19">
        <f t="shared" si="1"/>
        <v>5142.6500000000005</v>
      </c>
      <c r="AJ48" s="19">
        <f t="shared" si="1"/>
        <v>4704.8200000000006</v>
      </c>
      <c r="AK48" s="19">
        <f t="shared" si="1"/>
        <v>11005.91</v>
      </c>
      <c r="AL48" s="19">
        <f t="shared" si="1"/>
        <v>523.41999999999996</v>
      </c>
      <c r="AM48" s="19">
        <f t="shared" si="1"/>
        <v>9037.2200000000012</v>
      </c>
      <c r="AN48" s="19">
        <f t="shared" si="1"/>
        <v>8447.44</v>
      </c>
      <c r="AO48" s="19">
        <f t="shared" si="1"/>
        <v>3403.6899999999996</v>
      </c>
      <c r="AP48" s="19">
        <f t="shared" si="1"/>
        <v>25855</v>
      </c>
      <c r="AQ48" s="19">
        <f t="shared" si="1"/>
        <v>442.23999999999995</v>
      </c>
      <c r="AR48" s="20">
        <f t="shared" si="1"/>
        <v>320392.90000000002</v>
      </c>
    </row>
  </sheetData>
  <mergeCells count="2">
    <mergeCell ref="A3:B3"/>
    <mergeCell ref="A4:B4"/>
  </mergeCells>
  <phoneticPr fontId="0" type="noConversion"/>
  <pageMargins left="0" right="0" top="0" bottom="0" header="0.51181102362204722" footer="0.51181102362204722"/>
  <pageSetup paperSize="9" scale="50" orientation="landscape"/>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2"/>
  <dimension ref="A1:AG88"/>
  <sheetViews>
    <sheetView workbookViewId="0">
      <pane xSplit="1" ySplit="4" topLeftCell="W29" activePane="bottomRight" state="frozen"/>
      <selection activeCell="C65" sqref="C65"/>
      <selection pane="topRight" activeCell="C65" sqref="C65"/>
      <selection pane="bottomLeft" activeCell="C65" sqref="C65"/>
      <selection pane="bottomRight" activeCell="AE59" sqref="AE59"/>
    </sheetView>
  </sheetViews>
  <sheetFormatPr baseColWidth="10" defaultColWidth="8.90625" defaultRowHeight="12.5" outlineLevelRow="1" x14ac:dyDescent="0.25"/>
  <cols>
    <col min="1" max="1" width="10.54296875" style="22" customWidth="1"/>
    <col min="2" max="3" width="8.453125" style="22" customWidth="1"/>
    <col min="4" max="4" width="11.54296875" style="22" customWidth="1"/>
    <col min="5" max="9" width="12" style="22" customWidth="1"/>
    <col min="10" max="13" width="12.54296875" style="22" customWidth="1"/>
    <col min="14" max="25" width="12.54296875" style="22" bestFit="1" customWidth="1"/>
    <col min="26" max="27" width="9.453125" style="22" customWidth="1"/>
    <col min="28" max="28" width="10.453125" style="22" bestFit="1" customWidth="1"/>
    <col min="29" max="29" width="8.90625" style="22"/>
    <col min="30" max="30" width="14.90625" style="22" bestFit="1" customWidth="1"/>
    <col min="31" max="31" width="22.90625" style="22" bestFit="1" customWidth="1"/>
    <col min="32" max="16384" width="8.90625" style="22"/>
  </cols>
  <sheetData>
    <row r="1" spans="1:33" ht="13" x14ac:dyDescent="0.3">
      <c r="AD1" s="98" t="s">
        <v>199</v>
      </c>
    </row>
    <row r="2" spans="1:33" ht="13" x14ac:dyDescent="0.3">
      <c r="AD2" s="98" t="s">
        <v>198</v>
      </c>
    </row>
    <row r="3" spans="1:33" x14ac:dyDescent="0.25">
      <c r="A3" s="80"/>
      <c r="B3" s="81" t="s">
        <v>133</v>
      </c>
      <c r="C3" s="82"/>
      <c r="D3" s="82"/>
      <c r="E3" s="82"/>
      <c r="F3" s="82"/>
      <c r="G3" s="82"/>
      <c r="H3" s="82"/>
      <c r="I3" s="82"/>
      <c r="J3" s="82"/>
      <c r="K3" s="82"/>
      <c r="L3" s="82"/>
      <c r="M3" s="82"/>
      <c r="N3" s="82"/>
      <c r="O3" s="82"/>
      <c r="P3" s="82"/>
      <c r="Q3" s="82"/>
      <c r="R3" s="82"/>
      <c r="S3" s="82"/>
      <c r="T3" s="82"/>
      <c r="U3" s="82"/>
      <c r="V3" s="82"/>
      <c r="W3" s="82"/>
      <c r="X3" s="82"/>
      <c r="Y3" s="82"/>
      <c r="Z3" s="83"/>
      <c r="AA3"/>
      <c r="AD3" s="22" t="s">
        <v>188</v>
      </c>
      <c r="AE3" s="22" t="s">
        <v>187</v>
      </c>
    </row>
    <row r="4" spans="1:33" x14ac:dyDescent="0.25">
      <c r="A4" s="81" t="s">
        <v>134</v>
      </c>
      <c r="B4" s="80" t="s">
        <v>135</v>
      </c>
      <c r="C4" s="84" t="s">
        <v>136</v>
      </c>
      <c r="D4" s="84" t="s">
        <v>137</v>
      </c>
      <c r="E4" s="84" t="s">
        <v>138</v>
      </c>
      <c r="F4" s="84" t="s">
        <v>139</v>
      </c>
      <c r="G4" s="84" t="s">
        <v>140</v>
      </c>
      <c r="H4" s="84" t="s">
        <v>141</v>
      </c>
      <c r="I4" s="84" t="s">
        <v>142</v>
      </c>
      <c r="J4" s="84" t="s">
        <v>143</v>
      </c>
      <c r="K4" s="84" t="s">
        <v>144</v>
      </c>
      <c r="L4" s="84" t="s">
        <v>145</v>
      </c>
      <c r="M4" s="84" t="s">
        <v>146</v>
      </c>
      <c r="N4" s="84" t="s">
        <v>147</v>
      </c>
      <c r="O4" s="84" t="s">
        <v>148</v>
      </c>
      <c r="P4" s="84" t="s">
        <v>149</v>
      </c>
      <c r="Q4" s="84" t="s">
        <v>150</v>
      </c>
      <c r="R4" s="84" t="s">
        <v>151</v>
      </c>
      <c r="S4" s="84" t="s">
        <v>152</v>
      </c>
      <c r="T4" s="84" t="s">
        <v>153</v>
      </c>
      <c r="U4" s="84" t="s">
        <v>154</v>
      </c>
      <c r="V4" s="84" t="s">
        <v>155</v>
      </c>
      <c r="W4" s="84" t="s">
        <v>156</v>
      </c>
      <c r="X4" s="84" t="s">
        <v>157</v>
      </c>
      <c r="Y4" s="84" t="s">
        <v>158</v>
      </c>
      <c r="Z4" s="85" t="s">
        <v>167</v>
      </c>
      <c r="AA4" s="100" t="s">
        <v>168</v>
      </c>
      <c r="AB4" s="100" t="s">
        <v>168</v>
      </c>
      <c r="AD4" s="22" t="s">
        <v>185</v>
      </c>
      <c r="AE4" s="22" t="s">
        <v>186</v>
      </c>
      <c r="AG4" s="22" t="s">
        <v>189</v>
      </c>
    </row>
    <row r="5" spans="1:33" outlineLevel="1" x14ac:dyDescent="0.25">
      <c r="A5" s="80">
        <v>1</v>
      </c>
      <c r="B5" s="86">
        <v>1286</v>
      </c>
      <c r="C5" s="87">
        <v>0</v>
      </c>
      <c r="D5" s="87">
        <v>0</v>
      </c>
      <c r="E5" s="87">
        <v>0</v>
      </c>
      <c r="F5" s="87">
        <v>0</v>
      </c>
      <c r="G5" s="87">
        <v>0</v>
      </c>
      <c r="H5" s="87">
        <v>0</v>
      </c>
      <c r="I5" s="87">
        <v>0</v>
      </c>
      <c r="J5" s="87">
        <v>0</v>
      </c>
      <c r="K5" s="87">
        <v>0</v>
      </c>
      <c r="L5" s="87">
        <v>0</v>
      </c>
      <c r="M5" s="87">
        <v>0</v>
      </c>
      <c r="N5" s="87">
        <v>0</v>
      </c>
      <c r="O5" s="87">
        <v>0</v>
      </c>
      <c r="P5" s="87">
        <v>0</v>
      </c>
      <c r="Q5" s="87">
        <v>0</v>
      </c>
      <c r="R5" s="87">
        <v>0</v>
      </c>
      <c r="S5" s="87">
        <v>0</v>
      </c>
      <c r="T5" s="87">
        <v>9.9257842727851422</v>
      </c>
      <c r="U5" s="87">
        <v>89.074215727214863</v>
      </c>
      <c r="V5" s="87">
        <v>0</v>
      </c>
      <c r="W5" s="87">
        <v>0</v>
      </c>
      <c r="X5" s="87">
        <v>0</v>
      </c>
      <c r="Y5" s="87">
        <v>0</v>
      </c>
      <c r="Z5" s="88">
        <v>1385</v>
      </c>
      <c r="AA5"/>
      <c r="AB5" s="97"/>
    </row>
    <row r="6" spans="1:33" outlineLevel="1" x14ac:dyDescent="0.25">
      <c r="A6" s="89">
        <v>2</v>
      </c>
      <c r="B6" s="90">
        <v>0</v>
      </c>
      <c r="C6" s="91">
        <v>0</v>
      </c>
      <c r="D6" s="91">
        <v>0</v>
      </c>
      <c r="E6" s="91">
        <v>0</v>
      </c>
      <c r="F6" s="91">
        <v>0</v>
      </c>
      <c r="G6" s="91">
        <v>0</v>
      </c>
      <c r="H6" s="91">
        <v>0</v>
      </c>
      <c r="I6" s="91">
        <v>0</v>
      </c>
      <c r="J6" s="91">
        <v>0</v>
      </c>
      <c r="K6" s="91">
        <v>0</v>
      </c>
      <c r="L6" s="91">
        <v>0</v>
      </c>
      <c r="M6" s="91">
        <v>0</v>
      </c>
      <c r="N6" s="91">
        <v>0</v>
      </c>
      <c r="O6" s="91">
        <v>0</v>
      </c>
      <c r="P6" s="91">
        <v>0</v>
      </c>
      <c r="Q6" s="91">
        <v>0</v>
      </c>
      <c r="R6" s="91">
        <v>0</v>
      </c>
      <c r="S6" s="91">
        <v>0</v>
      </c>
      <c r="T6" s="91">
        <v>0</v>
      </c>
      <c r="U6" s="91">
        <v>0</v>
      </c>
      <c r="V6" s="91">
        <v>0</v>
      </c>
      <c r="W6" s="91">
        <v>0</v>
      </c>
      <c r="X6" s="91">
        <v>0</v>
      </c>
      <c r="Y6" s="91">
        <v>0</v>
      </c>
      <c r="Z6" s="92">
        <v>0</v>
      </c>
      <c r="AA6"/>
      <c r="AB6" s="97"/>
    </row>
    <row r="7" spans="1:33" outlineLevel="1" x14ac:dyDescent="0.25">
      <c r="A7" s="89">
        <v>3</v>
      </c>
      <c r="B7" s="90">
        <v>264</v>
      </c>
      <c r="C7" s="91">
        <v>156</v>
      </c>
      <c r="D7" s="91">
        <v>45</v>
      </c>
      <c r="E7" s="91">
        <v>25.370312402178676</v>
      </c>
      <c r="F7" s="91">
        <v>73.8759156075878</v>
      </c>
      <c r="G7" s="91">
        <v>30.0696686491079</v>
      </c>
      <c r="H7" s="91">
        <v>-4.8924350800808583</v>
      </c>
      <c r="I7" s="91">
        <v>-19.399937801275073</v>
      </c>
      <c r="J7" s="91">
        <v>-20.546921163116156</v>
      </c>
      <c r="K7" s="91">
        <v>49.878925807919892</v>
      </c>
      <c r="L7" s="91">
        <v>23.051433773327265</v>
      </c>
      <c r="M7" s="91">
        <v>364.1439935987591</v>
      </c>
      <c r="N7" s="91">
        <v>1269</v>
      </c>
      <c r="O7" s="91">
        <v>398.48925115433843</v>
      </c>
      <c r="P7" s="91">
        <v>627.05181264035934</v>
      </c>
      <c r="Q7" s="91">
        <v>1772.3660981822054</v>
      </c>
      <c r="R7" s="91">
        <v>403.23433333937891</v>
      </c>
      <c r="S7" s="91">
        <v>732.30905810046488</v>
      </c>
      <c r="T7" s="91">
        <v>14149.951255895972</v>
      </c>
      <c r="U7" s="91">
        <v>1974.5981906872803</v>
      </c>
      <c r="V7" s="91">
        <v>-0.15805348883973455</v>
      </c>
      <c r="W7" s="91">
        <v>-60.738031256975006</v>
      </c>
      <c r="X7" s="91">
        <v>38.581920688735664</v>
      </c>
      <c r="Y7" s="91">
        <v>19.763208262670538</v>
      </c>
      <c r="Z7" s="92">
        <v>22311</v>
      </c>
      <c r="AA7"/>
      <c r="AB7" s="97"/>
    </row>
    <row r="8" spans="1:33" outlineLevel="1" x14ac:dyDescent="0.25">
      <c r="A8" s="89">
        <v>4</v>
      </c>
      <c r="B8" s="90"/>
      <c r="C8" s="91"/>
      <c r="D8" s="91"/>
      <c r="E8" s="91"/>
      <c r="F8" s="91"/>
      <c r="G8" s="91"/>
      <c r="H8" s="91"/>
      <c r="I8" s="91"/>
      <c r="J8" s="91"/>
      <c r="K8" s="91"/>
      <c r="L8" s="91"/>
      <c r="M8" s="91"/>
      <c r="N8" s="91"/>
      <c r="O8" s="91"/>
      <c r="P8" s="91"/>
      <c r="Q8" s="91"/>
      <c r="R8" s="91"/>
      <c r="S8" s="91"/>
      <c r="T8" s="91"/>
      <c r="U8" s="91"/>
      <c r="V8" s="91"/>
      <c r="W8" s="91"/>
      <c r="X8" s="91"/>
      <c r="Y8" s="91"/>
      <c r="Z8" s="92">
        <v>0</v>
      </c>
      <c r="AA8"/>
      <c r="AB8" s="97"/>
    </row>
    <row r="9" spans="1:33" outlineLevel="1" x14ac:dyDescent="0.25">
      <c r="A9" s="89">
        <v>5</v>
      </c>
      <c r="B9" s="90"/>
      <c r="C9" s="91"/>
      <c r="D9" s="91"/>
      <c r="E9" s="91"/>
      <c r="F9" s="91"/>
      <c r="G9" s="91"/>
      <c r="H9" s="91"/>
      <c r="I9" s="91"/>
      <c r="J9" s="91"/>
      <c r="K9" s="91"/>
      <c r="L9" s="91"/>
      <c r="M9" s="91"/>
      <c r="N9" s="91"/>
      <c r="O9" s="91"/>
      <c r="P9" s="91"/>
      <c r="Q9" s="91"/>
      <c r="R9" s="91"/>
      <c r="S9" s="91"/>
      <c r="T9" s="91"/>
      <c r="U9" s="91"/>
      <c r="V9" s="91"/>
      <c r="W9" s="91"/>
      <c r="X9" s="91"/>
      <c r="Y9" s="91"/>
      <c r="Z9" s="92">
        <v>0</v>
      </c>
      <c r="AA9"/>
      <c r="AB9" s="97"/>
    </row>
    <row r="10" spans="1:33" outlineLevel="1" x14ac:dyDescent="0.25">
      <c r="A10" s="89">
        <v>6</v>
      </c>
      <c r="B10" s="90"/>
      <c r="C10" s="91"/>
      <c r="D10" s="91"/>
      <c r="E10" s="91"/>
      <c r="F10" s="91"/>
      <c r="G10" s="91"/>
      <c r="H10" s="91"/>
      <c r="I10" s="91"/>
      <c r="J10" s="91"/>
      <c r="K10" s="91"/>
      <c r="L10" s="91"/>
      <c r="M10" s="91"/>
      <c r="N10" s="91"/>
      <c r="O10" s="91"/>
      <c r="P10" s="91"/>
      <c r="Q10" s="91"/>
      <c r="R10" s="91"/>
      <c r="S10" s="91"/>
      <c r="T10" s="91"/>
      <c r="U10" s="91"/>
      <c r="V10" s="91"/>
      <c r="W10" s="91"/>
      <c r="X10" s="91"/>
      <c r="Y10" s="91"/>
      <c r="Z10" s="92">
        <v>0</v>
      </c>
      <c r="AA10"/>
      <c r="AB10" s="97"/>
    </row>
    <row r="11" spans="1:33" outlineLevel="1" x14ac:dyDescent="0.25">
      <c r="A11" s="89">
        <v>7</v>
      </c>
      <c r="B11" s="90"/>
      <c r="C11" s="91"/>
      <c r="D11" s="91"/>
      <c r="E11" s="91"/>
      <c r="F11" s="91"/>
      <c r="G11" s="91"/>
      <c r="H11" s="91"/>
      <c r="I11" s="91"/>
      <c r="J11" s="91"/>
      <c r="K11" s="91"/>
      <c r="L11" s="91"/>
      <c r="M11" s="91"/>
      <c r="N11" s="91"/>
      <c r="O11" s="91"/>
      <c r="P11" s="91"/>
      <c r="Q11" s="91"/>
      <c r="R11" s="91"/>
      <c r="S11" s="91"/>
      <c r="T11" s="91"/>
      <c r="U11" s="91"/>
      <c r="V11" s="91"/>
      <c r="W11" s="91"/>
      <c r="X11" s="91"/>
      <c r="Y11" s="91"/>
      <c r="Z11" s="92">
        <v>0</v>
      </c>
      <c r="AA11"/>
      <c r="AB11" s="97"/>
    </row>
    <row r="12" spans="1:33" outlineLevel="1" x14ac:dyDescent="0.25">
      <c r="A12" s="89">
        <v>8</v>
      </c>
      <c r="B12" s="90"/>
      <c r="C12" s="91"/>
      <c r="D12" s="91"/>
      <c r="E12" s="91"/>
      <c r="F12" s="91"/>
      <c r="G12" s="91"/>
      <c r="H12" s="91"/>
      <c r="I12" s="91"/>
      <c r="J12" s="91"/>
      <c r="K12" s="91"/>
      <c r="L12" s="91"/>
      <c r="M12" s="91"/>
      <c r="N12" s="91"/>
      <c r="O12" s="91"/>
      <c r="P12" s="91"/>
      <c r="Q12" s="91"/>
      <c r="R12" s="91"/>
      <c r="S12" s="91"/>
      <c r="T12" s="91"/>
      <c r="U12" s="91"/>
      <c r="V12" s="91"/>
      <c r="W12" s="91"/>
      <c r="X12" s="91"/>
      <c r="Y12" s="91"/>
      <c r="Z12" s="92">
        <v>0</v>
      </c>
      <c r="AA12"/>
      <c r="AB12" s="97"/>
    </row>
    <row r="13" spans="1:33" outlineLevel="1" x14ac:dyDescent="0.25">
      <c r="A13" s="89">
        <v>9</v>
      </c>
      <c r="B13" s="90"/>
      <c r="C13" s="91"/>
      <c r="D13" s="91"/>
      <c r="E13" s="91"/>
      <c r="F13" s="91"/>
      <c r="G13" s="91"/>
      <c r="H13" s="91"/>
      <c r="I13" s="91"/>
      <c r="J13" s="91"/>
      <c r="K13" s="91"/>
      <c r="L13" s="91"/>
      <c r="M13" s="91"/>
      <c r="N13" s="91"/>
      <c r="O13" s="91"/>
      <c r="P13" s="91"/>
      <c r="Q13" s="91"/>
      <c r="R13" s="91"/>
      <c r="S13" s="91"/>
      <c r="T13" s="91"/>
      <c r="U13" s="91"/>
      <c r="V13" s="91"/>
      <c r="W13" s="91"/>
      <c r="X13" s="91"/>
      <c r="Y13" s="91"/>
      <c r="Z13" s="92">
        <v>0</v>
      </c>
      <c r="AA13"/>
      <c r="AB13" s="97"/>
    </row>
    <row r="14" spans="1:33" outlineLevel="1" x14ac:dyDescent="0.25">
      <c r="A14" s="89">
        <v>10</v>
      </c>
      <c r="B14" s="90"/>
      <c r="C14" s="91"/>
      <c r="D14" s="91"/>
      <c r="E14" s="91"/>
      <c r="F14" s="91"/>
      <c r="G14" s="91"/>
      <c r="H14" s="91"/>
      <c r="I14" s="91"/>
      <c r="J14" s="91"/>
      <c r="K14" s="91"/>
      <c r="L14" s="91"/>
      <c r="M14" s="91"/>
      <c r="N14" s="91"/>
      <c r="O14" s="91"/>
      <c r="P14" s="91"/>
      <c r="Q14" s="91"/>
      <c r="R14" s="91"/>
      <c r="S14" s="91"/>
      <c r="T14" s="91"/>
      <c r="U14" s="91"/>
      <c r="V14" s="91"/>
      <c r="W14" s="91"/>
      <c r="X14" s="91"/>
      <c r="Y14" s="91"/>
      <c r="Z14" s="92">
        <v>0</v>
      </c>
      <c r="AA14"/>
      <c r="AB14" s="97"/>
    </row>
    <row r="15" spans="1:33" outlineLevel="1" x14ac:dyDescent="0.25">
      <c r="A15" s="89">
        <v>11</v>
      </c>
      <c r="B15" s="90"/>
      <c r="C15" s="91"/>
      <c r="D15" s="91"/>
      <c r="E15" s="91"/>
      <c r="F15" s="91"/>
      <c r="G15" s="91"/>
      <c r="H15" s="91"/>
      <c r="I15" s="91"/>
      <c r="J15" s="91"/>
      <c r="K15" s="91"/>
      <c r="L15" s="91"/>
      <c r="M15" s="91"/>
      <c r="N15" s="91"/>
      <c r="O15" s="91"/>
      <c r="P15" s="91"/>
      <c r="Q15" s="91"/>
      <c r="R15" s="91"/>
      <c r="S15" s="91"/>
      <c r="T15" s="91"/>
      <c r="U15" s="91"/>
      <c r="V15" s="91"/>
      <c r="W15" s="91"/>
      <c r="X15" s="91"/>
      <c r="Y15" s="91"/>
      <c r="Z15" s="92">
        <v>0</v>
      </c>
      <c r="AA15"/>
      <c r="AB15" s="97"/>
    </row>
    <row r="16" spans="1:33" outlineLevel="1" x14ac:dyDescent="0.25">
      <c r="A16" s="89">
        <v>12</v>
      </c>
      <c r="B16" s="90">
        <v>5841</v>
      </c>
      <c r="C16" s="91">
        <v>2880</v>
      </c>
      <c r="D16" s="91">
        <v>2634</v>
      </c>
      <c r="E16" s="91">
        <v>287.1073686846554</v>
      </c>
      <c r="F16" s="91">
        <v>836.02911162586872</v>
      </c>
      <c r="G16" s="91">
        <v>568.19144718210134</v>
      </c>
      <c r="H16" s="91">
        <v>183.8934328512932</v>
      </c>
      <c r="I16" s="91">
        <v>729.19131291141855</v>
      </c>
      <c r="J16" s="91">
        <v>772.3033224485564</v>
      </c>
      <c r="K16" s="91">
        <v>751.6130632680929</v>
      </c>
      <c r="L16" s="91">
        <v>347.35629267182526</v>
      </c>
      <c r="M16" s="91">
        <v>7555.9574594364931</v>
      </c>
      <c r="N16" s="91">
        <v>2838</v>
      </c>
      <c r="O16" s="91">
        <v>459.26299878225569</v>
      </c>
      <c r="P16" s="91">
        <v>722.68372366591814</v>
      </c>
      <c r="Q16" s="91">
        <v>2042.6703275765469</v>
      </c>
      <c r="R16" s="91">
        <v>464.73175526052239</v>
      </c>
      <c r="S16" s="91">
        <v>843.99379176320099</v>
      </c>
      <c r="T16" s="91">
        <v>31829.273171265366</v>
      </c>
      <c r="U16" s="91">
        <v>5987.384231686191</v>
      </c>
      <c r="V16" s="91">
        <v>2.7324095570626836</v>
      </c>
      <c r="W16" s="91">
        <v>1050.0317221849771</v>
      </c>
      <c r="X16" s="91">
        <v>1822.1188907089254</v>
      </c>
      <c r="Y16" s="91">
        <v>947.47416646872989</v>
      </c>
      <c r="Z16" s="92">
        <v>72397</v>
      </c>
      <c r="AA16"/>
      <c r="AB16" s="97"/>
    </row>
    <row r="17" spans="1:28" outlineLevel="1" x14ac:dyDescent="0.25">
      <c r="A17" s="89">
        <v>13</v>
      </c>
      <c r="B17" s="90">
        <v>2779</v>
      </c>
      <c r="C17" s="91">
        <v>1083</v>
      </c>
      <c r="D17" s="91">
        <v>502</v>
      </c>
      <c r="E17" s="91">
        <v>73.151067426281855</v>
      </c>
      <c r="F17" s="91">
        <v>213.00889000187814</v>
      </c>
      <c r="G17" s="91">
        <v>179.79156046445763</v>
      </c>
      <c r="H17" s="91">
        <v>49.545612398279161</v>
      </c>
      <c r="I17" s="91">
        <v>196.46286217799201</v>
      </c>
      <c r="J17" s="91">
        <v>208.07834447727157</v>
      </c>
      <c r="K17" s="91">
        <v>199.51570323167954</v>
      </c>
      <c r="L17" s="91">
        <v>92.205735093309059</v>
      </c>
      <c r="M17" s="91">
        <v>1897.3127956185153</v>
      </c>
      <c r="N17" s="91">
        <v>790</v>
      </c>
      <c r="O17" s="91">
        <v>301.61228711379715</v>
      </c>
      <c r="P17" s="91">
        <v>474.60886536199337</v>
      </c>
      <c r="Q17" s="91">
        <v>1341.4850988506309</v>
      </c>
      <c r="R17" s="91">
        <v>305.2037894848828</v>
      </c>
      <c r="S17" s="91">
        <v>554.27695790541043</v>
      </c>
      <c r="T17" s="91">
        <v>122577.66117697078</v>
      </c>
      <c r="U17" s="91">
        <v>30708.151824312528</v>
      </c>
      <c r="V17" s="91">
        <v>0.44542346854834286</v>
      </c>
      <c r="W17" s="91">
        <v>171.17081536056594</v>
      </c>
      <c r="X17" s="91">
        <v>1490.6651175193324</v>
      </c>
      <c r="Y17" s="91">
        <v>772.6460727618886</v>
      </c>
      <c r="Z17" s="92">
        <v>166961</v>
      </c>
      <c r="AA17"/>
      <c r="AB17" s="97"/>
    </row>
    <row r="18" spans="1:28" outlineLevel="1" x14ac:dyDescent="0.25">
      <c r="A18" s="89">
        <v>14</v>
      </c>
      <c r="B18" s="90"/>
      <c r="C18" s="91"/>
      <c r="D18" s="91"/>
      <c r="E18" s="91"/>
      <c r="F18" s="91"/>
      <c r="G18" s="91"/>
      <c r="H18" s="91"/>
      <c r="I18" s="91"/>
      <c r="J18" s="91"/>
      <c r="K18" s="91"/>
      <c r="L18" s="91"/>
      <c r="M18" s="91"/>
      <c r="N18" s="91"/>
      <c r="O18" s="91"/>
      <c r="P18" s="91"/>
      <c r="Q18" s="91"/>
      <c r="R18" s="91"/>
      <c r="S18" s="91"/>
      <c r="T18" s="91"/>
      <c r="U18" s="91"/>
      <c r="V18" s="91"/>
      <c r="W18" s="91"/>
      <c r="X18" s="91"/>
      <c r="Y18" s="91"/>
      <c r="Z18" s="92">
        <v>0</v>
      </c>
      <c r="AA18"/>
      <c r="AB18" s="97"/>
    </row>
    <row r="19" spans="1:28" outlineLevel="1" x14ac:dyDescent="0.25">
      <c r="A19" s="89">
        <v>15</v>
      </c>
      <c r="B19" s="90"/>
      <c r="C19" s="91"/>
      <c r="D19" s="91"/>
      <c r="E19" s="91"/>
      <c r="F19" s="91"/>
      <c r="G19" s="91"/>
      <c r="H19" s="91"/>
      <c r="I19" s="91"/>
      <c r="J19" s="91"/>
      <c r="K19" s="91"/>
      <c r="L19" s="91"/>
      <c r="M19" s="91"/>
      <c r="N19" s="91"/>
      <c r="O19" s="91"/>
      <c r="P19" s="91"/>
      <c r="Q19" s="91"/>
      <c r="R19" s="91"/>
      <c r="S19" s="91"/>
      <c r="T19" s="91"/>
      <c r="U19" s="91"/>
      <c r="V19" s="91"/>
      <c r="W19" s="91"/>
      <c r="X19" s="91"/>
      <c r="Y19" s="91"/>
      <c r="Z19" s="92">
        <v>0</v>
      </c>
      <c r="AA19"/>
      <c r="AB19" s="97"/>
    </row>
    <row r="20" spans="1:28" outlineLevel="1" x14ac:dyDescent="0.25">
      <c r="A20" s="89">
        <v>16</v>
      </c>
      <c r="B20" s="90"/>
      <c r="C20" s="91"/>
      <c r="D20" s="91"/>
      <c r="E20" s="91"/>
      <c r="F20" s="91"/>
      <c r="G20" s="91"/>
      <c r="H20" s="91"/>
      <c r="I20" s="91"/>
      <c r="J20" s="91"/>
      <c r="K20" s="91"/>
      <c r="L20" s="91"/>
      <c r="M20" s="91"/>
      <c r="N20" s="91"/>
      <c r="O20" s="91"/>
      <c r="P20" s="91"/>
      <c r="Q20" s="91"/>
      <c r="R20" s="91"/>
      <c r="S20" s="91"/>
      <c r="T20" s="91"/>
      <c r="U20" s="91"/>
      <c r="V20" s="91"/>
      <c r="W20" s="91"/>
      <c r="X20" s="91"/>
      <c r="Y20" s="91"/>
      <c r="Z20" s="92">
        <v>0</v>
      </c>
      <c r="AA20"/>
      <c r="AB20" s="97"/>
    </row>
    <row r="21" spans="1:28" outlineLevel="1" x14ac:dyDescent="0.25">
      <c r="A21" s="89">
        <v>17</v>
      </c>
      <c r="B21" s="90"/>
      <c r="C21" s="91"/>
      <c r="D21" s="91"/>
      <c r="E21" s="91"/>
      <c r="F21" s="91"/>
      <c r="G21" s="91"/>
      <c r="H21" s="91"/>
      <c r="I21" s="91"/>
      <c r="J21" s="91"/>
      <c r="K21" s="91"/>
      <c r="L21" s="91"/>
      <c r="M21" s="91"/>
      <c r="N21" s="91"/>
      <c r="O21" s="91"/>
      <c r="P21" s="91"/>
      <c r="Q21" s="91"/>
      <c r="R21" s="91"/>
      <c r="S21" s="91"/>
      <c r="T21" s="91"/>
      <c r="U21" s="91"/>
      <c r="V21" s="91"/>
      <c r="W21" s="91"/>
      <c r="X21" s="91"/>
      <c r="Y21" s="91"/>
      <c r="Z21" s="92">
        <v>0</v>
      </c>
      <c r="AA21"/>
      <c r="AB21" s="97"/>
    </row>
    <row r="22" spans="1:28" outlineLevel="1" x14ac:dyDescent="0.25">
      <c r="A22" s="89">
        <v>18</v>
      </c>
      <c r="B22" s="90"/>
      <c r="C22" s="91"/>
      <c r="D22" s="91"/>
      <c r="E22" s="91"/>
      <c r="F22" s="91"/>
      <c r="G22" s="91"/>
      <c r="H22" s="91"/>
      <c r="I22" s="91"/>
      <c r="J22" s="91"/>
      <c r="K22" s="91"/>
      <c r="L22" s="91"/>
      <c r="M22" s="91"/>
      <c r="N22" s="91"/>
      <c r="O22" s="91"/>
      <c r="P22" s="91"/>
      <c r="Q22" s="91"/>
      <c r="R22" s="91"/>
      <c r="S22" s="91"/>
      <c r="T22" s="91"/>
      <c r="U22" s="91"/>
      <c r="V22" s="91"/>
      <c r="W22" s="91"/>
      <c r="X22" s="91"/>
      <c r="Y22" s="91"/>
      <c r="Z22" s="92">
        <v>0</v>
      </c>
      <c r="AA22"/>
      <c r="AB22" s="97"/>
    </row>
    <row r="23" spans="1:28" outlineLevel="1" x14ac:dyDescent="0.25">
      <c r="A23" s="89">
        <v>19</v>
      </c>
      <c r="B23" s="90">
        <v>340</v>
      </c>
      <c r="C23" s="91">
        <v>809</v>
      </c>
      <c r="D23" s="91">
        <v>503</v>
      </c>
      <c r="E23" s="91">
        <v>42.918111813685599</v>
      </c>
      <c r="F23" s="91">
        <v>124.97342390283602</v>
      </c>
      <c r="G23" s="91">
        <v>128.42254318889832</v>
      </c>
      <c r="H23" s="91">
        <v>35.334253356139534</v>
      </c>
      <c r="I23" s="91">
        <v>140.11066189809776</v>
      </c>
      <c r="J23" s="91">
        <v>148.39443062250558</v>
      </c>
      <c r="K23" s="91">
        <v>135.9200728265817</v>
      </c>
      <c r="L23" s="91">
        <v>62.815157032316804</v>
      </c>
      <c r="M23" s="91">
        <v>4204.5782296171283</v>
      </c>
      <c r="N23" s="91">
        <v>505</v>
      </c>
      <c r="O23" s="91">
        <v>237.6042930155823</v>
      </c>
      <c r="P23" s="91">
        <v>373.88763233878728</v>
      </c>
      <c r="Q23" s="91">
        <v>1056.7958671494125</v>
      </c>
      <c r="R23" s="91">
        <v>240.43360872387657</v>
      </c>
      <c r="S23" s="91">
        <v>436.64860599082084</v>
      </c>
      <c r="T23" s="91">
        <v>65685.340613084831</v>
      </c>
      <c r="U23" s="91">
        <v>5645.289379696691</v>
      </c>
      <c r="V23" s="91">
        <v>0.37837047328300089</v>
      </c>
      <c r="W23" s="91">
        <v>145.4031657363947</v>
      </c>
      <c r="X23" s="91">
        <v>206.35481822914682</v>
      </c>
      <c r="Y23" s="91">
        <v>107.39676130298554</v>
      </c>
      <c r="Z23" s="92">
        <v>81316</v>
      </c>
      <c r="AA23"/>
      <c r="AB23" s="97"/>
    </row>
    <row r="24" spans="1:28" outlineLevel="1" x14ac:dyDescent="0.25">
      <c r="A24" s="89">
        <v>20</v>
      </c>
      <c r="B24" s="90">
        <v>0</v>
      </c>
      <c r="C24" s="91">
        <v>0</v>
      </c>
      <c r="D24" s="91">
        <v>0</v>
      </c>
      <c r="E24" s="91">
        <v>0</v>
      </c>
      <c r="F24" s="91">
        <v>0</v>
      </c>
      <c r="G24" s="91">
        <v>0</v>
      </c>
      <c r="H24" s="91">
        <v>0</v>
      </c>
      <c r="I24" s="91">
        <v>0</v>
      </c>
      <c r="J24" s="91">
        <v>0</v>
      </c>
      <c r="K24" s="91">
        <v>0</v>
      </c>
      <c r="L24" s="91">
        <v>0</v>
      </c>
      <c r="M24" s="91">
        <v>0</v>
      </c>
      <c r="N24" s="91">
        <v>0</v>
      </c>
      <c r="O24" s="91">
        <v>0</v>
      </c>
      <c r="P24" s="91">
        <v>0</v>
      </c>
      <c r="Q24" s="91">
        <v>0</v>
      </c>
      <c r="R24" s="91">
        <v>0</v>
      </c>
      <c r="S24" s="91">
        <v>0</v>
      </c>
      <c r="T24" s="91">
        <v>0</v>
      </c>
      <c r="U24" s="91">
        <v>0</v>
      </c>
      <c r="V24" s="91">
        <v>0</v>
      </c>
      <c r="W24" s="91">
        <v>0</v>
      </c>
      <c r="X24" s="91">
        <v>0</v>
      </c>
      <c r="Y24" s="91">
        <v>0</v>
      </c>
      <c r="Z24" s="92">
        <v>0</v>
      </c>
      <c r="AA24"/>
      <c r="AB24" s="97"/>
    </row>
    <row r="25" spans="1:28" outlineLevel="1" x14ac:dyDescent="0.25">
      <c r="A25" s="89">
        <v>21</v>
      </c>
      <c r="B25" s="90"/>
      <c r="C25" s="91"/>
      <c r="D25" s="91"/>
      <c r="E25" s="91"/>
      <c r="F25" s="91"/>
      <c r="G25" s="91"/>
      <c r="H25" s="91"/>
      <c r="I25" s="91"/>
      <c r="J25" s="91"/>
      <c r="K25" s="91"/>
      <c r="L25" s="91"/>
      <c r="M25" s="91"/>
      <c r="N25" s="91"/>
      <c r="O25" s="91"/>
      <c r="P25" s="91"/>
      <c r="Q25" s="91"/>
      <c r="R25" s="91"/>
      <c r="S25" s="91"/>
      <c r="T25" s="91"/>
      <c r="U25" s="91"/>
      <c r="V25" s="91"/>
      <c r="W25" s="91"/>
      <c r="X25" s="91"/>
      <c r="Y25" s="91"/>
      <c r="Z25" s="92">
        <v>0</v>
      </c>
      <c r="AA25"/>
      <c r="AB25" s="97"/>
    </row>
    <row r="26" spans="1:28" outlineLevel="1" x14ac:dyDescent="0.25">
      <c r="A26" s="89">
        <v>22</v>
      </c>
      <c r="B26" s="90"/>
      <c r="C26" s="91"/>
      <c r="D26" s="91"/>
      <c r="E26" s="91"/>
      <c r="F26" s="91"/>
      <c r="G26" s="91"/>
      <c r="H26" s="91"/>
      <c r="I26" s="91"/>
      <c r="J26" s="91"/>
      <c r="K26" s="91"/>
      <c r="L26" s="91"/>
      <c r="M26" s="91"/>
      <c r="N26" s="91"/>
      <c r="O26" s="91"/>
      <c r="P26" s="91"/>
      <c r="Q26" s="91"/>
      <c r="R26" s="91"/>
      <c r="S26" s="91"/>
      <c r="T26" s="91"/>
      <c r="U26" s="91"/>
      <c r="V26" s="91"/>
      <c r="W26" s="91"/>
      <c r="X26" s="91"/>
      <c r="Y26" s="91"/>
      <c r="Z26" s="92">
        <v>0</v>
      </c>
      <c r="AA26"/>
      <c r="AB26" s="97"/>
    </row>
    <row r="27" spans="1:28" outlineLevel="1" x14ac:dyDescent="0.25">
      <c r="A27" s="89">
        <v>23</v>
      </c>
      <c r="B27" s="90"/>
      <c r="C27" s="91"/>
      <c r="D27" s="91"/>
      <c r="E27" s="91"/>
      <c r="F27" s="91"/>
      <c r="G27" s="91"/>
      <c r="H27" s="91"/>
      <c r="I27" s="91"/>
      <c r="J27" s="91"/>
      <c r="K27" s="91"/>
      <c r="L27" s="91"/>
      <c r="M27" s="91"/>
      <c r="N27" s="91"/>
      <c r="O27" s="91"/>
      <c r="P27" s="91"/>
      <c r="Q27" s="91"/>
      <c r="R27" s="91"/>
      <c r="S27" s="91"/>
      <c r="T27" s="91"/>
      <c r="U27" s="91"/>
      <c r="V27" s="91"/>
      <c r="W27" s="91"/>
      <c r="X27" s="91"/>
      <c r="Y27" s="91"/>
      <c r="Z27" s="92">
        <v>0</v>
      </c>
      <c r="AA27"/>
      <c r="AB27" s="97"/>
    </row>
    <row r="28" spans="1:28" outlineLevel="1" x14ac:dyDescent="0.25">
      <c r="A28" s="89">
        <v>24</v>
      </c>
      <c r="B28" s="90"/>
      <c r="C28" s="91"/>
      <c r="D28" s="91"/>
      <c r="E28" s="91"/>
      <c r="F28" s="91"/>
      <c r="G28" s="91"/>
      <c r="H28" s="91"/>
      <c r="I28" s="91"/>
      <c r="J28" s="91"/>
      <c r="K28" s="91"/>
      <c r="L28" s="91"/>
      <c r="M28" s="91"/>
      <c r="N28" s="91"/>
      <c r="O28" s="91"/>
      <c r="P28" s="91"/>
      <c r="Q28" s="91"/>
      <c r="R28" s="91"/>
      <c r="S28" s="91"/>
      <c r="T28" s="91"/>
      <c r="U28" s="91"/>
      <c r="V28" s="91"/>
      <c r="W28" s="91"/>
      <c r="X28" s="91"/>
      <c r="Y28" s="91"/>
      <c r="Z28" s="92">
        <v>0</v>
      </c>
      <c r="AA28"/>
    </row>
    <row r="29" spans="1:28" outlineLevel="1" x14ac:dyDescent="0.25">
      <c r="A29" s="89">
        <v>25</v>
      </c>
      <c r="B29" s="90">
        <v>10510</v>
      </c>
      <c r="C29" s="91">
        <v>4928</v>
      </c>
      <c r="D29" s="91">
        <v>3684</v>
      </c>
      <c r="E29" s="91">
        <v>428.54686032680149</v>
      </c>
      <c r="F29" s="91">
        <v>1247.8873411381705</v>
      </c>
      <c r="G29" s="91">
        <v>906.47521948456529</v>
      </c>
      <c r="H29" s="91">
        <v>263.88086352563107</v>
      </c>
      <c r="I29" s="91">
        <v>1046.3648991862333</v>
      </c>
      <c r="J29" s="91">
        <v>1108.2291763852174</v>
      </c>
      <c r="K29" s="91">
        <v>1136.9277651342741</v>
      </c>
      <c r="L29" s="91">
        <v>525.42861857077833</v>
      </c>
      <c r="M29" s="91">
        <v>14021.992478270895</v>
      </c>
      <c r="N29" s="91">
        <v>5402</v>
      </c>
      <c r="O29" s="91">
        <v>1396.9688300659736</v>
      </c>
      <c r="P29" s="91">
        <v>2198.2320340070582</v>
      </c>
      <c r="Q29" s="91">
        <v>6213.3173917587965</v>
      </c>
      <c r="R29" s="91">
        <v>1413.6034868086608</v>
      </c>
      <c r="S29" s="91">
        <v>2567.2284137598972</v>
      </c>
      <c r="T29" s="91">
        <v>234252.15200148971</v>
      </c>
      <c r="U29" s="91">
        <v>44404.4978421099</v>
      </c>
      <c r="V29" s="91">
        <v>3.3981500100542927</v>
      </c>
      <c r="W29" s="91">
        <v>1305.8676720249628</v>
      </c>
      <c r="X29" s="91">
        <v>3557.7207471461406</v>
      </c>
      <c r="Y29" s="91">
        <v>1847.2802087962746</v>
      </c>
      <c r="Z29" s="92">
        <v>344370</v>
      </c>
      <c r="AA29"/>
    </row>
    <row r="30" spans="1:28" outlineLevel="1" x14ac:dyDescent="0.25">
      <c r="A30" s="93" t="s">
        <v>173</v>
      </c>
      <c r="B30" s="94">
        <v>21020</v>
      </c>
      <c r="C30" s="95">
        <v>9856</v>
      </c>
      <c r="D30" s="95">
        <v>7368</v>
      </c>
      <c r="E30" s="95">
        <v>857.09372065360299</v>
      </c>
      <c r="F30" s="95">
        <v>2495.7746822763411</v>
      </c>
      <c r="G30" s="95">
        <v>1812.9504389691306</v>
      </c>
      <c r="H30" s="95">
        <v>527.76172705126214</v>
      </c>
      <c r="I30" s="95">
        <v>2092.7297983724666</v>
      </c>
      <c r="J30" s="95">
        <v>2216.4583527704349</v>
      </c>
      <c r="K30" s="95">
        <v>2273.8555302685481</v>
      </c>
      <c r="L30" s="95">
        <v>1050.8572371415567</v>
      </c>
      <c r="M30" s="95">
        <v>28043.98495654179</v>
      </c>
      <c r="N30" s="95">
        <v>10804</v>
      </c>
      <c r="O30" s="95">
        <v>2793.9376601319473</v>
      </c>
      <c r="P30" s="95">
        <v>4396.4640680141165</v>
      </c>
      <c r="Q30" s="95">
        <v>12426.634783517591</v>
      </c>
      <c r="R30" s="95">
        <v>2827.2069736173216</v>
      </c>
      <c r="S30" s="95">
        <v>5134.4568275197944</v>
      </c>
      <c r="T30" s="95">
        <v>468504.30400297948</v>
      </c>
      <c r="U30" s="95">
        <v>88808.995684219801</v>
      </c>
      <c r="V30" s="95">
        <v>6.7963000201085855</v>
      </c>
      <c r="W30" s="95">
        <v>2611.7353440499255</v>
      </c>
      <c r="X30" s="95">
        <v>7115.4414942922813</v>
      </c>
      <c r="Y30" s="95">
        <v>3694.5604175925491</v>
      </c>
      <c r="Z30" s="96">
        <v>688740</v>
      </c>
    </row>
    <row r="31" spans="1:28" outlineLevel="1" x14ac:dyDescent="0.25">
      <c r="A31"/>
      <c r="B31"/>
      <c r="C31"/>
      <c r="D31"/>
      <c r="E31"/>
      <c r="F31"/>
      <c r="G31"/>
      <c r="H31"/>
      <c r="I31"/>
      <c r="J31"/>
      <c r="K31"/>
      <c r="L31"/>
      <c r="M31"/>
      <c r="N31"/>
      <c r="O31"/>
      <c r="P31"/>
      <c r="Q31"/>
      <c r="R31"/>
      <c r="S31"/>
      <c r="T31"/>
      <c r="U31"/>
      <c r="V31"/>
      <c r="W31"/>
      <c r="X31"/>
      <c r="Y31"/>
      <c r="Z31"/>
    </row>
    <row r="32" spans="1:28" outlineLevel="1" x14ac:dyDescent="0.25"/>
    <row r="33" spans="1:33" outlineLevel="1" x14ac:dyDescent="0.25"/>
    <row r="34" spans="1:33" ht="13" x14ac:dyDescent="0.3">
      <c r="A34" s="98" t="s">
        <v>159</v>
      </c>
    </row>
    <row r="35" spans="1:33" ht="13" x14ac:dyDescent="0.3">
      <c r="A35" s="22">
        <f t="shared" ref="A35:A59" si="0">A5</f>
        <v>1</v>
      </c>
      <c r="B35" s="22">
        <f t="shared" ref="B35:B59" si="1">GETPIVOTDATA(CONCATENATE(B$4),$A$3,"L",$A35)</f>
        <v>1286</v>
      </c>
      <c r="C35" s="22">
        <f t="shared" ref="C35:Z46" si="2">GETPIVOTDATA(CONCATENATE(C$4),$A$3,"L",$A35)</f>
        <v>0</v>
      </c>
      <c r="D35" s="22">
        <f t="shared" si="2"/>
        <v>0</v>
      </c>
      <c r="E35" s="22">
        <f t="shared" si="2"/>
        <v>0</v>
      </c>
      <c r="F35" s="22">
        <f t="shared" si="2"/>
        <v>0</v>
      </c>
      <c r="G35" s="22">
        <f t="shared" si="2"/>
        <v>0</v>
      </c>
      <c r="H35" s="22">
        <f t="shared" si="2"/>
        <v>0</v>
      </c>
      <c r="I35" s="22">
        <f t="shared" si="2"/>
        <v>0</v>
      </c>
      <c r="J35" s="22">
        <f t="shared" si="2"/>
        <v>0</v>
      </c>
      <c r="K35" s="22">
        <f t="shared" si="2"/>
        <v>0</v>
      </c>
      <c r="L35" s="22">
        <f t="shared" si="2"/>
        <v>0</v>
      </c>
      <c r="M35" s="22">
        <f t="shared" si="2"/>
        <v>0</v>
      </c>
      <c r="N35" s="22">
        <f t="shared" si="2"/>
        <v>0</v>
      </c>
      <c r="O35" s="22">
        <f t="shared" si="2"/>
        <v>0</v>
      </c>
      <c r="P35" s="22">
        <f t="shared" si="2"/>
        <v>0</v>
      </c>
      <c r="Q35" s="22">
        <f t="shared" si="2"/>
        <v>0</v>
      </c>
      <c r="R35" s="22">
        <f t="shared" si="2"/>
        <v>0</v>
      </c>
      <c r="S35" s="22">
        <f t="shared" si="2"/>
        <v>0</v>
      </c>
      <c r="T35" s="22">
        <f t="shared" si="2"/>
        <v>9.9257842727851422</v>
      </c>
      <c r="U35" s="22">
        <f t="shared" si="2"/>
        <v>89.074215727214863</v>
      </c>
      <c r="V35" s="22">
        <f t="shared" si="2"/>
        <v>0</v>
      </c>
      <c r="W35" s="22">
        <f t="shared" si="2"/>
        <v>0</v>
      </c>
      <c r="X35" s="22">
        <f t="shared" si="2"/>
        <v>0</v>
      </c>
      <c r="Y35" s="22">
        <f t="shared" si="2"/>
        <v>0</v>
      </c>
      <c r="Z35" s="22">
        <f t="shared" si="2"/>
        <v>1385</v>
      </c>
      <c r="AA35" s="97">
        <f>SUM(B35:Y35)</f>
        <v>1385</v>
      </c>
      <c r="AB35" s="97">
        <f>AA35-Z35</f>
        <v>0</v>
      </c>
      <c r="AD35" s="142" t="s">
        <v>190</v>
      </c>
      <c r="AE35" s="47"/>
      <c r="AF35" s="47"/>
    </row>
    <row r="36" spans="1:33" x14ac:dyDescent="0.25">
      <c r="A36" s="22">
        <f t="shared" si="0"/>
        <v>2</v>
      </c>
      <c r="B36" s="22">
        <f t="shared" si="1"/>
        <v>0</v>
      </c>
      <c r="C36" s="22">
        <f t="shared" ref="C36:Q36" si="3">GETPIVOTDATA(CONCATENATE(C$4),$A$3,"L",$A36)</f>
        <v>0</v>
      </c>
      <c r="D36" s="22">
        <f t="shared" si="3"/>
        <v>0</v>
      </c>
      <c r="E36" s="22">
        <f t="shared" si="3"/>
        <v>0</v>
      </c>
      <c r="F36" s="22">
        <f t="shared" si="3"/>
        <v>0</v>
      </c>
      <c r="G36" s="22">
        <f t="shared" si="3"/>
        <v>0</v>
      </c>
      <c r="H36" s="22">
        <f t="shared" si="3"/>
        <v>0</v>
      </c>
      <c r="I36" s="22">
        <f t="shared" si="3"/>
        <v>0</v>
      </c>
      <c r="J36" s="22">
        <f t="shared" si="3"/>
        <v>0</v>
      </c>
      <c r="K36" s="22">
        <f t="shared" si="3"/>
        <v>0</v>
      </c>
      <c r="L36" s="22">
        <f t="shared" si="3"/>
        <v>0</v>
      </c>
      <c r="M36" s="22">
        <f t="shared" si="3"/>
        <v>0</v>
      </c>
      <c r="N36" s="22">
        <f t="shared" si="3"/>
        <v>0</v>
      </c>
      <c r="O36" s="22">
        <f t="shared" si="3"/>
        <v>0</v>
      </c>
      <c r="P36" s="22">
        <f t="shared" si="3"/>
        <v>0</v>
      </c>
      <c r="Q36" s="22">
        <f t="shared" si="3"/>
        <v>0</v>
      </c>
      <c r="R36" s="22">
        <f t="shared" si="2"/>
        <v>0</v>
      </c>
      <c r="S36" s="22">
        <f t="shared" si="2"/>
        <v>0</v>
      </c>
      <c r="T36" s="140">
        <f t="shared" ref="T36:T58" si="4">Z36-SUM(U36:Y36,B36:S36)</f>
        <v>0</v>
      </c>
      <c r="U36" s="140">
        <f t="shared" ref="U36:U58" si="5">Z36*AE36</f>
        <v>0</v>
      </c>
      <c r="V36" s="22">
        <f t="shared" si="2"/>
        <v>0</v>
      </c>
      <c r="W36" s="22">
        <f t="shared" si="2"/>
        <v>0</v>
      </c>
      <c r="X36" s="22">
        <f t="shared" si="2"/>
        <v>0</v>
      </c>
      <c r="Y36" s="22">
        <f t="shared" si="2"/>
        <v>0</v>
      </c>
      <c r="Z36" s="22">
        <f t="shared" si="2"/>
        <v>0</v>
      </c>
      <c r="AA36" s="97">
        <f t="shared" ref="AA36:AA58" si="6">SUM(B36:Y36)</f>
        <v>0</v>
      </c>
      <c r="AB36" s="97">
        <f t="shared" ref="AB36:AB58" si="7">AA36-Z36</f>
        <v>0</v>
      </c>
      <c r="AD36" s="22">
        <f>[2]TRP_Simple!$AN69</f>
        <v>0</v>
      </c>
      <c r="AE36" s="22">
        <f t="shared" ref="AE36:AE58" si="8">AF36*AD36</f>
        <v>0</v>
      </c>
      <c r="AF36" s="22">
        <f t="shared" ref="AF36:AF57" si="9">AF$59</f>
        <v>1.1227216652732825</v>
      </c>
      <c r="AG36" s="22">
        <f t="shared" ref="AG36:AG59" si="10">AE36-AD36</f>
        <v>0</v>
      </c>
    </row>
    <row r="37" spans="1:33" x14ac:dyDescent="0.25">
      <c r="A37" s="22">
        <f t="shared" si="0"/>
        <v>3</v>
      </c>
      <c r="B37" s="22">
        <f t="shared" si="1"/>
        <v>264</v>
      </c>
      <c r="C37" s="22">
        <f t="shared" si="2"/>
        <v>156</v>
      </c>
      <c r="D37" s="22">
        <f t="shared" si="2"/>
        <v>45</v>
      </c>
      <c r="E37" s="22">
        <f t="shared" si="2"/>
        <v>25.370312402178676</v>
      </c>
      <c r="F37" s="22">
        <f t="shared" si="2"/>
        <v>73.8759156075878</v>
      </c>
      <c r="G37" s="22">
        <f t="shared" si="2"/>
        <v>30.0696686491079</v>
      </c>
      <c r="H37" s="22">
        <f t="shared" si="2"/>
        <v>-4.8924350800808583</v>
      </c>
      <c r="I37" s="22">
        <f t="shared" si="2"/>
        <v>-19.399937801275073</v>
      </c>
      <c r="J37" s="22">
        <f t="shared" si="2"/>
        <v>-20.546921163116156</v>
      </c>
      <c r="K37" s="22">
        <f t="shared" si="2"/>
        <v>49.878925807919892</v>
      </c>
      <c r="L37" s="22">
        <f t="shared" si="2"/>
        <v>23.051433773327265</v>
      </c>
      <c r="M37" s="22">
        <f t="shared" si="2"/>
        <v>364.1439935987591</v>
      </c>
      <c r="N37" s="22">
        <f t="shared" si="2"/>
        <v>1269</v>
      </c>
      <c r="O37" s="22">
        <f t="shared" si="2"/>
        <v>398.48925115433843</v>
      </c>
      <c r="P37" s="22">
        <f t="shared" si="2"/>
        <v>627.05181264035934</v>
      </c>
      <c r="Q37" s="22">
        <f t="shared" si="2"/>
        <v>1772.3660981822054</v>
      </c>
      <c r="R37" s="22">
        <f t="shared" si="2"/>
        <v>403.23433333937891</v>
      </c>
      <c r="S37" s="22">
        <f t="shared" si="2"/>
        <v>732.30905810046488</v>
      </c>
      <c r="T37" s="140">
        <f t="shared" si="4"/>
        <v>13557.886137240874</v>
      </c>
      <c r="U37" s="140">
        <f t="shared" si="5"/>
        <v>2566.6633093423789</v>
      </c>
      <c r="V37" s="22">
        <f t="shared" si="2"/>
        <v>-0.15805348883973455</v>
      </c>
      <c r="W37" s="22">
        <f t="shared" si="2"/>
        <v>-60.738031256975006</v>
      </c>
      <c r="X37" s="22">
        <f t="shared" si="2"/>
        <v>38.581920688735664</v>
      </c>
      <c r="Y37" s="22">
        <f t="shared" si="2"/>
        <v>19.763208262670538</v>
      </c>
      <c r="Z37" s="22">
        <f t="shared" si="2"/>
        <v>22311</v>
      </c>
      <c r="AA37" s="97">
        <f t="shared" si="6"/>
        <v>22311</v>
      </c>
      <c r="AB37" s="97">
        <f t="shared" si="7"/>
        <v>0</v>
      </c>
      <c r="AD37" s="22">
        <f>[2]TRP_Simple!$AN70</f>
        <v>0.10246552340418458</v>
      </c>
      <c r="AE37" s="22">
        <f t="shared" si="8"/>
        <v>0.11504026306944462</v>
      </c>
      <c r="AF37" s="22">
        <f t="shared" si="9"/>
        <v>1.1227216652732825</v>
      </c>
      <c r="AG37" s="22">
        <f t="shared" si="10"/>
        <v>1.2574739665260043E-2</v>
      </c>
    </row>
    <row r="38" spans="1:33" x14ac:dyDescent="0.25">
      <c r="A38" s="22">
        <f t="shared" si="0"/>
        <v>4</v>
      </c>
      <c r="B38" s="22">
        <f t="shared" si="1"/>
        <v>0</v>
      </c>
      <c r="C38" s="22">
        <f t="shared" si="2"/>
        <v>0</v>
      </c>
      <c r="D38" s="22">
        <f t="shared" si="2"/>
        <v>0</v>
      </c>
      <c r="E38" s="22">
        <f t="shared" si="2"/>
        <v>0</v>
      </c>
      <c r="F38" s="22">
        <f t="shared" si="2"/>
        <v>0</v>
      </c>
      <c r="G38" s="22">
        <f t="shared" si="2"/>
        <v>0</v>
      </c>
      <c r="H38" s="22">
        <f t="shared" si="2"/>
        <v>0</v>
      </c>
      <c r="I38" s="22">
        <f t="shared" si="2"/>
        <v>0</v>
      </c>
      <c r="J38" s="22">
        <f t="shared" si="2"/>
        <v>0</v>
      </c>
      <c r="K38" s="22">
        <f t="shared" si="2"/>
        <v>0</v>
      </c>
      <c r="L38" s="22">
        <f t="shared" si="2"/>
        <v>0</v>
      </c>
      <c r="M38" s="22">
        <f t="shared" si="2"/>
        <v>0</v>
      </c>
      <c r="N38" s="22">
        <f t="shared" si="2"/>
        <v>0</v>
      </c>
      <c r="O38" s="22">
        <f t="shared" si="2"/>
        <v>0</v>
      </c>
      <c r="P38" s="22">
        <f t="shared" si="2"/>
        <v>0</v>
      </c>
      <c r="Q38" s="22">
        <f t="shared" si="2"/>
        <v>0</v>
      </c>
      <c r="R38" s="22">
        <f t="shared" si="2"/>
        <v>0</v>
      </c>
      <c r="S38" s="22">
        <f t="shared" si="2"/>
        <v>0</v>
      </c>
      <c r="T38" s="140">
        <f t="shared" si="4"/>
        <v>0</v>
      </c>
      <c r="U38" s="140">
        <f t="shared" si="5"/>
        <v>0</v>
      </c>
      <c r="V38" s="22">
        <f t="shared" si="2"/>
        <v>0</v>
      </c>
      <c r="W38" s="22">
        <f t="shared" si="2"/>
        <v>0</v>
      </c>
      <c r="X38" s="22">
        <f t="shared" si="2"/>
        <v>0</v>
      </c>
      <c r="Y38" s="22">
        <f t="shared" si="2"/>
        <v>0</v>
      </c>
      <c r="Z38" s="22">
        <f t="shared" si="2"/>
        <v>0</v>
      </c>
      <c r="AA38" s="97">
        <f t="shared" si="6"/>
        <v>0</v>
      </c>
      <c r="AB38" s="97">
        <f t="shared" si="7"/>
        <v>0</v>
      </c>
      <c r="AD38" s="22">
        <f>[2]TRP_Simple!$AN71</f>
        <v>0</v>
      </c>
      <c r="AE38" s="22">
        <f t="shared" si="8"/>
        <v>0</v>
      </c>
      <c r="AF38" s="22">
        <f t="shared" si="9"/>
        <v>1.1227216652732825</v>
      </c>
      <c r="AG38" s="22">
        <f t="shared" si="10"/>
        <v>0</v>
      </c>
    </row>
    <row r="39" spans="1:33" x14ac:dyDescent="0.25">
      <c r="A39" s="22">
        <f t="shared" si="0"/>
        <v>5</v>
      </c>
      <c r="B39" s="22">
        <f t="shared" si="1"/>
        <v>0</v>
      </c>
      <c r="C39" s="22">
        <f t="shared" si="2"/>
        <v>0</v>
      </c>
      <c r="D39" s="22">
        <f t="shared" si="2"/>
        <v>0</v>
      </c>
      <c r="E39" s="22">
        <f t="shared" si="2"/>
        <v>0</v>
      </c>
      <c r="F39" s="22">
        <f t="shared" si="2"/>
        <v>0</v>
      </c>
      <c r="G39" s="22">
        <f t="shared" si="2"/>
        <v>0</v>
      </c>
      <c r="H39" s="22">
        <f t="shared" si="2"/>
        <v>0</v>
      </c>
      <c r="I39" s="22">
        <f t="shared" si="2"/>
        <v>0</v>
      </c>
      <c r="J39" s="22">
        <f t="shared" si="2"/>
        <v>0</v>
      </c>
      <c r="K39" s="22">
        <f t="shared" si="2"/>
        <v>0</v>
      </c>
      <c r="L39" s="22">
        <f t="shared" si="2"/>
        <v>0</v>
      </c>
      <c r="M39" s="22">
        <f t="shared" si="2"/>
        <v>0</v>
      </c>
      <c r="N39" s="22">
        <f t="shared" si="2"/>
        <v>0</v>
      </c>
      <c r="O39" s="22">
        <f t="shared" si="2"/>
        <v>0</v>
      </c>
      <c r="P39" s="22">
        <f t="shared" si="2"/>
        <v>0</v>
      </c>
      <c r="Q39" s="22">
        <f t="shared" si="2"/>
        <v>0</v>
      </c>
      <c r="R39" s="22">
        <f t="shared" si="2"/>
        <v>0</v>
      </c>
      <c r="S39" s="22">
        <f t="shared" si="2"/>
        <v>0</v>
      </c>
      <c r="T39" s="140">
        <f t="shared" si="4"/>
        <v>0</v>
      </c>
      <c r="U39" s="140">
        <f t="shared" si="5"/>
        <v>0</v>
      </c>
      <c r="V39" s="22">
        <f t="shared" si="2"/>
        <v>0</v>
      </c>
      <c r="W39" s="22">
        <f t="shared" si="2"/>
        <v>0</v>
      </c>
      <c r="X39" s="22">
        <f t="shared" si="2"/>
        <v>0</v>
      </c>
      <c r="Y39" s="22">
        <f t="shared" si="2"/>
        <v>0</v>
      </c>
      <c r="Z39" s="22">
        <f t="shared" si="2"/>
        <v>0</v>
      </c>
      <c r="AA39" s="97">
        <f t="shared" si="6"/>
        <v>0</v>
      </c>
      <c r="AB39" s="97">
        <f t="shared" si="7"/>
        <v>0</v>
      </c>
      <c r="AD39" s="22">
        <f>[2]TRP_Simple!$AN72</f>
        <v>0</v>
      </c>
      <c r="AE39" s="22">
        <f t="shared" si="8"/>
        <v>0</v>
      </c>
      <c r="AF39" s="22">
        <f t="shared" si="9"/>
        <v>1.1227216652732825</v>
      </c>
      <c r="AG39" s="22">
        <f t="shared" si="10"/>
        <v>0</v>
      </c>
    </row>
    <row r="40" spans="1:33" x14ac:dyDescent="0.25">
      <c r="A40" s="22">
        <f t="shared" si="0"/>
        <v>6</v>
      </c>
      <c r="B40" s="22">
        <f t="shared" si="1"/>
        <v>0</v>
      </c>
      <c r="C40" s="22">
        <f t="shared" si="2"/>
        <v>0</v>
      </c>
      <c r="D40" s="22">
        <f t="shared" si="2"/>
        <v>0</v>
      </c>
      <c r="E40" s="22">
        <f t="shared" si="2"/>
        <v>0</v>
      </c>
      <c r="F40" s="22">
        <f t="shared" si="2"/>
        <v>0</v>
      </c>
      <c r="G40" s="22">
        <f t="shared" si="2"/>
        <v>0</v>
      </c>
      <c r="H40" s="22">
        <f t="shared" si="2"/>
        <v>0</v>
      </c>
      <c r="I40" s="22">
        <f t="shared" si="2"/>
        <v>0</v>
      </c>
      <c r="J40" s="22">
        <f t="shared" si="2"/>
        <v>0</v>
      </c>
      <c r="K40" s="22">
        <f t="shared" si="2"/>
        <v>0</v>
      </c>
      <c r="L40" s="22">
        <f t="shared" si="2"/>
        <v>0</v>
      </c>
      <c r="M40" s="22">
        <f t="shared" si="2"/>
        <v>0</v>
      </c>
      <c r="N40" s="22">
        <f t="shared" si="2"/>
        <v>0</v>
      </c>
      <c r="O40" s="22">
        <f t="shared" si="2"/>
        <v>0</v>
      </c>
      <c r="P40" s="22">
        <f t="shared" si="2"/>
        <v>0</v>
      </c>
      <c r="Q40" s="22">
        <f t="shared" si="2"/>
        <v>0</v>
      </c>
      <c r="R40" s="22">
        <f t="shared" si="2"/>
        <v>0</v>
      </c>
      <c r="S40" s="22">
        <f t="shared" si="2"/>
        <v>0</v>
      </c>
      <c r="T40" s="140">
        <f t="shared" si="4"/>
        <v>0</v>
      </c>
      <c r="U40" s="140">
        <f t="shared" si="5"/>
        <v>0</v>
      </c>
      <c r="V40" s="22">
        <f t="shared" si="2"/>
        <v>0</v>
      </c>
      <c r="W40" s="22">
        <f t="shared" si="2"/>
        <v>0</v>
      </c>
      <c r="X40" s="22">
        <f t="shared" si="2"/>
        <v>0</v>
      </c>
      <c r="Y40" s="22">
        <f t="shared" si="2"/>
        <v>0</v>
      </c>
      <c r="Z40" s="22">
        <f t="shared" si="2"/>
        <v>0</v>
      </c>
      <c r="AA40" s="97">
        <f t="shared" si="6"/>
        <v>0</v>
      </c>
      <c r="AB40" s="97">
        <f t="shared" si="7"/>
        <v>0</v>
      </c>
      <c r="AD40" s="22">
        <f>[2]TRP_Simple!$AN73</f>
        <v>0</v>
      </c>
      <c r="AE40" s="22">
        <f t="shared" si="8"/>
        <v>0</v>
      </c>
      <c r="AF40" s="22">
        <f t="shared" si="9"/>
        <v>1.1227216652732825</v>
      </c>
      <c r="AG40" s="22">
        <f t="shared" si="10"/>
        <v>0</v>
      </c>
    </row>
    <row r="41" spans="1:33" x14ac:dyDescent="0.25">
      <c r="A41" s="22">
        <f t="shared" si="0"/>
        <v>7</v>
      </c>
      <c r="B41" s="22">
        <f t="shared" si="1"/>
        <v>0</v>
      </c>
      <c r="C41" s="22">
        <f t="shared" si="2"/>
        <v>0</v>
      </c>
      <c r="D41" s="22">
        <f t="shared" si="2"/>
        <v>0</v>
      </c>
      <c r="E41" s="22">
        <f t="shared" si="2"/>
        <v>0</v>
      </c>
      <c r="F41" s="22">
        <f t="shared" si="2"/>
        <v>0</v>
      </c>
      <c r="G41" s="22">
        <f t="shared" si="2"/>
        <v>0</v>
      </c>
      <c r="H41" s="22">
        <f t="shared" si="2"/>
        <v>0</v>
      </c>
      <c r="I41" s="22">
        <f t="shared" si="2"/>
        <v>0</v>
      </c>
      <c r="J41" s="22">
        <f t="shared" si="2"/>
        <v>0</v>
      </c>
      <c r="K41" s="22">
        <f t="shared" si="2"/>
        <v>0</v>
      </c>
      <c r="L41" s="22">
        <f t="shared" si="2"/>
        <v>0</v>
      </c>
      <c r="M41" s="22">
        <f t="shared" si="2"/>
        <v>0</v>
      </c>
      <c r="N41" s="22">
        <f t="shared" si="2"/>
        <v>0</v>
      </c>
      <c r="O41" s="22">
        <f t="shared" si="2"/>
        <v>0</v>
      </c>
      <c r="P41" s="22">
        <f t="shared" si="2"/>
        <v>0</v>
      </c>
      <c r="Q41" s="22">
        <f t="shared" si="2"/>
        <v>0</v>
      </c>
      <c r="R41" s="22">
        <f t="shared" si="2"/>
        <v>0</v>
      </c>
      <c r="S41" s="22">
        <f t="shared" si="2"/>
        <v>0</v>
      </c>
      <c r="T41" s="140">
        <f t="shared" si="4"/>
        <v>0</v>
      </c>
      <c r="U41" s="140">
        <f t="shared" si="5"/>
        <v>0</v>
      </c>
      <c r="V41" s="22">
        <f t="shared" si="2"/>
        <v>0</v>
      </c>
      <c r="W41" s="22">
        <f t="shared" si="2"/>
        <v>0</v>
      </c>
      <c r="X41" s="22">
        <f t="shared" si="2"/>
        <v>0</v>
      </c>
      <c r="Y41" s="22">
        <f t="shared" si="2"/>
        <v>0</v>
      </c>
      <c r="Z41" s="22">
        <f t="shared" si="2"/>
        <v>0</v>
      </c>
      <c r="AA41" s="97">
        <f t="shared" si="6"/>
        <v>0</v>
      </c>
      <c r="AB41" s="97">
        <f t="shared" si="7"/>
        <v>0</v>
      </c>
      <c r="AD41" s="22">
        <f>[2]TRP_Simple!$AN74</f>
        <v>0</v>
      </c>
      <c r="AE41" s="22">
        <f t="shared" si="8"/>
        <v>0</v>
      </c>
      <c r="AF41" s="22">
        <f t="shared" si="9"/>
        <v>1.1227216652732825</v>
      </c>
      <c r="AG41" s="22">
        <f t="shared" si="10"/>
        <v>0</v>
      </c>
    </row>
    <row r="42" spans="1:33" x14ac:dyDescent="0.25">
      <c r="A42" s="22">
        <f t="shared" si="0"/>
        <v>8</v>
      </c>
      <c r="B42" s="22">
        <f t="shared" si="1"/>
        <v>0</v>
      </c>
      <c r="C42" s="22">
        <f t="shared" si="2"/>
        <v>0</v>
      </c>
      <c r="D42" s="22">
        <f t="shared" si="2"/>
        <v>0</v>
      </c>
      <c r="E42" s="22">
        <f t="shared" si="2"/>
        <v>0</v>
      </c>
      <c r="F42" s="22">
        <f t="shared" si="2"/>
        <v>0</v>
      </c>
      <c r="G42" s="22">
        <f t="shared" si="2"/>
        <v>0</v>
      </c>
      <c r="H42" s="22">
        <f t="shared" si="2"/>
        <v>0</v>
      </c>
      <c r="I42" s="22">
        <f t="shared" si="2"/>
        <v>0</v>
      </c>
      <c r="J42" s="22">
        <f t="shared" si="2"/>
        <v>0</v>
      </c>
      <c r="K42" s="22">
        <f t="shared" si="2"/>
        <v>0</v>
      </c>
      <c r="L42" s="22">
        <f t="shared" si="2"/>
        <v>0</v>
      </c>
      <c r="M42" s="22">
        <f t="shared" si="2"/>
        <v>0</v>
      </c>
      <c r="N42" s="22">
        <f t="shared" si="2"/>
        <v>0</v>
      </c>
      <c r="O42" s="22">
        <f t="shared" si="2"/>
        <v>0</v>
      </c>
      <c r="P42" s="22">
        <f t="shared" si="2"/>
        <v>0</v>
      </c>
      <c r="Q42" s="22">
        <f t="shared" si="2"/>
        <v>0</v>
      </c>
      <c r="R42" s="22">
        <f t="shared" si="2"/>
        <v>0</v>
      </c>
      <c r="S42" s="22">
        <f t="shared" si="2"/>
        <v>0</v>
      </c>
      <c r="T42" s="140">
        <f t="shared" si="4"/>
        <v>0</v>
      </c>
      <c r="U42" s="140">
        <f t="shared" si="5"/>
        <v>0</v>
      </c>
      <c r="V42" s="22">
        <f t="shared" si="2"/>
        <v>0</v>
      </c>
      <c r="W42" s="22">
        <f t="shared" si="2"/>
        <v>0</v>
      </c>
      <c r="X42" s="22">
        <f t="shared" si="2"/>
        <v>0</v>
      </c>
      <c r="Y42" s="22">
        <f t="shared" si="2"/>
        <v>0</v>
      </c>
      <c r="Z42" s="22">
        <f t="shared" si="2"/>
        <v>0</v>
      </c>
      <c r="AA42" s="97">
        <f t="shared" si="6"/>
        <v>0</v>
      </c>
      <c r="AB42" s="97">
        <f t="shared" si="7"/>
        <v>0</v>
      </c>
      <c r="AD42" s="22">
        <f>[2]TRP_Simple!$AN75</f>
        <v>0</v>
      </c>
      <c r="AE42" s="22">
        <f t="shared" si="8"/>
        <v>0</v>
      </c>
      <c r="AF42" s="22">
        <f t="shared" si="9"/>
        <v>1.1227216652732825</v>
      </c>
      <c r="AG42" s="22">
        <f t="shared" si="10"/>
        <v>0</v>
      </c>
    </row>
    <row r="43" spans="1:33" x14ac:dyDescent="0.25">
      <c r="A43" s="22">
        <f t="shared" si="0"/>
        <v>9</v>
      </c>
      <c r="B43" s="22">
        <f t="shared" si="1"/>
        <v>0</v>
      </c>
      <c r="C43" s="22">
        <f t="shared" si="2"/>
        <v>0</v>
      </c>
      <c r="D43" s="22">
        <f t="shared" si="2"/>
        <v>0</v>
      </c>
      <c r="E43" s="22">
        <f t="shared" si="2"/>
        <v>0</v>
      </c>
      <c r="F43" s="22">
        <f t="shared" si="2"/>
        <v>0</v>
      </c>
      <c r="G43" s="22">
        <f t="shared" si="2"/>
        <v>0</v>
      </c>
      <c r="H43" s="22">
        <f t="shared" si="2"/>
        <v>0</v>
      </c>
      <c r="I43" s="22">
        <f t="shared" si="2"/>
        <v>0</v>
      </c>
      <c r="J43" s="22">
        <f t="shared" si="2"/>
        <v>0</v>
      </c>
      <c r="K43" s="22">
        <f t="shared" si="2"/>
        <v>0</v>
      </c>
      <c r="L43" s="22">
        <f t="shared" si="2"/>
        <v>0</v>
      </c>
      <c r="M43" s="22">
        <f t="shared" si="2"/>
        <v>0</v>
      </c>
      <c r="N43" s="22">
        <f t="shared" si="2"/>
        <v>0</v>
      </c>
      <c r="O43" s="22">
        <f t="shared" si="2"/>
        <v>0</v>
      </c>
      <c r="P43" s="22">
        <f t="shared" si="2"/>
        <v>0</v>
      </c>
      <c r="Q43" s="22">
        <f t="shared" si="2"/>
        <v>0</v>
      </c>
      <c r="R43" s="22">
        <f t="shared" si="2"/>
        <v>0</v>
      </c>
      <c r="S43" s="22">
        <f t="shared" si="2"/>
        <v>0</v>
      </c>
      <c r="T43" s="140">
        <f t="shared" si="4"/>
        <v>0</v>
      </c>
      <c r="U43" s="140">
        <f t="shared" si="5"/>
        <v>0</v>
      </c>
      <c r="V43" s="22">
        <f t="shared" si="2"/>
        <v>0</v>
      </c>
      <c r="W43" s="22">
        <f t="shared" si="2"/>
        <v>0</v>
      </c>
      <c r="X43" s="22">
        <f t="shared" si="2"/>
        <v>0</v>
      </c>
      <c r="Y43" s="22">
        <f t="shared" si="2"/>
        <v>0</v>
      </c>
      <c r="Z43" s="22">
        <f t="shared" si="2"/>
        <v>0</v>
      </c>
      <c r="AA43" s="97">
        <f t="shared" si="6"/>
        <v>0</v>
      </c>
      <c r="AB43" s="97">
        <f t="shared" si="7"/>
        <v>0</v>
      </c>
      <c r="AD43" s="22">
        <f>[2]TRP_Simple!$AN76</f>
        <v>0</v>
      </c>
      <c r="AE43" s="22">
        <f t="shared" si="8"/>
        <v>0</v>
      </c>
      <c r="AF43" s="22">
        <f t="shared" si="9"/>
        <v>1.1227216652732825</v>
      </c>
      <c r="AG43" s="22">
        <f t="shared" si="10"/>
        <v>0</v>
      </c>
    </row>
    <row r="44" spans="1:33" x14ac:dyDescent="0.25">
      <c r="A44" s="22">
        <f t="shared" si="0"/>
        <v>10</v>
      </c>
      <c r="B44" s="22">
        <f t="shared" si="1"/>
        <v>0</v>
      </c>
      <c r="C44" s="22">
        <f t="shared" si="2"/>
        <v>0</v>
      </c>
      <c r="D44" s="22">
        <f t="shared" si="2"/>
        <v>0</v>
      </c>
      <c r="E44" s="22">
        <f t="shared" si="2"/>
        <v>0</v>
      </c>
      <c r="F44" s="22">
        <f t="shared" si="2"/>
        <v>0</v>
      </c>
      <c r="G44" s="22">
        <f t="shared" si="2"/>
        <v>0</v>
      </c>
      <c r="H44" s="22">
        <f t="shared" si="2"/>
        <v>0</v>
      </c>
      <c r="I44" s="22">
        <f t="shared" si="2"/>
        <v>0</v>
      </c>
      <c r="J44" s="22">
        <f t="shared" si="2"/>
        <v>0</v>
      </c>
      <c r="K44" s="22">
        <f t="shared" si="2"/>
        <v>0</v>
      </c>
      <c r="L44" s="22">
        <f t="shared" si="2"/>
        <v>0</v>
      </c>
      <c r="M44" s="22">
        <f t="shared" si="2"/>
        <v>0</v>
      </c>
      <c r="N44" s="22">
        <f t="shared" si="2"/>
        <v>0</v>
      </c>
      <c r="O44" s="22">
        <f t="shared" si="2"/>
        <v>0</v>
      </c>
      <c r="P44" s="22">
        <f t="shared" si="2"/>
        <v>0</v>
      </c>
      <c r="Q44" s="22">
        <f t="shared" si="2"/>
        <v>0</v>
      </c>
      <c r="R44" s="22">
        <f t="shared" si="2"/>
        <v>0</v>
      </c>
      <c r="S44" s="22">
        <f t="shared" si="2"/>
        <v>0</v>
      </c>
      <c r="T44" s="140">
        <f t="shared" si="4"/>
        <v>0</v>
      </c>
      <c r="U44" s="140">
        <f t="shared" si="5"/>
        <v>0</v>
      </c>
      <c r="V44" s="22">
        <f t="shared" si="2"/>
        <v>0</v>
      </c>
      <c r="W44" s="22">
        <f t="shared" si="2"/>
        <v>0</v>
      </c>
      <c r="X44" s="22">
        <f t="shared" si="2"/>
        <v>0</v>
      </c>
      <c r="Y44" s="22">
        <f t="shared" si="2"/>
        <v>0</v>
      </c>
      <c r="Z44" s="22">
        <f t="shared" si="2"/>
        <v>0</v>
      </c>
      <c r="AA44" s="97">
        <f t="shared" si="6"/>
        <v>0</v>
      </c>
      <c r="AB44" s="97">
        <f t="shared" si="7"/>
        <v>0</v>
      </c>
      <c r="AD44" s="22">
        <f>[2]TRP_Simple!$AN77</f>
        <v>0</v>
      </c>
      <c r="AE44" s="22">
        <f t="shared" si="8"/>
        <v>0</v>
      </c>
      <c r="AF44" s="22">
        <f t="shared" si="9"/>
        <v>1.1227216652732825</v>
      </c>
      <c r="AG44" s="22">
        <f t="shared" si="10"/>
        <v>0</v>
      </c>
    </row>
    <row r="45" spans="1:33" x14ac:dyDescent="0.25">
      <c r="A45" s="22">
        <f t="shared" si="0"/>
        <v>11</v>
      </c>
      <c r="B45" s="22">
        <f t="shared" si="1"/>
        <v>0</v>
      </c>
      <c r="C45" s="22">
        <f t="shared" si="2"/>
        <v>0</v>
      </c>
      <c r="D45" s="22">
        <f t="shared" si="2"/>
        <v>0</v>
      </c>
      <c r="E45" s="22">
        <f t="shared" si="2"/>
        <v>0</v>
      </c>
      <c r="F45" s="22">
        <f t="shared" si="2"/>
        <v>0</v>
      </c>
      <c r="G45" s="22">
        <f t="shared" si="2"/>
        <v>0</v>
      </c>
      <c r="H45" s="22">
        <f t="shared" si="2"/>
        <v>0</v>
      </c>
      <c r="I45" s="22">
        <f t="shared" si="2"/>
        <v>0</v>
      </c>
      <c r="J45" s="22">
        <f t="shared" si="2"/>
        <v>0</v>
      </c>
      <c r="K45" s="22">
        <f t="shared" si="2"/>
        <v>0</v>
      </c>
      <c r="L45" s="22">
        <f t="shared" si="2"/>
        <v>0</v>
      </c>
      <c r="M45" s="22">
        <f t="shared" si="2"/>
        <v>0</v>
      </c>
      <c r="N45" s="22">
        <f t="shared" si="2"/>
        <v>0</v>
      </c>
      <c r="O45" s="22">
        <f t="shared" si="2"/>
        <v>0</v>
      </c>
      <c r="P45" s="22">
        <f t="shared" si="2"/>
        <v>0</v>
      </c>
      <c r="Q45" s="22">
        <f t="shared" si="2"/>
        <v>0</v>
      </c>
      <c r="R45" s="22">
        <f t="shared" si="2"/>
        <v>0</v>
      </c>
      <c r="S45" s="22">
        <f t="shared" si="2"/>
        <v>0</v>
      </c>
      <c r="T45" s="140">
        <f t="shared" si="4"/>
        <v>0</v>
      </c>
      <c r="U45" s="140">
        <f t="shared" si="5"/>
        <v>0</v>
      </c>
      <c r="V45" s="22">
        <f t="shared" si="2"/>
        <v>0</v>
      </c>
      <c r="W45" s="22">
        <f t="shared" si="2"/>
        <v>0</v>
      </c>
      <c r="X45" s="22">
        <f t="shared" si="2"/>
        <v>0</v>
      </c>
      <c r="Y45" s="22">
        <f t="shared" si="2"/>
        <v>0</v>
      </c>
      <c r="Z45" s="22">
        <f t="shared" si="2"/>
        <v>0</v>
      </c>
      <c r="AA45" s="97">
        <f t="shared" si="6"/>
        <v>0</v>
      </c>
      <c r="AB45" s="97">
        <f t="shared" si="7"/>
        <v>0</v>
      </c>
      <c r="AD45" s="22">
        <f>[2]TRP_Simple!$AN78</f>
        <v>0</v>
      </c>
      <c r="AE45" s="22">
        <f t="shared" si="8"/>
        <v>0</v>
      </c>
      <c r="AF45" s="22">
        <f t="shared" si="9"/>
        <v>1.1227216652732825</v>
      </c>
      <c r="AG45" s="22">
        <f t="shared" si="10"/>
        <v>0</v>
      </c>
    </row>
    <row r="46" spans="1:33" x14ac:dyDescent="0.25">
      <c r="A46" s="22">
        <f t="shared" si="0"/>
        <v>12</v>
      </c>
      <c r="B46" s="22">
        <f t="shared" si="1"/>
        <v>5841</v>
      </c>
      <c r="C46" s="22">
        <f t="shared" si="2"/>
        <v>2880</v>
      </c>
      <c r="D46" s="22">
        <f t="shared" si="2"/>
        <v>2634</v>
      </c>
      <c r="E46" s="22">
        <f t="shared" si="2"/>
        <v>287.1073686846554</v>
      </c>
      <c r="F46" s="22">
        <f t="shared" si="2"/>
        <v>836.02911162586872</v>
      </c>
      <c r="G46" s="22">
        <f t="shared" si="2"/>
        <v>568.19144718210134</v>
      </c>
      <c r="H46" s="22">
        <f t="shared" si="2"/>
        <v>183.8934328512932</v>
      </c>
      <c r="I46" s="22">
        <f t="shared" ref="C46:Z56" si="11">GETPIVOTDATA(CONCATENATE(I$4),$A$3,"L",$A46)</f>
        <v>729.19131291141855</v>
      </c>
      <c r="J46" s="22">
        <f t="shared" si="11"/>
        <v>772.3033224485564</v>
      </c>
      <c r="K46" s="22">
        <f t="shared" si="11"/>
        <v>751.6130632680929</v>
      </c>
      <c r="L46" s="22">
        <f t="shared" si="11"/>
        <v>347.35629267182526</v>
      </c>
      <c r="M46" s="22">
        <f t="shared" si="11"/>
        <v>7555.9574594364931</v>
      </c>
      <c r="N46" s="22">
        <f t="shared" si="11"/>
        <v>2838</v>
      </c>
      <c r="O46" s="22">
        <f t="shared" si="11"/>
        <v>459.26299878225569</v>
      </c>
      <c r="P46" s="22">
        <f t="shared" si="11"/>
        <v>722.68372366591814</v>
      </c>
      <c r="Q46" s="22">
        <f t="shared" si="11"/>
        <v>2042.6703275765469</v>
      </c>
      <c r="R46" s="22">
        <f t="shared" si="11"/>
        <v>464.73175526052239</v>
      </c>
      <c r="S46" s="22">
        <f t="shared" si="11"/>
        <v>843.99379176320099</v>
      </c>
      <c r="T46" s="140">
        <f t="shared" si="4"/>
        <v>30805.672205224873</v>
      </c>
      <c r="U46" s="140">
        <f t="shared" si="5"/>
        <v>7010.9851977266835</v>
      </c>
      <c r="V46" s="22">
        <f t="shared" si="11"/>
        <v>2.7324095570626836</v>
      </c>
      <c r="W46" s="22">
        <f t="shared" si="11"/>
        <v>1050.0317221849771</v>
      </c>
      <c r="X46" s="22">
        <f t="shared" si="11"/>
        <v>1822.1188907089254</v>
      </c>
      <c r="Y46" s="22">
        <f t="shared" si="11"/>
        <v>947.47416646872989</v>
      </c>
      <c r="Z46" s="22">
        <f t="shared" si="11"/>
        <v>72397</v>
      </c>
      <c r="AA46" s="97">
        <f t="shared" si="6"/>
        <v>72397.000000000015</v>
      </c>
      <c r="AB46" s="97">
        <f t="shared" si="7"/>
        <v>0</v>
      </c>
      <c r="AD46" s="22">
        <f>[2]TRP_Simple!$AN79</f>
        <v>8.6255416511523741E-2</v>
      </c>
      <c r="AE46" s="22">
        <f t="shared" si="8"/>
        <v>9.6840824864658531E-2</v>
      </c>
      <c r="AF46" s="22">
        <f t="shared" si="9"/>
        <v>1.1227216652732825</v>
      </c>
      <c r="AG46" s="22">
        <f t="shared" si="10"/>
        <v>1.058540835313479E-2</v>
      </c>
    </row>
    <row r="47" spans="1:33" x14ac:dyDescent="0.25">
      <c r="A47" s="22">
        <f t="shared" si="0"/>
        <v>13</v>
      </c>
      <c r="B47" s="22">
        <f t="shared" si="1"/>
        <v>2779</v>
      </c>
      <c r="C47" s="22">
        <f t="shared" si="11"/>
        <v>1083</v>
      </c>
      <c r="D47" s="22">
        <f t="shared" si="11"/>
        <v>502</v>
      </c>
      <c r="E47" s="22">
        <f t="shared" si="11"/>
        <v>73.151067426281855</v>
      </c>
      <c r="F47" s="22">
        <f t="shared" si="11"/>
        <v>213.00889000187814</v>
      </c>
      <c r="G47" s="22">
        <f t="shared" si="11"/>
        <v>179.79156046445763</v>
      </c>
      <c r="H47" s="22">
        <f t="shared" si="11"/>
        <v>49.545612398279161</v>
      </c>
      <c r="I47" s="22">
        <f t="shared" si="11"/>
        <v>196.46286217799201</v>
      </c>
      <c r="J47" s="22">
        <f t="shared" si="11"/>
        <v>208.07834447727157</v>
      </c>
      <c r="K47" s="22">
        <f t="shared" si="11"/>
        <v>199.51570323167954</v>
      </c>
      <c r="L47" s="22">
        <f t="shared" si="11"/>
        <v>92.205735093309059</v>
      </c>
      <c r="M47" s="22">
        <f t="shared" si="11"/>
        <v>1897.3127956185153</v>
      </c>
      <c r="N47" s="22">
        <f t="shared" si="11"/>
        <v>790</v>
      </c>
      <c r="O47" s="22">
        <f t="shared" si="11"/>
        <v>301.61228711379715</v>
      </c>
      <c r="P47" s="22">
        <f t="shared" si="11"/>
        <v>474.60886536199337</v>
      </c>
      <c r="Q47" s="22">
        <f t="shared" si="11"/>
        <v>1341.4850988506309</v>
      </c>
      <c r="R47" s="22">
        <f t="shared" si="11"/>
        <v>305.2037894848828</v>
      </c>
      <c r="S47" s="22">
        <f t="shared" si="11"/>
        <v>554.27695790541043</v>
      </c>
      <c r="T47" s="140">
        <f t="shared" si="4"/>
        <v>106893.28043130759</v>
      </c>
      <c r="U47" s="140">
        <f t="shared" si="5"/>
        <v>46392.532569975701</v>
      </c>
      <c r="V47" s="22">
        <f t="shared" si="11"/>
        <v>0.44542346854834286</v>
      </c>
      <c r="W47" s="22">
        <f t="shared" si="11"/>
        <v>171.17081536056594</v>
      </c>
      <c r="X47" s="22">
        <f t="shared" si="11"/>
        <v>1490.6651175193324</v>
      </c>
      <c r="Y47" s="22">
        <f t="shared" si="11"/>
        <v>772.6460727618886</v>
      </c>
      <c r="Z47" s="22">
        <f t="shared" si="11"/>
        <v>166961</v>
      </c>
      <c r="AA47" s="97">
        <f t="shared" si="6"/>
        <v>166960.99999999997</v>
      </c>
      <c r="AB47" s="97">
        <f t="shared" si="7"/>
        <v>0</v>
      </c>
      <c r="AD47" s="22">
        <f>[2]TRP_Simple!$AN80</f>
        <v>0.24749187205596745</v>
      </c>
      <c r="AE47" s="22">
        <f t="shared" si="8"/>
        <v>0.27786448673627795</v>
      </c>
      <c r="AF47" s="22">
        <f t="shared" si="9"/>
        <v>1.1227216652732825</v>
      </c>
      <c r="AG47" s="22">
        <f t="shared" si="10"/>
        <v>3.0372614680310495E-2</v>
      </c>
    </row>
    <row r="48" spans="1:33" x14ac:dyDescent="0.25">
      <c r="A48" s="22">
        <f t="shared" si="0"/>
        <v>14</v>
      </c>
      <c r="B48" s="22">
        <f t="shared" si="1"/>
        <v>0</v>
      </c>
      <c r="C48" s="22">
        <f t="shared" si="11"/>
        <v>0</v>
      </c>
      <c r="D48" s="22">
        <f t="shared" si="11"/>
        <v>0</v>
      </c>
      <c r="E48" s="22">
        <f t="shared" si="11"/>
        <v>0</v>
      </c>
      <c r="F48" s="22">
        <f t="shared" si="11"/>
        <v>0</v>
      </c>
      <c r="G48" s="22">
        <f t="shared" si="11"/>
        <v>0</v>
      </c>
      <c r="H48" s="22">
        <f t="shared" si="11"/>
        <v>0</v>
      </c>
      <c r="I48" s="22">
        <f t="shared" si="11"/>
        <v>0</v>
      </c>
      <c r="J48" s="22">
        <f t="shared" si="11"/>
        <v>0</v>
      </c>
      <c r="K48" s="22">
        <f t="shared" si="11"/>
        <v>0</v>
      </c>
      <c r="L48" s="22">
        <f t="shared" si="11"/>
        <v>0</v>
      </c>
      <c r="M48" s="22">
        <f t="shared" si="11"/>
        <v>0</v>
      </c>
      <c r="N48" s="22">
        <f t="shared" si="11"/>
        <v>0</v>
      </c>
      <c r="O48" s="22">
        <f t="shared" si="11"/>
        <v>0</v>
      </c>
      <c r="P48" s="22">
        <f t="shared" si="11"/>
        <v>0</v>
      </c>
      <c r="Q48" s="22">
        <f t="shared" si="11"/>
        <v>0</v>
      </c>
      <c r="R48" s="22">
        <f t="shared" si="11"/>
        <v>0</v>
      </c>
      <c r="S48" s="22">
        <f t="shared" si="11"/>
        <v>0</v>
      </c>
      <c r="T48" s="140">
        <f t="shared" si="4"/>
        <v>0</v>
      </c>
      <c r="U48" s="140">
        <f t="shared" si="5"/>
        <v>0</v>
      </c>
      <c r="V48" s="22">
        <f t="shared" si="11"/>
        <v>0</v>
      </c>
      <c r="W48" s="22">
        <f t="shared" si="11"/>
        <v>0</v>
      </c>
      <c r="X48" s="22">
        <f t="shared" si="11"/>
        <v>0</v>
      </c>
      <c r="Y48" s="22">
        <f t="shared" si="11"/>
        <v>0</v>
      </c>
      <c r="Z48" s="22">
        <f t="shared" si="11"/>
        <v>0</v>
      </c>
      <c r="AA48" s="97">
        <f t="shared" si="6"/>
        <v>0</v>
      </c>
      <c r="AB48" s="97">
        <f t="shared" si="7"/>
        <v>0</v>
      </c>
      <c r="AD48" s="22">
        <f>[2]TRP_Simple!$AN81</f>
        <v>0</v>
      </c>
      <c r="AE48" s="22">
        <f t="shared" si="8"/>
        <v>0</v>
      </c>
      <c r="AF48" s="22">
        <f t="shared" si="9"/>
        <v>1.1227216652732825</v>
      </c>
      <c r="AG48" s="22">
        <f t="shared" si="10"/>
        <v>0</v>
      </c>
    </row>
    <row r="49" spans="1:33" x14ac:dyDescent="0.25">
      <c r="A49" s="22">
        <f t="shared" si="0"/>
        <v>15</v>
      </c>
      <c r="B49" s="22">
        <f t="shared" si="1"/>
        <v>0</v>
      </c>
      <c r="C49" s="22">
        <f t="shared" si="11"/>
        <v>0</v>
      </c>
      <c r="D49" s="22">
        <f t="shared" si="11"/>
        <v>0</v>
      </c>
      <c r="E49" s="22">
        <f t="shared" si="11"/>
        <v>0</v>
      </c>
      <c r="F49" s="22">
        <f t="shared" si="11"/>
        <v>0</v>
      </c>
      <c r="G49" s="22">
        <f t="shared" si="11"/>
        <v>0</v>
      </c>
      <c r="H49" s="22">
        <f t="shared" si="11"/>
        <v>0</v>
      </c>
      <c r="I49" s="22">
        <f t="shared" si="11"/>
        <v>0</v>
      </c>
      <c r="J49" s="22">
        <f t="shared" si="11"/>
        <v>0</v>
      </c>
      <c r="K49" s="22">
        <f t="shared" si="11"/>
        <v>0</v>
      </c>
      <c r="L49" s="22">
        <f t="shared" si="11"/>
        <v>0</v>
      </c>
      <c r="M49" s="22">
        <f t="shared" si="11"/>
        <v>0</v>
      </c>
      <c r="N49" s="22">
        <f t="shared" si="11"/>
        <v>0</v>
      </c>
      <c r="O49" s="22">
        <f t="shared" si="11"/>
        <v>0</v>
      </c>
      <c r="P49" s="22">
        <f t="shared" si="11"/>
        <v>0</v>
      </c>
      <c r="Q49" s="22">
        <f t="shared" si="11"/>
        <v>0</v>
      </c>
      <c r="R49" s="22">
        <f t="shared" si="11"/>
        <v>0</v>
      </c>
      <c r="S49" s="22">
        <f t="shared" si="11"/>
        <v>0</v>
      </c>
      <c r="T49" s="140">
        <f t="shared" si="4"/>
        <v>0</v>
      </c>
      <c r="U49" s="140">
        <f t="shared" si="5"/>
        <v>0</v>
      </c>
      <c r="V49" s="22">
        <f t="shared" si="11"/>
        <v>0</v>
      </c>
      <c r="W49" s="22">
        <f t="shared" si="11"/>
        <v>0</v>
      </c>
      <c r="X49" s="22">
        <f t="shared" si="11"/>
        <v>0</v>
      </c>
      <c r="Y49" s="22">
        <f t="shared" si="11"/>
        <v>0</v>
      </c>
      <c r="Z49" s="22">
        <f t="shared" si="11"/>
        <v>0</v>
      </c>
      <c r="AA49" s="97">
        <f t="shared" si="6"/>
        <v>0</v>
      </c>
      <c r="AB49" s="97">
        <f t="shared" si="7"/>
        <v>0</v>
      </c>
      <c r="AD49" s="22">
        <f>[2]TRP_Simple!$AN82</f>
        <v>0</v>
      </c>
      <c r="AE49" s="22">
        <f t="shared" si="8"/>
        <v>0</v>
      </c>
      <c r="AF49" s="22">
        <f t="shared" si="9"/>
        <v>1.1227216652732825</v>
      </c>
      <c r="AG49" s="22">
        <f t="shared" si="10"/>
        <v>0</v>
      </c>
    </row>
    <row r="50" spans="1:33" x14ac:dyDescent="0.25">
      <c r="A50" s="22">
        <f t="shared" si="0"/>
        <v>16</v>
      </c>
      <c r="B50" s="22">
        <f t="shared" si="1"/>
        <v>0</v>
      </c>
      <c r="C50" s="22">
        <f t="shared" si="11"/>
        <v>0</v>
      </c>
      <c r="D50" s="22">
        <f t="shared" si="11"/>
        <v>0</v>
      </c>
      <c r="E50" s="22">
        <f t="shared" si="11"/>
        <v>0</v>
      </c>
      <c r="F50" s="22">
        <f t="shared" si="11"/>
        <v>0</v>
      </c>
      <c r="G50" s="22">
        <f t="shared" si="11"/>
        <v>0</v>
      </c>
      <c r="H50" s="22">
        <f t="shared" si="11"/>
        <v>0</v>
      </c>
      <c r="I50" s="22">
        <f t="shared" si="11"/>
        <v>0</v>
      </c>
      <c r="J50" s="22">
        <f t="shared" si="11"/>
        <v>0</v>
      </c>
      <c r="K50" s="22">
        <f t="shared" si="11"/>
        <v>0</v>
      </c>
      <c r="L50" s="22">
        <f t="shared" si="11"/>
        <v>0</v>
      </c>
      <c r="M50" s="22">
        <f t="shared" si="11"/>
        <v>0</v>
      </c>
      <c r="N50" s="22">
        <f t="shared" si="11"/>
        <v>0</v>
      </c>
      <c r="O50" s="22">
        <f t="shared" si="11"/>
        <v>0</v>
      </c>
      <c r="P50" s="22">
        <f t="shared" si="11"/>
        <v>0</v>
      </c>
      <c r="Q50" s="22">
        <f t="shared" si="11"/>
        <v>0</v>
      </c>
      <c r="R50" s="22">
        <f t="shared" si="11"/>
        <v>0</v>
      </c>
      <c r="S50" s="22">
        <f t="shared" si="11"/>
        <v>0</v>
      </c>
      <c r="T50" s="140">
        <f t="shared" si="4"/>
        <v>0</v>
      </c>
      <c r="U50" s="140">
        <f t="shared" si="5"/>
        <v>0</v>
      </c>
      <c r="V50" s="22">
        <f t="shared" si="11"/>
        <v>0</v>
      </c>
      <c r="W50" s="22">
        <f t="shared" si="11"/>
        <v>0</v>
      </c>
      <c r="X50" s="22">
        <f t="shared" si="11"/>
        <v>0</v>
      </c>
      <c r="Y50" s="22">
        <f t="shared" si="11"/>
        <v>0</v>
      </c>
      <c r="Z50" s="22">
        <f t="shared" si="11"/>
        <v>0</v>
      </c>
      <c r="AA50" s="97">
        <f t="shared" si="6"/>
        <v>0</v>
      </c>
      <c r="AB50" s="97">
        <f t="shared" si="7"/>
        <v>0</v>
      </c>
      <c r="AD50" s="22">
        <f>[2]TRP_Simple!$AN83</f>
        <v>0</v>
      </c>
      <c r="AE50" s="22">
        <f t="shared" si="8"/>
        <v>0</v>
      </c>
      <c r="AF50" s="22">
        <f t="shared" si="9"/>
        <v>1.1227216652732825</v>
      </c>
      <c r="AG50" s="22">
        <f t="shared" si="10"/>
        <v>0</v>
      </c>
    </row>
    <row r="51" spans="1:33" x14ac:dyDescent="0.25">
      <c r="A51" s="22">
        <f t="shared" si="0"/>
        <v>17</v>
      </c>
      <c r="B51" s="22">
        <f t="shared" si="1"/>
        <v>0</v>
      </c>
      <c r="C51" s="22">
        <f t="shared" si="11"/>
        <v>0</v>
      </c>
      <c r="D51" s="22">
        <f t="shared" si="11"/>
        <v>0</v>
      </c>
      <c r="E51" s="22">
        <f t="shared" si="11"/>
        <v>0</v>
      </c>
      <c r="F51" s="22">
        <f t="shared" si="11"/>
        <v>0</v>
      </c>
      <c r="G51" s="22">
        <f t="shared" si="11"/>
        <v>0</v>
      </c>
      <c r="H51" s="22">
        <f t="shared" si="11"/>
        <v>0</v>
      </c>
      <c r="I51" s="22">
        <f t="shared" si="11"/>
        <v>0</v>
      </c>
      <c r="J51" s="22">
        <f t="shared" si="11"/>
        <v>0</v>
      </c>
      <c r="K51" s="22">
        <f t="shared" si="11"/>
        <v>0</v>
      </c>
      <c r="L51" s="22">
        <f t="shared" si="11"/>
        <v>0</v>
      </c>
      <c r="M51" s="22">
        <f t="shared" si="11"/>
        <v>0</v>
      </c>
      <c r="N51" s="22">
        <f t="shared" si="11"/>
        <v>0</v>
      </c>
      <c r="O51" s="22">
        <f t="shared" si="11"/>
        <v>0</v>
      </c>
      <c r="P51" s="22">
        <f t="shared" si="11"/>
        <v>0</v>
      </c>
      <c r="Q51" s="22">
        <f t="shared" si="11"/>
        <v>0</v>
      </c>
      <c r="R51" s="22">
        <f t="shared" si="11"/>
        <v>0</v>
      </c>
      <c r="S51" s="22">
        <f t="shared" si="11"/>
        <v>0</v>
      </c>
      <c r="T51" s="140">
        <f t="shared" si="4"/>
        <v>0</v>
      </c>
      <c r="U51" s="140">
        <f t="shared" si="5"/>
        <v>0</v>
      </c>
      <c r="V51" s="22">
        <f t="shared" si="11"/>
        <v>0</v>
      </c>
      <c r="W51" s="22">
        <f t="shared" si="11"/>
        <v>0</v>
      </c>
      <c r="X51" s="22">
        <f t="shared" si="11"/>
        <v>0</v>
      </c>
      <c r="Y51" s="22">
        <f t="shared" si="11"/>
        <v>0</v>
      </c>
      <c r="Z51" s="22">
        <f t="shared" si="11"/>
        <v>0</v>
      </c>
      <c r="AA51" s="97">
        <f t="shared" si="6"/>
        <v>0</v>
      </c>
      <c r="AB51" s="97">
        <f t="shared" si="7"/>
        <v>0</v>
      </c>
      <c r="AD51" s="22">
        <f>[2]TRP_Simple!$AN84</f>
        <v>0</v>
      </c>
      <c r="AE51" s="22">
        <f t="shared" si="8"/>
        <v>0</v>
      </c>
      <c r="AF51" s="22">
        <f t="shared" si="9"/>
        <v>1.1227216652732825</v>
      </c>
      <c r="AG51" s="22">
        <f t="shared" si="10"/>
        <v>0</v>
      </c>
    </row>
    <row r="52" spans="1:33" x14ac:dyDescent="0.25">
      <c r="A52" s="22">
        <f t="shared" si="0"/>
        <v>18</v>
      </c>
      <c r="B52" s="22">
        <f t="shared" si="1"/>
        <v>0</v>
      </c>
      <c r="C52" s="22">
        <f t="shared" si="11"/>
        <v>0</v>
      </c>
      <c r="D52" s="22">
        <f t="shared" si="11"/>
        <v>0</v>
      </c>
      <c r="E52" s="22">
        <f t="shared" si="11"/>
        <v>0</v>
      </c>
      <c r="F52" s="22">
        <f t="shared" si="11"/>
        <v>0</v>
      </c>
      <c r="G52" s="22">
        <f t="shared" si="11"/>
        <v>0</v>
      </c>
      <c r="H52" s="22">
        <f t="shared" si="11"/>
        <v>0</v>
      </c>
      <c r="I52" s="22">
        <f t="shared" si="11"/>
        <v>0</v>
      </c>
      <c r="J52" s="22">
        <f t="shared" si="11"/>
        <v>0</v>
      </c>
      <c r="K52" s="22">
        <f t="shared" si="11"/>
        <v>0</v>
      </c>
      <c r="L52" s="22">
        <f t="shared" si="11"/>
        <v>0</v>
      </c>
      <c r="M52" s="22">
        <f t="shared" si="11"/>
        <v>0</v>
      </c>
      <c r="N52" s="22">
        <f t="shared" si="11"/>
        <v>0</v>
      </c>
      <c r="O52" s="22">
        <f t="shared" si="11"/>
        <v>0</v>
      </c>
      <c r="P52" s="22">
        <f t="shared" si="11"/>
        <v>0</v>
      </c>
      <c r="Q52" s="22">
        <f t="shared" si="11"/>
        <v>0</v>
      </c>
      <c r="R52" s="22">
        <f t="shared" si="11"/>
        <v>0</v>
      </c>
      <c r="S52" s="22">
        <f t="shared" si="11"/>
        <v>0</v>
      </c>
      <c r="T52" s="140">
        <f t="shared" si="4"/>
        <v>0</v>
      </c>
      <c r="U52" s="140">
        <f t="shared" si="5"/>
        <v>0</v>
      </c>
      <c r="V52" s="22">
        <f t="shared" si="11"/>
        <v>0</v>
      </c>
      <c r="W52" s="22">
        <f t="shared" si="11"/>
        <v>0</v>
      </c>
      <c r="X52" s="22">
        <f t="shared" si="11"/>
        <v>0</v>
      </c>
      <c r="Y52" s="22">
        <f t="shared" si="11"/>
        <v>0</v>
      </c>
      <c r="Z52" s="22">
        <f t="shared" si="11"/>
        <v>0</v>
      </c>
      <c r="AA52" s="97">
        <f t="shared" si="6"/>
        <v>0</v>
      </c>
      <c r="AB52" s="97">
        <f t="shared" si="7"/>
        <v>0</v>
      </c>
      <c r="AD52" s="22">
        <f>[2]TRP_Simple!$AN85</f>
        <v>0</v>
      </c>
      <c r="AE52" s="22">
        <f t="shared" si="8"/>
        <v>0</v>
      </c>
      <c r="AF52" s="22">
        <f t="shared" si="9"/>
        <v>1.1227216652732825</v>
      </c>
      <c r="AG52" s="22">
        <f t="shared" si="10"/>
        <v>0</v>
      </c>
    </row>
    <row r="53" spans="1:33" x14ac:dyDescent="0.25">
      <c r="A53" s="22">
        <f t="shared" si="0"/>
        <v>19</v>
      </c>
      <c r="B53" s="22">
        <f t="shared" si="1"/>
        <v>340</v>
      </c>
      <c r="C53" s="22">
        <f t="shared" si="11"/>
        <v>809</v>
      </c>
      <c r="D53" s="22">
        <f t="shared" si="11"/>
        <v>503</v>
      </c>
      <c r="E53" s="22">
        <f t="shared" si="11"/>
        <v>42.918111813685599</v>
      </c>
      <c r="F53" s="22">
        <f t="shared" si="11"/>
        <v>124.97342390283602</v>
      </c>
      <c r="G53" s="22">
        <f t="shared" si="11"/>
        <v>128.42254318889832</v>
      </c>
      <c r="H53" s="22">
        <f t="shared" si="11"/>
        <v>35.334253356139534</v>
      </c>
      <c r="I53" s="22">
        <f t="shared" si="11"/>
        <v>140.11066189809776</v>
      </c>
      <c r="J53" s="22">
        <f t="shared" si="11"/>
        <v>148.39443062250558</v>
      </c>
      <c r="K53" s="22">
        <f t="shared" si="11"/>
        <v>135.9200728265817</v>
      </c>
      <c r="L53" s="22">
        <f t="shared" si="11"/>
        <v>62.815157032316804</v>
      </c>
      <c r="M53" s="22">
        <f t="shared" si="11"/>
        <v>4204.5782296171283</v>
      </c>
      <c r="N53" s="22">
        <f t="shared" si="11"/>
        <v>505</v>
      </c>
      <c r="O53" s="22">
        <f t="shared" si="11"/>
        <v>237.6042930155823</v>
      </c>
      <c r="P53" s="22">
        <f t="shared" si="11"/>
        <v>373.88763233878728</v>
      </c>
      <c r="Q53" s="22">
        <f t="shared" si="11"/>
        <v>1056.7958671494125</v>
      </c>
      <c r="R53" s="22">
        <f t="shared" si="11"/>
        <v>240.43360872387657</v>
      </c>
      <c r="S53" s="22">
        <f t="shared" si="11"/>
        <v>436.64860599082084</v>
      </c>
      <c r="T53" s="140">
        <f t="shared" si="4"/>
        <v>65767.634217658793</v>
      </c>
      <c r="U53" s="140">
        <f t="shared" si="5"/>
        <v>5562.995775122733</v>
      </c>
      <c r="V53" s="22">
        <f t="shared" si="11"/>
        <v>0.37837047328300089</v>
      </c>
      <c r="W53" s="22">
        <f t="shared" si="11"/>
        <v>145.4031657363947</v>
      </c>
      <c r="X53" s="22">
        <f t="shared" si="11"/>
        <v>206.35481822914682</v>
      </c>
      <c r="Y53" s="22">
        <f t="shared" si="11"/>
        <v>107.39676130298554</v>
      </c>
      <c r="Z53" s="22">
        <f t="shared" si="11"/>
        <v>81316</v>
      </c>
      <c r="AA53" s="97">
        <f t="shared" si="6"/>
        <v>81315.999999999985</v>
      </c>
      <c r="AB53" s="97">
        <f t="shared" si="7"/>
        <v>0</v>
      </c>
      <c r="AD53" s="22">
        <f>[2]TRP_Simple!$AN86</f>
        <v>6.0934130671587046E-2</v>
      </c>
      <c r="AE53" s="22">
        <f t="shared" si="8"/>
        <v>6.8412068659584005E-2</v>
      </c>
      <c r="AF53" s="22">
        <f t="shared" si="9"/>
        <v>1.1227216652732825</v>
      </c>
      <c r="AG53" s="22">
        <f t="shared" si="10"/>
        <v>7.477937987996959E-3</v>
      </c>
    </row>
    <row r="54" spans="1:33" x14ac:dyDescent="0.25">
      <c r="A54" s="22">
        <f t="shared" si="0"/>
        <v>20</v>
      </c>
      <c r="B54" s="22">
        <f t="shared" si="1"/>
        <v>0</v>
      </c>
      <c r="C54" s="22">
        <f t="shared" si="11"/>
        <v>0</v>
      </c>
      <c r="D54" s="22">
        <f t="shared" si="11"/>
        <v>0</v>
      </c>
      <c r="E54" s="22">
        <f t="shared" si="11"/>
        <v>0</v>
      </c>
      <c r="F54" s="22">
        <f t="shared" si="11"/>
        <v>0</v>
      </c>
      <c r="G54" s="22">
        <f t="shared" si="11"/>
        <v>0</v>
      </c>
      <c r="H54" s="22">
        <f t="shared" si="11"/>
        <v>0</v>
      </c>
      <c r="I54" s="22">
        <f t="shared" si="11"/>
        <v>0</v>
      </c>
      <c r="J54" s="22">
        <f t="shared" si="11"/>
        <v>0</v>
      </c>
      <c r="K54" s="22">
        <f t="shared" si="11"/>
        <v>0</v>
      </c>
      <c r="L54" s="22">
        <f t="shared" si="11"/>
        <v>0</v>
      </c>
      <c r="M54" s="22">
        <f t="shared" si="11"/>
        <v>0</v>
      </c>
      <c r="N54" s="22">
        <f t="shared" si="11"/>
        <v>0</v>
      </c>
      <c r="O54" s="22">
        <f t="shared" si="11"/>
        <v>0</v>
      </c>
      <c r="P54" s="22">
        <f t="shared" si="11"/>
        <v>0</v>
      </c>
      <c r="Q54" s="22">
        <f t="shared" si="11"/>
        <v>0</v>
      </c>
      <c r="R54" s="22">
        <f t="shared" si="11"/>
        <v>0</v>
      </c>
      <c r="S54" s="22">
        <f t="shared" si="11"/>
        <v>0</v>
      </c>
      <c r="T54" s="140">
        <f t="shared" si="4"/>
        <v>0</v>
      </c>
      <c r="U54" s="140">
        <f t="shared" si="5"/>
        <v>0</v>
      </c>
      <c r="V54" s="22">
        <f t="shared" si="11"/>
        <v>0</v>
      </c>
      <c r="W54" s="22">
        <f t="shared" si="11"/>
        <v>0</v>
      </c>
      <c r="X54" s="22">
        <f t="shared" si="11"/>
        <v>0</v>
      </c>
      <c r="Y54" s="22">
        <f t="shared" si="11"/>
        <v>0</v>
      </c>
      <c r="Z54" s="22">
        <f t="shared" si="11"/>
        <v>0</v>
      </c>
      <c r="AA54" s="97">
        <f t="shared" si="6"/>
        <v>0</v>
      </c>
      <c r="AB54" s="97">
        <f t="shared" si="7"/>
        <v>0</v>
      </c>
      <c r="AD54" s="22">
        <f>[2]TRP_Simple!$AN87</f>
        <v>0</v>
      </c>
      <c r="AE54" s="22">
        <f t="shared" si="8"/>
        <v>0</v>
      </c>
      <c r="AF54" s="22">
        <f t="shared" si="9"/>
        <v>1.1227216652732825</v>
      </c>
      <c r="AG54" s="22">
        <f t="shared" si="10"/>
        <v>0</v>
      </c>
    </row>
    <row r="55" spans="1:33" x14ac:dyDescent="0.25">
      <c r="A55" s="22">
        <f t="shared" si="0"/>
        <v>21</v>
      </c>
      <c r="B55" s="22">
        <f t="shared" si="1"/>
        <v>0</v>
      </c>
      <c r="C55" s="22">
        <f t="shared" si="11"/>
        <v>0</v>
      </c>
      <c r="D55" s="22">
        <f t="shared" si="11"/>
        <v>0</v>
      </c>
      <c r="E55" s="22">
        <f t="shared" si="11"/>
        <v>0</v>
      </c>
      <c r="F55" s="22">
        <f t="shared" si="11"/>
        <v>0</v>
      </c>
      <c r="G55" s="22">
        <f t="shared" si="11"/>
        <v>0</v>
      </c>
      <c r="H55" s="22">
        <f t="shared" si="11"/>
        <v>0</v>
      </c>
      <c r="I55" s="22">
        <f t="shared" si="11"/>
        <v>0</v>
      </c>
      <c r="J55" s="22">
        <f t="shared" si="11"/>
        <v>0</v>
      </c>
      <c r="K55" s="22">
        <f t="shared" si="11"/>
        <v>0</v>
      </c>
      <c r="L55" s="22">
        <f t="shared" si="11"/>
        <v>0</v>
      </c>
      <c r="M55" s="22">
        <f t="shared" si="11"/>
        <v>0</v>
      </c>
      <c r="N55" s="22">
        <f t="shared" si="11"/>
        <v>0</v>
      </c>
      <c r="O55" s="22">
        <f t="shared" si="11"/>
        <v>0</v>
      </c>
      <c r="P55" s="22">
        <f t="shared" si="11"/>
        <v>0</v>
      </c>
      <c r="Q55" s="22">
        <f t="shared" si="11"/>
        <v>0</v>
      </c>
      <c r="R55" s="22">
        <f t="shared" si="11"/>
        <v>0</v>
      </c>
      <c r="S55" s="22">
        <f t="shared" si="11"/>
        <v>0</v>
      </c>
      <c r="T55" s="140">
        <f t="shared" si="4"/>
        <v>0</v>
      </c>
      <c r="U55" s="140">
        <f t="shared" si="5"/>
        <v>0</v>
      </c>
      <c r="V55" s="22">
        <f t="shared" si="11"/>
        <v>0</v>
      </c>
      <c r="W55" s="22">
        <f t="shared" si="11"/>
        <v>0</v>
      </c>
      <c r="X55" s="22">
        <f t="shared" si="11"/>
        <v>0</v>
      </c>
      <c r="Y55" s="22">
        <f t="shared" si="11"/>
        <v>0</v>
      </c>
      <c r="Z55" s="22">
        <f t="shared" si="11"/>
        <v>0</v>
      </c>
      <c r="AA55" s="97">
        <f t="shared" si="6"/>
        <v>0</v>
      </c>
      <c r="AB55" s="97">
        <f t="shared" si="7"/>
        <v>0</v>
      </c>
      <c r="AD55" s="22">
        <f>[2]TRP_Simple!$AN88</f>
        <v>0</v>
      </c>
      <c r="AE55" s="22">
        <f t="shared" si="8"/>
        <v>0</v>
      </c>
      <c r="AF55" s="22">
        <f t="shared" si="9"/>
        <v>1.1227216652732825</v>
      </c>
      <c r="AG55" s="22">
        <f t="shared" si="10"/>
        <v>0</v>
      </c>
    </row>
    <row r="56" spans="1:33" x14ac:dyDescent="0.25">
      <c r="A56" s="22">
        <f t="shared" si="0"/>
        <v>22</v>
      </c>
      <c r="B56" s="22">
        <f t="shared" si="1"/>
        <v>0</v>
      </c>
      <c r="C56" s="22">
        <f t="shared" si="11"/>
        <v>0</v>
      </c>
      <c r="D56" s="22">
        <f t="shared" si="11"/>
        <v>0</v>
      </c>
      <c r="E56" s="22">
        <f t="shared" si="11"/>
        <v>0</v>
      </c>
      <c r="F56" s="22">
        <f t="shared" si="11"/>
        <v>0</v>
      </c>
      <c r="G56" s="22">
        <f t="shared" si="11"/>
        <v>0</v>
      </c>
      <c r="H56" s="22">
        <f t="shared" si="11"/>
        <v>0</v>
      </c>
      <c r="I56" s="22">
        <f t="shared" si="11"/>
        <v>0</v>
      </c>
      <c r="J56" s="22">
        <f t="shared" si="11"/>
        <v>0</v>
      </c>
      <c r="K56" s="22">
        <f t="shared" si="11"/>
        <v>0</v>
      </c>
      <c r="L56" s="22">
        <f t="shared" si="11"/>
        <v>0</v>
      </c>
      <c r="M56" s="22">
        <f t="shared" si="11"/>
        <v>0</v>
      </c>
      <c r="N56" s="22">
        <f t="shared" si="11"/>
        <v>0</v>
      </c>
      <c r="O56" s="22">
        <f t="shared" si="11"/>
        <v>0</v>
      </c>
      <c r="P56" s="22">
        <f t="shared" si="11"/>
        <v>0</v>
      </c>
      <c r="Q56" s="22">
        <f t="shared" si="11"/>
        <v>0</v>
      </c>
      <c r="R56" s="22">
        <f t="shared" si="11"/>
        <v>0</v>
      </c>
      <c r="S56" s="22">
        <f t="shared" si="11"/>
        <v>0</v>
      </c>
      <c r="T56" s="140">
        <f t="shared" si="4"/>
        <v>0</v>
      </c>
      <c r="U56" s="140">
        <f t="shared" si="5"/>
        <v>0</v>
      </c>
      <c r="V56" s="22">
        <f t="shared" si="11"/>
        <v>0</v>
      </c>
      <c r="W56" s="22">
        <f t="shared" si="11"/>
        <v>0</v>
      </c>
      <c r="X56" s="22">
        <f t="shared" ref="C56:Z59" si="12">GETPIVOTDATA(CONCATENATE(X$4),$A$3,"L",$A56)</f>
        <v>0</v>
      </c>
      <c r="Y56" s="22">
        <f t="shared" si="12"/>
        <v>0</v>
      </c>
      <c r="Z56" s="22">
        <f t="shared" si="12"/>
        <v>0</v>
      </c>
      <c r="AA56" s="97">
        <f t="shared" si="6"/>
        <v>0</v>
      </c>
      <c r="AB56" s="97">
        <f t="shared" si="7"/>
        <v>0</v>
      </c>
      <c r="AD56" s="22">
        <f>[2]TRP_Simple!$AN89</f>
        <v>0</v>
      </c>
      <c r="AE56" s="22">
        <f t="shared" si="8"/>
        <v>0</v>
      </c>
      <c r="AF56" s="22">
        <f t="shared" si="9"/>
        <v>1.1227216652732825</v>
      </c>
      <c r="AG56" s="22">
        <f t="shared" si="10"/>
        <v>0</v>
      </c>
    </row>
    <row r="57" spans="1:33" x14ac:dyDescent="0.25">
      <c r="A57" s="22">
        <f t="shared" si="0"/>
        <v>23</v>
      </c>
      <c r="B57" s="22">
        <f t="shared" si="1"/>
        <v>0</v>
      </c>
      <c r="C57" s="22">
        <f t="shared" si="12"/>
        <v>0</v>
      </c>
      <c r="D57" s="22">
        <f t="shared" si="12"/>
        <v>0</v>
      </c>
      <c r="E57" s="22">
        <f t="shared" si="12"/>
        <v>0</v>
      </c>
      <c r="F57" s="22">
        <f t="shared" si="12"/>
        <v>0</v>
      </c>
      <c r="G57" s="22">
        <f t="shared" si="12"/>
        <v>0</v>
      </c>
      <c r="H57" s="22">
        <f t="shared" si="12"/>
        <v>0</v>
      </c>
      <c r="I57" s="22">
        <f t="shared" si="12"/>
        <v>0</v>
      </c>
      <c r="J57" s="22">
        <f t="shared" si="12"/>
        <v>0</v>
      </c>
      <c r="K57" s="22">
        <f t="shared" si="12"/>
        <v>0</v>
      </c>
      <c r="L57" s="22">
        <f t="shared" si="12"/>
        <v>0</v>
      </c>
      <c r="M57" s="22">
        <f t="shared" si="12"/>
        <v>0</v>
      </c>
      <c r="N57" s="22">
        <f t="shared" si="12"/>
        <v>0</v>
      </c>
      <c r="O57" s="22">
        <f t="shared" si="12"/>
        <v>0</v>
      </c>
      <c r="P57" s="22">
        <f t="shared" si="12"/>
        <v>0</v>
      </c>
      <c r="Q57" s="22">
        <f t="shared" si="12"/>
        <v>0</v>
      </c>
      <c r="R57" s="22">
        <f t="shared" si="12"/>
        <v>0</v>
      </c>
      <c r="S57" s="22">
        <f t="shared" si="12"/>
        <v>0</v>
      </c>
      <c r="T57" s="140">
        <f t="shared" si="4"/>
        <v>0</v>
      </c>
      <c r="U57" s="140">
        <f t="shared" si="5"/>
        <v>0</v>
      </c>
      <c r="V57" s="22">
        <f t="shared" si="12"/>
        <v>0</v>
      </c>
      <c r="W57" s="22">
        <f t="shared" si="12"/>
        <v>0</v>
      </c>
      <c r="X57" s="22">
        <f t="shared" si="12"/>
        <v>0</v>
      </c>
      <c r="Y57" s="22">
        <f t="shared" si="12"/>
        <v>0</v>
      </c>
      <c r="Z57" s="22">
        <f t="shared" si="12"/>
        <v>0</v>
      </c>
      <c r="AA57" s="97">
        <f t="shared" si="6"/>
        <v>0</v>
      </c>
      <c r="AB57" s="97">
        <f t="shared" si="7"/>
        <v>0</v>
      </c>
      <c r="AD57" s="22">
        <f>[2]TRP_Simple!$AN90</f>
        <v>0</v>
      </c>
      <c r="AE57" s="22">
        <f t="shared" si="8"/>
        <v>0</v>
      </c>
      <c r="AF57" s="22">
        <f t="shared" si="9"/>
        <v>1.1227216652732825</v>
      </c>
      <c r="AG57" s="22">
        <f t="shared" si="10"/>
        <v>0</v>
      </c>
    </row>
    <row r="58" spans="1:33" x14ac:dyDescent="0.25">
      <c r="A58" s="22">
        <f t="shared" si="0"/>
        <v>24</v>
      </c>
      <c r="B58" s="22">
        <f t="shared" si="1"/>
        <v>0</v>
      </c>
      <c r="C58" s="22">
        <f t="shared" si="12"/>
        <v>0</v>
      </c>
      <c r="D58" s="22">
        <f t="shared" si="12"/>
        <v>0</v>
      </c>
      <c r="E58" s="22">
        <f t="shared" si="12"/>
        <v>0</v>
      </c>
      <c r="F58" s="22">
        <f t="shared" si="12"/>
        <v>0</v>
      </c>
      <c r="G58" s="22">
        <f t="shared" si="12"/>
        <v>0</v>
      </c>
      <c r="H58" s="22">
        <f t="shared" si="12"/>
        <v>0</v>
      </c>
      <c r="I58" s="22">
        <f t="shared" si="12"/>
        <v>0</v>
      </c>
      <c r="J58" s="22">
        <f t="shared" si="12"/>
        <v>0</v>
      </c>
      <c r="K58" s="22">
        <f t="shared" si="12"/>
        <v>0</v>
      </c>
      <c r="L58" s="22">
        <f t="shared" si="12"/>
        <v>0</v>
      </c>
      <c r="M58" s="22">
        <f t="shared" si="12"/>
        <v>0</v>
      </c>
      <c r="N58" s="22">
        <f t="shared" si="12"/>
        <v>0</v>
      </c>
      <c r="O58" s="22">
        <f t="shared" si="12"/>
        <v>0</v>
      </c>
      <c r="P58" s="22">
        <f t="shared" si="12"/>
        <v>0</v>
      </c>
      <c r="Q58" s="22">
        <f t="shared" si="12"/>
        <v>0</v>
      </c>
      <c r="R58" s="22">
        <f t="shared" si="12"/>
        <v>0</v>
      </c>
      <c r="S58" s="22">
        <f t="shared" si="12"/>
        <v>0</v>
      </c>
      <c r="T58" s="140">
        <f t="shared" si="4"/>
        <v>0</v>
      </c>
      <c r="U58" s="140">
        <f t="shared" si="5"/>
        <v>0</v>
      </c>
      <c r="V58" s="22">
        <f t="shared" si="12"/>
        <v>0</v>
      </c>
      <c r="W58" s="22">
        <f t="shared" si="12"/>
        <v>0</v>
      </c>
      <c r="X58" s="22">
        <f t="shared" si="12"/>
        <v>0</v>
      </c>
      <c r="Y58" s="22">
        <f t="shared" si="12"/>
        <v>0</v>
      </c>
      <c r="Z58" s="22">
        <f t="shared" si="12"/>
        <v>0</v>
      </c>
      <c r="AA58" s="97">
        <f t="shared" si="6"/>
        <v>0</v>
      </c>
      <c r="AB58" s="97">
        <f t="shared" si="7"/>
        <v>0</v>
      </c>
      <c r="AD58" s="22">
        <f>[2]TRP_Simple!$AN91</f>
        <v>0</v>
      </c>
      <c r="AE58" s="22">
        <f t="shared" si="8"/>
        <v>0</v>
      </c>
      <c r="AF58" s="22">
        <f>AF$59</f>
        <v>1.1227216652732825</v>
      </c>
      <c r="AG58" s="22">
        <f t="shared" si="10"/>
        <v>0</v>
      </c>
    </row>
    <row r="59" spans="1:33" x14ac:dyDescent="0.25">
      <c r="A59" s="22">
        <f t="shared" si="0"/>
        <v>25</v>
      </c>
      <c r="B59" s="22">
        <f t="shared" si="1"/>
        <v>10510</v>
      </c>
      <c r="C59" s="22">
        <f t="shared" si="12"/>
        <v>4928</v>
      </c>
      <c r="D59" s="22">
        <f t="shared" si="12"/>
        <v>3684</v>
      </c>
      <c r="E59" s="22">
        <f t="shared" si="12"/>
        <v>428.54686032680149</v>
      </c>
      <c r="F59" s="22">
        <f t="shared" si="12"/>
        <v>1247.8873411381705</v>
      </c>
      <c r="G59" s="22">
        <f t="shared" si="12"/>
        <v>906.47521948456529</v>
      </c>
      <c r="H59" s="22">
        <f t="shared" si="12"/>
        <v>263.88086352563107</v>
      </c>
      <c r="I59" s="22">
        <f t="shared" si="12"/>
        <v>1046.3648991862333</v>
      </c>
      <c r="J59" s="22">
        <f t="shared" si="12"/>
        <v>1108.2291763852174</v>
      </c>
      <c r="K59" s="22">
        <f t="shared" si="12"/>
        <v>1136.9277651342741</v>
      </c>
      <c r="L59" s="22">
        <f t="shared" si="12"/>
        <v>525.42861857077833</v>
      </c>
      <c r="M59" s="22">
        <f t="shared" si="12"/>
        <v>14021.992478270895</v>
      </c>
      <c r="N59" s="22">
        <f t="shared" si="12"/>
        <v>5402</v>
      </c>
      <c r="O59" s="22">
        <f t="shared" si="12"/>
        <v>1396.9688300659736</v>
      </c>
      <c r="P59" s="22">
        <f t="shared" si="12"/>
        <v>2198.2320340070582</v>
      </c>
      <c r="Q59" s="22">
        <f t="shared" si="12"/>
        <v>6213.3173917587965</v>
      </c>
      <c r="R59" s="22">
        <f t="shared" si="12"/>
        <v>1413.6034868086608</v>
      </c>
      <c r="S59" s="22">
        <f t="shared" si="12"/>
        <v>2567.2284137598972</v>
      </c>
      <c r="T59" s="140">
        <f>SUM(T35:T58)</f>
        <v>217034.3987757049</v>
      </c>
      <c r="U59" s="140">
        <f>SUM(U35:U58)</f>
        <v>61622.251067894715</v>
      </c>
      <c r="V59" s="22">
        <f t="shared" si="12"/>
        <v>3.3981500100542927</v>
      </c>
      <c r="W59" s="22">
        <f t="shared" si="12"/>
        <v>1305.8676720249628</v>
      </c>
      <c r="X59" s="22">
        <f t="shared" si="12"/>
        <v>3557.7207471461406</v>
      </c>
      <c r="Y59" s="22">
        <f t="shared" si="12"/>
        <v>1847.2802087962746</v>
      </c>
      <c r="Z59" s="22">
        <f t="shared" si="12"/>
        <v>344370</v>
      </c>
      <c r="AA59" s="97">
        <f>SUM(B59:Y59)</f>
        <v>344369.99999999988</v>
      </c>
      <c r="AB59" s="97">
        <f>AA59-Z59</f>
        <v>0</v>
      </c>
      <c r="AD59" s="141">
        <f>U59/Z59</f>
        <v>0.17894198410980838</v>
      </c>
      <c r="AE59" s="143">
        <f>SUM([7]TEF!$L$44:$M$44)/[7]TEF!$N$44</f>
        <v>0.17894197410980839</v>
      </c>
      <c r="AF59" s="141">
        <v>1.1227216652732825</v>
      </c>
      <c r="AG59" s="141">
        <f t="shared" si="10"/>
        <v>-9.9999999947364415E-9</v>
      </c>
    </row>
    <row r="60" spans="1:33" x14ac:dyDescent="0.25">
      <c r="A60" s="97" t="s">
        <v>169</v>
      </c>
      <c r="B60" s="97">
        <f t="shared" ref="B60:Z60" si="13">SUM(B35:B58)</f>
        <v>10510</v>
      </c>
      <c r="C60" s="97">
        <f t="shared" si="13"/>
        <v>4928</v>
      </c>
      <c r="D60" s="97">
        <f t="shared" si="13"/>
        <v>3684</v>
      </c>
      <c r="E60" s="97">
        <f t="shared" si="13"/>
        <v>428.54686032680155</v>
      </c>
      <c r="F60" s="97">
        <f t="shared" si="13"/>
        <v>1247.8873411381705</v>
      </c>
      <c r="G60" s="97">
        <f t="shared" si="13"/>
        <v>906.47521948456529</v>
      </c>
      <c r="H60" s="97">
        <f t="shared" si="13"/>
        <v>263.88086352563101</v>
      </c>
      <c r="I60" s="97">
        <f t="shared" si="13"/>
        <v>1046.3648991862333</v>
      </c>
      <c r="J60" s="97">
        <f t="shared" si="13"/>
        <v>1108.2291763852174</v>
      </c>
      <c r="K60" s="97">
        <f t="shared" si="13"/>
        <v>1136.9277651342741</v>
      </c>
      <c r="L60" s="97">
        <f t="shared" si="13"/>
        <v>525.42861857077844</v>
      </c>
      <c r="M60" s="97">
        <f t="shared" si="13"/>
        <v>14021.992478270895</v>
      </c>
      <c r="N60" s="97">
        <f t="shared" si="13"/>
        <v>5402</v>
      </c>
      <c r="O60" s="97">
        <f t="shared" si="13"/>
        <v>1396.9688300659736</v>
      </c>
      <c r="P60" s="97">
        <f t="shared" si="13"/>
        <v>2198.2320340070582</v>
      </c>
      <c r="Q60" s="97">
        <f t="shared" si="13"/>
        <v>6213.3173917587956</v>
      </c>
      <c r="R60" s="97">
        <f t="shared" si="13"/>
        <v>1413.6034868086608</v>
      </c>
      <c r="S60" s="97">
        <f t="shared" si="13"/>
        <v>2567.2284137598967</v>
      </c>
      <c r="T60" s="97">
        <f t="shared" si="13"/>
        <v>217034.3987757049</v>
      </c>
      <c r="U60" s="97">
        <f t="shared" si="13"/>
        <v>61622.251067894715</v>
      </c>
      <c r="V60" s="97">
        <f t="shared" si="13"/>
        <v>3.3981500100542927</v>
      </c>
      <c r="W60" s="97">
        <f t="shared" si="13"/>
        <v>1305.8676720249625</v>
      </c>
      <c r="X60" s="97">
        <f t="shared" si="13"/>
        <v>3557.7207471461406</v>
      </c>
      <c r="Y60" s="97">
        <f t="shared" si="13"/>
        <v>1847.2802087962748</v>
      </c>
      <c r="Z60" s="97">
        <f t="shared" si="13"/>
        <v>344370</v>
      </c>
    </row>
    <row r="61" spans="1:33" x14ac:dyDescent="0.25">
      <c r="A61" s="97" t="s">
        <v>169</v>
      </c>
      <c r="B61" s="97">
        <f>B60-B59</f>
        <v>0</v>
      </c>
      <c r="C61" s="97">
        <f t="shared" ref="C61:Z61" si="14">C60-C59</f>
        <v>0</v>
      </c>
      <c r="D61" s="97">
        <f t="shared" si="14"/>
        <v>0</v>
      </c>
      <c r="E61" s="97">
        <f t="shared" si="14"/>
        <v>0</v>
      </c>
      <c r="F61" s="97">
        <f t="shared" si="14"/>
        <v>0</v>
      </c>
      <c r="G61" s="97">
        <f t="shared" si="14"/>
        <v>0</v>
      </c>
      <c r="H61" s="97">
        <f t="shared" si="14"/>
        <v>0</v>
      </c>
      <c r="I61" s="97">
        <f t="shared" si="14"/>
        <v>0</v>
      </c>
      <c r="J61" s="97">
        <f t="shared" si="14"/>
        <v>0</v>
      </c>
      <c r="K61" s="97">
        <f t="shared" si="14"/>
        <v>0</v>
      </c>
      <c r="L61" s="97">
        <f t="shared" si="14"/>
        <v>0</v>
      </c>
      <c r="M61" s="97">
        <f t="shared" si="14"/>
        <v>0</v>
      </c>
      <c r="N61" s="97">
        <f t="shared" si="14"/>
        <v>0</v>
      </c>
      <c r="O61" s="97">
        <f t="shared" si="14"/>
        <v>0</v>
      </c>
      <c r="P61" s="97">
        <f t="shared" si="14"/>
        <v>0</v>
      </c>
      <c r="Q61" s="97">
        <f t="shared" si="14"/>
        <v>0</v>
      </c>
      <c r="R61" s="97">
        <f t="shared" si="14"/>
        <v>0</v>
      </c>
      <c r="S61" s="97">
        <f t="shared" si="14"/>
        <v>0</v>
      </c>
      <c r="T61" s="97">
        <f t="shared" si="14"/>
        <v>0</v>
      </c>
      <c r="U61" s="97">
        <f t="shared" si="14"/>
        <v>0</v>
      </c>
      <c r="V61" s="97">
        <f t="shared" si="14"/>
        <v>0</v>
      </c>
      <c r="W61" s="97">
        <f t="shared" si="14"/>
        <v>0</v>
      </c>
      <c r="X61" s="97">
        <f t="shared" si="14"/>
        <v>0</v>
      </c>
      <c r="Y61" s="97">
        <f t="shared" si="14"/>
        <v>0</v>
      </c>
      <c r="Z61" s="97">
        <f t="shared" si="14"/>
        <v>0</v>
      </c>
    </row>
    <row r="62" spans="1:33" ht="13" thickBot="1" x14ac:dyDescent="0.3"/>
    <row r="63" spans="1:33" s="103" customFormat="1" ht="13" x14ac:dyDescent="0.3">
      <c r="A63" s="102" t="s">
        <v>170</v>
      </c>
    </row>
    <row r="64" spans="1:33" s="105" customFormat="1" x14ac:dyDescent="0.25">
      <c r="A64" s="104">
        <f t="shared" ref="A64:A88" si="15">A35</f>
        <v>1</v>
      </c>
      <c r="B64" s="105">
        <f t="shared" ref="B64:B88" si="16">IF($Z35=0,0,B35/$Z35)</f>
        <v>0.92851985559566785</v>
      </c>
      <c r="C64" s="105">
        <f t="shared" ref="C64:Z75" si="17">IF($Z35=0,0,C35/$Z35)</f>
        <v>0</v>
      </c>
      <c r="D64" s="105">
        <f t="shared" si="17"/>
        <v>0</v>
      </c>
      <c r="E64" s="105">
        <f t="shared" si="17"/>
        <v>0</v>
      </c>
      <c r="F64" s="105">
        <f t="shared" si="17"/>
        <v>0</v>
      </c>
      <c r="G64" s="105">
        <f t="shared" si="17"/>
        <v>0</v>
      </c>
      <c r="H64" s="105">
        <f t="shared" si="17"/>
        <v>0</v>
      </c>
      <c r="I64" s="105">
        <f t="shared" si="17"/>
        <v>0</v>
      </c>
      <c r="J64" s="105">
        <f t="shared" si="17"/>
        <v>0</v>
      </c>
      <c r="K64" s="105">
        <f t="shared" si="17"/>
        <v>0</v>
      </c>
      <c r="L64" s="105">
        <f t="shared" si="17"/>
        <v>0</v>
      </c>
      <c r="M64" s="105">
        <f t="shared" si="17"/>
        <v>0</v>
      </c>
      <c r="N64" s="105">
        <f t="shared" si="17"/>
        <v>0</v>
      </c>
      <c r="O64" s="105">
        <f t="shared" si="17"/>
        <v>0</v>
      </c>
      <c r="P64" s="105">
        <f t="shared" si="17"/>
        <v>0</v>
      </c>
      <c r="Q64" s="105">
        <f t="shared" si="17"/>
        <v>0</v>
      </c>
      <c r="R64" s="105">
        <f t="shared" si="17"/>
        <v>0</v>
      </c>
      <c r="S64" s="105">
        <f t="shared" si="17"/>
        <v>0</v>
      </c>
      <c r="T64" s="105">
        <f t="shared" si="17"/>
        <v>7.1666312438881897E-3</v>
      </c>
      <c r="U64" s="105">
        <f t="shared" si="17"/>
        <v>6.4313513160443939E-2</v>
      </c>
      <c r="V64" s="105">
        <f t="shared" si="17"/>
        <v>0</v>
      </c>
      <c r="W64" s="105">
        <f t="shared" si="17"/>
        <v>0</v>
      </c>
      <c r="X64" s="105">
        <f t="shared" si="17"/>
        <v>0</v>
      </c>
      <c r="Y64" s="105">
        <f t="shared" si="17"/>
        <v>0</v>
      </c>
      <c r="Z64" s="105">
        <f t="shared" si="17"/>
        <v>1</v>
      </c>
      <c r="AA64" s="106">
        <f>SUM(B64:Y64)</f>
        <v>1</v>
      </c>
      <c r="AB64" s="106">
        <f>Z64-AA64</f>
        <v>0</v>
      </c>
    </row>
    <row r="65" spans="1:28" s="105" customFormat="1" x14ac:dyDescent="0.25">
      <c r="A65" s="104">
        <f t="shared" si="15"/>
        <v>2</v>
      </c>
      <c r="B65" s="105">
        <f t="shared" si="16"/>
        <v>0</v>
      </c>
      <c r="C65" s="105">
        <f t="shared" ref="C65:Q65" si="18">IF($Z36=0,0,C36/$Z36)</f>
        <v>0</v>
      </c>
      <c r="D65" s="105">
        <f t="shared" si="18"/>
        <v>0</v>
      </c>
      <c r="E65" s="105">
        <f t="shared" si="18"/>
        <v>0</v>
      </c>
      <c r="F65" s="105">
        <f t="shared" si="18"/>
        <v>0</v>
      </c>
      <c r="G65" s="105">
        <f t="shared" si="18"/>
        <v>0</v>
      </c>
      <c r="H65" s="105">
        <f t="shared" si="18"/>
        <v>0</v>
      </c>
      <c r="I65" s="105">
        <f t="shared" si="18"/>
        <v>0</v>
      </c>
      <c r="J65" s="105">
        <f t="shared" si="18"/>
        <v>0</v>
      </c>
      <c r="K65" s="105">
        <f t="shared" si="18"/>
        <v>0</v>
      </c>
      <c r="L65" s="105">
        <f t="shared" si="18"/>
        <v>0</v>
      </c>
      <c r="M65" s="105">
        <f t="shared" si="18"/>
        <v>0</v>
      </c>
      <c r="N65" s="105">
        <f t="shared" si="18"/>
        <v>0</v>
      </c>
      <c r="O65" s="105">
        <f t="shared" si="18"/>
        <v>0</v>
      </c>
      <c r="P65" s="105">
        <f t="shared" si="18"/>
        <v>0</v>
      </c>
      <c r="Q65" s="105">
        <f t="shared" si="18"/>
        <v>0</v>
      </c>
      <c r="R65" s="105">
        <f t="shared" si="17"/>
        <v>0</v>
      </c>
      <c r="S65" s="105">
        <f t="shared" si="17"/>
        <v>0</v>
      </c>
      <c r="T65" s="105">
        <f t="shared" si="17"/>
        <v>0</v>
      </c>
      <c r="U65" s="105">
        <f t="shared" si="17"/>
        <v>0</v>
      </c>
      <c r="V65" s="105">
        <f t="shared" si="17"/>
        <v>0</v>
      </c>
      <c r="W65" s="105">
        <f t="shared" si="17"/>
        <v>0</v>
      </c>
      <c r="X65" s="105">
        <f t="shared" si="17"/>
        <v>0</v>
      </c>
      <c r="Y65" s="105">
        <f t="shared" si="17"/>
        <v>0</v>
      </c>
      <c r="Z65" s="105">
        <f t="shared" si="17"/>
        <v>0</v>
      </c>
      <c r="AA65" s="106">
        <f t="shared" ref="AA65:AA87" si="19">SUM(B65:Y65)</f>
        <v>0</v>
      </c>
      <c r="AB65" s="106">
        <f t="shared" ref="AB65:AB87" si="20">Z65-AA65</f>
        <v>0</v>
      </c>
    </row>
    <row r="66" spans="1:28" s="105" customFormat="1" x14ac:dyDescent="0.25">
      <c r="A66" s="104">
        <f t="shared" si="15"/>
        <v>3</v>
      </c>
      <c r="B66" s="105">
        <f t="shared" si="16"/>
        <v>1.1832728250638698E-2</v>
      </c>
      <c r="C66" s="105">
        <f t="shared" si="17"/>
        <v>6.9920666935592308E-3</v>
      </c>
      <c r="D66" s="105">
        <f t="shared" si="17"/>
        <v>2.0169423154497781E-3</v>
      </c>
      <c r="E66" s="105">
        <f t="shared" si="17"/>
        <v>1.1371212586696552E-3</v>
      </c>
      <c r="F66" s="105">
        <f t="shared" si="17"/>
        <v>3.3111880062564564E-3</v>
      </c>
      <c r="G66" s="105">
        <f t="shared" si="17"/>
        <v>1.3477508246653176E-3</v>
      </c>
      <c r="H66" s="105">
        <f t="shared" si="17"/>
        <v>-2.1928354085791127E-4</v>
      </c>
      <c r="I66" s="105">
        <f t="shared" si="17"/>
        <v>-8.6952345485523158E-4</v>
      </c>
      <c r="J66" s="105">
        <f t="shared" si="17"/>
        <v>-9.209323276911011E-4</v>
      </c>
      <c r="K66" s="105">
        <f t="shared" si="17"/>
        <v>2.2356203580260808E-3</v>
      </c>
      <c r="L66" s="105">
        <f t="shared" si="17"/>
        <v>1.0331869379824868E-3</v>
      </c>
      <c r="M66" s="105">
        <f t="shared" si="17"/>
        <v>1.632127621347134E-2</v>
      </c>
      <c r="N66" s="105">
        <f t="shared" si="17"/>
        <v>5.6877773295683741E-2</v>
      </c>
      <c r="O66" s="105">
        <f t="shared" si="17"/>
        <v>1.786066295344621E-2</v>
      </c>
      <c r="P66" s="105">
        <f t="shared" si="17"/>
        <v>2.8105051886529484E-2</v>
      </c>
      <c r="Q66" s="105">
        <f t="shared" si="17"/>
        <v>7.9439115153162362E-2</v>
      </c>
      <c r="R66" s="105">
        <f t="shared" si="17"/>
        <v>1.8073341998986102E-2</v>
      </c>
      <c r="S66" s="105">
        <f t="shared" si="17"/>
        <v>3.2822780605999947E-2</v>
      </c>
      <c r="T66" s="105">
        <f t="shared" si="17"/>
        <v>0.60767720573891237</v>
      </c>
      <c r="U66" s="105">
        <f t="shared" si="17"/>
        <v>0.11504026306944462</v>
      </c>
      <c r="V66" s="105">
        <f t="shared" si="17"/>
        <v>-7.084105994340664E-6</v>
      </c>
      <c r="W66" s="105">
        <f t="shared" si="17"/>
        <v>-2.7223356755400924E-3</v>
      </c>
      <c r="X66" s="105">
        <f t="shared" si="17"/>
        <v>1.729277965520849E-3</v>
      </c>
      <c r="Y66" s="105">
        <f t="shared" si="17"/>
        <v>8.8580557853393119E-4</v>
      </c>
      <c r="Z66" s="105">
        <f t="shared" si="17"/>
        <v>1</v>
      </c>
      <c r="AA66" s="106">
        <f t="shared" si="19"/>
        <v>0.99999999999999989</v>
      </c>
      <c r="AB66" s="106">
        <f t="shared" si="20"/>
        <v>0</v>
      </c>
    </row>
    <row r="67" spans="1:28" s="105" customFormat="1" x14ac:dyDescent="0.25">
      <c r="A67" s="104">
        <f t="shared" si="15"/>
        <v>4</v>
      </c>
      <c r="B67" s="105">
        <f t="shared" si="16"/>
        <v>0</v>
      </c>
      <c r="C67" s="105">
        <f t="shared" si="17"/>
        <v>0</v>
      </c>
      <c r="D67" s="105">
        <f t="shared" si="17"/>
        <v>0</v>
      </c>
      <c r="E67" s="105">
        <f t="shared" si="17"/>
        <v>0</v>
      </c>
      <c r="F67" s="105">
        <f t="shared" si="17"/>
        <v>0</v>
      </c>
      <c r="G67" s="105">
        <f t="shared" si="17"/>
        <v>0</v>
      </c>
      <c r="H67" s="105">
        <f t="shared" si="17"/>
        <v>0</v>
      </c>
      <c r="I67" s="105">
        <f t="shared" si="17"/>
        <v>0</v>
      </c>
      <c r="J67" s="105">
        <f t="shared" si="17"/>
        <v>0</v>
      </c>
      <c r="K67" s="105">
        <f t="shared" si="17"/>
        <v>0</v>
      </c>
      <c r="L67" s="105">
        <f t="shared" si="17"/>
        <v>0</v>
      </c>
      <c r="M67" s="105">
        <f t="shared" si="17"/>
        <v>0</v>
      </c>
      <c r="N67" s="105">
        <f t="shared" si="17"/>
        <v>0</v>
      </c>
      <c r="O67" s="105">
        <f t="shared" si="17"/>
        <v>0</v>
      </c>
      <c r="P67" s="105">
        <f t="shared" si="17"/>
        <v>0</v>
      </c>
      <c r="Q67" s="105">
        <f t="shared" si="17"/>
        <v>0</v>
      </c>
      <c r="R67" s="105">
        <f t="shared" si="17"/>
        <v>0</v>
      </c>
      <c r="S67" s="105">
        <f t="shared" si="17"/>
        <v>0</v>
      </c>
      <c r="T67" s="105">
        <f t="shared" si="17"/>
        <v>0</v>
      </c>
      <c r="U67" s="105">
        <f t="shared" si="17"/>
        <v>0</v>
      </c>
      <c r="V67" s="105">
        <f t="shared" si="17"/>
        <v>0</v>
      </c>
      <c r="W67" s="105">
        <f t="shared" si="17"/>
        <v>0</v>
      </c>
      <c r="X67" s="105">
        <f t="shared" si="17"/>
        <v>0</v>
      </c>
      <c r="Y67" s="105">
        <f t="shared" si="17"/>
        <v>0</v>
      </c>
      <c r="Z67" s="105">
        <f t="shared" si="17"/>
        <v>0</v>
      </c>
      <c r="AA67" s="106">
        <f t="shared" si="19"/>
        <v>0</v>
      </c>
      <c r="AB67" s="106">
        <f t="shared" si="20"/>
        <v>0</v>
      </c>
    </row>
    <row r="68" spans="1:28" s="105" customFormat="1" x14ac:dyDescent="0.25">
      <c r="A68" s="104">
        <f t="shared" si="15"/>
        <v>5</v>
      </c>
      <c r="B68" s="105">
        <f t="shared" si="16"/>
        <v>0</v>
      </c>
      <c r="C68" s="105">
        <f t="shared" si="17"/>
        <v>0</v>
      </c>
      <c r="D68" s="105">
        <f t="shared" si="17"/>
        <v>0</v>
      </c>
      <c r="E68" s="105">
        <f t="shared" si="17"/>
        <v>0</v>
      </c>
      <c r="F68" s="105">
        <f t="shared" si="17"/>
        <v>0</v>
      </c>
      <c r="G68" s="105">
        <f t="shared" si="17"/>
        <v>0</v>
      </c>
      <c r="H68" s="105">
        <f t="shared" si="17"/>
        <v>0</v>
      </c>
      <c r="I68" s="105">
        <f t="shared" si="17"/>
        <v>0</v>
      </c>
      <c r="J68" s="105">
        <f t="shared" si="17"/>
        <v>0</v>
      </c>
      <c r="K68" s="105">
        <f t="shared" si="17"/>
        <v>0</v>
      </c>
      <c r="L68" s="105">
        <f t="shared" si="17"/>
        <v>0</v>
      </c>
      <c r="M68" s="105">
        <f t="shared" si="17"/>
        <v>0</v>
      </c>
      <c r="N68" s="105">
        <f t="shared" si="17"/>
        <v>0</v>
      </c>
      <c r="O68" s="105">
        <f t="shared" si="17"/>
        <v>0</v>
      </c>
      <c r="P68" s="105">
        <f t="shared" si="17"/>
        <v>0</v>
      </c>
      <c r="Q68" s="105">
        <f t="shared" si="17"/>
        <v>0</v>
      </c>
      <c r="R68" s="105">
        <f t="shared" si="17"/>
        <v>0</v>
      </c>
      <c r="S68" s="105">
        <f t="shared" si="17"/>
        <v>0</v>
      </c>
      <c r="T68" s="105">
        <f t="shared" si="17"/>
        <v>0</v>
      </c>
      <c r="U68" s="105">
        <f t="shared" si="17"/>
        <v>0</v>
      </c>
      <c r="V68" s="105">
        <f t="shared" si="17"/>
        <v>0</v>
      </c>
      <c r="W68" s="105">
        <f t="shared" si="17"/>
        <v>0</v>
      </c>
      <c r="X68" s="105">
        <f t="shared" si="17"/>
        <v>0</v>
      </c>
      <c r="Y68" s="105">
        <f t="shared" si="17"/>
        <v>0</v>
      </c>
      <c r="Z68" s="105">
        <f t="shared" si="17"/>
        <v>0</v>
      </c>
      <c r="AA68" s="106">
        <f t="shared" si="19"/>
        <v>0</v>
      </c>
      <c r="AB68" s="106">
        <f t="shared" si="20"/>
        <v>0</v>
      </c>
    </row>
    <row r="69" spans="1:28" s="105" customFormat="1" x14ac:dyDescent="0.25">
      <c r="A69" s="104">
        <f t="shared" si="15"/>
        <v>6</v>
      </c>
      <c r="B69" s="105">
        <f t="shared" si="16"/>
        <v>0</v>
      </c>
      <c r="C69" s="105">
        <f t="shared" si="17"/>
        <v>0</v>
      </c>
      <c r="D69" s="105">
        <f t="shared" si="17"/>
        <v>0</v>
      </c>
      <c r="E69" s="105">
        <f t="shared" si="17"/>
        <v>0</v>
      </c>
      <c r="F69" s="105">
        <f t="shared" si="17"/>
        <v>0</v>
      </c>
      <c r="G69" s="105">
        <f t="shared" si="17"/>
        <v>0</v>
      </c>
      <c r="H69" s="105">
        <f t="shared" si="17"/>
        <v>0</v>
      </c>
      <c r="I69" s="105">
        <f t="shared" si="17"/>
        <v>0</v>
      </c>
      <c r="J69" s="105">
        <f t="shared" si="17"/>
        <v>0</v>
      </c>
      <c r="K69" s="105">
        <f t="shared" si="17"/>
        <v>0</v>
      </c>
      <c r="L69" s="105">
        <f t="shared" si="17"/>
        <v>0</v>
      </c>
      <c r="M69" s="105">
        <f t="shared" si="17"/>
        <v>0</v>
      </c>
      <c r="N69" s="105">
        <f t="shared" si="17"/>
        <v>0</v>
      </c>
      <c r="O69" s="105">
        <f t="shared" si="17"/>
        <v>0</v>
      </c>
      <c r="P69" s="105">
        <f t="shared" si="17"/>
        <v>0</v>
      </c>
      <c r="Q69" s="105">
        <f t="shared" si="17"/>
        <v>0</v>
      </c>
      <c r="R69" s="105">
        <f t="shared" si="17"/>
        <v>0</v>
      </c>
      <c r="S69" s="105">
        <f t="shared" si="17"/>
        <v>0</v>
      </c>
      <c r="T69" s="105">
        <f t="shared" si="17"/>
        <v>0</v>
      </c>
      <c r="U69" s="105">
        <f t="shared" si="17"/>
        <v>0</v>
      </c>
      <c r="V69" s="105">
        <f t="shared" si="17"/>
        <v>0</v>
      </c>
      <c r="W69" s="105">
        <f t="shared" si="17"/>
        <v>0</v>
      </c>
      <c r="X69" s="105">
        <f t="shared" si="17"/>
        <v>0</v>
      </c>
      <c r="Y69" s="105">
        <f t="shared" si="17"/>
        <v>0</v>
      </c>
      <c r="Z69" s="105">
        <f t="shared" si="17"/>
        <v>0</v>
      </c>
      <c r="AA69" s="106">
        <f t="shared" si="19"/>
        <v>0</v>
      </c>
      <c r="AB69" s="106">
        <f t="shared" si="20"/>
        <v>0</v>
      </c>
    </row>
    <row r="70" spans="1:28" s="105" customFormat="1" x14ac:dyDescent="0.25">
      <c r="A70" s="104">
        <f t="shared" si="15"/>
        <v>7</v>
      </c>
      <c r="B70" s="105">
        <f t="shared" si="16"/>
        <v>0</v>
      </c>
      <c r="C70" s="105">
        <f t="shared" si="17"/>
        <v>0</v>
      </c>
      <c r="D70" s="105">
        <f t="shared" si="17"/>
        <v>0</v>
      </c>
      <c r="E70" s="105">
        <f t="shared" si="17"/>
        <v>0</v>
      </c>
      <c r="F70" s="105">
        <f t="shared" si="17"/>
        <v>0</v>
      </c>
      <c r="G70" s="105">
        <f t="shared" si="17"/>
        <v>0</v>
      </c>
      <c r="H70" s="105">
        <f t="shared" si="17"/>
        <v>0</v>
      </c>
      <c r="I70" s="105">
        <f t="shared" si="17"/>
        <v>0</v>
      </c>
      <c r="J70" s="105">
        <f t="shared" si="17"/>
        <v>0</v>
      </c>
      <c r="K70" s="105">
        <f t="shared" si="17"/>
        <v>0</v>
      </c>
      <c r="L70" s="105">
        <f t="shared" si="17"/>
        <v>0</v>
      </c>
      <c r="M70" s="105">
        <f t="shared" si="17"/>
        <v>0</v>
      </c>
      <c r="N70" s="105">
        <f t="shared" si="17"/>
        <v>0</v>
      </c>
      <c r="O70" s="105">
        <f t="shared" si="17"/>
        <v>0</v>
      </c>
      <c r="P70" s="105">
        <f t="shared" si="17"/>
        <v>0</v>
      </c>
      <c r="Q70" s="105">
        <f t="shared" si="17"/>
        <v>0</v>
      </c>
      <c r="R70" s="105">
        <f t="shared" si="17"/>
        <v>0</v>
      </c>
      <c r="S70" s="105">
        <f t="shared" si="17"/>
        <v>0</v>
      </c>
      <c r="T70" s="105">
        <f t="shared" si="17"/>
        <v>0</v>
      </c>
      <c r="U70" s="105">
        <f t="shared" si="17"/>
        <v>0</v>
      </c>
      <c r="V70" s="105">
        <f t="shared" si="17"/>
        <v>0</v>
      </c>
      <c r="W70" s="105">
        <f t="shared" si="17"/>
        <v>0</v>
      </c>
      <c r="X70" s="105">
        <f t="shared" si="17"/>
        <v>0</v>
      </c>
      <c r="Y70" s="105">
        <f t="shared" si="17"/>
        <v>0</v>
      </c>
      <c r="Z70" s="105">
        <f t="shared" si="17"/>
        <v>0</v>
      </c>
      <c r="AA70" s="106">
        <f t="shared" si="19"/>
        <v>0</v>
      </c>
      <c r="AB70" s="106">
        <f t="shared" si="20"/>
        <v>0</v>
      </c>
    </row>
    <row r="71" spans="1:28" s="105" customFormat="1" x14ac:dyDescent="0.25">
      <c r="A71" s="104">
        <f t="shared" si="15"/>
        <v>8</v>
      </c>
      <c r="B71" s="105">
        <f t="shared" si="16"/>
        <v>0</v>
      </c>
      <c r="C71" s="105">
        <f t="shared" si="17"/>
        <v>0</v>
      </c>
      <c r="D71" s="105">
        <f t="shared" si="17"/>
        <v>0</v>
      </c>
      <c r="E71" s="105">
        <f t="shared" si="17"/>
        <v>0</v>
      </c>
      <c r="F71" s="105">
        <f t="shared" si="17"/>
        <v>0</v>
      </c>
      <c r="G71" s="105">
        <f t="shared" si="17"/>
        <v>0</v>
      </c>
      <c r="H71" s="105">
        <f t="shared" si="17"/>
        <v>0</v>
      </c>
      <c r="I71" s="105">
        <f t="shared" si="17"/>
        <v>0</v>
      </c>
      <c r="J71" s="105">
        <f t="shared" si="17"/>
        <v>0</v>
      </c>
      <c r="K71" s="105">
        <f t="shared" si="17"/>
        <v>0</v>
      </c>
      <c r="L71" s="105">
        <f t="shared" si="17"/>
        <v>0</v>
      </c>
      <c r="M71" s="105">
        <f t="shared" si="17"/>
        <v>0</v>
      </c>
      <c r="N71" s="105">
        <f t="shared" si="17"/>
        <v>0</v>
      </c>
      <c r="O71" s="105">
        <f t="shared" si="17"/>
        <v>0</v>
      </c>
      <c r="P71" s="105">
        <f t="shared" si="17"/>
        <v>0</v>
      </c>
      <c r="Q71" s="105">
        <f t="shared" si="17"/>
        <v>0</v>
      </c>
      <c r="R71" s="105">
        <f t="shared" si="17"/>
        <v>0</v>
      </c>
      <c r="S71" s="105">
        <f t="shared" si="17"/>
        <v>0</v>
      </c>
      <c r="T71" s="105">
        <f t="shared" si="17"/>
        <v>0</v>
      </c>
      <c r="U71" s="105">
        <f t="shared" si="17"/>
        <v>0</v>
      </c>
      <c r="V71" s="105">
        <f t="shared" si="17"/>
        <v>0</v>
      </c>
      <c r="W71" s="105">
        <f t="shared" si="17"/>
        <v>0</v>
      </c>
      <c r="X71" s="105">
        <f t="shared" si="17"/>
        <v>0</v>
      </c>
      <c r="Y71" s="105">
        <f t="shared" si="17"/>
        <v>0</v>
      </c>
      <c r="Z71" s="105">
        <f t="shared" si="17"/>
        <v>0</v>
      </c>
      <c r="AA71" s="106">
        <f t="shared" si="19"/>
        <v>0</v>
      </c>
      <c r="AB71" s="106">
        <f t="shared" si="20"/>
        <v>0</v>
      </c>
    </row>
    <row r="72" spans="1:28" s="105" customFormat="1" x14ac:dyDescent="0.25">
      <c r="A72" s="104">
        <f t="shared" si="15"/>
        <v>9</v>
      </c>
      <c r="B72" s="105">
        <f t="shared" si="16"/>
        <v>0</v>
      </c>
      <c r="C72" s="105">
        <f t="shared" si="17"/>
        <v>0</v>
      </c>
      <c r="D72" s="105">
        <f t="shared" si="17"/>
        <v>0</v>
      </c>
      <c r="E72" s="105">
        <f t="shared" si="17"/>
        <v>0</v>
      </c>
      <c r="F72" s="105">
        <f t="shared" si="17"/>
        <v>0</v>
      </c>
      <c r="G72" s="105">
        <f t="shared" si="17"/>
        <v>0</v>
      </c>
      <c r="H72" s="105">
        <f t="shared" si="17"/>
        <v>0</v>
      </c>
      <c r="I72" s="105">
        <f t="shared" si="17"/>
        <v>0</v>
      </c>
      <c r="J72" s="105">
        <f t="shared" si="17"/>
        <v>0</v>
      </c>
      <c r="K72" s="105">
        <f t="shared" si="17"/>
        <v>0</v>
      </c>
      <c r="L72" s="105">
        <f t="shared" si="17"/>
        <v>0</v>
      </c>
      <c r="M72" s="105">
        <f t="shared" si="17"/>
        <v>0</v>
      </c>
      <c r="N72" s="105">
        <f t="shared" si="17"/>
        <v>0</v>
      </c>
      <c r="O72" s="105">
        <f t="shared" si="17"/>
        <v>0</v>
      </c>
      <c r="P72" s="105">
        <f t="shared" si="17"/>
        <v>0</v>
      </c>
      <c r="Q72" s="105">
        <f t="shared" si="17"/>
        <v>0</v>
      </c>
      <c r="R72" s="105">
        <f t="shared" si="17"/>
        <v>0</v>
      </c>
      <c r="S72" s="105">
        <f t="shared" si="17"/>
        <v>0</v>
      </c>
      <c r="T72" s="105">
        <f t="shared" si="17"/>
        <v>0</v>
      </c>
      <c r="U72" s="105">
        <f t="shared" si="17"/>
        <v>0</v>
      </c>
      <c r="V72" s="105">
        <f t="shared" si="17"/>
        <v>0</v>
      </c>
      <c r="W72" s="105">
        <f t="shared" si="17"/>
        <v>0</v>
      </c>
      <c r="X72" s="105">
        <f t="shared" si="17"/>
        <v>0</v>
      </c>
      <c r="Y72" s="105">
        <f t="shared" si="17"/>
        <v>0</v>
      </c>
      <c r="Z72" s="105">
        <f t="shared" si="17"/>
        <v>0</v>
      </c>
      <c r="AA72" s="106">
        <f t="shared" si="19"/>
        <v>0</v>
      </c>
      <c r="AB72" s="106">
        <f t="shared" si="20"/>
        <v>0</v>
      </c>
    </row>
    <row r="73" spans="1:28" s="105" customFormat="1" x14ac:dyDescent="0.25">
      <c r="A73" s="104">
        <f t="shared" si="15"/>
        <v>10</v>
      </c>
      <c r="B73" s="105">
        <f t="shared" si="16"/>
        <v>0</v>
      </c>
      <c r="C73" s="105">
        <f t="shared" si="17"/>
        <v>0</v>
      </c>
      <c r="D73" s="105">
        <f t="shared" si="17"/>
        <v>0</v>
      </c>
      <c r="E73" s="105">
        <f t="shared" si="17"/>
        <v>0</v>
      </c>
      <c r="F73" s="105">
        <f t="shared" si="17"/>
        <v>0</v>
      </c>
      <c r="G73" s="105">
        <f t="shared" si="17"/>
        <v>0</v>
      </c>
      <c r="H73" s="105">
        <f t="shared" si="17"/>
        <v>0</v>
      </c>
      <c r="I73" s="105">
        <f t="shared" si="17"/>
        <v>0</v>
      </c>
      <c r="J73" s="105">
        <f t="shared" si="17"/>
        <v>0</v>
      </c>
      <c r="K73" s="105">
        <f t="shared" si="17"/>
        <v>0</v>
      </c>
      <c r="L73" s="105">
        <f t="shared" si="17"/>
        <v>0</v>
      </c>
      <c r="M73" s="105">
        <f t="shared" si="17"/>
        <v>0</v>
      </c>
      <c r="N73" s="105">
        <f t="shared" si="17"/>
        <v>0</v>
      </c>
      <c r="O73" s="105">
        <f t="shared" si="17"/>
        <v>0</v>
      </c>
      <c r="P73" s="105">
        <f t="shared" si="17"/>
        <v>0</v>
      </c>
      <c r="Q73" s="105">
        <f t="shared" si="17"/>
        <v>0</v>
      </c>
      <c r="R73" s="105">
        <f t="shared" si="17"/>
        <v>0</v>
      </c>
      <c r="S73" s="105">
        <f t="shared" si="17"/>
        <v>0</v>
      </c>
      <c r="T73" s="105">
        <f t="shared" si="17"/>
        <v>0</v>
      </c>
      <c r="U73" s="105">
        <f t="shared" si="17"/>
        <v>0</v>
      </c>
      <c r="V73" s="105">
        <f t="shared" si="17"/>
        <v>0</v>
      </c>
      <c r="W73" s="105">
        <f t="shared" si="17"/>
        <v>0</v>
      </c>
      <c r="X73" s="105">
        <f t="shared" si="17"/>
        <v>0</v>
      </c>
      <c r="Y73" s="105">
        <f t="shared" si="17"/>
        <v>0</v>
      </c>
      <c r="Z73" s="105">
        <f t="shared" si="17"/>
        <v>0</v>
      </c>
      <c r="AA73" s="106">
        <f t="shared" si="19"/>
        <v>0</v>
      </c>
      <c r="AB73" s="106">
        <f t="shared" si="20"/>
        <v>0</v>
      </c>
    </row>
    <row r="74" spans="1:28" s="105" customFormat="1" x14ac:dyDescent="0.25">
      <c r="A74" s="104">
        <f t="shared" si="15"/>
        <v>11</v>
      </c>
      <c r="B74" s="105">
        <f t="shared" si="16"/>
        <v>0</v>
      </c>
      <c r="C74" s="105">
        <f t="shared" si="17"/>
        <v>0</v>
      </c>
      <c r="D74" s="105">
        <f t="shared" si="17"/>
        <v>0</v>
      </c>
      <c r="E74" s="105">
        <f t="shared" si="17"/>
        <v>0</v>
      </c>
      <c r="F74" s="105">
        <f t="shared" si="17"/>
        <v>0</v>
      </c>
      <c r="G74" s="105">
        <f t="shared" si="17"/>
        <v>0</v>
      </c>
      <c r="H74" s="105">
        <f t="shared" si="17"/>
        <v>0</v>
      </c>
      <c r="I74" s="105">
        <f t="shared" si="17"/>
        <v>0</v>
      </c>
      <c r="J74" s="105">
        <f t="shared" si="17"/>
        <v>0</v>
      </c>
      <c r="K74" s="105">
        <f t="shared" si="17"/>
        <v>0</v>
      </c>
      <c r="L74" s="105">
        <f t="shared" si="17"/>
        <v>0</v>
      </c>
      <c r="M74" s="105">
        <f t="shared" si="17"/>
        <v>0</v>
      </c>
      <c r="N74" s="105">
        <f t="shared" si="17"/>
        <v>0</v>
      </c>
      <c r="O74" s="105">
        <f t="shared" si="17"/>
        <v>0</v>
      </c>
      <c r="P74" s="105">
        <f t="shared" si="17"/>
        <v>0</v>
      </c>
      <c r="Q74" s="105">
        <f t="shared" si="17"/>
        <v>0</v>
      </c>
      <c r="R74" s="105">
        <f t="shared" si="17"/>
        <v>0</v>
      </c>
      <c r="S74" s="105">
        <f t="shared" si="17"/>
        <v>0</v>
      </c>
      <c r="T74" s="105">
        <f t="shared" si="17"/>
        <v>0</v>
      </c>
      <c r="U74" s="105">
        <f t="shared" si="17"/>
        <v>0</v>
      </c>
      <c r="V74" s="105">
        <f t="shared" si="17"/>
        <v>0</v>
      </c>
      <c r="W74" s="105">
        <f t="shared" si="17"/>
        <v>0</v>
      </c>
      <c r="X74" s="105">
        <f t="shared" si="17"/>
        <v>0</v>
      </c>
      <c r="Y74" s="105">
        <f t="shared" si="17"/>
        <v>0</v>
      </c>
      <c r="Z74" s="105">
        <f t="shared" si="17"/>
        <v>0</v>
      </c>
      <c r="AA74" s="106">
        <f t="shared" si="19"/>
        <v>0</v>
      </c>
      <c r="AB74" s="106">
        <f t="shared" si="20"/>
        <v>0</v>
      </c>
    </row>
    <row r="75" spans="1:28" s="105" customFormat="1" x14ac:dyDescent="0.25">
      <c r="A75" s="104">
        <f t="shared" si="15"/>
        <v>12</v>
      </c>
      <c r="B75" s="105">
        <f t="shared" si="16"/>
        <v>8.0680138679779551E-2</v>
      </c>
      <c r="C75" s="105">
        <f t="shared" si="17"/>
        <v>3.9780653894498391E-2</v>
      </c>
      <c r="D75" s="105">
        <f t="shared" si="17"/>
        <v>3.6382723041009986E-2</v>
      </c>
      <c r="E75" s="105">
        <f t="shared" si="17"/>
        <v>3.9657357167376464E-3</v>
      </c>
      <c r="F75" s="105">
        <f t="shared" si="17"/>
        <v>1.1547841921983904E-2</v>
      </c>
      <c r="G75" s="105">
        <f t="shared" si="17"/>
        <v>7.8482733701962966E-3</v>
      </c>
      <c r="H75" s="105">
        <f t="shared" si="17"/>
        <v>2.5400697936557204E-3</v>
      </c>
      <c r="I75" s="105">
        <f t="shared" ref="C75:Z85" si="21">IF($Z46=0,0,I46/$Z46)</f>
        <v>1.007212057007084E-2</v>
      </c>
      <c r="J75" s="105">
        <f t="shared" si="21"/>
        <v>1.0667614990242087E-2</v>
      </c>
      <c r="K75" s="105">
        <f t="shared" si="21"/>
        <v>1.0381826087656849E-2</v>
      </c>
      <c r="L75" s="105">
        <f t="shared" si="21"/>
        <v>4.7979376586298498E-3</v>
      </c>
      <c r="M75" s="105">
        <f t="shared" si="21"/>
        <v>0.10436837796367934</v>
      </c>
      <c r="N75" s="105">
        <f t="shared" si="21"/>
        <v>3.9200519358536953E-2</v>
      </c>
      <c r="O75" s="105">
        <f t="shared" si="21"/>
        <v>6.3436744448285938E-3</v>
      </c>
      <c r="P75" s="105">
        <f t="shared" si="21"/>
        <v>9.9822330160906966E-3</v>
      </c>
      <c r="Q75" s="105">
        <f t="shared" si="21"/>
        <v>2.8214847681209815E-2</v>
      </c>
      <c r="R75" s="105">
        <f t="shared" si="21"/>
        <v>6.4192128853477687E-3</v>
      </c>
      <c r="S75" s="105">
        <f t="shared" si="21"/>
        <v>1.1657855874735154E-2</v>
      </c>
      <c r="T75" s="105">
        <f t="shared" si="21"/>
        <v>0.42551034166090962</v>
      </c>
      <c r="U75" s="105">
        <f t="shared" si="21"/>
        <v>9.6840824864658531E-2</v>
      </c>
      <c r="V75" s="105">
        <f t="shared" si="21"/>
        <v>3.7742027391503567E-5</v>
      </c>
      <c r="W75" s="105">
        <f t="shared" si="21"/>
        <v>1.4503801568918284E-2</v>
      </c>
      <c r="X75" s="105">
        <f t="shared" si="21"/>
        <v>2.5168430883999688E-2</v>
      </c>
      <c r="Y75" s="105">
        <f t="shared" si="21"/>
        <v>1.308720204523295E-2</v>
      </c>
      <c r="Z75" s="105">
        <f t="shared" si="21"/>
        <v>1</v>
      </c>
      <c r="AA75" s="106">
        <f t="shared" si="19"/>
        <v>0.99999999999999989</v>
      </c>
      <c r="AB75" s="106">
        <f t="shared" si="20"/>
        <v>0</v>
      </c>
    </row>
    <row r="76" spans="1:28" s="105" customFormat="1" x14ac:dyDescent="0.25">
      <c r="A76" s="104">
        <f t="shared" si="15"/>
        <v>13</v>
      </c>
      <c r="B76" s="105">
        <f t="shared" si="16"/>
        <v>1.6644605626463665E-2</v>
      </c>
      <c r="C76" s="105">
        <f t="shared" si="21"/>
        <v>6.4865447619503955E-3</v>
      </c>
      <c r="D76" s="105">
        <f t="shared" si="21"/>
        <v>3.006690185133055E-3</v>
      </c>
      <c r="E76" s="105">
        <f t="shared" si="21"/>
        <v>4.3813266227611154E-4</v>
      </c>
      <c r="F76" s="105">
        <f t="shared" si="21"/>
        <v>1.2758002767225768E-3</v>
      </c>
      <c r="G76" s="105">
        <f t="shared" si="21"/>
        <v>1.0768476498371335E-3</v>
      </c>
      <c r="H76" s="105">
        <f t="shared" si="21"/>
        <v>2.9674961457034374E-4</v>
      </c>
      <c r="I76" s="105">
        <f t="shared" si="21"/>
        <v>1.1766991224177624E-3</v>
      </c>
      <c r="J76" s="105">
        <f t="shared" si="21"/>
        <v>1.2462691555349546E-3</v>
      </c>
      <c r="K76" s="105">
        <f t="shared" si="21"/>
        <v>1.1949838778617732E-3</v>
      </c>
      <c r="L76" s="105">
        <f t="shared" si="21"/>
        <v>5.522591209522527E-4</v>
      </c>
      <c r="M76" s="105">
        <f t="shared" si="21"/>
        <v>1.1363808288274E-2</v>
      </c>
      <c r="N76" s="105">
        <f t="shared" si="21"/>
        <v>4.7316439168428558E-3</v>
      </c>
      <c r="O76" s="105">
        <f t="shared" si="21"/>
        <v>1.806483472869695E-3</v>
      </c>
      <c r="P76" s="105">
        <f t="shared" si="21"/>
        <v>2.8426331021136277E-3</v>
      </c>
      <c r="Q76" s="105">
        <f t="shared" si="21"/>
        <v>8.0347212753315508E-3</v>
      </c>
      <c r="R76" s="105">
        <f t="shared" si="21"/>
        <v>1.8279944986247256E-3</v>
      </c>
      <c r="S76" s="105">
        <f t="shared" si="21"/>
        <v>3.319798982429492E-3</v>
      </c>
      <c r="T76" s="105">
        <f t="shared" si="21"/>
        <v>0.64022903810654941</v>
      </c>
      <c r="U76" s="105">
        <f t="shared" si="21"/>
        <v>0.27786448673627795</v>
      </c>
      <c r="V76" s="105">
        <f t="shared" si="21"/>
        <v>2.6678294245263438E-6</v>
      </c>
      <c r="W76" s="105">
        <f t="shared" si="21"/>
        <v>1.0252143635972829E-3</v>
      </c>
      <c r="X76" s="105">
        <f t="shared" si="21"/>
        <v>8.928223462481252E-3</v>
      </c>
      <c r="Y76" s="105">
        <f t="shared" si="21"/>
        <v>4.627703911463687E-3</v>
      </c>
      <c r="Z76" s="105">
        <f t="shared" si="21"/>
        <v>1</v>
      </c>
      <c r="AA76" s="106">
        <f t="shared" si="19"/>
        <v>1</v>
      </c>
      <c r="AB76" s="106">
        <f t="shared" si="20"/>
        <v>0</v>
      </c>
    </row>
    <row r="77" spans="1:28" s="105" customFormat="1" x14ac:dyDescent="0.25">
      <c r="A77" s="104">
        <f t="shared" si="15"/>
        <v>14</v>
      </c>
      <c r="B77" s="105">
        <f t="shared" si="16"/>
        <v>0</v>
      </c>
      <c r="C77" s="105">
        <f t="shared" si="21"/>
        <v>0</v>
      </c>
      <c r="D77" s="105">
        <f t="shared" si="21"/>
        <v>0</v>
      </c>
      <c r="E77" s="105">
        <f t="shared" si="21"/>
        <v>0</v>
      </c>
      <c r="F77" s="105">
        <f t="shared" si="21"/>
        <v>0</v>
      </c>
      <c r="G77" s="105">
        <f t="shared" si="21"/>
        <v>0</v>
      </c>
      <c r="H77" s="105">
        <f t="shared" si="21"/>
        <v>0</v>
      </c>
      <c r="I77" s="105">
        <f t="shared" si="21"/>
        <v>0</v>
      </c>
      <c r="J77" s="105">
        <f t="shared" si="21"/>
        <v>0</v>
      </c>
      <c r="K77" s="105">
        <f t="shared" si="21"/>
        <v>0</v>
      </c>
      <c r="L77" s="105">
        <f t="shared" si="21"/>
        <v>0</v>
      </c>
      <c r="M77" s="105">
        <f t="shared" si="21"/>
        <v>0</v>
      </c>
      <c r="N77" s="105">
        <f t="shared" si="21"/>
        <v>0</v>
      </c>
      <c r="O77" s="105">
        <f t="shared" si="21"/>
        <v>0</v>
      </c>
      <c r="P77" s="105">
        <f t="shared" si="21"/>
        <v>0</v>
      </c>
      <c r="Q77" s="105">
        <f t="shared" si="21"/>
        <v>0</v>
      </c>
      <c r="R77" s="105">
        <f t="shared" si="21"/>
        <v>0</v>
      </c>
      <c r="S77" s="105">
        <f t="shared" si="21"/>
        <v>0</v>
      </c>
      <c r="T77" s="105">
        <f t="shared" si="21"/>
        <v>0</v>
      </c>
      <c r="U77" s="105">
        <f t="shared" si="21"/>
        <v>0</v>
      </c>
      <c r="V77" s="105">
        <f t="shared" si="21"/>
        <v>0</v>
      </c>
      <c r="W77" s="105">
        <f t="shared" si="21"/>
        <v>0</v>
      </c>
      <c r="X77" s="105">
        <f t="shared" si="21"/>
        <v>0</v>
      </c>
      <c r="Y77" s="105">
        <f t="shared" si="21"/>
        <v>0</v>
      </c>
      <c r="Z77" s="105">
        <f t="shared" si="21"/>
        <v>0</v>
      </c>
      <c r="AA77" s="106">
        <f t="shared" si="19"/>
        <v>0</v>
      </c>
      <c r="AB77" s="106">
        <f t="shared" si="20"/>
        <v>0</v>
      </c>
    </row>
    <row r="78" spans="1:28" s="105" customFormat="1" x14ac:dyDescent="0.25">
      <c r="A78" s="104">
        <f t="shared" si="15"/>
        <v>15</v>
      </c>
      <c r="B78" s="105">
        <f t="shared" si="16"/>
        <v>0</v>
      </c>
      <c r="C78" s="105">
        <f t="shared" si="21"/>
        <v>0</v>
      </c>
      <c r="D78" s="105">
        <f t="shared" si="21"/>
        <v>0</v>
      </c>
      <c r="E78" s="105">
        <f t="shared" si="21"/>
        <v>0</v>
      </c>
      <c r="F78" s="105">
        <f t="shared" si="21"/>
        <v>0</v>
      </c>
      <c r="G78" s="105">
        <f t="shared" si="21"/>
        <v>0</v>
      </c>
      <c r="H78" s="105">
        <f t="shared" si="21"/>
        <v>0</v>
      </c>
      <c r="I78" s="105">
        <f t="shared" si="21"/>
        <v>0</v>
      </c>
      <c r="J78" s="105">
        <f t="shared" si="21"/>
        <v>0</v>
      </c>
      <c r="K78" s="105">
        <f t="shared" si="21"/>
        <v>0</v>
      </c>
      <c r="L78" s="105">
        <f t="shared" si="21"/>
        <v>0</v>
      </c>
      <c r="M78" s="105">
        <f t="shared" si="21"/>
        <v>0</v>
      </c>
      <c r="N78" s="105">
        <f t="shared" si="21"/>
        <v>0</v>
      </c>
      <c r="O78" s="105">
        <f t="shared" si="21"/>
        <v>0</v>
      </c>
      <c r="P78" s="105">
        <f t="shared" si="21"/>
        <v>0</v>
      </c>
      <c r="Q78" s="105">
        <f t="shared" si="21"/>
        <v>0</v>
      </c>
      <c r="R78" s="105">
        <f t="shared" si="21"/>
        <v>0</v>
      </c>
      <c r="S78" s="105">
        <f t="shared" si="21"/>
        <v>0</v>
      </c>
      <c r="T78" s="105">
        <f t="shared" si="21"/>
        <v>0</v>
      </c>
      <c r="U78" s="105">
        <f t="shared" si="21"/>
        <v>0</v>
      </c>
      <c r="V78" s="105">
        <f t="shared" si="21"/>
        <v>0</v>
      </c>
      <c r="W78" s="105">
        <f t="shared" si="21"/>
        <v>0</v>
      </c>
      <c r="X78" s="105">
        <f t="shared" si="21"/>
        <v>0</v>
      </c>
      <c r="Y78" s="105">
        <f t="shared" si="21"/>
        <v>0</v>
      </c>
      <c r="Z78" s="105">
        <f t="shared" si="21"/>
        <v>0</v>
      </c>
      <c r="AA78" s="106">
        <f t="shared" si="19"/>
        <v>0</v>
      </c>
      <c r="AB78" s="106">
        <f t="shared" si="20"/>
        <v>0</v>
      </c>
    </row>
    <row r="79" spans="1:28" s="105" customFormat="1" x14ac:dyDescent="0.25">
      <c r="A79" s="104">
        <f t="shared" si="15"/>
        <v>16</v>
      </c>
      <c r="B79" s="105">
        <f t="shared" si="16"/>
        <v>0</v>
      </c>
      <c r="C79" s="105">
        <f t="shared" si="21"/>
        <v>0</v>
      </c>
      <c r="D79" s="105">
        <f t="shared" si="21"/>
        <v>0</v>
      </c>
      <c r="E79" s="105">
        <f t="shared" si="21"/>
        <v>0</v>
      </c>
      <c r="F79" s="105">
        <f t="shared" si="21"/>
        <v>0</v>
      </c>
      <c r="G79" s="105">
        <f t="shared" si="21"/>
        <v>0</v>
      </c>
      <c r="H79" s="105">
        <f t="shared" si="21"/>
        <v>0</v>
      </c>
      <c r="I79" s="105">
        <f t="shared" si="21"/>
        <v>0</v>
      </c>
      <c r="J79" s="105">
        <f t="shared" si="21"/>
        <v>0</v>
      </c>
      <c r="K79" s="105">
        <f t="shared" si="21"/>
        <v>0</v>
      </c>
      <c r="L79" s="105">
        <f t="shared" si="21"/>
        <v>0</v>
      </c>
      <c r="M79" s="105">
        <f t="shared" si="21"/>
        <v>0</v>
      </c>
      <c r="N79" s="105">
        <f t="shared" si="21"/>
        <v>0</v>
      </c>
      <c r="O79" s="105">
        <f t="shared" si="21"/>
        <v>0</v>
      </c>
      <c r="P79" s="105">
        <f t="shared" si="21"/>
        <v>0</v>
      </c>
      <c r="Q79" s="105">
        <f t="shared" si="21"/>
        <v>0</v>
      </c>
      <c r="R79" s="105">
        <f t="shared" si="21"/>
        <v>0</v>
      </c>
      <c r="S79" s="105">
        <f t="shared" si="21"/>
        <v>0</v>
      </c>
      <c r="T79" s="105">
        <f t="shared" si="21"/>
        <v>0</v>
      </c>
      <c r="U79" s="105">
        <f t="shared" si="21"/>
        <v>0</v>
      </c>
      <c r="V79" s="105">
        <f t="shared" si="21"/>
        <v>0</v>
      </c>
      <c r="W79" s="105">
        <f t="shared" si="21"/>
        <v>0</v>
      </c>
      <c r="X79" s="105">
        <f t="shared" si="21"/>
        <v>0</v>
      </c>
      <c r="Y79" s="105">
        <f t="shared" si="21"/>
        <v>0</v>
      </c>
      <c r="Z79" s="105">
        <f t="shared" si="21"/>
        <v>0</v>
      </c>
      <c r="AA79" s="106">
        <f t="shared" si="19"/>
        <v>0</v>
      </c>
      <c r="AB79" s="106">
        <f t="shared" si="20"/>
        <v>0</v>
      </c>
    </row>
    <row r="80" spans="1:28" s="105" customFormat="1" x14ac:dyDescent="0.25">
      <c r="A80" s="104">
        <f t="shared" si="15"/>
        <v>17</v>
      </c>
      <c r="B80" s="105">
        <f t="shared" si="16"/>
        <v>0</v>
      </c>
      <c r="C80" s="105">
        <f t="shared" si="21"/>
        <v>0</v>
      </c>
      <c r="D80" s="105">
        <f t="shared" si="21"/>
        <v>0</v>
      </c>
      <c r="E80" s="105">
        <f t="shared" si="21"/>
        <v>0</v>
      </c>
      <c r="F80" s="105">
        <f t="shared" si="21"/>
        <v>0</v>
      </c>
      <c r="G80" s="105">
        <f t="shared" si="21"/>
        <v>0</v>
      </c>
      <c r="H80" s="105">
        <f t="shared" si="21"/>
        <v>0</v>
      </c>
      <c r="I80" s="105">
        <f t="shared" si="21"/>
        <v>0</v>
      </c>
      <c r="J80" s="105">
        <f t="shared" si="21"/>
        <v>0</v>
      </c>
      <c r="K80" s="105">
        <f t="shared" si="21"/>
        <v>0</v>
      </c>
      <c r="L80" s="105">
        <f t="shared" si="21"/>
        <v>0</v>
      </c>
      <c r="M80" s="105">
        <f t="shared" si="21"/>
        <v>0</v>
      </c>
      <c r="N80" s="105">
        <f t="shared" si="21"/>
        <v>0</v>
      </c>
      <c r="O80" s="105">
        <f t="shared" si="21"/>
        <v>0</v>
      </c>
      <c r="P80" s="105">
        <f t="shared" si="21"/>
        <v>0</v>
      </c>
      <c r="Q80" s="105">
        <f t="shared" si="21"/>
        <v>0</v>
      </c>
      <c r="R80" s="105">
        <f t="shared" si="21"/>
        <v>0</v>
      </c>
      <c r="S80" s="105">
        <f t="shared" si="21"/>
        <v>0</v>
      </c>
      <c r="T80" s="105">
        <f t="shared" si="21"/>
        <v>0</v>
      </c>
      <c r="U80" s="105">
        <f t="shared" si="21"/>
        <v>0</v>
      </c>
      <c r="V80" s="105">
        <f t="shared" si="21"/>
        <v>0</v>
      </c>
      <c r="W80" s="105">
        <f t="shared" si="21"/>
        <v>0</v>
      </c>
      <c r="X80" s="105">
        <f t="shared" si="21"/>
        <v>0</v>
      </c>
      <c r="Y80" s="105">
        <f t="shared" si="21"/>
        <v>0</v>
      </c>
      <c r="Z80" s="105">
        <f t="shared" si="21"/>
        <v>0</v>
      </c>
      <c r="AA80" s="106">
        <f t="shared" si="19"/>
        <v>0</v>
      </c>
      <c r="AB80" s="106">
        <f t="shared" si="20"/>
        <v>0</v>
      </c>
    </row>
    <row r="81" spans="1:28" s="105" customFormat="1" x14ac:dyDescent="0.25">
      <c r="A81" s="104">
        <f t="shared" si="15"/>
        <v>18</v>
      </c>
      <c r="B81" s="105">
        <f t="shared" si="16"/>
        <v>0</v>
      </c>
      <c r="C81" s="105">
        <f t="shared" si="21"/>
        <v>0</v>
      </c>
      <c r="D81" s="105">
        <f t="shared" si="21"/>
        <v>0</v>
      </c>
      <c r="E81" s="105">
        <f t="shared" si="21"/>
        <v>0</v>
      </c>
      <c r="F81" s="105">
        <f t="shared" si="21"/>
        <v>0</v>
      </c>
      <c r="G81" s="105">
        <f t="shared" si="21"/>
        <v>0</v>
      </c>
      <c r="H81" s="105">
        <f t="shared" si="21"/>
        <v>0</v>
      </c>
      <c r="I81" s="105">
        <f t="shared" si="21"/>
        <v>0</v>
      </c>
      <c r="J81" s="105">
        <f t="shared" si="21"/>
        <v>0</v>
      </c>
      <c r="K81" s="105">
        <f t="shared" si="21"/>
        <v>0</v>
      </c>
      <c r="L81" s="105">
        <f t="shared" si="21"/>
        <v>0</v>
      </c>
      <c r="M81" s="105">
        <f t="shared" si="21"/>
        <v>0</v>
      </c>
      <c r="N81" s="105">
        <f t="shared" si="21"/>
        <v>0</v>
      </c>
      <c r="O81" s="105">
        <f t="shared" si="21"/>
        <v>0</v>
      </c>
      <c r="P81" s="105">
        <f t="shared" si="21"/>
        <v>0</v>
      </c>
      <c r="Q81" s="105">
        <f t="shared" si="21"/>
        <v>0</v>
      </c>
      <c r="R81" s="105">
        <f t="shared" si="21"/>
        <v>0</v>
      </c>
      <c r="S81" s="105">
        <f t="shared" si="21"/>
        <v>0</v>
      </c>
      <c r="T81" s="105">
        <f t="shared" si="21"/>
        <v>0</v>
      </c>
      <c r="U81" s="105">
        <f t="shared" si="21"/>
        <v>0</v>
      </c>
      <c r="V81" s="105">
        <f t="shared" si="21"/>
        <v>0</v>
      </c>
      <c r="W81" s="105">
        <f t="shared" si="21"/>
        <v>0</v>
      </c>
      <c r="X81" s="105">
        <f t="shared" si="21"/>
        <v>0</v>
      </c>
      <c r="Y81" s="105">
        <f t="shared" si="21"/>
        <v>0</v>
      </c>
      <c r="Z81" s="105">
        <f t="shared" si="21"/>
        <v>0</v>
      </c>
      <c r="AA81" s="106">
        <f t="shared" si="19"/>
        <v>0</v>
      </c>
      <c r="AB81" s="106">
        <f t="shared" si="20"/>
        <v>0</v>
      </c>
    </row>
    <row r="82" spans="1:28" s="105" customFormat="1" x14ac:dyDescent="0.25">
      <c r="A82" s="104">
        <f t="shared" si="15"/>
        <v>19</v>
      </c>
      <c r="B82" s="105">
        <f t="shared" si="16"/>
        <v>4.1812189483004577E-3</v>
      </c>
      <c r="C82" s="105">
        <f t="shared" si="21"/>
        <v>9.948841556397265E-3</v>
      </c>
      <c r="D82" s="105">
        <f t="shared" si="21"/>
        <v>6.1857445029268529E-3</v>
      </c>
      <c r="E82" s="105">
        <f t="shared" si="21"/>
        <v>5.2779418335488222E-4</v>
      </c>
      <c r="F82" s="105">
        <f t="shared" si="21"/>
        <v>1.5368860236956567E-3</v>
      </c>
      <c r="G82" s="105">
        <f t="shared" si="21"/>
        <v>1.5793022675598691E-3</v>
      </c>
      <c r="H82" s="105">
        <f t="shared" si="21"/>
        <v>4.3453014604923426E-4</v>
      </c>
      <c r="I82" s="105">
        <f t="shared" si="21"/>
        <v>1.7230392776095449E-3</v>
      </c>
      <c r="J82" s="105">
        <f t="shared" si="21"/>
        <v>1.8249106033561117E-3</v>
      </c>
      <c r="K82" s="105">
        <f t="shared" si="21"/>
        <v>1.6715046586967103E-3</v>
      </c>
      <c r="L82" s="105">
        <f t="shared" si="21"/>
        <v>7.7248213183526981E-4</v>
      </c>
      <c r="M82" s="105">
        <f t="shared" si="21"/>
        <v>5.1706653421431555E-2</v>
      </c>
      <c r="N82" s="105">
        <f t="shared" si="21"/>
        <v>6.2103399085050911E-3</v>
      </c>
      <c r="O82" s="105">
        <f t="shared" si="21"/>
        <v>2.9219869769243727E-3</v>
      </c>
      <c r="P82" s="105">
        <f t="shared" si="21"/>
        <v>4.5979589790298009E-3</v>
      </c>
      <c r="Q82" s="105">
        <f t="shared" si="21"/>
        <v>1.2996161482972755E-2</v>
      </c>
      <c r="R82" s="105">
        <f t="shared" si="21"/>
        <v>2.9567810606015614E-3</v>
      </c>
      <c r="S82" s="105">
        <f t="shared" si="21"/>
        <v>5.3697747797582379E-3</v>
      </c>
      <c r="T82" s="105">
        <f t="shared" si="21"/>
        <v>0.80879081875226022</v>
      </c>
      <c r="U82" s="105">
        <f t="shared" si="21"/>
        <v>6.8412068659584005E-2</v>
      </c>
      <c r="V82" s="105">
        <f t="shared" si="21"/>
        <v>4.6530876246126331E-6</v>
      </c>
      <c r="W82" s="105">
        <f t="shared" si="21"/>
        <v>1.7881249168231921E-3</v>
      </c>
      <c r="X82" s="105">
        <f t="shared" si="21"/>
        <v>2.5376902236847214E-3</v>
      </c>
      <c r="Y82" s="105">
        <f t="shared" si="21"/>
        <v>1.320733451018072E-3</v>
      </c>
      <c r="Z82" s="105">
        <f t="shared" si="21"/>
        <v>1</v>
      </c>
      <c r="AA82" s="106">
        <f t="shared" si="19"/>
        <v>1.0000000000000002</v>
      </c>
      <c r="AB82" s="106">
        <f t="shared" si="20"/>
        <v>0</v>
      </c>
    </row>
    <row r="83" spans="1:28" s="105" customFormat="1" x14ac:dyDescent="0.25">
      <c r="A83" s="104">
        <f t="shared" si="15"/>
        <v>20</v>
      </c>
      <c r="B83" s="105">
        <f t="shared" si="16"/>
        <v>0</v>
      </c>
      <c r="C83" s="105">
        <f t="shared" si="21"/>
        <v>0</v>
      </c>
      <c r="D83" s="105">
        <f t="shared" si="21"/>
        <v>0</v>
      </c>
      <c r="E83" s="105">
        <f t="shared" si="21"/>
        <v>0</v>
      </c>
      <c r="F83" s="105">
        <f t="shared" si="21"/>
        <v>0</v>
      </c>
      <c r="G83" s="105">
        <f t="shared" si="21"/>
        <v>0</v>
      </c>
      <c r="H83" s="105">
        <f t="shared" si="21"/>
        <v>0</v>
      </c>
      <c r="I83" s="105">
        <f t="shared" si="21"/>
        <v>0</v>
      </c>
      <c r="J83" s="105">
        <f t="shared" si="21"/>
        <v>0</v>
      </c>
      <c r="K83" s="105">
        <f t="shared" si="21"/>
        <v>0</v>
      </c>
      <c r="L83" s="105">
        <f t="shared" si="21"/>
        <v>0</v>
      </c>
      <c r="M83" s="105">
        <f t="shared" si="21"/>
        <v>0</v>
      </c>
      <c r="N83" s="105">
        <f t="shared" si="21"/>
        <v>0</v>
      </c>
      <c r="O83" s="105">
        <f t="shared" si="21"/>
        <v>0</v>
      </c>
      <c r="P83" s="105">
        <f t="shared" si="21"/>
        <v>0</v>
      </c>
      <c r="Q83" s="105">
        <f t="shared" si="21"/>
        <v>0</v>
      </c>
      <c r="R83" s="105">
        <f t="shared" si="21"/>
        <v>0</v>
      </c>
      <c r="S83" s="105">
        <f t="shared" si="21"/>
        <v>0</v>
      </c>
      <c r="T83" s="105">
        <f t="shared" si="21"/>
        <v>0</v>
      </c>
      <c r="U83" s="105">
        <f t="shared" si="21"/>
        <v>0</v>
      </c>
      <c r="V83" s="105">
        <f t="shared" si="21"/>
        <v>0</v>
      </c>
      <c r="W83" s="105">
        <f t="shared" si="21"/>
        <v>0</v>
      </c>
      <c r="X83" s="105">
        <f t="shared" si="21"/>
        <v>0</v>
      </c>
      <c r="Y83" s="105">
        <f t="shared" si="21"/>
        <v>0</v>
      </c>
      <c r="Z83" s="105">
        <f t="shared" si="21"/>
        <v>0</v>
      </c>
      <c r="AA83" s="106">
        <f t="shared" si="19"/>
        <v>0</v>
      </c>
      <c r="AB83" s="106">
        <f t="shared" si="20"/>
        <v>0</v>
      </c>
    </row>
    <row r="84" spans="1:28" s="105" customFormat="1" x14ac:dyDescent="0.25">
      <c r="A84" s="104">
        <f t="shared" si="15"/>
        <v>21</v>
      </c>
      <c r="B84" s="105">
        <f t="shared" si="16"/>
        <v>0</v>
      </c>
      <c r="C84" s="105">
        <f t="shared" si="21"/>
        <v>0</v>
      </c>
      <c r="D84" s="105">
        <f t="shared" si="21"/>
        <v>0</v>
      </c>
      <c r="E84" s="105">
        <f t="shared" si="21"/>
        <v>0</v>
      </c>
      <c r="F84" s="105">
        <f t="shared" si="21"/>
        <v>0</v>
      </c>
      <c r="G84" s="105">
        <f t="shared" si="21"/>
        <v>0</v>
      </c>
      <c r="H84" s="105">
        <f t="shared" si="21"/>
        <v>0</v>
      </c>
      <c r="I84" s="105">
        <f t="shared" si="21"/>
        <v>0</v>
      </c>
      <c r="J84" s="105">
        <f t="shared" si="21"/>
        <v>0</v>
      </c>
      <c r="K84" s="105">
        <f t="shared" si="21"/>
        <v>0</v>
      </c>
      <c r="L84" s="105">
        <f t="shared" si="21"/>
        <v>0</v>
      </c>
      <c r="M84" s="105">
        <f t="shared" si="21"/>
        <v>0</v>
      </c>
      <c r="N84" s="105">
        <f t="shared" si="21"/>
        <v>0</v>
      </c>
      <c r="O84" s="105">
        <f t="shared" si="21"/>
        <v>0</v>
      </c>
      <c r="P84" s="105">
        <f t="shared" si="21"/>
        <v>0</v>
      </c>
      <c r="Q84" s="105">
        <f t="shared" si="21"/>
        <v>0</v>
      </c>
      <c r="R84" s="105">
        <f t="shared" si="21"/>
        <v>0</v>
      </c>
      <c r="S84" s="105">
        <f t="shared" si="21"/>
        <v>0</v>
      </c>
      <c r="T84" s="105">
        <f t="shared" si="21"/>
        <v>0</v>
      </c>
      <c r="U84" s="105">
        <f t="shared" si="21"/>
        <v>0</v>
      </c>
      <c r="V84" s="105">
        <f t="shared" si="21"/>
        <v>0</v>
      </c>
      <c r="W84" s="105">
        <f t="shared" si="21"/>
        <v>0</v>
      </c>
      <c r="X84" s="105">
        <f t="shared" si="21"/>
        <v>0</v>
      </c>
      <c r="Y84" s="105">
        <f t="shared" si="21"/>
        <v>0</v>
      </c>
      <c r="Z84" s="105">
        <f t="shared" si="21"/>
        <v>0</v>
      </c>
      <c r="AA84" s="106">
        <f t="shared" si="19"/>
        <v>0</v>
      </c>
      <c r="AB84" s="106">
        <f t="shared" si="20"/>
        <v>0</v>
      </c>
    </row>
    <row r="85" spans="1:28" s="105" customFormat="1" x14ac:dyDescent="0.25">
      <c r="A85" s="104">
        <f t="shared" si="15"/>
        <v>22</v>
      </c>
      <c r="B85" s="105">
        <f t="shared" si="16"/>
        <v>0</v>
      </c>
      <c r="C85" s="105">
        <f t="shared" si="21"/>
        <v>0</v>
      </c>
      <c r="D85" s="105">
        <f t="shared" si="21"/>
        <v>0</v>
      </c>
      <c r="E85" s="105">
        <f t="shared" si="21"/>
        <v>0</v>
      </c>
      <c r="F85" s="105">
        <f t="shared" si="21"/>
        <v>0</v>
      </c>
      <c r="G85" s="105">
        <f t="shared" si="21"/>
        <v>0</v>
      </c>
      <c r="H85" s="105">
        <f t="shared" si="21"/>
        <v>0</v>
      </c>
      <c r="I85" s="105">
        <f t="shared" si="21"/>
        <v>0</v>
      </c>
      <c r="J85" s="105">
        <f t="shared" si="21"/>
        <v>0</v>
      </c>
      <c r="K85" s="105">
        <f t="shared" si="21"/>
        <v>0</v>
      </c>
      <c r="L85" s="105">
        <f t="shared" si="21"/>
        <v>0</v>
      </c>
      <c r="M85" s="105">
        <f t="shared" si="21"/>
        <v>0</v>
      </c>
      <c r="N85" s="105">
        <f t="shared" si="21"/>
        <v>0</v>
      </c>
      <c r="O85" s="105">
        <f t="shared" si="21"/>
        <v>0</v>
      </c>
      <c r="P85" s="105">
        <f t="shared" si="21"/>
        <v>0</v>
      </c>
      <c r="Q85" s="105">
        <f t="shared" si="21"/>
        <v>0</v>
      </c>
      <c r="R85" s="105">
        <f t="shared" si="21"/>
        <v>0</v>
      </c>
      <c r="S85" s="105">
        <f t="shared" si="21"/>
        <v>0</v>
      </c>
      <c r="T85" s="105">
        <f t="shared" si="21"/>
        <v>0</v>
      </c>
      <c r="U85" s="105">
        <f t="shared" si="21"/>
        <v>0</v>
      </c>
      <c r="V85" s="105">
        <f t="shared" si="21"/>
        <v>0</v>
      </c>
      <c r="W85" s="105">
        <f t="shared" si="21"/>
        <v>0</v>
      </c>
      <c r="X85" s="105">
        <f t="shared" ref="C85:Z88" si="22">IF($Z56=0,0,X56/$Z56)</f>
        <v>0</v>
      </c>
      <c r="Y85" s="105">
        <f t="shared" si="22"/>
        <v>0</v>
      </c>
      <c r="Z85" s="105">
        <f t="shared" si="22"/>
        <v>0</v>
      </c>
      <c r="AA85" s="106">
        <f t="shared" si="19"/>
        <v>0</v>
      </c>
      <c r="AB85" s="106">
        <f t="shared" si="20"/>
        <v>0</v>
      </c>
    </row>
    <row r="86" spans="1:28" s="105" customFormat="1" x14ac:dyDescent="0.25">
      <c r="A86" s="104">
        <f t="shared" si="15"/>
        <v>23</v>
      </c>
      <c r="B86" s="105">
        <f t="shared" si="16"/>
        <v>0</v>
      </c>
      <c r="C86" s="105">
        <f t="shared" si="22"/>
        <v>0</v>
      </c>
      <c r="D86" s="105">
        <f t="shared" si="22"/>
        <v>0</v>
      </c>
      <c r="E86" s="105">
        <f t="shared" si="22"/>
        <v>0</v>
      </c>
      <c r="F86" s="105">
        <f t="shared" si="22"/>
        <v>0</v>
      </c>
      <c r="G86" s="105">
        <f t="shared" si="22"/>
        <v>0</v>
      </c>
      <c r="H86" s="105">
        <f t="shared" si="22"/>
        <v>0</v>
      </c>
      <c r="I86" s="105">
        <f t="shared" si="22"/>
        <v>0</v>
      </c>
      <c r="J86" s="105">
        <f t="shared" si="22"/>
        <v>0</v>
      </c>
      <c r="K86" s="105">
        <f t="shared" si="22"/>
        <v>0</v>
      </c>
      <c r="L86" s="105">
        <f t="shared" si="22"/>
        <v>0</v>
      </c>
      <c r="M86" s="105">
        <f t="shared" si="22"/>
        <v>0</v>
      </c>
      <c r="N86" s="105">
        <f t="shared" si="22"/>
        <v>0</v>
      </c>
      <c r="O86" s="105">
        <f t="shared" si="22"/>
        <v>0</v>
      </c>
      <c r="P86" s="105">
        <f t="shared" si="22"/>
        <v>0</v>
      </c>
      <c r="Q86" s="105">
        <f t="shared" si="22"/>
        <v>0</v>
      </c>
      <c r="R86" s="105">
        <f t="shared" si="22"/>
        <v>0</v>
      </c>
      <c r="S86" s="105">
        <f t="shared" si="22"/>
        <v>0</v>
      </c>
      <c r="T86" s="105">
        <f t="shared" si="22"/>
        <v>0</v>
      </c>
      <c r="U86" s="105">
        <f t="shared" si="22"/>
        <v>0</v>
      </c>
      <c r="V86" s="105">
        <f t="shared" si="22"/>
        <v>0</v>
      </c>
      <c r="W86" s="105">
        <f t="shared" si="22"/>
        <v>0</v>
      </c>
      <c r="X86" s="105">
        <f t="shared" si="22"/>
        <v>0</v>
      </c>
      <c r="Y86" s="105">
        <f t="shared" si="22"/>
        <v>0</v>
      </c>
      <c r="Z86" s="105">
        <f t="shared" si="22"/>
        <v>0</v>
      </c>
      <c r="AA86" s="106">
        <f t="shared" si="19"/>
        <v>0</v>
      </c>
      <c r="AB86" s="106">
        <f t="shared" si="20"/>
        <v>0</v>
      </c>
    </row>
    <row r="87" spans="1:28" s="105" customFormat="1" x14ac:dyDescent="0.25">
      <c r="A87" s="104">
        <f t="shared" si="15"/>
        <v>24</v>
      </c>
      <c r="B87" s="105">
        <f t="shared" si="16"/>
        <v>0</v>
      </c>
      <c r="C87" s="105">
        <f t="shared" si="22"/>
        <v>0</v>
      </c>
      <c r="D87" s="105">
        <f t="shared" si="22"/>
        <v>0</v>
      </c>
      <c r="E87" s="105">
        <f t="shared" si="22"/>
        <v>0</v>
      </c>
      <c r="F87" s="105">
        <f t="shared" si="22"/>
        <v>0</v>
      </c>
      <c r="G87" s="105">
        <f t="shared" si="22"/>
        <v>0</v>
      </c>
      <c r="H87" s="105">
        <f t="shared" si="22"/>
        <v>0</v>
      </c>
      <c r="I87" s="105">
        <f t="shared" si="22"/>
        <v>0</v>
      </c>
      <c r="J87" s="105">
        <f t="shared" si="22"/>
        <v>0</v>
      </c>
      <c r="K87" s="105">
        <f t="shared" si="22"/>
        <v>0</v>
      </c>
      <c r="L87" s="105">
        <f t="shared" si="22"/>
        <v>0</v>
      </c>
      <c r="M87" s="105">
        <f t="shared" si="22"/>
        <v>0</v>
      </c>
      <c r="N87" s="105">
        <f t="shared" si="22"/>
        <v>0</v>
      </c>
      <c r="O87" s="105">
        <f t="shared" si="22"/>
        <v>0</v>
      </c>
      <c r="P87" s="105">
        <f t="shared" si="22"/>
        <v>0</v>
      </c>
      <c r="Q87" s="105">
        <f t="shared" si="22"/>
        <v>0</v>
      </c>
      <c r="R87" s="105">
        <f t="shared" si="22"/>
        <v>0</v>
      </c>
      <c r="S87" s="105">
        <f t="shared" si="22"/>
        <v>0</v>
      </c>
      <c r="T87" s="105">
        <f t="shared" si="22"/>
        <v>0</v>
      </c>
      <c r="U87" s="105">
        <f t="shared" si="22"/>
        <v>0</v>
      </c>
      <c r="V87" s="105">
        <f t="shared" si="22"/>
        <v>0</v>
      </c>
      <c r="W87" s="105">
        <f t="shared" si="22"/>
        <v>0</v>
      </c>
      <c r="X87" s="105">
        <f t="shared" si="22"/>
        <v>0</v>
      </c>
      <c r="Y87" s="105">
        <f t="shared" si="22"/>
        <v>0</v>
      </c>
      <c r="Z87" s="105">
        <f t="shared" si="22"/>
        <v>0</v>
      </c>
      <c r="AA87" s="106">
        <f t="shared" si="19"/>
        <v>0</v>
      </c>
      <c r="AB87" s="106">
        <f t="shared" si="20"/>
        <v>0</v>
      </c>
    </row>
    <row r="88" spans="1:28" s="108" customFormat="1" ht="13" thickBot="1" x14ac:dyDescent="0.3">
      <c r="A88" s="107">
        <f t="shared" si="15"/>
        <v>25</v>
      </c>
      <c r="B88" s="108">
        <f t="shared" si="16"/>
        <v>3.0519499375671517E-2</v>
      </c>
      <c r="C88" s="108">
        <f t="shared" si="22"/>
        <v>1.4310189621627899E-2</v>
      </c>
      <c r="D88" s="108">
        <f t="shared" si="22"/>
        <v>1.0697795975259168E-2</v>
      </c>
      <c r="E88" s="108">
        <f t="shared" si="22"/>
        <v>1.2444372631959853E-3</v>
      </c>
      <c r="F88" s="108">
        <f t="shared" si="22"/>
        <v>3.6236819152021676E-3</v>
      </c>
      <c r="G88" s="108">
        <f t="shared" si="22"/>
        <v>2.6322711603350038E-3</v>
      </c>
      <c r="H88" s="108">
        <f t="shared" si="22"/>
        <v>7.6627134630087134E-4</v>
      </c>
      <c r="I88" s="108">
        <f t="shared" si="22"/>
        <v>3.0384902842472724E-3</v>
      </c>
      <c r="J88" s="108">
        <f t="shared" si="22"/>
        <v>3.2181350767639962E-3</v>
      </c>
      <c r="K88" s="108">
        <f t="shared" si="22"/>
        <v>3.3014715716649943E-3</v>
      </c>
      <c r="L88" s="108">
        <f t="shared" si="22"/>
        <v>1.5257676875766713E-3</v>
      </c>
      <c r="M88" s="108">
        <f t="shared" si="22"/>
        <v>4.0717810721813442E-2</v>
      </c>
      <c r="N88" s="108">
        <f t="shared" si="22"/>
        <v>1.5686616139617273E-2</v>
      </c>
      <c r="O88" s="108">
        <f t="shared" si="22"/>
        <v>4.0565927057118027E-3</v>
      </c>
      <c r="P88" s="108">
        <f t="shared" si="22"/>
        <v>6.3833435955717929E-3</v>
      </c>
      <c r="Q88" s="108">
        <f t="shared" si="22"/>
        <v>1.8042562917091491E-2</v>
      </c>
      <c r="R88" s="108">
        <f t="shared" si="22"/>
        <v>4.1048973104761185E-3</v>
      </c>
      <c r="S88" s="108">
        <f t="shared" si="22"/>
        <v>7.4548549924787211E-3</v>
      </c>
      <c r="T88" s="108">
        <f t="shared" si="22"/>
        <v>0.63023607972734241</v>
      </c>
      <c r="U88" s="108">
        <f t="shared" si="22"/>
        <v>0.17894198410980838</v>
      </c>
      <c r="V88" s="108">
        <f t="shared" si="22"/>
        <v>9.8677295062121933E-6</v>
      </c>
      <c r="W88" s="108">
        <f t="shared" si="22"/>
        <v>3.7920482969624613E-3</v>
      </c>
      <c r="X88" s="108">
        <f t="shared" si="22"/>
        <v>1.0331099535807825E-2</v>
      </c>
      <c r="Y88" s="108">
        <f t="shared" si="22"/>
        <v>5.3642309399665319E-3</v>
      </c>
      <c r="Z88" s="108">
        <f t="shared" si="22"/>
        <v>1</v>
      </c>
      <c r="AA88" s="109">
        <f>SUM(B88:Y88)</f>
        <v>1</v>
      </c>
      <c r="AB88" s="109">
        <f>Z88-AA88</f>
        <v>0</v>
      </c>
    </row>
  </sheetData>
  <pageMargins left="0.7" right="0.7" top="0.75" bottom="0.75" header="0.3" footer="0.3"/>
  <pageSetup paperSize="9" orientation="portrait"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EF185"/>
  <sheetViews>
    <sheetView showZeros="0" workbookViewId="0">
      <pane xSplit="3" ySplit="4" topLeftCell="DA50" activePane="bottomRight" state="frozen"/>
      <selection activeCell="C65" sqref="C65"/>
      <selection pane="topRight" activeCell="C65" sqref="C65"/>
      <selection pane="bottomLeft" activeCell="C65" sqref="C65"/>
      <selection pane="bottomRight" activeCell="CZ68" sqref="CZ68"/>
    </sheetView>
  </sheetViews>
  <sheetFormatPr baseColWidth="10" defaultColWidth="11.453125" defaultRowHeight="12.5" outlineLevelRow="1" x14ac:dyDescent="0.25"/>
  <cols>
    <col min="1" max="1" width="37.08984375" style="22" bestFit="1" customWidth="1"/>
    <col min="2" max="2" width="6.6328125" style="22" customWidth="1"/>
    <col min="3" max="3" width="11.08984375" style="22" customWidth="1"/>
    <col min="4" max="4" width="8.6328125" style="22" bestFit="1" customWidth="1"/>
    <col min="5" max="5" width="5.6328125" style="22" customWidth="1"/>
    <col min="6" max="6" width="5.90625" style="22" customWidth="1"/>
    <col min="7" max="8" width="5.453125" style="22" customWidth="1"/>
    <col min="9" max="9" width="5.6328125" style="22" customWidth="1"/>
    <col min="10" max="10" width="5.453125" style="22" customWidth="1"/>
    <col min="11" max="11" width="5.6328125" style="22" customWidth="1"/>
    <col min="12" max="12" width="5.453125" style="22" customWidth="1"/>
    <col min="13" max="13" width="5.6328125" style="22" customWidth="1"/>
    <col min="14" max="15" width="7.90625" style="22" bestFit="1" customWidth="1"/>
    <col min="16" max="16" width="5.453125" style="22" customWidth="1"/>
    <col min="17" max="17" width="5.90625" style="22" customWidth="1"/>
    <col min="18" max="20" width="5.6328125" style="22" customWidth="1"/>
    <col min="21" max="21" width="5.453125" style="22" customWidth="1"/>
    <col min="22" max="23" width="5.6328125" style="22" customWidth="1"/>
    <col min="24" max="24" width="7.90625" style="22" bestFit="1" customWidth="1"/>
    <col min="25" max="25" width="5.453125" style="22" customWidth="1"/>
    <col min="26" max="26" width="5.6328125" style="22" customWidth="1"/>
    <col min="27" max="27" width="7.90625" style="22" bestFit="1" customWidth="1"/>
    <col min="28" max="28" width="7.36328125" style="22" customWidth="1"/>
    <col min="29" max="30" width="7.90625" style="22" bestFit="1" customWidth="1"/>
    <col min="31" max="31" width="5.453125" style="22" customWidth="1"/>
    <col min="32" max="32" width="7.08984375" style="22" customWidth="1"/>
    <col min="33" max="33" width="5.6328125" style="22" customWidth="1"/>
    <col min="34" max="34" width="8.6328125" style="22" bestFit="1" customWidth="1"/>
    <col min="35" max="35" width="5.6328125" style="22" customWidth="1"/>
    <col min="36" max="37" width="7.90625" style="22" bestFit="1" customWidth="1"/>
    <col min="38" max="38" width="5.90625" style="22" customWidth="1"/>
    <col min="39" max="40" width="5.453125" style="22" customWidth="1"/>
    <col min="41" max="41" width="7.90625" style="22" bestFit="1" customWidth="1"/>
    <col min="42" max="42" width="5.453125" style="22" customWidth="1"/>
    <col min="43" max="43" width="8.6328125" style="22" bestFit="1" customWidth="1"/>
    <col min="44" max="44" width="5.453125" style="22" customWidth="1"/>
    <col min="45" max="45" width="7.453125" style="22" customWidth="1"/>
    <col min="46" max="16384" width="11.453125" style="22"/>
  </cols>
  <sheetData>
    <row r="1" spans="2:85" ht="13" x14ac:dyDescent="0.3">
      <c r="B1" s="23" t="s">
        <v>0</v>
      </c>
      <c r="C1" s="24"/>
      <c r="D1" s="24"/>
      <c r="E1" s="24"/>
      <c r="F1" s="24"/>
      <c r="G1" s="24"/>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5"/>
    </row>
    <row r="2" spans="2:85" ht="13.25" x14ac:dyDescent="0.25">
      <c r="B2" s="26">
        <v>2005</v>
      </c>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8"/>
    </row>
    <row r="3" spans="2:85" ht="13.25" x14ac:dyDescent="0.25">
      <c r="B3" s="146" t="s">
        <v>1</v>
      </c>
      <c r="C3" s="147"/>
      <c r="D3" s="29" t="s">
        <v>2</v>
      </c>
      <c r="E3" s="30" t="s">
        <v>3</v>
      </c>
      <c r="F3" s="30" t="s">
        <v>4</v>
      </c>
      <c r="G3" s="30" t="s">
        <v>5</v>
      </c>
      <c r="H3" s="30" t="s">
        <v>6</v>
      </c>
      <c r="I3" s="30" t="s">
        <v>7</v>
      </c>
      <c r="J3" s="30" t="s">
        <v>8</v>
      </c>
      <c r="K3" s="30" t="s">
        <v>9</v>
      </c>
      <c r="L3" s="30" t="s">
        <v>10</v>
      </c>
      <c r="M3" s="30" t="s">
        <v>11</v>
      </c>
      <c r="N3" s="30" t="s">
        <v>12</v>
      </c>
      <c r="O3" s="31" t="s">
        <v>13</v>
      </c>
      <c r="P3" s="30" t="s">
        <v>14</v>
      </c>
      <c r="Q3" s="32" t="s">
        <v>15</v>
      </c>
      <c r="R3" s="31" t="s">
        <v>16</v>
      </c>
      <c r="S3" s="32" t="s">
        <v>17</v>
      </c>
      <c r="T3" s="30" t="s">
        <v>18</v>
      </c>
      <c r="U3" s="31" t="s">
        <v>19</v>
      </c>
      <c r="V3" s="32" t="s">
        <v>20</v>
      </c>
      <c r="W3" s="30" t="s">
        <v>21</v>
      </c>
      <c r="X3" s="30" t="s">
        <v>22</v>
      </c>
      <c r="Y3" s="30" t="s">
        <v>23</v>
      </c>
      <c r="Z3" s="30" t="s">
        <v>24</v>
      </c>
      <c r="AA3" s="30" t="s">
        <v>25</v>
      </c>
      <c r="AB3" s="31" t="s">
        <v>26</v>
      </c>
      <c r="AC3" s="30" t="s">
        <v>27</v>
      </c>
      <c r="AD3" s="30" t="s">
        <v>28</v>
      </c>
      <c r="AE3" s="30" t="s">
        <v>29</v>
      </c>
      <c r="AF3" s="30" t="s">
        <v>30</v>
      </c>
      <c r="AG3" s="30" t="s">
        <v>31</v>
      </c>
      <c r="AH3" s="30" t="s">
        <v>32</v>
      </c>
      <c r="AI3" s="30" t="s">
        <v>33</v>
      </c>
      <c r="AJ3" s="32" t="s">
        <v>34</v>
      </c>
      <c r="AK3" s="30" t="s">
        <v>35</v>
      </c>
      <c r="AL3" s="30" t="s">
        <v>36</v>
      </c>
      <c r="AM3" s="33" t="s">
        <v>37</v>
      </c>
      <c r="AN3" s="31" t="s">
        <v>38</v>
      </c>
      <c r="AO3" s="32" t="s">
        <v>39</v>
      </c>
      <c r="AP3" s="31" t="s">
        <v>40</v>
      </c>
      <c r="AQ3" s="30" t="s">
        <v>41</v>
      </c>
      <c r="AR3" s="30" t="s">
        <v>42</v>
      </c>
      <c r="AS3" s="34" t="s">
        <v>43</v>
      </c>
      <c r="AT3" s="35" t="s">
        <v>13</v>
      </c>
      <c r="AU3" s="35" t="s">
        <v>13</v>
      </c>
      <c r="AV3" s="35" t="s">
        <v>13</v>
      </c>
      <c r="AW3" s="36" t="s">
        <v>15</v>
      </c>
      <c r="AX3" s="36" t="s">
        <v>15</v>
      </c>
      <c r="AY3" s="35" t="s">
        <v>16</v>
      </c>
      <c r="AZ3" s="35" t="s">
        <v>16</v>
      </c>
      <c r="BA3" s="35" t="s">
        <v>16</v>
      </c>
      <c r="BB3" s="35" t="s">
        <v>16</v>
      </c>
      <c r="BC3" s="36" t="s">
        <v>17</v>
      </c>
      <c r="BD3" s="36" t="s">
        <v>17</v>
      </c>
      <c r="BE3" s="36" t="s">
        <v>17</v>
      </c>
      <c r="BF3" s="35" t="s">
        <v>19</v>
      </c>
      <c r="BG3" s="37" t="s">
        <v>19</v>
      </c>
      <c r="BH3" s="37" t="s">
        <v>19</v>
      </c>
      <c r="BI3" s="35" t="s">
        <v>19</v>
      </c>
      <c r="BJ3" s="35" t="s">
        <v>19</v>
      </c>
      <c r="BK3" s="36" t="s">
        <v>20</v>
      </c>
      <c r="BL3" s="36" t="s">
        <v>20</v>
      </c>
      <c r="BM3" s="36" t="s">
        <v>20</v>
      </c>
      <c r="BN3" s="35" t="s">
        <v>26</v>
      </c>
      <c r="BO3" s="35" t="s">
        <v>26</v>
      </c>
      <c r="BP3" s="35" t="s">
        <v>26</v>
      </c>
      <c r="BQ3" s="35" t="s">
        <v>26</v>
      </c>
      <c r="BR3" s="35" t="s">
        <v>26</v>
      </c>
      <c r="BS3" s="35" t="s">
        <v>26</v>
      </c>
      <c r="BT3" s="37" t="s">
        <v>26</v>
      </c>
      <c r="BU3" s="37" t="s">
        <v>26</v>
      </c>
      <c r="BV3" s="37" t="s">
        <v>26</v>
      </c>
      <c r="BW3" s="37" t="s">
        <v>26</v>
      </c>
      <c r="BX3" s="36" t="s">
        <v>34</v>
      </c>
      <c r="BY3" s="36" t="s">
        <v>34</v>
      </c>
      <c r="BZ3" s="35" t="s">
        <v>38</v>
      </c>
      <c r="CA3" s="35" t="s">
        <v>38</v>
      </c>
      <c r="CB3" s="36" t="s">
        <v>39</v>
      </c>
      <c r="CC3" s="36" t="s">
        <v>39</v>
      </c>
      <c r="CD3" s="35" t="s">
        <v>40</v>
      </c>
      <c r="CE3" s="35" t="s">
        <v>40</v>
      </c>
      <c r="CF3" s="38"/>
      <c r="CG3" s="38"/>
    </row>
    <row r="4" spans="2:85" ht="13.25" x14ac:dyDescent="0.25">
      <c r="B4" s="148" t="s">
        <v>44</v>
      </c>
      <c r="C4" s="149"/>
      <c r="D4" s="39"/>
      <c r="E4" s="40"/>
      <c r="F4" s="40"/>
      <c r="G4" s="40"/>
      <c r="H4" s="40"/>
      <c r="I4" s="40"/>
      <c r="J4" s="40"/>
      <c r="K4" s="40"/>
      <c r="L4" s="40"/>
      <c r="M4" s="40"/>
      <c r="N4" s="40"/>
      <c r="O4" s="41"/>
      <c r="P4" s="40"/>
      <c r="Q4" s="42"/>
      <c r="R4" s="41"/>
      <c r="S4" s="42"/>
      <c r="T4" s="40"/>
      <c r="U4" s="41"/>
      <c r="V4" s="42"/>
      <c r="W4" s="40"/>
      <c r="X4" s="40"/>
      <c r="Y4" s="40"/>
      <c r="Z4" s="40"/>
      <c r="AA4" s="40"/>
      <c r="AB4" s="41"/>
      <c r="AC4" s="40"/>
      <c r="AD4" s="40"/>
      <c r="AE4" s="40"/>
      <c r="AF4" s="40"/>
      <c r="AG4" s="40"/>
      <c r="AH4" s="40"/>
      <c r="AI4" s="40"/>
      <c r="AJ4" s="42"/>
      <c r="AK4" s="40"/>
      <c r="AL4" s="40"/>
      <c r="AM4" s="43"/>
      <c r="AN4" s="41"/>
      <c r="AO4" s="42"/>
      <c r="AP4" s="41"/>
      <c r="AQ4" s="40"/>
      <c r="AR4" s="40"/>
      <c r="AS4" s="44"/>
      <c r="AT4" s="45">
        <v>12</v>
      </c>
      <c r="AU4" s="45">
        <v>4</v>
      </c>
      <c r="AV4" s="45">
        <v>5</v>
      </c>
      <c r="AW4" s="46">
        <v>12</v>
      </c>
      <c r="AX4" s="46">
        <v>6</v>
      </c>
      <c r="AY4" s="45">
        <v>7</v>
      </c>
      <c r="AZ4" s="45">
        <v>8</v>
      </c>
      <c r="BA4" s="45">
        <v>12</v>
      </c>
      <c r="BB4" s="45">
        <v>9</v>
      </c>
      <c r="BC4" s="46">
        <v>10</v>
      </c>
      <c r="BD4" s="46">
        <v>11</v>
      </c>
      <c r="BE4" s="46">
        <v>12</v>
      </c>
      <c r="BF4" s="45">
        <v>21</v>
      </c>
      <c r="BG4" s="45">
        <v>122</v>
      </c>
      <c r="BH4" s="45">
        <v>24</v>
      </c>
      <c r="BI4" s="45">
        <v>12</v>
      </c>
      <c r="BJ4" s="45">
        <v>122</v>
      </c>
      <c r="BK4" s="46">
        <v>23</v>
      </c>
      <c r="BL4" s="46">
        <v>124</v>
      </c>
      <c r="BM4" s="46">
        <v>12</v>
      </c>
      <c r="BN4" s="45">
        <v>14</v>
      </c>
      <c r="BO4" s="45">
        <v>15</v>
      </c>
      <c r="BP4" s="45">
        <v>16</v>
      </c>
      <c r="BQ4" s="45">
        <v>17</v>
      </c>
      <c r="BR4" s="45">
        <v>18</v>
      </c>
      <c r="BS4" s="45">
        <v>19</v>
      </c>
      <c r="BT4" s="45">
        <v>114</v>
      </c>
      <c r="BU4" s="45">
        <v>16</v>
      </c>
      <c r="BV4" s="45">
        <v>17</v>
      </c>
      <c r="BW4" s="45">
        <v>18</v>
      </c>
      <c r="BX4" s="46">
        <v>19</v>
      </c>
      <c r="BY4" s="46">
        <v>20</v>
      </c>
      <c r="BZ4" s="45">
        <v>19</v>
      </c>
      <c r="CA4" s="45">
        <v>20</v>
      </c>
      <c r="CB4" s="46">
        <v>19</v>
      </c>
      <c r="CC4" s="46">
        <v>20</v>
      </c>
      <c r="CD4" s="45">
        <v>19</v>
      </c>
      <c r="CE4" s="45">
        <v>20</v>
      </c>
      <c r="CF4" s="47"/>
      <c r="CG4" s="47"/>
    </row>
    <row r="5" spans="2:85" ht="13.25" outlineLevel="1" x14ac:dyDescent="0.25">
      <c r="B5" s="48" t="s">
        <v>45</v>
      </c>
      <c r="C5" s="49" t="s">
        <v>46</v>
      </c>
      <c r="D5" s="50">
        <f>TEIK_2005!C5</f>
        <v>1286</v>
      </c>
      <c r="E5" s="50">
        <f>TEIK_2005!D5</f>
        <v>0</v>
      </c>
      <c r="F5" s="50">
        <f>TEIK_2005!E5</f>
        <v>0</v>
      </c>
      <c r="G5" s="50">
        <f>TEIK_2005!F5</f>
        <v>0</v>
      </c>
      <c r="H5" s="50">
        <f>TEIK_2005!G5</f>
        <v>0</v>
      </c>
      <c r="I5" s="50">
        <f>TEIK_2005!H5</f>
        <v>0</v>
      </c>
      <c r="J5" s="50">
        <f>TEIK_2005!I5</f>
        <v>0</v>
      </c>
      <c r="K5" s="50">
        <f>TEIK_2005!J5</f>
        <v>0</v>
      </c>
      <c r="L5" s="50">
        <f>TEIK_2005!K5</f>
        <v>0</v>
      </c>
      <c r="M5" s="50">
        <f>TEIK_2005!L5</f>
        <v>0</v>
      </c>
      <c r="N5" s="50">
        <f>TEIK_2005!M5</f>
        <v>0</v>
      </c>
      <c r="O5" s="51">
        <f>TEIK_2005!N5</f>
        <v>0</v>
      </c>
      <c r="P5" s="50">
        <f>TEIK_2005!O5</f>
        <v>0</v>
      </c>
      <c r="Q5" s="52">
        <f>TEIK_2005!P5</f>
        <v>0</v>
      </c>
      <c r="R5" s="51">
        <f>TEIK_2005!Q5</f>
        <v>0</v>
      </c>
      <c r="S5" s="52">
        <f>TEIK_2005!R5</f>
        <v>0</v>
      </c>
      <c r="T5" s="50">
        <f>TEIK_2005!S5</f>
        <v>0</v>
      </c>
      <c r="U5" s="51">
        <f>TEIK_2005!T5</f>
        <v>0</v>
      </c>
      <c r="V5" s="52">
        <f>TEIK_2005!U5</f>
        <v>0</v>
      </c>
      <c r="W5" s="50">
        <f>TEIK_2005!V5</f>
        <v>0</v>
      </c>
      <c r="X5" s="50">
        <f>TEIK_2005!W5</f>
        <v>0</v>
      </c>
      <c r="Y5" s="50">
        <f>TEIK_2005!X5</f>
        <v>0</v>
      </c>
      <c r="Z5" s="50">
        <f>TEIK_2005!Y5</f>
        <v>0</v>
      </c>
      <c r="AA5" s="50">
        <f>TEIK_2005!Z5</f>
        <v>0</v>
      </c>
      <c r="AB5" s="51">
        <f>TEIK_2005!AA5</f>
        <v>0</v>
      </c>
      <c r="AC5" s="50">
        <f>TEIK_2005!AB5</f>
        <v>0</v>
      </c>
      <c r="AD5" s="50">
        <f>TEIK_2005!AC5</f>
        <v>0</v>
      </c>
      <c r="AE5" s="50">
        <f>TEIK_2005!AD5</f>
        <v>0</v>
      </c>
      <c r="AF5" s="50">
        <f>TEIK_2005!AE5</f>
        <v>0</v>
      </c>
      <c r="AG5" s="50">
        <f>TEIK_2005!AF5</f>
        <v>0</v>
      </c>
      <c r="AH5" s="50">
        <f>TEIK_2005!AG5</f>
        <v>0</v>
      </c>
      <c r="AI5" s="50">
        <f>TEIK_2005!AH5</f>
        <v>0</v>
      </c>
      <c r="AJ5" s="52">
        <f>TEIK_2005!AI5</f>
        <v>0</v>
      </c>
      <c r="AK5" s="50">
        <f>TEIK_2005!AJ5</f>
        <v>0</v>
      </c>
      <c r="AL5" s="50">
        <f>TEIK_2005!AK5</f>
        <v>9</v>
      </c>
      <c r="AM5" s="53">
        <f>TEIK_2005!AL5</f>
        <v>0</v>
      </c>
      <c r="AN5" s="51">
        <f>TEIK_2005!AM5</f>
        <v>3</v>
      </c>
      <c r="AO5" s="52">
        <f>TEIK_2005!AN5</f>
        <v>0</v>
      </c>
      <c r="AP5" s="51">
        <f>TEIK_2005!AO5</f>
        <v>1</v>
      </c>
      <c r="AQ5" s="50">
        <f>TEIK_2005!AP5</f>
        <v>86</v>
      </c>
      <c r="AR5" s="50">
        <f>TEIK_2005!AQ5</f>
        <v>0</v>
      </c>
      <c r="AS5" s="54">
        <f>TEIK_2005!AR5</f>
        <v>1385</v>
      </c>
      <c r="AT5" s="68"/>
      <c r="AU5" s="45"/>
      <c r="AV5" s="45"/>
      <c r="AW5" s="46"/>
      <c r="AX5" s="46"/>
      <c r="AY5" s="45"/>
      <c r="AZ5" s="45"/>
      <c r="BA5" s="45"/>
      <c r="BB5" s="45"/>
      <c r="BC5" s="46"/>
      <c r="BD5" s="46"/>
      <c r="BE5" s="46"/>
      <c r="BF5" s="45"/>
      <c r="BG5" s="45"/>
      <c r="BH5" s="45"/>
      <c r="BI5" s="45"/>
      <c r="BJ5" s="45"/>
      <c r="BK5" s="46"/>
      <c r="BL5" s="46"/>
      <c r="BM5" s="46"/>
      <c r="BN5" s="45"/>
      <c r="BO5" s="45"/>
      <c r="BP5" s="45"/>
      <c r="BQ5" s="45"/>
      <c r="BR5" s="45"/>
      <c r="BS5" s="45"/>
      <c r="BT5" s="45"/>
      <c r="BU5" s="45"/>
      <c r="BV5" s="45"/>
      <c r="BW5" s="45"/>
      <c r="BX5" s="46"/>
      <c r="BY5" s="46"/>
      <c r="BZ5" s="45"/>
      <c r="CA5" s="45"/>
      <c r="CB5" s="46"/>
      <c r="CC5" s="46"/>
      <c r="CD5" s="45"/>
      <c r="CE5" s="45"/>
      <c r="CF5" s="47"/>
      <c r="CG5" s="47"/>
    </row>
    <row r="6" spans="2:85" ht="13.25" outlineLevel="1" x14ac:dyDescent="0.25">
      <c r="B6" s="48" t="s">
        <v>47</v>
      </c>
      <c r="C6" s="49" t="s">
        <v>48</v>
      </c>
      <c r="D6" s="50">
        <f>TEIK_2005!C6</f>
        <v>0</v>
      </c>
      <c r="E6" s="50">
        <f>TEIK_2005!D6</f>
        <v>0</v>
      </c>
      <c r="F6" s="50">
        <f>TEIK_2005!E6</f>
        <v>0</v>
      </c>
      <c r="G6" s="50">
        <f>TEIK_2005!F6</f>
        <v>0</v>
      </c>
      <c r="H6" s="50">
        <f>TEIK_2005!G6</f>
        <v>0</v>
      </c>
      <c r="I6" s="50">
        <f>TEIK_2005!H6</f>
        <v>0</v>
      </c>
      <c r="J6" s="50">
        <f>TEIK_2005!I6</f>
        <v>0</v>
      </c>
      <c r="K6" s="50">
        <f>TEIK_2005!J6</f>
        <v>0</v>
      </c>
      <c r="L6" s="50">
        <f>TEIK_2005!K6</f>
        <v>0</v>
      </c>
      <c r="M6" s="50">
        <f>TEIK_2005!L6</f>
        <v>0</v>
      </c>
      <c r="N6" s="50">
        <f>TEIK_2005!M6</f>
        <v>0</v>
      </c>
      <c r="O6" s="51">
        <f>TEIK_2005!N6</f>
        <v>0</v>
      </c>
      <c r="P6" s="50">
        <f>TEIK_2005!O6</f>
        <v>0</v>
      </c>
      <c r="Q6" s="52">
        <f>TEIK_2005!P6</f>
        <v>0</v>
      </c>
      <c r="R6" s="51">
        <f>TEIK_2005!Q6</f>
        <v>0</v>
      </c>
      <c r="S6" s="52">
        <f>TEIK_2005!R6</f>
        <v>0</v>
      </c>
      <c r="T6" s="50">
        <f>TEIK_2005!S6</f>
        <v>0</v>
      </c>
      <c r="U6" s="51">
        <f>TEIK_2005!T6</f>
        <v>0</v>
      </c>
      <c r="V6" s="52">
        <f>TEIK_2005!U6</f>
        <v>0</v>
      </c>
      <c r="W6" s="50">
        <f>TEIK_2005!V6</f>
        <v>0</v>
      </c>
      <c r="X6" s="50">
        <f>TEIK_2005!W6</f>
        <v>0</v>
      </c>
      <c r="Y6" s="50">
        <f>TEIK_2005!X6</f>
        <v>0</v>
      </c>
      <c r="Z6" s="50">
        <f>TEIK_2005!Y6</f>
        <v>0</v>
      </c>
      <c r="AA6" s="50">
        <f>TEIK_2005!Z6</f>
        <v>0</v>
      </c>
      <c r="AB6" s="51">
        <f>TEIK_2005!AA6</f>
        <v>0</v>
      </c>
      <c r="AC6" s="50">
        <f>TEIK_2005!AB6</f>
        <v>0</v>
      </c>
      <c r="AD6" s="50">
        <f>TEIK_2005!AC6</f>
        <v>0</v>
      </c>
      <c r="AE6" s="50">
        <f>TEIK_2005!AD6</f>
        <v>0</v>
      </c>
      <c r="AF6" s="50">
        <f>TEIK_2005!AE6</f>
        <v>0</v>
      </c>
      <c r="AG6" s="50">
        <f>TEIK_2005!AF6</f>
        <v>0</v>
      </c>
      <c r="AH6" s="50">
        <f>TEIK_2005!AG6</f>
        <v>0</v>
      </c>
      <c r="AI6" s="50">
        <f>TEIK_2005!AH6</f>
        <v>0</v>
      </c>
      <c r="AJ6" s="52">
        <f>TEIK_2005!AI6</f>
        <v>0</v>
      </c>
      <c r="AK6" s="50">
        <f>TEIK_2005!AJ6</f>
        <v>0</v>
      </c>
      <c r="AL6" s="50">
        <f>TEIK_2005!AK6</f>
        <v>0</v>
      </c>
      <c r="AM6" s="53">
        <f>TEIK_2005!AL6</f>
        <v>0</v>
      </c>
      <c r="AN6" s="51">
        <f>TEIK_2005!AM6</f>
        <v>0</v>
      </c>
      <c r="AO6" s="52">
        <f>TEIK_2005!AN6</f>
        <v>0</v>
      </c>
      <c r="AP6" s="51">
        <f>TEIK_2005!AO6</f>
        <v>0</v>
      </c>
      <c r="AQ6" s="50">
        <f>TEIK_2005!AP6</f>
        <v>0</v>
      </c>
      <c r="AR6" s="50">
        <f>TEIK_2005!AQ6</f>
        <v>0</v>
      </c>
      <c r="AS6" s="54">
        <f>TEIK_2005!AR6</f>
        <v>0</v>
      </c>
      <c r="AT6" s="45"/>
      <c r="AU6" s="45"/>
      <c r="AV6" s="45"/>
      <c r="AW6" s="46"/>
      <c r="AX6" s="46"/>
      <c r="AY6" s="45"/>
      <c r="AZ6" s="45"/>
      <c r="BA6" s="45"/>
      <c r="BB6" s="45"/>
      <c r="BC6" s="46"/>
      <c r="BD6" s="46"/>
      <c r="BE6" s="46"/>
      <c r="BF6" s="45"/>
      <c r="BG6" s="45"/>
      <c r="BH6" s="45"/>
      <c r="BI6" s="45"/>
      <c r="BJ6" s="45"/>
      <c r="BK6" s="46"/>
      <c r="BL6" s="46"/>
      <c r="BM6" s="46"/>
      <c r="BN6" s="45"/>
      <c r="BO6" s="45"/>
      <c r="BP6" s="45"/>
      <c r="BQ6" s="45"/>
      <c r="BR6" s="45"/>
      <c r="BS6" s="45"/>
      <c r="BT6" s="45"/>
      <c r="BU6" s="45"/>
      <c r="BV6" s="45"/>
      <c r="BW6" s="45"/>
      <c r="BX6" s="46"/>
      <c r="BY6" s="46"/>
      <c r="BZ6" s="45"/>
      <c r="CA6" s="45"/>
      <c r="CB6" s="46"/>
      <c r="CC6" s="46"/>
      <c r="CD6" s="45"/>
      <c r="CE6" s="45"/>
      <c r="CF6" s="47"/>
      <c r="CG6" s="47"/>
    </row>
    <row r="7" spans="2:85" ht="13.25" outlineLevel="1" x14ac:dyDescent="0.25">
      <c r="B7" s="48" t="s">
        <v>49</v>
      </c>
      <c r="C7" s="49" t="s">
        <v>50</v>
      </c>
      <c r="D7" s="50">
        <f>TEIK_2005!C7</f>
        <v>0</v>
      </c>
      <c r="E7" s="50">
        <f>TEIK_2005!D7</f>
        <v>0</v>
      </c>
      <c r="F7" s="50">
        <f>TEIK_2005!E7</f>
        <v>0</v>
      </c>
      <c r="G7" s="50">
        <f>TEIK_2005!F7</f>
        <v>0</v>
      </c>
      <c r="H7" s="50">
        <f>TEIK_2005!G7</f>
        <v>0</v>
      </c>
      <c r="I7" s="50">
        <f>TEIK_2005!H7</f>
        <v>0</v>
      </c>
      <c r="J7" s="50">
        <f>TEIK_2005!I7</f>
        <v>0</v>
      </c>
      <c r="K7" s="50">
        <f>TEIK_2005!J7</f>
        <v>0</v>
      </c>
      <c r="L7" s="50">
        <f>TEIK_2005!K7</f>
        <v>0</v>
      </c>
      <c r="M7" s="50">
        <f>TEIK_2005!L7</f>
        <v>0</v>
      </c>
      <c r="N7" s="50">
        <f>TEIK_2005!M7</f>
        <v>0</v>
      </c>
      <c r="O7" s="51">
        <f>TEIK_2005!N7</f>
        <v>0</v>
      </c>
      <c r="P7" s="50">
        <f>TEIK_2005!O7</f>
        <v>0</v>
      </c>
      <c r="Q7" s="52">
        <f>TEIK_2005!P7</f>
        <v>0</v>
      </c>
      <c r="R7" s="51">
        <f>TEIK_2005!Q7</f>
        <v>0</v>
      </c>
      <c r="S7" s="52">
        <f>TEIK_2005!R7</f>
        <v>0</v>
      </c>
      <c r="T7" s="50">
        <f>TEIK_2005!S7</f>
        <v>0</v>
      </c>
      <c r="U7" s="51">
        <f>TEIK_2005!T7</f>
        <v>0</v>
      </c>
      <c r="V7" s="52">
        <f>TEIK_2005!U7</f>
        <v>0</v>
      </c>
      <c r="W7" s="50">
        <f>TEIK_2005!V7</f>
        <v>0</v>
      </c>
      <c r="X7" s="50">
        <f>TEIK_2005!W7</f>
        <v>0</v>
      </c>
      <c r="Y7" s="50">
        <f>TEIK_2005!X7</f>
        <v>0</v>
      </c>
      <c r="Z7" s="50">
        <f>TEIK_2005!Y7</f>
        <v>0</v>
      </c>
      <c r="AA7" s="50">
        <f>TEIK_2005!Z7</f>
        <v>0</v>
      </c>
      <c r="AB7" s="51">
        <f>TEIK_2005!AA7</f>
        <v>0</v>
      </c>
      <c r="AC7" s="50">
        <f>TEIK_2005!AB7</f>
        <v>0</v>
      </c>
      <c r="AD7" s="50">
        <f>TEIK_2005!AC7</f>
        <v>0</v>
      </c>
      <c r="AE7" s="50">
        <f>TEIK_2005!AD7</f>
        <v>0</v>
      </c>
      <c r="AF7" s="50">
        <f>TEIK_2005!AE7</f>
        <v>0</v>
      </c>
      <c r="AG7" s="50">
        <f>TEIK_2005!AF7</f>
        <v>0</v>
      </c>
      <c r="AH7" s="50">
        <f>TEIK_2005!AG7</f>
        <v>0</v>
      </c>
      <c r="AI7" s="50">
        <f>TEIK_2005!AH7</f>
        <v>0</v>
      </c>
      <c r="AJ7" s="52">
        <f>TEIK_2005!AI7</f>
        <v>0</v>
      </c>
      <c r="AK7" s="50">
        <f>TEIK_2005!AJ7</f>
        <v>0</v>
      </c>
      <c r="AL7" s="50">
        <f>TEIK_2005!AK7</f>
        <v>0</v>
      </c>
      <c r="AM7" s="53">
        <f>TEIK_2005!AL7</f>
        <v>0</v>
      </c>
      <c r="AN7" s="51">
        <f>TEIK_2005!AM7</f>
        <v>0</v>
      </c>
      <c r="AO7" s="52">
        <f>TEIK_2005!AN7</f>
        <v>0</v>
      </c>
      <c r="AP7" s="51">
        <f>TEIK_2005!AO7</f>
        <v>0</v>
      </c>
      <c r="AQ7" s="50">
        <f>TEIK_2005!AP7</f>
        <v>0</v>
      </c>
      <c r="AR7" s="50">
        <f>TEIK_2005!AQ7</f>
        <v>0</v>
      </c>
      <c r="AS7" s="54">
        <f>TEIK_2005!AR7</f>
        <v>0</v>
      </c>
      <c r="AT7" s="45"/>
      <c r="AU7" s="45"/>
      <c r="AV7" s="45"/>
      <c r="AW7" s="46"/>
      <c r="AX7" s="46"/>
      <c r="AY7" s="45"/>
      <c r="AZ7" s="45"/>
      <c r="BA7" s="45"/>
      <c r="BB7" s="45"/>
      <c r="BC7" s="46"/>
      <c r="BD7" s="46"/>
      <c r="BE7" s="46"/>
      <c r="BF7" s="45"/>
      <c r="BG7" s="45"/>
      <c r="BH7" s="45"/>
      <c r="BI7" s="45"/>
      <c r="BJ7" s="45"/>
      <c r="BK7" s="46"/>
      <c r="BL7" s="46"/>
      <c r="BM7" s="46"/>
      <c r="BN7" s="45"/>
      <c r="BO7" s="45"/>
      <c r="BP7" s="45"/>
      <c r="BQ7" s="45"/>
      <c r="BR7" s="45"/>
      <c r="BS7" s="45"/>
      <c r="BT7" s="45"/>
      <c r="BU7" s="45"/>
      <c r="BV7" s="45"/>
      <c r="BW7" s="45"/>
      <c r="BX7" s="46"/>
      <c r="BY7" s="46"/>
      <c r="BZ7" s="45"/>
      <c r="CA7" s="45"/>
      <c r="CB7" s="46"/>
      <c r="CC7" s="46"/>
      <c r="CD7" s="45"/>
      <c r="CE7" s="45"/>
      <c r="CF7" s="47"/>
      <c r="CG7" s="47"/>
    </row>
    <row r="8" spans="2:85" ht="13.25" outlineLevel="1" x14ac:dyDescent="0.25">
      <c r="B8" s="48" t="s">
        <v>51</v>
      </c>
      <c r="C8" s="49" t="s">
        <v>52</v>
      </c>
      <c r="D8" s="50">
        <f>TEIK_2005!C8</f>
        <v>0</v>
      </c>
      <c r="E8" s="50">
        <f>TEIK_2005!D8</f>
        <v>0</v>
      </c>
      <c r="F8" s="50">
        <f>TEIK_2005!E8</f>
        <v>0</v>
      </c>
      <c r="G8" s="50">
        <f>TEIK_2005!F8</f>
        <v>0</v>
      </c>
      <c r="H8" s="50">
        <f>TEIK_2005!G8</f>
        <v>0</v>
      </c>
      <c r="I8" s="50">
        <f>TEIK_2005!H8</f>
        <v>0</v>
      </c>
      <c r="J8" s="50">
        <f>TEIK_2005!I8</f>
        <v>0</v>
      </c>
      <c r="K8" s="50">
        <f>TEIK_2005!J8</f>
        <v>0</v>
      </c>
      <c r="L8" s="50">
        <f>TEIK_2005!K8</f>
        <v>0</v>
      </c>
      <c r="M8" s="50">
        <f>TEIK_2005!L8</f>
        <v>0</v>
      </c>
      <c r="N8" s="50">
        <f>TEIK_2005!M8</f>
        <v>0</v>
      </c>
      <c r="O8" s="51">
        <f>TEIK_2005!N8</f>
        <v>0</v>
      </c>
      <c r="P8" s="50">
        <f>TEIK_2005!O8</f>
        <v>0</v>
      </c>
      <c r="Q8" s="52">
        <f>TEIK_2005!P8</f>
        <v>0</v>
      </c>
      <c r="R8" s="51">
        <f>TEIK_2005!Q8</f>
        <v>0</v>
      </c>
      <c r="S8" s="52">
        <f>TEIK_2005!R8</f>
        <v>0</v>
      </c>
      <c r="T8" s="50">
        <f>TEIK_2005!S8</f>
        <v>0</v>
      </c>
      <c r="U8" s="51">
        <f>TEIK_2005!T8</f>
        <v>0</v>
      </c>
      <c r="V8" s="52">
        <f>TEIK_2005!U8</f>
        <v>0</v>
      </c>
      <c r="W8" s="50">
        <f>TEIK_2005!V8</f>
        <v>0</v>
      </c>
      <c r="X8" s="50">
        <f>TEIK_2005!W8</f>
        <v>0</v>
      </c>
      <c r="Y8" s="50">
        <f>TEIK_2005!X8</f>
        <v>0</v>
      </c>
      <c r="Z8" s="50">
        <f>TEIK_2005!Y8</f>
        <v>0</v>
      </c>
      <c r="AA8" s="50">
        <f>TEIK_2005!Z8</f>
        <v>0</v>
      </c>
      <c r="AB8" s="51">
        <f>TEIK_2005!AA8</f>
        <v>0</v>
      </c>
      <c r="AC8" s="50">
        <f>TEIK_2005!AB8</f>
        <v>0</v>
      </c>
      <c r="AD8" s="50">
        <f>TEIK_2005!AC8</f>
        <v>0</v>
      </c>
      <c r="AE8" s="50">
        <f>TEIK_2005!AD8</f>
        <v>0</v>
      </c>
      <c r="AF8" s="50">
        <f>TEIK_2005!AE8</f>
        <v>0</v>
      </c>
      <c r="AG8" s="50">
        <f>TEIK_2005!AF8</f>
        <v>0</v>
      </c>
      <c r="AH8" s="50">
        <f>TEIK_2005!AG8</f>
        <v>0</v>
      </c>
      <c r="AI8" s="50">
        <f>TEIK_2005!AH8</f>
        <v>0</v>
      </c>
      <c r="AJ8" s="52">
        <f>TEIK_2005!AI8</f>
        <v>0</v>
      </c>
      <c r="AK8" s="50">
        <f>TEIK_2005!AJ8</f>
        <v>0</v>
      </c>
      <c r="AL8" s="50">
        <f>TEIK_2005!AK8</f>
        <v>0</v>
      </c>
      <c r="AM8" s="53">
        <f>TEIK_2005!AL8</f>
        <v>0</v>
      </c>
      <c r="AN8" s="51">
        <f>TEIK_2005!AM8</f>
        <v>0</v>
      </c>
      <c r="AO8" s="52">
        <f>TEIK_2005!AN8</f>
        <v>0</v>
      </c>
      <c r="AP8" s="51">
        <f>TEIK_2005!AO8</f>
        <v>0</v>
      </c>
      <c r="AQ8" s="50">
        <f>TEIK_2005!AP8</f>
        <v>0</v>
      </c>
      <c r="AR8" s="50">
        <f>TEIK_2005!AQ8</f>
        <v>0</v>
      </c>
      <c r="AS8" s="54">
        <f>TEIK_2005!AR8</f>
        <v>0</v>
      </c>
      <c r="AT8" s="45"/>
      <c r="AU8" s="45"/>
      <c r="AV8" s="45"/>
      <c r="AW8" s="46"/>
      <c r="AX8" s="46"/>
      <c r="AY8" s="45"/>
      <c r="AZ8" s="45"/>
      <c r="BA8" s="45"/>
      <c r="BB8" s="45"/>
      <c r="BC8" s="46"/>
      <c r="BD8" s="46"/>
      <c r="BE8" s="46"/>
      <c r="BF8" s="45"/>
      <c r="BG8" s="45"/>
      <c r="BH8" s="45"/>
      <c r="BI8" s="45"/>
      <c r="BJ8" s="45"/>
      <c r="BK8" s="46"/>
      <c r="BL8" s="46"/>
      <c r="BM8" s="46"/>
      <c r="BN8" s="45"/>
      <c r="BO8" s="45"/>
      <c r="BP8" s="45"/>
      <c r="BQ8" s="45"/>
      <c r="BR8" s="45"/>
      <c r="BS8" s="45"/>
      <c r="BT8" s="45"/>
      <c r="BU8" s="45"/>
      <c r="BV8" s="45"/>
      <c r="BW8" s="45"/>
      <c r="BX8" s="46"/>
      <c r="BY8" s="46"/>
      <c r="BZ8" s="45"/>
      <c r="CA8" s="45"/>
      <c r="CB8" s="46"/>
      <c r="CC8" s="46"/>
      <c r="CD8" s="45"/>
      <c r="CE8" s="45"/>
      <c r="CF8" s="47"/>
      <c r="CG8" s="47"/>
    </row>
    <row r="9" spans="2:85" ht="13.25" outlineLevel="1" x14ac:dyDescent="0.25">
      <c r="B9" s="48" t="s">
        <v>53</v>
      </c>
      <c r="C9" s="49" t="s">
        <v>54</v>
      </c>
      <c r="D9" s="50">
        <f>TEIK_2005!C9</f>
        <v>0</v>
      </c>
      <c r="E9" s="50">
        <f>TEIK_2005!D9</f>
        <v>0</v>
      </c>
      <c r="F9" s="50">
        <f>TEIK_2005!E9</f>
        <v>0</v>
      </c>
      <c r="G9" s="50">
        <f>TEIK_2005!F9</f>
        <v>0</v>
      </c>
      <c r="H9" s="50">
        <f>TEIK_2005!G9</f>
        <v>0</v>
      </c>
      <c r="I9" s="50">
        <f>TEIK_2005!H9</f>
        <v>0</v>
      </c>
      <c r="J9" s="50">
        <f>TEIK_2005!I9</f>
        <v>0</v>
      </c>
      <c r="K9" s="50">
        <f>TEIK_2005!J9</f>
        <v>0</v>
      </c>
      <c r="L9" s="50">
        <f>TEIK_2005!K9</f>
        <v>0</v>
      </c>
      <c r="M9" s="50">
        <f>TEIK_2005!L9</f>
        <v>0</v>
      </c>
      <c r="N9" s="50">
        <f>TEIK_2005!M9</f>
        <v>0</v>
      </c>
      <c r="O9" s="51">
        <f>TEIK_2005!N9</f>
        <v>0</v>
      </c>
      <c r="P9" s="50">
        <f>TEIK_2005!O9</f>
        <v>0</v>
      </c>
      <c r="Q9" s="52">
        <f>TEIK_2005!P9</f>
        <v>0</v>
      </c>
      <c r="R9" s="51">
        <f>TEIK_2005!Q9</f>
        <v>0</v>
      </c>
      <c r="S9" s="52">
        <f>TEIK_2005!R9</f>
        <v>0</v>
      </c>
      <c r="T9" s="50">
        <f>TEIK_2005!S9</f>
        <v>0</v>
      </c>
      <c r="U9" s="51">
        <f>TEIK_2005!T9</f>
        <v>0</v>
      </c>
      <c r="V9" s="52">
        <f>TEIK_2005!U9</f>
        <v>0</v>
      </c>
      <c r="W9" s="50">
        <f>TEIK_2005!V9</f>
        <v>0</v>
      </c>
      <c r="X9" s="50">
        <f>TEIK_2005!W9</f>
        <v>0</v>
      </c>
      <c r="Y9" s="50">
        <f>TEIK_2005!X9</f>
        <v>0</v>
      </c>
      <c r="Z9" s="50">
        <f>TEIK_2005!Y9</f>
        <v>0</v>
      </c>
      <c r="AA9" s="50">
        <f>TEIK_2005!Z9</f>
        <v>0</v>
      </c>
      <c r="AB9" s="51">
        <f>TEIK_2005!AA9</f>
        <v>0</v>
      </c>
      <c r="AC9" s="50">
        <f>TEIK_2005!AB9</f>
        <v>0</v>
      </c>
      <c r="AD9" s="50">
        <f>TEIK_2005!AC9</f>
        <v>0</v>
      </c>
      <c r="AE9" s="50">
        <f>TEIK_2005!AD9</f>
        <v>0</v>
      </c>
      <c r="AF9" s="50">
        <f>TEIK_2005!AE9</f>
        <v>0</v>
      </c>
      <c r="AG9" s="50">
        <f>TEIK_2005!AF9</f>
        <v>0</v>
      </c>
      <c r="AH9" s="50">
        <f>TEIK_2005!AG9</f>
        <v>0</v>
      </c>
      <c r="AI9" s="50">
        <f>TEIK_2005!AH9</f>
        <v>0</v>
      </c>
      <c r="AJ9" s="52">
        <f>TEIK_2005!AI9</f>
        <v>0</v>
      </c>
      <c r="AK9" s="50">
        <f>TEIK_2005!AJ9</f>
        <v>0</v>
      </c>
      <c r="AL9" s="50">
        <f>TEIK_2005!AK9</f>
        <v>0</v>
      </c>
      <c r="AM9" s="53">
        <f>TEIK_2005!AL9</f>
        <v>0</v>
      </c>
      <c r="AN9" s="51">
        <f>TEIK_2005!AM9</f>
        <v>0</v>
      </c>
      <c r="AO9" s="52">
        <f>TEIK_2005!AN9</f>
        <v>0</v>
      </c>
      <c r="AP9" s="51">
        <f>TEIK_2005!AO9</f>
        <v>0</v>
      </c>
      <c r="AQ9" s="50">
        <f>TEIK_2005!AP9</f>
        <v>0</v>
      </c>
      <c r="AR9" s="50">
        <f>TEIK_2005!AQ9</f>
        <v>0</v>
      </c>
      <c r="AS9" s="54">
        <f>TEIK_2005!AR9</f>
        <v>0</v>
      </c>
      <c r="AT9" s="45"/>
      <c r="AU9" s="45"/>
      <c r="AV9" s="45"/>
      <c r="AW9" s="46"/>
      <c r="AX9" s="46"/>
      <c r="AY9" s="45"/>
      <c r="AZ9" s="45"/>
      <c r="BA9" s="45"/>
      <c r="BB9" s="45"/>
      <c r="BC9" s="46"/>
      <c r="BD9" s="46"/>
      <c r="BE9" s="46"/>
      <c r="BF9" s="45"/>
      <c r="BG9" s="45"/>
      <c r="BH9" s="45"/>
      <c r="BI9" s="45"/>
      <c r="BJ9" s="45"/>
      <c r="BK9" s="46"/>
      <c r="BL9" s="46"/>
      <c r="BM9" s="46"/>
      <c r="BN9" s="45"/>
      <c r="BO9" s="45"/>
      <c r="BP9" s="45"/>
      <c r="BQ9" s="45"/>
      <c r="BR9" s="45"/>
      <c r="BS9" s="45"/>
      <c r="BT9" s="45"/>
      <c r="BU9" s="45"/>
      <c r="BV9" s="45"/>
      <c r="BW9" s="45"/>
      <c r="BX9" s="46"/>
      <c r="BY9" s="46"/>
      <c r="BZ9" s="45"/>
      <c r="CA9" s="45"/>
      <c r="CB9" s="46"/>
      <c r="CC9" s="46"/>
      <c r="CD9" s="45"/>
      <c r="CE9" s="45"/>
      <c r="CF9" s="47"/>
      <c r="CG9" s="47"/>
    </row>
    <row r="10" spans="2:85" ht="13.25" outlineLevel="1" x14ac:dyDescent="0.25">
      <c r="B10" s="48" t="s">
        <v>55</v>
      </c>
      <c r="C10" s="49" t="s">
        <v>56</v>
      </c>
      <c r="D10" s="50">
        <f>TEIK_2005!C10</f>
        <v>0</v>
      </c>
      <c r="E10" s="50">
        <f>TEIK_2005!D10</f>
        <v>0</v>
      </c>
      <c r="F10" s="50">
        <f>TEIK_2005!E10</f>
        <v>0</v>
      </c>
      <c r="G10" s="50">
        <f>TEIK_2005!F10</f>
        <v>0</v>
      </c>
      <c r="H10" s="50">
        <f>TEIK_2005!G10</f>
        <v>0</v>
      </c>
      <c r="I10" s="50">
        <f>TEIK_2005!H10</f>
        <v>0</v>
      </c>
      <c r="J10" s="50">
        <f>TEIK_2005!I10</f>
        <v>0</v>
      </c>
      <c r="K10" s="50">
        <f>TEIK_2005!J10</f>
        <v>0</v>
      </c>
      <c r="L10" s="50">
        <f>TEIK_2005!K10</f>
        <v>0</v>
      </c>
      <c r="M10" s="50">
        <f>TEIK_2005!L10</f>
        <v>0</v>
      </c>
      <c r="N10" s="50">
        <f>TEIK_2005!M10</f>
        <v>0</v>
      </c>
      <c r="O10" s="51">
        <f>TEIK_2005!N10</f>
        <v>0</v>
      </c>
      <c r="P10" s="50">
        <f>TEIK_2005!O10</f>
        <v>0</v>
      </c>
      <c r="Q10" s="52">
        <f>TEIK_2005!P10</f>
        <v>0</v>
      </c>
      <c r="R10" s="51">
        <f>TEIK_2005!Q10</f>
        <v>0</v>
      </c>
      <c r="S10" s="52">
        <f>TEIK_2005!R10</f>
        <v>0</v>
      </c>
      <c r="T10" s="50">
        <f>TEIK_2005!S10</f>
        <v>0</v>
      </c>
      <c r="U10" s="51">
        <f>TEIK_2005!T10</f>
        <v>0</v>
      </c>
      <c r="V10" s="52">
        <f>TEIK_2005!U10</f>
        <v>0</v>
      </c>
      <c r="W10" s="50">
        <f>TEIK_2005!V10</f>
        <v>0</v>
      </c>
      <c r="X10" s="50">
        <f>TEIK_2005!W10</f>
        <v>0</v>
      </c>
      <c r="Y10" s="50">
        <f>TEIK_2005!X10</f>
        <v>0</v>
      </c>
      <c r="Z10" s="50">
        <f>TEIK_2005!Y10</f>
        <v>0</v>
      </c>
      <c r="AA10" s="50">
        <f>TEIK_2005!Z10</f>
        <v>0</v>
      </c>
      <c r="AB10" s="51">
        <f>TEIK_2005!AA10</f>
        <v>0</v>
      </c>
      <c r="AC10" s="50">
        <f>TEIK_2005!AB10</f>
        <v>0</v>
      </c>
      <c r="AD10" s="50">
        <f>TEIK_2005!AC10</f>
        <v>0</v>
      </c>
      <c r="AE10" s="50">
        <f>TEIK_2005!AD10</f>
        <v>0</v>
      </c>
      <c r="AF10" s="50">
        <f>TEIK_2005!AE10</f>
        <v>0</v>
      </c>
      <c r="AG10" s="50">
        <f>TEIK_2005!AF10</f>
        <v>0</v>
      </c>
      <c r="AH10" s="50">
        <f>TEIK_2005!AG10</f>
        <v>0</v>
      </c>
      <c r="AI10" s="50">
        <f>TEIK_2005!AH10</f>
        <v>0</v>
      </c>
      <c r="AJ10" s="52">
        <f>TEIK_2005!AI10</f>
        <v>0</v>
      </c>
      <c r="AK10" s="50">
        <f>TEIK_2005!AJ10</f>
        <v>0</v>
      </c>
      <c r="AL10" s="50">
        <f>TEIK_2005!AK10</f>
        <v>0</v>
      </c>
      <c r="AM10" s="53">
        <f>TEIK_2005!AL10</f>
        <v>0</v>
      </c>
      <c r="AN10" s="51">
        <f>TEIK_2005!AM10</f>
        <v>0</v>
      </c>
      <c r="AO10" s="52">
        <f>TEIK_2005!AN10</f>
        <v>0</v>
      </c>
      <c r="AP10" s="51">
        <f>TEIK_2005!AO10</f>
        <v>0</v>
      </c>
      <c r="AQ10" s="50">
        <f>TEIK_2005!AP10</f>
        <v>0</v>
      </c>
      <c r="AR10" s="50">
        <f>TEIK_2005!AQ10</f>
        <v>0</v>
      </c>
      <c r="AS10" s="54">
        <f>TEIK_2005!AR10</f>
        <v>0</v>
      </c>
      <c r="AT10" s="45"/>
      <c r="AU10" s="45"/>
      <c r="AV10" s="45"/>
      <c r="AW10" s="46"/>
      <c r="AX10" s="46"/>
      <c r="AY10" s="45"/>
      <c r="AZ10" s="45"/>
      <c r="BA10" s="45"/>
      <c r="BB10" s="45"/>
      <c r="BC10" s="46"/>
      <c r="BD10" s="46"/>
      <c r="BE10" s="46"/>
      <c r="BF10" s="45"/>
      <c r="BG10" s="45"/>
      <c r="BH10" s="45"/>
      <c r="BI10" s="45"/>
      <c r="BJ10" s="45"/>
      <c r="BK10" s="46"/>
      <c r="BL10" s="46"/>
      <c r="BM10" s="46"/>
      <c r="BN10" s="45"/>
      <c r="BO10" s="45"/>
      <c r="BP10" s="45"/>
      <c r="BQ10" s="45"/>
      <c r="BR10" s="45"/>
      <c r="BS10" s="45"/>
      <c r="BT10" s="45"/>
      <c r="BU10" s="45"/>
      <c r="BV10" s="45"/>
      <c r="BW10" s="45"/>
      <c r="BX10" s="46"/>
      <c r="BY10" s="46"/>
      <c r="BZ10" s="45"/>
      <c r="CA10" s="45"/>
      <c r="CB10" s="46"/>
      <c r="CC10" s="46"/>
      <c r="CD10" s="45"/>
      <c r="CE10" s="45"/>
      <c r="CF10" s="47"/>
      <c r="CG10" s="47"/>
    </row>
    <row r="11" spans="2:85" ht="13.25" outlineLevel="1" x14ac:dyDescent="0.25">
      <c r="B11" s="48" t="s">
        <v>57</v>
      </c>
      <c r="C11" s="49" t="s">
        <v>58</v>
      </c>
      <c r="D11" s="50">
        <f>TEIK_2005!C11</f>
        <v>4</v>
      </c>
      <c r="E11" s="50">
        <f>TEIK_2005!D11</f>
        <v>35</v>
      </c>
      <c r="F11" s="50">
        <f>TEIK_2005!E11</f>
        <v>95</v>
      </c>
      <c r="G11" s="50">
        <f>TEIK_2005!F11</f>
        <v>5</v>
      </c>
      <c r="H11" s="50">
        <f>TEIK_2005!G11</f>
        <v>58</v>
      </c>
      <c r="I11" s="50">
        <f>TEIK_2005!H11</f>
        <v>30</v>
      </c>
      <c r="J11" s="50">
        <f>TEIK_2005!I11</f>
        <v>16</v>
      </c>
      <c r="K11" s="50">
        <f>TEIK_2005!J11</f>
        <v>128</v>
      </c>
      <c r="L11" s="50">
        <f>TEIK_2005!K11</f>
        <v>37</v>
      </c>
      <c r="M11" s="50">
        <f>TEIK_2005!L11</f>
        <v>65</v>
      </c>
      <c r="N11" s="50">
        <f>TEIK_2005!M11</f>
        <v>36</v>
      </c>
      <c r="O11" s="51">
        <f>TEIK_2005!N11</f>
        <v>58</v>
      </c>
      <c r="P11" s="50">
        <f>TEIK_2005!O11</f>
        <v>8</v>
      </c>
      <c r="Q11" s="52">
        <f>TEIK_2005!P11</f>
        <v>40</v>
      </c>
      <c r="R11" s="51">
        <f>TEIK_2005!Q11</f>
        <v>97</v>
      </c>
      <c r="S11" s="52">
        <f>TEIK_2005!R11</f>
        <v>107</v>
      </c>
      <c r="T11" s="50">
        <f>TEIK_2005!S11</f>
        <v>42</v>
      </c>
      <c r="U11" s="51">
        <f>TEIK_2005!T11</f>
        <v>55</v>
      </c>
      <c r="V11" s="52">
        <f>TEIK_2005!U11</f>
        <v>164</v>
      </c>
      <c r="W11" s="50">
        <f>TEIK_2005!V11</f>
        <v>126</v>
      </c>
      <c r="X11" s="50">
        <f>TEIK_2005!W11</f>
        <v>61</v>
      </c>
      <c r="Y11" s="50">
        <f>TEIK_2005!X11</f>
        <v>56</v>
      </c>
      <c r="Z11" s="50">
        <f>TEIK_2005!Y11</f>
        <v>242</v>
      </c>
      <c r="AA11" s="50">
        <f>TEIK_2005!Z11</f>
        <v>158</v>
      </c>
      <c r="AB11" s="51">
        <f>TEIK_2005!AA11</f>
        <v>237</v>
      </c>
      <c r="AC11" s="50">
        <f>TEIK_2005!AB11</f>
        <v>297</v>
      </c>
      <c r="AD11" s="50">
        <f>TEIK_2005!AC11</f>
        <v>99</v>
      </c>
      <c r="AE11" s="50">
        <f>TEIK_2005!AD11</f>
        <v>19</v>
      </c>
      <c r="AF11" s="50">
        <f>TEIK_2005!AE11</f>
        <v>98</v>
      </c>
      <c r="AG11" s="50">
        <f>TEIK_2005!AF11</f>
        <v>243</v>
      </c>
      <c r="AH11" s="50">
        <f>TEIK_2005!AG11</f>
        <v>615</v>
      </c>
      <c r="AI11" s="50">
        <f>TEIK_2005!AH11</f>
        <v>486</v>
      </c>
      <c r="AJ11" s="52">
        <f>TEIK_2005!AI11</f>
        <v>73</v>
      </c>
      <c r="AK11" s="50">
        <f>TEIK_2005!AJ11</f>
        <v>129</v>
      </c>
      <c r="AL11" s="50">
        <f>TEIK_2005!AK11</f>
        <v>329</v>
      </c>
      <c r="AM11" s="53">
        <f>TEIK_2005!AL11</f>
        <v>15</v>
      </c>
      <c r="AN11" s="51">
        <f>TEIK_2005!AM11</f>
        <v>276</v>
      </c>
      <c r="AO11" s="52">
        <f>TEIK_2005!AN11</f>
        <v>483</v>
      </c>
      <c r="AP11" s="51">
        <f>TEIK_2005!AO11</f>
        <v>271</v>
      </c>
      <c r="AQ11" s="50">
        <f>TEIK_2005!AP11</f>
        <v>659</v>
      </c>
      <c r="AR11" s="50">
        <f>TEIK_2005!AQ11</f>
        <v>30</v>
      </c>
      <c r="AS11" s="54">
        <f>TEIK_2005!AR11</f>
        <v>6082</v>
      </c>
      <c r="AT11" s="45"/>
      <c r="AU11" s="45"/>
      <c r="AV11" s="45"/>
      <c r="AW11" s="46"/>
      <c r="AX11" s="46"/>
      <c r="AY11" s="45"/>
      <c r="AZ11" s="45"/>
      <c r="BA11" s="45"/>
      <c r="BB11" s="45"/>
      <c r="BC11" s="46"/>
      <c r="BD11" s="46"/>
      <c r="BE11" s="46"/>
      <c r="BF11" s="45"/>
      <c r="BG11" s="45"/>
      <c r="BH11" s="45"/>
      <c r="BI11" s="45"/>
      <c r="BJ11" s="45"/>
      <c r="BK11" s="46"/>
      <c r="BL11" s="46"/>
      <c r="BM11" s="46"/>
      <c r="BN11" s="45"/>
      <c r="BO11" s="45"/>
      <c r="BP11" s="45"/>
      <c r="BQ11" s="45"/>
      <c r="BR11" s="45"/>
      <c r="BS11" s="45"/>
      <c r="BT11" s="45"/>
      <c r="BU11" s="45"/>
      <c r="BV11" s="45"/>
      <c r="BW11" s="45"/>
      <c r="BX11" s="46"/>
      <c r="BY11" s="46"/>
      <c r="BZ11" s="45"/>
      <c r="CA11" s="45"/>
      <c r="CB11" s="46"/>
      <c r="CC11" s="46"/>
      <c r="CD11" s="45"/>
      <c r="CE11" s="45"/>
      <c r="CF11" s="47"/>
      <c r="CG11" s="47"/>
    </row>
    <row r="12" spans="2:85" ht="13.25" outlineLevel="1" x14ac:dyDescent="0.25">
      <c r="B12" s="48" t="s">
        <v>59</v>
      </c>
      <c r="C12" s="49" t="s">
        <v>60</v>
      </c>
      <c r="D12" s="50">
        <f>TEIK_2005!C12</f>
        <v>264</v>
      </c>
      <c r="E12" s="50">
        <f>TEIK_2005!D12</f>
        <v>58</v>
      </c>
      <c r="F12" s="50">
        <f>TEIK_2005!E12</f>
        <v>98</v>
      </c>
      <c r="G12" s="50">
        <f>TEIK_2005!F12</f>
        <v>12</v>
      </c>
      <c r="H12" s="50">
        <f>TEIK_2005!G12</f>
        <v>43</v>
      </c>
      <c r="I12" s="50">
        <f>TEIK_2005!H12</f>
        <v>-20</v>
      </c>
      <c r="J12" s="50">
        <f>TEIK_2005!I12</f>
        <v>19</v>
      </c>
      <c r="K12" s="50">
        <f>TEIK_2005!J12</f>
        <v>45</v>
      </c>
      <c r="L12" s="50">
        <f>TEIK_2005!K12</f>
        <v>44</v>
      </c>
      <c r="M12" s="50">
        <f>TEIK_2005!L12</f>
        <v>106</v>
      </c>
      <c r="N12" s="50">
        <f>TEIK_2005!M12</f>
        <v>22</v>
      </c>
      <c r="O12" s="51">
        <f>TEIK_2005!N12</f>
        <v>120</v>
      </c>
      <c r="P12" s="50">
        <f>TEIK_2005!O12</f>
        <v>11</v>
      </c>
      <c r="Q12" s="52">
        <f>TEIK_2005!P12</f>
        <v>48</v>
      </c>
      <c r="R12" s="51">
        <f>TEIK_2005!Q12</f>
        <v>-63</v>
      </c>
      <c r="S12" s="52">
        <f>TEIK_2005!R12</f>
        <v>160</v>
      </c>
      <c r="T12" s="50">
        <f>TEIK_2005!S12</f>
        <v>17</v>
      </c>
      <c r="U12" s="51">
        <f>TEIK_2005!T12</f>
        <v>-66</v>
      </c>
      <c r="V12" s="52">
        <f>TEIK_2005!U12</f>
        <v>66</v>
      </c>
      <c r="W12" s="50">
        <f>TEIK_2005!V12</f>
        <v>733</v>
      </c>
      <c r="X12" s="50">
        <f>TEIK_2005!W12</f>
        <v>536</v>
      </c>
      <c r="Y12" s="50">
        <f>TEIK_2005!X12</f>
        <v>716</v>
      </c>
      <c r="Z12" s="50">
        <f>TEIK_2005!Y12</f>
        <v>-215</v>
      </c>
      <c r="AA12" s="50">
        <f>TEIK_2005!Z12</f>
        <v>-184</v>
      </c>
      <c r="AB12" s="51">
        <f>TEIK_2005!AA12</f>
        <v>5298</v>
      </c>
      <c r="AC12" s="50">
        <f>TEIK_2005!AB12</f>
        <v>142</v>
      </c>
      <c r="AD12" s="50">
        <f>TEIK_2005!AC12</f>
        <v>98</v>
      </c>
      <c r="AE12" s="50">
        <f>TEIK_2005!AD12</f>
        <v>259</v>
      </c>
      <c r="AF12" s="50">
        <f>TEIK_2005!AE12</f>
        <v>89</v>
      </c>
      <c r="AG12" s="50">
        <f>TEIK_2005!AF12</f>
        <v>-171</v>
      </c>
      <c r="AH12" s="50">
        <f>TEIK_2005!AG12</f>
        <v>2074</v>
      </c>
      <c r="AI12" s="50">
        <f>TEIK_2005!AH12</f>
        <v>9361</v>
      </c>
      <c r="AJ12" s="52">
        <f>TEIK_2005!AI12</f>
        <v>41</v>
      </c>
      <c r="AK12" s="50">
        <f>TEIK_2005!AJ12</f>
        <v>41</v>
      </c>
      <c r="AL12" s="50">
        <f>TEIK_2005!AK12</f>
        <v>249</v>
      </c>
      <c r="AM12" s="53">
        <f>TEIK_2005!AL12</f>
        <v>11</v>
      </c>
      <c r="AN12" s="51">
        <f>TEIK_2005!AM12</f>
        <v>90</v>
      </c>
      <c r="AO12" s="52">
        <f>TEIK_2005!AN12</f>
        <v>278</v>
      </c>
      <c r="AP12" s="51">
        <f>TEIK_2005!AO12</f>
        <v>279</v>
      </c>
      <c r="AQ12" s="50">
        <f>TEIK_2005!AP12</f>
        <v>1593</v>
      </c>
      <c r="AR12" s="50">
        <f>TEIK_2005!AQ12</f>
        <v>9</v>
      </c>
      <c r="AS12" s="54">
        <f>TEIK_2005!AR12</f>
        <v>22311</v>
      </c>
      <c r="AT12" s="45"/>
      <c r="AU12" s="45"/>
      <c r="AV12" s="45"/>
      <c r="AW12" s="46"/>
      <c r="AX12" s="46"/>
      <c r="AY12" s="45"/>
      <c r="AZ12" s="45"/>
      <c r="BA12" s="45"/>
      <c r="BB12" s="45"/>
      <c r="BC12" s="46"/>
      <c r="BD12" s="46"/>
      <c r="BE12" s="46"/>
      <c r="BF12" s="45"/>
      <c r="BG12" s="45"/>
      <c r="BH12" s="45"/>
      <c r="BI12" s="45"/>
      <c r="BJ12" s="45"/>
      <c r="BK12" s="46"/>
      <c r="BL12" s="46"/>
      <c r="BM12" s="46"/>
      <c r="BN12" s="45"/>
      <c r="BO12" s="45"/>
      <c r="BP12" s="45"/>
      <c r="BQ12" s="45"/>
      <c r="BR12" s="45"/>
      <c r="BS12" s="45"/>
      <c r="BT12" s="45"/>
      <c r="BU12" s="45"/>
      <c r="BV12" s="45"/>
      <c r="BW12" s="45"/>
      <c r="BX12" s="46"/>
      <c r="BY12" s="46"/>
      <c r="BZ12" s="45"/>
      <c r="CA12" s="45"/>
      <c r="CB12" s="46"/>
      <c r="CC12" s="46"/>
      <c r="CD12" s="45"/>
      <c r="CE12" s="45"/>
      <c r="CF12" s="47"/>
      <c r="CG12" s="47"/>
    </row>
    <row r="13" spans="2:85" ht="13.25" outlineLevel="1" x14ac:dyDescent="0.25">
      <c r="B13" s="48" t="s">
        <v>61</v>
      </c>
      <c r="C13" s="49" t="s">
        <v>62</v>
      </c>
      <c r="D13" s="50">
        <f>TEIK_2005!C13</f>
        <v>1</v>
      </c>
      <c r="E13" s="50">
        <f>TEIK_2005!D13</f>
        <v>8</v>
      </c>
      <c r="F13" s="50">
        <f>TEIK_2005!E13</f>
        <v>19</v>
      </c>
      <c r="G13" s="50">
        <f>TEIK_2005!F13</f>
        <v>2</v>
      </c>
      <c r="H13" s="50">
        <f>TEIK_2005!G13</f>
        <v>7</v>
      </c>
      <c r="I13" s="50">
        <f>TEIK_2005!H13</f>
        <v>-1</v>
      </c>
      <c r="J13" s="50">
        <f>TEIK_2005!I13</f>
        <v>2</v>
      </c>
      <c r="K13" s="50">
        <f>TEIK_2005!J13</f>
        <v>13</v>
      </c>
      <c r="L13" s="50">
        <f>TEIK_2005!K13</f>
        <v>7</v>
      </c>
      <c r="M13" s="50">
        <f>TEIK_2005!L13</f>
        <v>15</v>
      </c>
      <c r="N13" s="50">
        <f>TEIK_2005!M13</f>
        <v>4</v>
      </c>
      <c r="O13" s="51">
        <f>TEIK_2005!N13</f>
        <v>18</v>
      </c>
      <c r="P13" s="50">
        <f>TEIK_2005!O13</f>
        <v>2</v>
      </c>
      <c r="Q13" s="52">
        <f>TEIK_2005!P13</f>
        <v>8</v>
      </c>
      <c r="R13" s="51">
        <f>TEIK_2005!Q13</f>
        <v>-1</v>
      </c>
      <c r="S13" s="52">
        <f>TEIK_2005!R13</f>
        <v>26</v>
      </c>
      <c r="T13" s="50">
        <f>TEIK_2005!S13</f>
        <v>4</v>
      </c>
      <c r="U13" s="51">
        <f>TEIK_2005!T13</f>
        <v>-5</v>
      </c>
      <c r="V13" s="52">
        <f>TEIK_2005!U13</f>
        <v>11</v>
      </c>
      <c r="W13" s="50">
        <f>TEIK_2005!V13</f>
        <v>88</v>
      </c>
      <c r="X13" s="50">
        <f>TEIK_2005!W13</f>
        <v>62</v>
      </c>
      <c r="Y13" s="50">
        <f>TEIK_2005!X13</f>
        <v>79</v>
      </c>
      <c r="Z13" s="50">
        <f>TEIK_2005!Y13</f>
        <v>-18</v>
      </c>
      <c r="AA13" s="50">
        <f>TEIK_2005!Z13</f>
        <v>-17</v>
      </c>
      <c r="AB13" s="51">
        <f>TEIK_2005!AA13</f>
        <v>2848</v>
      </c>
      <c r="AC13" s="50">
        <f>TEIK_2005!AB13</f>
        <v>0</v>
      </c>
      <c r="AD13" s="50">
        <f>TEIK_2005!AC13</f>
        <v>1</v>
      </c>
      <c r="AE13" s="50">
        <f>TEIK_2005!AD13</f>
        <v>29</v>
      </c>
      <c r="AF13" s="50">
        <f>TEIK_2005!AE13</f>
        <v>15</v>
      </c>
      <c r="AG13" s="50">
        <f>TEIK_2005!AF13</f>
        <v>-9</v>
      </c>
      <c r="AH13" s="50">
        <f>TEIK_2005!AG13</f>
        <v>234</v>
      </c>
      <c r="AI13" s="50">
        <f>TEIK_2005!AH13</f>
        <v>1043</v>
      </c>
      <c r="AJ13" s="52">
        <f>TEIK_2005!AI13</f>
        <v>229</v>
      </c>
      <c r="AK13" s="50">
        <f>TEIK_2005!AJ13</f>
        <v>7</v>
      </c>
      <c r="AL13" s="50">
        <f>TEIK_2005!AK13</f>
        <v>13</v>
      </c>
      <c r="AM13" s="53">
        <f>TEIK_2005!AL13</f>
        <v>2</v>
      </c>
      <c r="AN13" s="51">
        <f>TEIK_2005!AM13</f>
        <v>5</v>
      </c>
      <c r="AO13" s="52">
        <f>TEIK_2005!AN13</f>
        <v>23</v>
      </c>
      <c r="AP13" s="51">
        <f>TEIK_2005!AO13</f>
        <v>6</v>
      </c>
      <c r="AQ13" s="50">
        <f>TEIK_2005!AP13</f>
        <v>250</v>
      </c>
      <c r="AR13" s="50">
        <f>TEIK_2005!AQ13</f>
        <v>1</v>
      </c>
      <c r="AS13" s="54">
        <f>TEIK_2005!AR13</f>
        <v>5031</v>
      </c>
      <c r="AT13" s="45"/>
      <c r="AU13" s="45"/>
      <c r="AV13" s="45"/>
      <c r="AW13" s="46"/>
      <c r="AX13" s="46"/>
      <c r="AY13" s="45"/>
      <c r="AZ13" s="45"/>
      <c r="BA13" s="45"/>
      <c r="BB13" s="45"/>
      <c r="BC13" s="46"/>
      <c r="BD13" s="46"/>
      <c r="BE13" s="46"/>
      <c r="BF13" s="45"/>
      <c r="BG13" s="45"/>
      <c r="BH13" s="45"/>
      <c r="BI13" s="45"/>
      <c r="BJ13" s="45"/>
      <c r="BK13" s="46"/>
      <c r="BL13" s="46"/>
      <c r="BM13" s="46"/>
      <c r="BN13" s="45"/>
      <c r="BO13" s="45"/>
      <c r="BP13" s="45"/>
      <c r="BQ13" s="45"/>
      <c r="BR13" s="45"/>
      <c r="BS13" s="45"/>
      <c r="BT13" s="45"/>
      <c r="BU13" s="45"/>
      <c r="BV13" s="45"/>
      <c r="BW13" s="45"/>
      <c r="BX13" s="46"/>
      <c r="BY13" s="46"/>
      <c r="BZ13" s="45"/>
      <c r="CA13" s="45"/>
      <c r="CB13" s="46"/>
      <c r="CC13" s="46"/>
      <c r="CD13" s="45"/>
      <c r="CE13" s="45"/>
      <c r="CF13" s="47"/>
      <c r="CG13" s="47"/>
    </row>
    <row r="14" spans="2:85" ht="13.25" outlineLevel="1" x14ac:dyDescent="0.25">
      <c r="B14" s="48" t="s">
        <v>63</v>
      </c>
      <c r="C14" s="49" t="s">
        <v>64</v>
      </c>
      <c r="D14" s="50">
        <f>TEIK_2005!C14</f>
        <v>5748</v>
      </c>
      <c r="E14" s="50">
        <f>TEIK_2005!D14</f>
        <v>435</v>
      </c>
      <c r="F14" s="50">
        <f>TEIK_2005!E14</f>
        <v>1245</v>
      </c>
      <c r="G14" s="50">
        <f>TEIK_2005!F14</f>
        <v>25</v>
      </c>
      <c r="H14" s="50">
        <f>TEIK_2005!G14</f>
        <v>329</v>
      </c>
      <c r="I14" s="50">
        <f>TEIK_2005!H14</f>
        <v>281</v>
      </c>
      <c r="J14" s="50">
        <f>TEIK_2005!I14</f>
        <v>187</v>
      </c>
      <c r="K14" s="50">
        <f>TEIK_2005!J14</f>
        <v>1522</v>
      </c>
      <c r="L14" s="50">
        <f>TEIK_2005!K14</f>
        <v>357</v>
      </c>
      <c r="M14" s="50">
        <f>TEIK_2005!L14</f>
        <v>525</v>
      </c>
      <c r="N14" s="50">
        <f>TEIK_2005!M14</f>
        <v>214</v>
      </c>
      <c r="O14" s="51">
        <f>TEIK_2005!N14</f>
        <v>794</v>
      </c>
      <c r="P14" s="50">
        <f>TEIK_2005!O14</f>
        <v>105</v>
      </c>
      <c r="Q14" s="52">
        <f>TEIK_2005!P14</f>
        <v>532</v>
      </c>
      <c r="R14" s="51">
        <f>TEIK_2005!Q14</f>
        <v>1418</v>
      </c>
      <c r="S14" s="52">
        <f>TEIK_2005!R14</f>
        <v>1404</v>
      </c>
      <c r="T14" s="50">
        <f>TEIK_2005!S14</f>
        <v>442</v>
      </c>
      <c r="U14" s="51">
        <f>TEIK_2005!T14</f>
        <v>668</v>
      </c>
      <c r="V14" s="52">
        <f>TEIK_2005!U14</f>
        <v>1847</v>
      </c>
      <c r="W14" s="50">
        <f>TEIK_2005!V14</f>
        <v>754</v>
      </c>
      <c r="X14" s="50">
        <f>TEIK_2005!W14</f>
        <v>704</v>
      </c>
      <c r="Y14" s="50">
        <f>TEIK_2005!X14</f>
        <v>227</v>
      </c>
      <c r="Z14" s="50">
        <f>TEIK_2005!Y14</f>
        <v>1144</v>
      </c>
      <c r="AA14" s="50">
        <f>TEIK_2005!Z14</f>
        <v>910</v>
      </c>
      <c r="AB14" s="51">
        <f>TEIK_2005!AA14</f>
        <v>1631</v>
      </c>
      <c r="AC14" s="50">
        <f>TEIK_2005!AB14</f>
        <v>566</v>
      </c>
      <c r="AD14" s="50">
        <f>TEIK_2005!AC14</f>
        <v>129</v>
      </c>
      <c r="AE14" s="50">
        <f>TEIK_2005!AD14</f>
        <v>20</v>
      </c>
      <c r="AF14" s="50">
        <f>TEIK_2005!AE14</f>
        <v>1160</v>
      </c>
      <c r="AG14" s="50">
        <f>TEIK_2005!AF14</f>
        <v>1897</v>
      </c>
      <c r="AH14" s="50">
        <f>TEIK_2005!AG14</f>
        <v>1582</v>
      </c>
      <c r="AI14" s="50">
        <f>TEIK_2005!AH14</f>
        <v>1952</v>
      </c>
      <c r="AJ14" s="52">
        <f>TEIK_2005!AI14</f>
        <v>773</v>
      </c>
      <c r="AK14" s="50">
        <f>TEIK_2005!AJ14</f>
        <v>625</v>
      </c>
      <c r="AL14" s="50">
        <f>TEIK_2005!AK14</f>
        <v>725</v>
      </c>
      <c r="AM14" s="53">
        <f>TEIK_2005!AL14</f>
        <v>118</v>
      </c>
      <c r="AN14" s="51">
        <f>TEIK_2005!AM14</f>
        <v>105</v>
      </c>
      <c r="AO14" s="52">
        <f>TEIK_2005!AN14</f>
        <v>746</v>
      </c>
      <c r="AP14" s="51">
        <f>TEIK_2005!AO14</f>
        <v>416</v>
      </c>
      <c r="AQ14" s="50">
        <f>TEIK_2005!AP14</f>
        <v>451</v>
      </c>
      <c r="AR14" s="50">
        <f>TEIK_2005!AQ14</f>
        <v>17</v>
      </c>
      <c r="AS14" s="54">
        <f>TEIK_2005!AR14</f>
        <v>34730</v>
      </c>
      <c r="AT14" s="45"/>
      <c r="AU14" s="45"/>
      <c r="AV14" s="45"/>
      <c r="AW14" s="46"/>
      <c r="AX14" s="46"/>
      <c r="AY14" s="45"/>
      <c r="AZ14" s="45"/>
      <c r="BA14" s="45"/>
      <c r="BB14" s="45"/>
      <c r="BC14" s="46"/>
      <c r="BD14" s="46"/>
      <c r="BE14" s="46"/>
      <c r="BF14" s="45"/>
      <c r="BG14" s="45"/>
      <c r="BH14" s="45"/>
      <c r="BI14" s="45"/>
      <c r="BJ14" s="45"/>
      <c r="BK14" s="46"/>
      <c r="BL14" s="46"/>
      <c r="BM14" s="46"/>
      <c r="BN14" s="45"/>
      <c r="BO14" s="45"/>
      <c r="BP14" s="45"/>
      <c r="BQ14" s="45"/>
      <c r="BR14" s="45"/>
      <c r="BS14" s="45"/>
      <c r="BT14" s="45"/>
      <c r="BU14" s="45"/>
      <c r="BV14" s="45"/>
      <c r="BW14" s="45"/>
      <c r="BX14" s="46"/>
      <c r="BY14" s="46"/>
      <c r="BZ14" s="45"/>
      <c r="CA14" s="45"/>
      <c r="CB14" s="46"/>
      <c r="CC14" s="46"/>
      <c r="CD14" s="45"/>
      <c r="CE14" s="45"/>
      <c r="CF14" s="47"/>
      <c r="CG14" s="47"/>
    </row>
    <row r="15" spans="2:85" ht="13.25" outlineLevel="1" x14ac:dyDescent="0.25">
      <c r="B15" s="48" t="s">
        <v>65</v>
      </c>
      <c r="C15" s="49" t="s">
        <v>66</v>
      </c>
      <c r="D15" s="50">
        <f>TEIK_2005!C15</f>
        <v>71</v>
      </c>
      <c r="E15" s="50">
        <f>TEIK_2005!D15</f>
        <v>180</v>
      </c>
      <c r="F15" s="50">
        <f>TEIK_2005!E15</f>
        <v>525</v>
      </c>
      <c r="G15" s="50">
        <f>TEIK_2005!F15</f>
        <v>16</v>
      </c>
      <c r="H15" s="50">
        <f>TEIK_2005!G15</f>
        <v>196</v>
      </c>
      <c r="I15" s="50">
        <f>TEIK_2005!H15</f>
        <v>132</v>
      </c>
      <c r="J15" s="50">
        <f>TEIK_2005!I15</f>
        <v>85</v>
      </c>
      <c r="K15" s="50">
        <f>TEIK_2005!J15</f>
        <v>662</v>
      </c>
      <c r="L15" s="50">
        <f>TEIK_2005!K15</f>
        <v>166</v>
      </c>
      <c r="M15" s="50">
        <f>TEIK_2005!L15</f>
        <v>273</v>
      </c>
      <c r="N15" s="50">
        <f>TEIK_2005!M15</f>
        <v>129</v>
      </c>
      <c r="O15" s="51">
        <f>TEIK_2005!N15</f>
        <v>329</v>
      </c>
      <c r="P15" s="50">
        <f>TEIK_2005!O15</f>
        <v>47</v>
      </c>
      <c r="Q15" s="52">
        <f>TEIK_2005!P15</f>
        <v>221</v>
      </c>
      <c r="R15" s="51">
        <f>TEIK_2005!Q15</f>
        <v>572</v>
      </c>
      <c r="S15" s="52">
        <f>TEIK_2005!R15</f>
        <v>593</v>
      </c>
      <c r="T15" s="50">
        <f>TEIK_2005!S15</f>
        <v>198</v>
      </c>
      <c r="U15" s="51">
        <f>TEIK_2005!T15</f>
        <v>288</v>
      </c>
      <c r="V15" s="52">
        <f>TEIK_2005!U15</f>
        <v>731</v>
      </c>
      <c r="W15" s="50">
        <f>TEIK_2005!V15</f>
        <v>438</v>
      </c>
      <c r="X15" s="50">
        <f>TEIK_2005!W15</f>
        <v>308</v>
      </c>
      <c r="Y15" s="50">
        <f>TEIK_2005!X15</f>
        <v>161</v>
      </c>
      <c r="Z15" s="50">
        <f>TEIK_2005!Y15</f>
        <v>753</v>
      </c>
      <c r="AA15" s="50">
        <f>TEIK_2005!Z15</f>
        <v>504</v>
      </c>
      <c r="AB15" s="51">
        <f>TEIK_2005!AA15</f>
        <v>1062</v>
      </c>
      <c r="AC15" s="50">
        <f>TEIK_2005!AB15</f>
        <v>1918</v>
      </c>
      <c r="AD15" s="50">
        <f>TEIK_2005!AC15</f>
        <v>276</v>
      </c>
      <c r="AE15" s="50">
        <f>TEIK_2005!AD15</f>
        <v>41</v>
      </c>
      <c r="AF15" s="50">
        <f>TEIK_2005!AE15</f>
        <v>495</v>
      </c>
      <c r="AG15" s="50">
        <f>TEIK_2005!AF15</f>
        <v>976</v>
      </c>
      <c r="AH15" s="50">
        <f>TEIK_2005!AG15</f>
        <v>1561</v>
      </c>
      <c r="AI15" s="50">
        <f>TEIK_2005!AH15</f>
        <v>1378</v>
      </c>
      <c r="AJ15" s="52">
        <f>TEIK_2005!AI15</f>
        <v>467</v>
      </c>
      <c r="AK15" s="50">
        <f>TEIK_2005!AJ15</f>
        <v>400</v>
      </c>
      <c r="AL15" s="50">
        <f>TEIK_2005!AK15</f>
        <v>567</v>
      </c>
      <c r="AM15" s="53">
        <f>TEIK_2005!AL15</f>
        <v>58</v>
      </c>
      <c r="AN15" s="51">
        <f>TEIK_2005!AM15</f>
        <v>509</v>
      </c>
      <c r="AO15" s="52">
        <f>TEIK_2005!AN15</f>
        <v>2115</v>
      </c>
      <c r="AP15" s="51">
        <f>TEIK_2005!AO15</f>
        <v>317</v>
      </c>
      <c r="AQ15" s="50">
        <f>TEIK_2005!AP15</f>
        <v>1142</v>
      </c>
      <c r="AR15" s="50">
        <f>TEIK_2005!AQ15</f>
        <v>53</v>
      </c>
      <c r="AS15" s="54">
        <f>TEIK_2005!AR15</f>
        <v>20913</v>
      </c>
      <c r="AT15" s="45"/>
      <c r="AU15" s="45"/>
      <c r="AV15" s="45"/>
      <c r="AW15" s="46"/>
      <c r="AX15" s="46"/>
      <c r="AY15" s="45"/>
      <c r="AZ15" s="45"/>
      <c r="BA15" s="45"/>
      <c r="BB15" s="45"/>
      <c r="BC15" s="46"/>
      <c r="BD15" s="46"/>
      <c r="BE15" s="46"/>
      <c r="BF15" s="45"/>
      <c r="BG15" s="45"/>
      <c r="BH15" s="45"/>
      <c r="BI15" s="45"/>
      <c r="BJ15" s="45"/>
      <c r="BK15" s="46"/>
      <c r="BL15" s="46"/>
      <c r="BM15" s="46"/>
      <c r="BN15" s="45"/>
      <c r="BO15" s="45"/>
      <c r="BP15" s="45"/>
      <c r="BQ15" s="45"/>
      <c r="BR15" s="45"/>
      <c r="BS15" s="45"/>
      <c r="BT15" s="45"/>
      <c r="BU15" s="45"/>
      <c r="BV15" s="45"/>
      <c r="BW15" s="45"/>
      <c r="BX15" s="46"/>
      <c r="BY15" s="46"/>
      <c r="BZ15" s="45"/>
      <c r="CA15" s="45"/>
      <c r="CB15" s="46"/>
      <c r="CC15" s="46"/>
      <c r="CD15" s="45"/>
      <c r="CE15" s="45"/>
      <c r="CF15" s="47"/>
      <c r="CG15" s="47"/>
    </row>
    <row r="16" spans="2:85" ht="13.25" outlineLevel="1" x14ac:dyDescent="0.25">
      <c r="B16" s="48" t="s">
        <v>67</v>
      </c>
      <c r="C16" s="49" t="s">
        <v>68</v>
      </c>
      <c r="D16" s="50">
        <f>TEIK_2005!C16</f>
        <v>0</v>
      </c>
      <c r="E16" s="50">
        <f>TEIK_2005!D16</f>
        <v>0</v>
      </c>
      <c r="F16" s="50">
        <f>TEIK_2005!E16</f>
        <v>0</v>
      </c>
      <c r="G16" s="50">
        <f>TEIK_2005!F16</f>
        <v>0</v>
      </c>
      <c r="H16" s="50">
        <f>TEIK_2005!G16</f>
        <v>0</v>
      </c>
      <c r="I16" s="50">
        <f>TEIK_2005!H16</f>
        <v>0</v>
      </c>
      <c r="J16" s="50">
        <f>TEIK_2005!I16</f>
        <v>0</v>
      </c>
      <c r="K16" s="50">
        <f>TEIK_2005!J16</f>
        <v>1</v>
      </c>
      <c r="L16" s="50">
        <f>TEIK_2005!K16</f>
        <v>0</v>
      </c>
      <c r="M16" s="50">
        <f>TEIK_2005!L16</f>
        <v>0</v>
      </c>
      <c r="N16" s="50">
        <f>TEIK_2005!M16</f>
        <v>0</v>
      </c>
      <c r="O16" s="51">
        <f>TEIK_2005!N16</f>
        <v>0</v>
      </c>
      <c r="P16" s="50">
        <f>TEIK_2005!O16</f>
        <v>0</v>
      </c>
      <c r="Q16" s="52">
        <f>TEIK_2005!P16</f>
        <v>0</v>
      </c>
      <c r="R16" s="51">
        <f>TEIK_2005!Q16</f>
        <v>0</v>
      </c>
      <c r="S16" s="52">
        <f>TEIK_2005!R16</f>
        <v>0</v>
      </c>
      <c r="T16" s="50">
        <f>TEIK_2005!S16</f>
        <v>0</v>
      </c>
      <c r="U16" s="51">
        <f>TEIK_2005!T16</f>
        <v>0</v>
      </c>
      <c r="V16" s="52">
        <f>TEIK_2005!U16</f>
        <v>1</v>
      </c>
      <c r="W16" s="50">
        <f>TEIK_2005!V16</f>
        <v>0</v>
      </c>
      <c r="X16" s="50">
        <f>TEIK_2005!W16</f>
        <v>0</v>
      </c>
      <c r="Y16" s="50">
        <f>TEIK_2005!X16</f>
        <v>0</v>
      </c>
      <c r="Z16" s="50">
        <f>TEIK_2005!Y16</f>
        <v>1</v>
      </c>
      <c r="AA16" s="50">
        <f>TEIK_2005!Z16</f>
        <v>0</v>
      </c>
      <c r="AB16" s="51">
        <f>TEIK_2005!AA16</f>
        <v>0</v>
      </c>
      <c r="AC16" s="50">
        <f>TEIK_2005!AB16</f>
        <v>0</v>
      </c>
      <c r="AD16" s="50">
        <f>TEIK_2005!AC16</f>
        <v>0</v>
      </c>
      <c r="AE16" s="50">
        <f>TEIK_2005!AD16</f>
        <v>0</v>
      </c>
      <c r="AF16" s="50">
        <f>TEIK_2005!AE16</f>
        <v>1</v>
      </c>
      <c r="AG16" s="50">
        <f>TEIK_2005!AF16</f>
        <v>1</v>
      </c>
      <c r="AH16" s="50">
        <f>TEIK_2005!AG16</f>
        <v>0</v>
      </c>
      <c r="AI16" s="50">
        <f>TEIK_2005!AH16</f>
        <v>1</v>
      </c>
      <c r="AJ16" s="52">
        <f>TEIK_2005!AI16</f>
        <v>0</v>
      </c>
      <c r="AK16" s="50">
        <f>TEIK_2005!AJ16</f>
        <v>0</v>
      </c>
      <c r="AL16" s="50">
        <f>TEIK_2005!AK16</f>
        <v>0</v>
      </c>
      <c r="AM16" s="53">
        <f>TEIK_2005!AL16</f>
        <v>0</v>
      </c>
      <c r="AN16" s="51">
        <f>TEIK_2005!AM16</f>
        <v>0</v>
      </c>
      <c r="AO16" s="52">
        <f>TEIK_2005!AN16</f>
        <v>0</v>
      </c>
      <c r="AP16" s="51">
        <f>TEIK_2005!AO16</f>
        <v>0</v>
      </c>
      <c r="AQ16" s="50">
        <f>TEIK_2005!AP16</f>
        <v>0</v>
      </c>
      <c r="AR16" s="50">
        <f>TEIK_2005!AQ16</f>
        <v>0</v>
      </c>
      <c r="AS16" s="54">
        <f>TEIK_2005!AR16</f>
        <v>6</v>
      </c>
      <c r="AT16" s="45"/>
      <c r="AU16" s="45"/>
      <c r="AV16" s="45"/>
      <c r="AW16" s="46"/>
      <c r="AX16" s="46"/>
      <c r="AY16" s="45"/>
      <c r="AZ16" s="45"/>
      <c r="BA16" s="45"/>
      <c r="BB16" s="45"/>
      <c r="BC16" s="46"/>
      <c r="BD16" s="46"/>
      <c r="BE16" s="46"/>
      <c r="BF16" s="45"/>
      <c r="BG16" s="45"/>
      <c r="BH16" s="45"/>
      <c r="BI16" s="45"/>
      <c r="BJ16" s="45"/>
      <c r="BK16" s="46"/>
      <c r="BL16" s="46"/>
      <c r="BM16" s="46"/>
      <c r="BN16" s="45"/>
      <c r="BO16" s="45"/>
      <c r="BP16" s="45"/>
      <c r="BQ16" s="45"/>
      <c r="BR16" s="45"/>
      <c r="BS16" s="45"/>
      <c r="BT16" s="45"/>
      <c r="BU16" s="45"/>
      <c r="BV16" s="45"/>
      <c r="BW16" s="45"/>
      <c r="BX16" s="46"/>
      <c r="BY16" s="46"/>
      <c r="BZ16" s="45"/>
      <c r="CA16" s="45"/>
      <c r="CB16" s="46"/>
      <c r="CC16" s="46"/>
      <c r="CD16" s="45"/>
      <c r="CE16" s="45"/>
      <c r="CF16" s="47"/>
      <c r="CG16" s="47"/>
    </row>
    <row r="17" spans="2:85" ht="13.25" outlineLevel="1" x14ac:dyDescent="0.25">
      <c r="B17" s="48" t="s">
        <v>69</v>
      </c>
      <c r="C17" s="49" t="s">
        <v>70</v>
      </c>
      <c r="D17" s="50">
        <f>TEIK_2005!C17</f>
        <v>0</v>
      </c>
      <c r="E17" s="50">
        <f>TEIK_2005!D17</f>
        <v>0</v>
      </c>
      <c r="F17" s="50">
        <f>TEIK_2005!E17</f>
        <v>0</v>
      </c>
      <c r="G17" s="50">
        <f>TEIK_2005!F17</f>
        <v>0</v>
      </c>
      <c r="H17" s="50">
        <f>TEIK_2005!G17</f>
        <v>0</v>
      </c>
      <c r="I17" s="50">
        <f>TEIK_2005!H17</f>
        <v>0</v>
      </c>
      <c r="J17" s="50">
        <f>TEIK_2005!I17</f>
        <v>0</v>
      </c>
      <c r="K17" s="50">
        <f>TEIK_2005!J17</f>
        <v>0</v>
      </c>
      <c r="L17" s="50">
        <f>TEIK_2005!K17</f>
        <v>0</v>
      </c>
      <c r="M17" s="50">
        <f>TEIK_2005!L17</f>
        <v>0</v>
      </c>
      <c r="N17" s="50">
        <f>TEIK_2005!M17</f>
        <v>0</v>
      </c>
      <c r="O17" s="51">
        <f>TEIK_2005!N17</f>
        <v>0</v>
      </c>
      <c r="P17" s="50">
        <f>TEIK_2005!O17</f>
        <v>0</v>
      </c>
      <c r="Q17" s="52">
        <f>TEIK_2005!P17</f>
        <v>0</v>
      </c>
      <c r="R17" s="51">
        <f>TEIK_2005!Q17</f>
        <v>0</v>
      </c>
      <c r="S17" s="52">
        <f>TEIK_2005!R17</f>
        <v>0</v>
      </c>
      <c r="T17" s="50">
        <f>TEIK_2005!S17</f>
        <v>0</v>
      </c>
      <c r="U17" s="51">
        <f>TEIK_2005!T17</f>
        <v>0</v>
      </c>
      <c r="V17" s="52">
        <f>TEIK_2005!U17</f>
        <v>0</v>
      </c>
      <c r="W17" s="50">
        <f>TEIK_2005!V17</f>
        <v>0</v>
      </c>
      <c r="X17" s="50">
        <f>TEIK_2005!W17</f>
        <v>0</v>
      </c>
      <c r="Y17" s="50">
        <f>TEIK_2005!X17</f>
        <v>0</v>
      </c>
      <c r="Z17" s="50">
        <f>TEIK_2005!Y17</f>
        <v>0</v>
      </c>
      <c r="AA17" s="50">
        <f>TEIK_2005!Z17</f>
        <v>0</v>
      </c>
      <c r="AB17" s="51">
        <f>TEIK_2005!AA17</f>
        <v>0</v>
      </c>
      <c r="AC17" s="50">
        <f>TEIK_2005!AB17</f>
        <v>0</v>
      </c>
      <c r="AD17" s="50">
        <f>TEIK_2005!AC17</f>
        <v>0</v>
      </c>
      <c r="AE17" s="50">
        <f>TEIK_2005!AD17</f>
        <v>0</v>
      </c>
      <c r="AF17" s="50">
        <f>TEIK_2005!AE17</f>
        <v>0</v>
      </c>
      <c r="AG17" s="50">
        <f>TEIK_2005!AF17</f>
        <v>0</v>
      </c>
      <c r="AH17" s="50">
        <f>TEIK_2005!AG17</f>
        <v>0</v>
      </c>
      <c r="AI17" s="50">
        <f>TEIK_2005!AH17</f>
        <v>0</v>
      </c>
      <c r="AJ17" s="52">
        <f>TEIK_2005!AI17</f>
        <v>0</v>
      </c>
      <c r="AK17" s="50">
        <f>TEIK_2005!AJ17</f>
        <v>0</v>
      </c>
      <c r="AL17" s="50">
        <f>TEIK_2005!AK17</f>
        <v>0</v>
      </c>
      <c r="AM17" s="53">
        <f>TEIK_2005!AL17</f>
        <v>0</v>
      </c>
      <c r="AN17" s="51">
        <f>TEIK_2005!AM17</f>
        <v>0</v>
      </c>
      <c r="AO17" s="52">
        <f>TEIK_2005!AN17</f>
        <v>0</v>
      </c>
      <c r="AP17" s="51">
        <f>TEIK_2005!AO17</f>
        <v>0</v>
      </c>
      <c r="AQ17" s="50">
        <f>TEIK_2005!AP17</f>
        <v>0</v>
      </c>
      <c r="AR17" s="50">
        <f>TEIK_2005!AQ17</f>
        <v>0</v>
      </c>
      <c r="AS17" s="54">
        <f>TEIK_2005!AR17</f>
        <v>0</v>
      </c>
      <c r="AT17" s="45"/>
      <c r="AU17" s="45"/>
      <c r="AV17" s="45"/>
      <c r="AW17" s="46"/>
      <c r="AX17" s="46"/>
      <c r="AY17" s="45"/>
      <c r="AZ17" s="45"/>
      <c r="BA17" s="45"/>
      <c r="BB17" s="45"/>
      <c r="BC17" s="46"/>
      <c r="BD17" s="46"/>
      <c r="BE17" s="46"/>
      <c r="BF17" s="45"/>
      <c r="BG17" s="45"/>
      <c r="BH17" s="45"/>
      <c r="BI17" s="45"/>
      <c r="BJ17" s="45"/>
      <c r="BK17" s="46"/>
      <c r="BL17" s="46"/>
      <c r="BM17" s="46"/>
      <c r="BN17" s="45"/>
      <c r="BO17" s="45"/>
      <c r="BP17" s="45"/>
      <c r="BQ17" s="45"/>
      <c r="BR17" s="45"/>
      <c r="BS17" s="45"/>
      <c r="BT17" s="45"/>
      <c r="BU17" s="45"/>
      <c r="BV17" s="45"/>
      <c r="BW17" s="45"/>
      <c r="BX17" s="46"/>
      <c r="BY17" s="46"/>
      <c r="BZ17" s="45"/>
      <c r="CA17" s="45"/>
      <c r="CB17" s="46"/>
      <c r="CC17" s="46"/>
      <c r="CD17" s="45"/>
      <c r="CE17" s="45"/>
      <c r="CF17" s="47"/>
      <c r="CG17" s="47"/>
    </row>
    <row r="18" spans="2:85" ht="13.25" outlineLevel="1" x14ac:dyDescent="0.25">
      <c r="B18" s="48" t="s">
        <v>71</v>
      </c>
      <c r="C18" s="49" t="s">
        <v>72</v>
      </c>
      <c r="D18" s="50">
        <f>TEIK_2005!C18</f>
        <v>0</v>
      </c>
      <c r="E18" s="50">
        <f>TEIK_2005!D18</f>
        <v>0</v>
      </c>
      <c r="F18" s="50">
        <f>TEIK_2005!E18</f>
        <v>0</v>
      </c>
      <c r="G18" s="50">
        <f>TEIK_2005!F18</f>
        <v>0</v>
      </c>
      <c r="H18" s="50">
        <f>TEIK_2005!G18</f>
        <v>0</v>
      </c>
      <c r="I18" s="50">
        <f>TEIK_2005!H18</f>
        <v>0</v>
      </c>
      <c r="J18" s="50">
        <f>TEIK_2005!I18</f>
        <v>0</v>
      </c>
      <c r="K18" s="50">
        <f>TEIK_2005!J18</f>
        <v>0</v>
      </c>
      <c r="L18" s="50">
        <f>TEIK_2005!K18</f>
        <v>0</v>
      </c>
      <c r="M18" s="50">
        <f>TEIK_2005!L18</f>
        <v>0</v>
      </c>
      <c r="N18" s="50">
        <f>TEIK_2005!M18</f>
        <v>0</v>
      </c>
      <c r="O18" s="51">
        <f>TEIK_2005!N18</f>
        <v>0</v>
      </c>
      <c r="P18" s="50">
        <f>TEIK_2005!O18</f>
        <v>0</v>
      </c>
      <c r="Q18" s="52">
        <f>TEIK_2005!P18</f>
        <v>0</v>
      </c>
      <c r="R18" s="51">
        <f>TEIK_2005!Q18</f>
        <v>0</v>
      </c>
      <c r="S18" s="52">
        <f>TEIK_2005!R18</f>
        <v>0</v>
      </c>
      <c r="T18" s="50">
        <f>TEIK_2005!S18</f>
        <v>0</v>
      </c>
      <c r="U18" s="51">
        <f>TEIK_2005!T18</f>
        <v>0</v>
      </c>
      <c r="V18" s="52">
        <f>TEIK_2005!U18</f>
        <v>0</v>
      </c>
      <c r="W18" s="50">
        <f>TEIK_2005!V18</f>
        <v>0</v>
      </c>
      <c r="X18" s="50">
        <f>TEIK_2005!W18</f>
        <v>0</v>
      </c>
      <c r="Y18" s="50">
        <f>TEIK_2005!X18</f>
        <v>0</v>
      </c>
      <c r="Z18" s="50">
        <f>TEIK_2005!Y18</f>
        <v>0</v>
      </c>
      <c r="AA18" s="50">
        <f>TEIK_2005!Z18</f>
        <v>0</v>
      </c>
      <c r="AB18" s="51">
        <f>TEIK_2005!AA18</f>
        <v>0</v>
      </c>
      <c r="AC18" s="50">
        <f>TEIK_2005!AB18</f>
        <v>0</v>
      </c>
      <c r="AD18" s="50">
        <f>TEIK_2005!AC18</f>
        <v>0</v>
      </c>
      <c r="AE18" s="50">
        <f>TEIK_2005!AD18</f>
        <v>0</v>
      </c>
      <c r="AF18" s="50">
        <f>TEIK_2005!AE18</f>
        <v>0</v>
      </c>
      <c r="AG18" s="50">
        <f>TEIK_2005!AF18</f>
        <v>0</v>
      </c>
      <c r="AH18" s="50">
        <f>TEIK_2005!AG18</f>
        <v>0</v>
      </c>
      <c r="AI18" s="50">
        <f>TEIK_2005!AH18</f>
        <v>0</v>
      </c>
      <c r="AJ18" s="52">
        <f>TEIK_2005!AI18</f>
        <v>0</v>
      </c>
      <c r="AK18" s="50">
        <f>TEIK_2005!AJ18</f>
        <v>0</v>
      </c>
      <c r="AL18" s="50">
        <f>TEIK_2005!AK18</f>
        <v>0</v>
      </c>
      <c r="AM18" s="53">
        <f>TEIK_2005!AL18</f>
        <v>0</v>
      </c>
      <c r="AN18" s="51">
        <f>TEIK_2005!AM18</f>
        <v>0</v>
      </c>
      <c r="AO18" s="52">
        <f>TEIK_2005!AN18</f>
        <v>0</v>
      </c>
      <c r="AP18" s="51">
        <f>TEIK_2005!AO18</f>
        <v>0</v>
      </c>
      <c r="AQ18" s="50">
        <f>TEIK_2005!AP18</f>
        <v>0</v>
      </c>
      <c r="AR18" s="50">
        <f>TEIK_2005!AQ18</f>
        <v>0</v>
      </c>
      <c r="AS18" s="54">
        <f>TEIK_2005!AR18</f>
        <v>0</v>
      </c>
      <c r="AT18" s="45"/>
      <c r="AU18" s="45"/>
      <c r="AV18" s="45"/>
      <c r="AW18" s="46"/>
      <c r="AX18" s="46"/>
      <c r="AY18" s="45"/>
      <c r="AZ18" s="45"/>
      <c r="BA18" s="45"/>
      <c r="BB18" s="45"/>
      <c r="BC18" s="46"/>
      <c r="BD18" s="46"/>
      <c r="BE18" s="46"/>
      <c r="BF18" s="45"/>
      <c r="BG18" s="45"/>
      <c r="BH18" s="45"/>
      <c r="BI18" s="45"/>
      <c r="BJ18" s="45"/>
      <c r="BK18" s="46"/>
      <c r="BL18" s="46"/>
      <c r="BM18" s="46"/>
      <c r="BN18" s="45"/>
      <c r="BO18" s="45"/>
      <c r="BP18" s="45"/>
      <c r="BQ18" s="45"/>
      <c r="BR18" s="45"/>
      <c r="BS18" s="45"/>
      <c r="BT18" s="45"/>
      <c r="BU18" s="45"/>
      <c r="BV18" s="45"/>
      <c r="BW18" s="45"/>
      <c r="BX18" s="46"/>
      <c r="BY18" s="46"/>
      <c r="BZ18" s="45"/>
      <c r="CA18" s="45"/>
      <c r="CB18" s="46"/>
      <c r="CC18" s="46"/>
      <c r="CD18" s="45"/>
      <c r="CE18" s="45"/>
      <c r="CF18" s="47"/>
      <c r="CG18" s="47"/>
    </row>
    <row r="19" spans="2:85" ht="13.25" outlineLevel="1" x14ac:dyDescent="0.25">
      <c r="B19" s="48" t="s">
        <v>73</v>
      </c>
      <c r="C19" s="49" t="s">
        <v>74</v>
      </c>
      <c r="D19" s="50">
        <f>TEIK_2005!C19</f>
        <v>0</v>
      </c>
      <c r="E19" s="50">
        <f>TEIK_2005!D19</f>
        <v>0</v>
      </c>
      <c r="F19" s="50">
        <f>TEIK_2005!E19</f>
        <v>0</v>
      </c>
      <c r="G19" s="50">
        <f>TEIK_2005!F19</f>
        <v>0</v>
      </c>
      <c r="H19" s="50">
        <f>TEIK_2005!G19</f>
        <v>0</v>
      </c>
      <c r="I19" s="50">
        <f>TEIK_2005!H19</f>
        <v>0</v>
      </c>
      <c r="J19" s="50">
        <f>TEIK_2005!I19</f>
        <v>0</v>
      </c>
      <c r="K19" s="50">
        <f>TEIK_2005!J19</f>
        <v>0</v>
      </c>
      <c r="L19" s="50">
        <f>TEIK_2005!K19</f>
        <v>0</v>
      </c>
      <c r="M19" s="50">
        <f>TEIK_2005!L19</f>
        <v>0</v>
      </c>
      <c r="N19" s="50">
        <f>TEIK_2005!M19</f>
        <v>0</v>
      </c>
      <c r="O19" s="51">
        <f>TEIK_2005!N19</f>
        <v>0</v>
      </c>
      <c r="P19" s="50">
        <f>TEIK_2005!O19</f>
        <v>0</v>
      </c>
      <c r="Q19" s="52">
        <f>TEIK_2005!P19</f>
        <v>0</v>
      </c>
      <c r="R19" s="51">
        <f>TEIK_2005!Q19</f>
        <v>0</v>
      </c>
      <c r="S19" s="52">
        <f>TEIK_2005!R19</f>
        <v>0</v>
      </c>
      <c r="T19" s="50">
        <f>TEIK_2005!S19</f>
        <v>0</v>
      </c>
      <c r="U19" s="51">
        <f>TEIK_2005!T19</f>
        <v>0</v>
      </c>
      <c r="V19" s="52">
        <f>TEIK_2005!U19</f>
        <v>0</v>
      </c>
      <c r="W19" s="50">
        <f>TEIK_2005!V19</f>
        <v>0</v>
      </c>
      <c r="X19" s="50">
        <f>TEIK_2005!W19</f>
        <v>0</v>
      </c>
      <c r="Y19" s="50">
        <f>TEIK_2005!X19</f>
        <v>0</v>
      </c>
      <c r="Z19" s="50">
        <f>TEIK_2005!Y19</f>
        <v>0</v>
      </c>
      <c r="AA19" s="50">
        <f>TEIK_2005!Z19</f>
        <v>0</v>
      </c>
      <c r="AB19" s="51">
        <f>TEIK_2005!AA19</f>
        <v>0</v>
      </c>
      <c r="AC19" s="50">
        <f>TEIK_2005!AB19</f>
        <v>0</v>
      </c>
      <c r="AD19" s="50">
        <f>TEIK_2005!AC19</f>
        <v>0</v>
      </c>
      <c r="AE19" s="50">
        <f>TEIK_2005!AD19</f>
        <v>0</v>
      </c>
      <c r="AF19" s="50">
        <f>TEIK_2005!AE19</f>
        <v>0</v>
      </c>
      <c r="AG19" s="50">
        <f>TEIK_2005!AF19</f>
        <v>0</v>
      </c>
      <c r="AH19" s="50">
        <f>TEIK_2005!AG19</f>
        <v>0</v>
      </c>
      <c r="AI19" s="50">
        <f>TEIK_2005!AH19</f>
        <v>0</v>
      </c>
      <c r="AJ19" s="52">
        <f>TEIK_2005!AI19</f>
        <v>0</v>
      </c>
      <c r="AK19" s="50">
        <f>TEIK_2005!AJ19</f>
        <v>0</v>
      </c>
      <c r="AL19" s="50">
        <f>TEIK_2005!AK19</f>
        <v>0</v>
      </c>
      <c r="AM19" s="53">
        <f>TEIK_2005!AL19</f>
        <v>0</v>
      </c>
      <c r="AN19" s="51">
        <f>TEIK_2005!AM19</f>
        <v>0</v>
      </c>
      <c r="AO19" s="52">
        <f>TEIK_2005!AN19</f>
        <v>0</v>
      </c>
      <c r="AP19" s="51">
        <f>TEIK_2005!AO19</f>
        <v>0</v>
      </c>
      <c r="AQ19" s="50">
        <f>TEIK_2005!AP19</f>
        <v>0</v>
      </c>
      <c r="AR19" s="50">
        <f>TEIK_2005!AQ19</f>
        <v>0</v>
      </c>
      <c r="AS19" s="54">
        <f>TEIK_2005!AR19</f>
        <v>0</v>
      </c>
      <c r="AT19" s="45"/>
      <c r="AU19" s="45"/>
      <c r="AV19" s="45"/>
      <c r="AW19" s="46"/>
      <c r="AX19" s="46"/>
      <c r="AY19" s="45"/>
      <c r="AZ19" s="45"/>
      <c r="BA19" s="45"/>
      <c r="BB19" s="45"/>
      <c r="BC19" s="46"/>
      <c r="BD19" s="46"/>
      <c r="BE19" s="46"/>
      <c r="BF19" s="45"/>
      <c r="BG19" s="45"/>
      <c r="BH19" s="45"/>
      <c r="BI19" s="45"/>
      <c r="BJ19" s="45"/>
      <c r="BK19" s="46"/>
      <c r="BL19" s="46"/>
      <c r="BM19" s="46"/>
      <c r="BN19" s="45"/>
      <c r="BO19" s="45"/>
      <c r="BP19" s="45"/>
      <c r="BQ19" s="45"/>
      <c r="BR19" s="45"/>
      <c r="BS19" s="45"/>
      <c r="BT19" s="45"/>
      <c r="BU19" s="45"/>
      <c r="BV19" s="45"/>
      <c r="BW19" s="45"/>
      <c r="BX19" s="46"/>
      <c r="BY19" s="46"/>
      <c r="BZ19" s="45"/>
      <c r="CA19" s="45"/>
      <c r="CB19" s="46"/>
      <c r="CC19" s="46"/>
      <c r="CD19" s="45"/>
      <c r="CE19" s="45"/>
      <c r="CF19" s="47"/>
      <c r="CG19" s="47"/>
    </row>
    <row r="20" spans="2:85" ht="13.25" outlineLevel="1" x14ac:dyDescent="0.25">
      <c r="B20" s="48" t="s">
        <v>75</v>
      </c>
      <c r="C20" s="49" t="s">
        <v>76</v>
      </c>
      <c r="D20" s="50">
        <f>TEIK_2005!C20</f>
        <v>11</v>
      </c>
      <c r="E20" s="50">
        <f>TEIK_2005!D20</f>
        <v>56</v>
      </c>
      <c r="F20" s="50">
        <f>TEIK_2005!E20</f>
        <v>158</v>
      </c>
      <c r="G20" s="50">
        <f>TEIK_2005!F20</f>
        <v>3</v>
      </c>
      <c r="H20" s="50">
        <f>TEIK_2005!G20</f>
        <v>39</v>
      </c>
      <c r="I20" s="50">
        <f>TEIK_2005!H20</f>
        <v>35</v>
      </c>
      <c r="J20" s="50">
        <f>TEIK_2005!I20</f>
        <v>23</v>
      </c>
      <c r="K20" s="50">
        <f>TEIK_2005!J20</f>
        <v>193</v>
      </c>
      <c r="L20" s="50">
        <f>TEIK_2005!K20</f>
        <v>46</v>
      </c>
      <c r="M20" s="50">
        <f>TEIK_2005!L20</f>
        <v>63</v>
      </c>
      <c r="N20" s="50">
        <f>TEIK_2005!M20</f>
        <v>26</v>
      </c>
      <c r="O20" s="51">
        <f>TEIK_2005!N20</f>
        <v>101</v>
      </c>
      <c r="P20" s="50">
        <f>TEIK_2005!O20</f>
        <v>14</v>
      </c>
      <c r="Q20" s="52">
        <f>TEIK_2005!P20</f>
        <v>68</v>
      </c>
      <c r="R20" s="51">
        <f>TEIK_2005!Q20</f>
        <v>181</v>
      </c>
      <c r="S20" s="52">
        <f>TEIK_2005!R20</f>
        <v>178</v>
      </c>
      <c r="T20" s="50">
        <f>TEIK_2005!S20</f>
        <v>56</v>
      </c>
      <c r="U20" s="51">
        <f>TEIK_2005!T20</f>
        <v>85</v>
      </c>
      <c r="V20" s="52">
        <f>TEIK_2005!U20</f>
        <v>233</v>
      </c>
      <c r="W20" s="50">
        <f>TEIK_2005!V20</f>
        <v>89</v>
      </c>
      <c r="X20" s="50">
        <f>TEIK_2005!W20</f>
        <v>89</v>
      </c>
      <c r="Y20" s="50">
        <f>TEIK_2005!X20</f>
        <v>23</v>
      </c>
      <c r="Z20" s="50">
        <f>TEIK_2005!Y20</f>
        <v>130</v>
      </c>
      <c r="AA20" s="50">
        <f>TEIK_2005!Z20</f>
        <v>89</v>
      </c>
      <c r="AB20" s="51">
        <f>TEIK_2005!AA20</f>
        <v>192</v>
      </c>
      <c r="AC20" s="50">
        <f>TEIK_2005!AB20</f>
        <v>14</v>
      </c>
      <c r="AD20" s="50">
        <f>TEIK_2005!AC20</f>
        <v>3</v>
      </c>
      <c r="AE20" s="50">
        <f>TEIK_2005!AD20</f>
        <v>1</v>
      </c>
      <c r="AF20" s="50">
        <f>TEIK_2005!AE20</f>
        <v>144</v>
      </c>
      <c r="AG20" s="50">
        <f>TEIK_2005!AF20</f>
        <v>235</v>
      </c>
      <c r="AH20" s="50">
        <f>TEIK_2005!AG20</f>
        <v>159</v>
      </c>
      <c r="AI20" s="50">
        <f>TEIK_2005!AH20</f>
        <v>215</v>
      </c>
      <c r="AJ20" s="52">
        <f>TEIK_2005!AI20</f>
        <v>94</v>
      </c>
      <c r="AK20" s="50">
        <f>TEIK_2005!AJ20</f>
        <v>68</v>
      </c>
      <c r="AL20" s="50">
        <f>TEIK_2005!AK20</f>
        <v>80</v>
      </c>
      <c r="AM20" s="53">
        <f>TEIK_2005!AL20</f>
        <v>14</v>
      </c>
      <c r="AN20" s="51">
        <f>TEIK_2005!AM20</f>
        <v>9</v>
      </c>
      <c r="AO20" s="52">
        <f>TEIK_2005!AN20</f>
        <v>84</v>
      </c>
      <c r="AP20" s="51">
        <f>TEIK_2005!AO20</f>
        <v>12</v>
      </c>
      <c r="AQ20" s="50">
        <f>TEIK_2005!AP20</f>
        <v>0</v>
      </c>
      <c r="AR20" s="50">
        <f>TEIK_2005!AQ20</f>
        <v>2</v>
      </c>
      <c r="AS20" s="54">
        <f>TEIK_2005!AR20</f>
        <v>3315</v>
      </c>
      <c r="AT20" s="45"/>
      <c r="AU20" s="45"/>
      <c r="AV20" s="45"/>
      <c r="AW20" s="46"/>
      <c r="AX20" s="46"/>
      <c r="AY20" s="45"/>
      <c r="AZ20" s="45"/>
      <c r="BA20" s="45"/>
      <c r="BB20" s="45"/>
      <c r="BC20" s="46"/>
      <c r="BD20" s="46"/>
      <c r="BE20" s="46"/>
      <c r="BF20" s="45"/>
      <c r="BG20" s="45"/>
      <c r="BH20" s="45"/>
      <c r="BI20" s="45"/>
      <c r="BJ20" s="45"/>
      <c r="BK20" s="46"/>
      <c r="BL20" s="46"/>
      <c r="BM20" s="46"/>
      <c r="BN20" s="45"/>
      <c r="BO20" s="45"/>
      <c r="BP20" s="45"/>
      <c r="BQ20" s="45"/>
      <c r="BR20" s="45"/>
      <c r="BS20" s="45"/>
      <c r="BT20" s="45"/>
      <c r="BU20" s="45"/>
      <c r="BV20" s="45"/>
      <c r="BW20" s="45"/>
      <c r="BX20" s="46"/>
      <c r="BY20" s="46"/>
      <c r="BZ20" s="45"/>
      <c r="CA20" s="45"/>
      <c r="CB20" s="46"/>
      <c r="CC20" s="46"/>
      <c r="CD20" s="45"/>
      <c r="CE20" s="45"/>
      <c r="CF20" s="47"/>
      <c r="CG20" s="47"/>
    </row>
    <row r="21" spans="2:85" ht="13.25" outlineLevel="1" x14ac:dyDescent="0.25">
      <c r="B21" s="48" t="s">
        <v>77</v>
      </c>
      <c r="C21" s="49" t="s">
        <v>78</v>
      </c>
      <c r="D21" s="50">
        <f>TEIK_2005!C21</f>
        <v>6</v>
      </c>
      <c r="E21" s="50">
        <f>TEIK_2005!D21</f>
        <v>32</v>
      </c>
      <c r="F21" s="50">
        <f>TEIK_2005!E21</f>
        <v>92</v>
      </c>
      <c r="G21" s="50">
        <f>TEIK_2005!F21</f>
        <v>2</v>
      </c>
      <c r="H21" s="50">
        <f>TEIK_2005!G21</f>
        <v>29</v>
      </c>
      <c r="I21" s="50">
        <f>TEIK_2005!H21</f>
        <v>22</v>
      </c>
      <c r="J21" s="50">
        <f>TEIK_2005!I21</f>
        <v>15</v>
      </c>
      <c r="K21" s="50">
        <f>TEIK_2005!J21</f>
        <v>115</v>
      </c>
      <c r="L21" s="50">
        <f>TEIK_2005!K21</f>
        <v>28</v>
      </c>
      <c r="M21" s="50">
        <f>TEIK_2005!L21</f>
        <v>44</v>
      </c>
      <c r="N21" s="50">
        <f>TEIK_2005!M21</f>
        <v>19</v>
      </c>
      <c r="O21" s="51">
        <f>TEIK_2005!N21</f>
        <v>58</v>
      </c>
      <c r="P21" s="50">
        <f>TEIK_2005!O21</f>
        <v>8</v>
      </c>
      <c r="Q21" s="52">
        <f>TEIK_2005!P21</f>
        <v>38</v>
      </c>
      <c r="R21" s="51">
        <f>TEIK_2005!Q21</f>
        <v>101</v>
      </c>
      <c r="S21" s="52">
        <f>TEIK_2005!R21</f>
        <v>103</v>
      </c>
      <c r="T21" s="50">
        <f>TEIK_2005!S21</f>
        <v>34</v>
      </c>
      <c r="U21" s="51">
        <f>TEIK_2005!T21</f>
        <v>50</v>
      </c>
      <c r="V21" s="52">
        <f>TEIK_2005!U21</f>
        <v>130</v>
      </c>
      <c r="W21" s="50">
        <f>TEIK_2005!V21</f>
        <v>66</v>
      </c>
      <c r="X21" s="50">
        <f>TEIK_2005!W21</f>
        <v>53</v>
      </c>
      <c r="Y21" s="50">
        <f>TEIK_2005!X21</f>
        <v>22</v>
      </c>
      <c r="Z21" s="50">
        <f>TEIK_2005!Y21</f>
        <v>110</v>
      </c>
      <c r="AA21" s="50">
        <f>TEIK_2005!Z21</f>
        <v>73</v>
      </c>
      <c r="AB21" s="51">
        <f>TEIK_2005!AA21</f>
        <v>136</v>
      </c>
      <c r="AC21" s="50">
        <f>TEIK_2005!AB21</f>
        <v>0</v>
      </c>
      <c r="AD21" s="50">
        <f>TEIK_2005!AC21</f>
        <v>4</v>
      </c>
      <c r="AE21" s="50">
        <f>TEIK_2005!AD21</f>
        <v>5</v>
      </c>
      <c r="AF21" s="50">
        <f>TEIK_2005!AE21</f>
        <v>86</v>
      </c>
      <c r="AG21" s="50">
        <f>TEIK_2005!AF21</f>
        <v>157</v>
      </c>
      <c r="AH21" s="50">
        <f>TEIK_2005!AG21</f>
        <v>200</v>
      </c>
      <c r="AI21" s="50">
        <f>TEIK_2005!AH21</f>
        <v>194</v>
      </c>
      <c r="AJ21" s="52">
        <f>TEIK_2005!AI21</f>
        <v>58</v>
      </c>
      <c r="AK21" s="50">
        <f>TEIK_2005!AJ21</f>
        <v>58</v>
      </c>
      <c r="AL21" s="50">
        <f>TEIK_2005!AK21</f>
        <v>61</v>
      </c>
      <c r="AM21" s="53">
        <f>TEIK_2005!AL21</f>
        <v>9</v>
      </c>
      <c r="AN21" s="51">
        <f>TEIK_2005!AM21</f>
        <v>12</v>
      </c>
      <c r="AO21" s="52">
        <f>TEIK_2005!AN21</f>
        <v>69</v>
      </c>
      <c r="AP21" s="51">
        <f>TEIK_2005!AO21</f>
        <v>14</v>
      </c>
      <c r="AQ21" s="50">
        <f>TEIK_2005!AP21</f>
        <v>5</v>
      </c>
      <c r="AR21" s="50">
        <f>TEIK_2005!AQ21</f>
        <v>2</v>
      </c>
      <c r="AS21" s="54">
        <f>TEIK_2005!AR21</f>
        <v>2320</v>
      </c>
      <c r="AT21" s="45"/>
      <c r="AU21" s="45"/>
      <c r="AV21" s="45"/>
      <c r="AW21" s="46"/>
      <c r="AX21" s="46"/>
      <c r="AY21" s="45"/>
      <c r="AZ21" s="45"/>
      <c r="BA21" s="45"/>
      <c r="BB21" s="45"/>
      <c r="BC21" s="46"/>
      <c r="BD21" s="46"/>
      <c r="BE21" s="46"/>
      <c r="BF21" s="45"/>
      <c r="BG21" s="45"/>
      <c r="BH21" s="45"/>
      <c r="BI21" s="45"/>
      <c r="BJ21" s="45"/>
      <c r="BK21" s="46"/>
      <c r="BL21" s="46"/>
      <c r="BM21" s="46"/>
      <c r="BN21" s="45"/>
      <c r="BO21" s="45"/>
      <c r="BP21" s="45"/>
      <c r="BQ21" s="45"/>
      <c r="BR21" s="45"/>
      <c r="BS21" s="45"/>
      <c r="BT21" s="45"/>
      <c r="BU21" s="45"/>
      <c r="BV21" s="45"/>
      <c r="BW21" s="45"/>
      <c r="BX21" s="46"/>
      <c r="BY21" s="46"/>
      <c r="BZ21" s="45"/>
      <c r="CA21" s="45"/>
      <c r="CB21" s="46"/>
      <c r="CC21" s="46"/>
      <c r="CD21" s="45"/>
      <c r="CE21" s="45"/>
      <c r="CF21" s="47"/>
      <c r="CG21" s="47"/>
    </row>
    <row r="22" spans="2:85" ht="13.25" outlineLevel="1" x14ac:dyDescent="0.25">
      <c r="B22" s="48" t="s">
        <v>79</v>
      </c>
      <c r="C22" s="49" t="s">
        <v>80</v>
      </c>
      <c r="D22" s="50">
        <f>TEIK_2005!C22</f>
        <v>0</v>
      </c>
      <c r="E22" s="50">
        <f>TEIK_2005!D22</f>
        <v>0</v>
      </c>
      <c r="F22" s="50">
        <f>TEIK_2005!E22</f>
        <v>0</v>
      </c>
      <c r="G22" s="50">
        <f>TEIK_2005!F22</f>
        <v>0</v>
      </c>
      <c r="H22" s="50">
        <f>TEIK_2005!G22</f>
        <v>0</v>
      </c>
      <c r="I22" s="50">
        <f>TEIK_2005!H22</f>
        <v>0</v>
      </c>
      <c r="J22" s="50">
        <f>TEIK_2005!I22</f>
        <v>0</v>
      </c>
      <c r="K22" s="50">
        <f>TEIK_2005!J22</f>
        <v>0</v>
      </c>
      <c r="L22" s="50">
        <f>TEIK_2005!K22</f>
        <v>0</v>
      </c>
      <c r="M22" s="50">
        <f>TEIK_2005!L22</f>
        <v>0</v>
      </c>
      <c r="N22" s="50">
        <f>TEIK_2005!M22</f>
        <v>0</v>
      </c>
      <c r="O22" s="51">
        <f>TEIK_2005!N22</f>
        <v>0</v>
      </c>
      <c r="P22" s="50">
        <f>TEIK_2005!O22</f>
        <v>0</v>
      </c>
      <c r="Q22" s="52">
        <f>TEIK_2005!P22</f>
        <v>0</v>
      </c>
      <c r="R22" s="51">
        <f>TEIK_2005!Q22</f>
        <v>0</v>
      </c>
      <c r="S22" s="52">
        <f>TEIK_2005!R22</f>
        <v>0</v>
      </c>
      <c r="T22" s="50">
        <f>TEIK_2005!S22</f>
        <v>0</v>
      </c>
      <c r="U22" s="51">
        <f>TEIK_2005!T22</f>
        <v>0</v>
      </c>
      <c r="V22" s="52">
        <f>TEIK_2005!U22</f>
        <v>0</v>
      </c>
      <c r="W22" s="50">
        <f>TEIK_2005!V22</f>
        <v>0</v>
      </c>
      <c r="X22" s="50">
        <f>TEIK_2005!W22</f>
        <v>0</v>
      </c>
      <c r="Y22" s="50">
        <f>TEIK_2005!X22</f>
        <v>0</v>
      </c>
      <c r="Z22" s="50">
        <f>TEIK_2005!Y22</f>
        <v>0</v>
      </c>
      <c r="AA22" s="50">
        <f>TEIK_2005!Z22</f>
        <v>0</v>
      </c>
      <c r="AB22" s="51">
        <f>TEIK_2005!AA22</f>
        <v>0</v>
      </c>
      <c r="AC22" s="50">
        <f>TEIK_2005!AB22</f>
        <v>0</v>
      </c>
      <c r="AD22" s="50">
        <f>TEIK_2005!AC22</f>
        <v>0</v>
      </c>
      <c r="AE22" s="50">
        <f>TEIK_2005!AD22</f>
        <v>0</v>
      </c>
      <c r="AF22" s="50">
        <f>TEIK_2005!AE22</f>
        <v>0</v>
      </c>
      <c r="AG22" s="50">
        <f>TEIK_2005!AF22</f>
        <v>0</v>
      </c>
      <c r="AH22" s="50">
        <f>TEIK_2005!AG22</f>
        <v>0</v>
      </c>
      <c r="AI22" s="50">
        <f>TEIK_2005!AH22</f>
        <v>0</v>
      </c>
      <c r="AJ22" s="52">
        <f>TEIK_2005!AI22</f>
        <v>0</v>
      </c>
      <c r="AK22" s="50">
        <f>TEIK_2005!AJ22</f>
        <v>0</v>
      </c>
      <c r="AL22" s="50">
        <f>TEIK_2005!AK22</f>
        <v>0</v>
      </c>
      <c r="AM22" s="53">
        <f>TEIK_2005!AL22</f>
        <v>0</v>
      </c>
      <c r="AN22" s="51">
        <f>TEIK_2005!AM22</f>
        <v>0</v>
      </c>
      <c r="AO22" s="52">
        <f>TEIK_2005!AN22</f>
        <v>0</v>
      </c>
      <c r="AP22" s="51">
        <f>TEIK_2005!AO22</f>
        <v>0</v>
      </c>
      <c r="AQ22" s="50">
        <f>TEIK_2005!AP22</f>
        <v>0</v>
      </c>
      <c r="AR22" s="50">
        <f>TEIK_2005!AQ22</f>
        <v>0</v>
      </c>
      <c r="AS22" s="54">
        <f>TEIK_2005!AR22</f>
        <v>0</v>
      </c>
      <c r="AT22" s="45"/>
      <c r="AU22" s="45"/>
      <c r="AV22" s="45"/>
      <c r="AW22" s="46"/>
      <c r="AX22" s="46"/>
      <c r="AY22" s="45"/>
      <c r="AZ22" s="45"/>
      <c r="BA22" s="45"/>
      <c r="BB22" s="45"/>
      <c r="BC22" s="46"/>
      <c r="BD22" s="46"/>
      <c r="BE22" s="46"/>
      <c r="BF22" s="45"/>
      <c r="BG22" s="45"/>
      <c r="BH22" s="45"/>
      <c r="BI22" s="45"/>
      <c r="BJ22" s="45"/>
      <c r="BK22" s="46"/>
      <c r="BL22" s="46"/>
      <c r="BM22" s="46"/>
      <c r="BN22" s="45"/>
      <c r="BO22" s="45"/>
      <c r="BP22" s="45"/>
      <c r="BQ22" s="45"/>
      <c r="BR22" s="45"/>
      <c r="BS22" s="45"/>
      <c r="BT22" s="45"/>
      <c r="BU22" s="45"/>
      <c r="BV22" s="45"/>
      <c r="BW22" s="45"/>
      <c r="BX22" s="46"/>
      <c r="BY22" s="46"/>
      <c r="BZ22" s="45"/>
      <c r="CA22" s="45"/>
      <c r="CB22" s="46"/>
      <c r="CC22" s="46"/>
      <c r="CD22" s="45"/>
      <c r="CE22" s="45"/>
      <c r="CF22" s="47"/>
      <c r="CG22" s="47"/>
    </row>
    <row r="23" spans="2:85" ht="13.25" outlineLevel="1" x14ac:dyDescent="0.25">
      <c r="B23" s="48" t="s">
        <v>81</v>
      </c>
      <c r="C23" s="49" t="s">
        <v>82</v>
      </c>
      <c r="D23" s="50">
        <f>TEIK_2005!C23</f>
        <v>0</v>
      </c>
      <c r="E23" s="50">
        <f>TEIK_2005!D23</f>
        <v>0</v>
      </c>
      <c r="F23" s="50">
        <f>TEIK_2005!E23</f>
        <v>0</v>
      </c>
      <c r="G23" s="50">
        <f>TEIK_2005!F23</f>
        <v>0</v>
      </c>
      <c r="H23" s="50">
        <f>TEIK_2005!G23</f>
        <v>0</v>
      </c>
      <c r="I23" s="50">
        <f>TEIK_2005!H23</f>
        <v>0</v>
      </c>
      <c r="J23" s="50">
        <f>TEIK_2005!I23</f>
        <v>0</v>
      </c>
      <c r="K23" s="50">
        <f>TEIK_2005!J23</f>
        <v>0</v>
      </c>
      <c r="L23" s="50">
        <f>TEIK_2005!K23</f>
        <v>0</v>
      </c>
      <c r="M23" s="50">
        <f>TEIK_2005!L23</f>
        <v>0</v>
      </c>
      <c r="N23" s="50">
        <f>TEIK_2005!M23</f>
        <v>0</v>
      </c>
      <c r="O23" s="51">
        <f>TEIK_2005!N23</f>
        <v>0</v>
      </c>
      <c r="P23" s="50">
        <f>TEIK_2005!O23</f>
        <v>0</v>
      </c>
      <c r="Q23" s="52">
        <f>TEIK_2005!P23</f>
        <v>0</v>
      </c>
      <c r="R23" s="51">
        <f>TEIK_2005!Q23</f>
        <v>0</v>
      </c>
      <c r="S23" s="52">
        <f>TEIK_2005!R23</f>
        <v>0</v>
      </c>
      <c r="T23" s="50">
        <f>TEIK_2005!S23</f>
        <v>0</v>
      </c>
      <c r="U23" s="51">
        <f>TEIK_2005!T23</f>
        <v>0</v>
      </c>
      <c r="V23" s="52">
        <f>TEIK_2005!U23</f>
        <v>0</v>
      </c>
      <c r="W23" s="50">
        <f>TEIK_2005!V23</f>
        <v>0</v>
      </c>
      <c r="X23" s="50">
        <f>TEIK_2005!W23</f>
        <v>0</v>
      </c>
      <c r="Y23" s="50">
        <f>TEIK_2005!X23</f>
        <v>0</v>
      </c>
      <c r="Z23" s="50">
        <f>TEIK_2005!Y23</f>
        <v>0</v>
      </c>
      <c r="AA23" s="50">
        <f>TEIK_2005!Z23</f>
        <v>0</v>
      </c>
      <c r="AB23" s="51">
        <f>TEIK_2005!AA23</f>
        <v>0</v>
      </c>
      <c r="AC23" s="50">
        <f>TEIK_2005!AB23</f>
        <v>0</v>
      </c>
      <c r="AD23" s="50">
        <f>TEIK_2005!AC23</f>
        <v>0</v>
      </c>
      <c r="AE23" s="50">
        <f>TEIK_2005!AD23</f>
        <v>0</v>
      </c>
      <c r="AF23" s="50">
        <f>TEIK_2005!AE23</f>
        <v>0</v>
      </c>
      <c r="AG23" s="50">
        <f>TEIK_2005!AF23</f>
        <v>0</v>
      </c>
      <c r="AH23" s="50">
        <f>TEIK_2005!AG23</f>
        <v>0</v>
      </c>
      <c r="AI23" s="50">
        <f>TEIK_2005!AH23</f>
        <v>0</v>
      </c>
      <c r="AJ23" s="52">
        <f>TEIK_2005!AI23</f>
        <v>0</v>
      </c>
      <c r="AK23" s="50">
        <f>TEIK_2005!AJ23</f>
        <v>0</v>
      </c>
      <c r="AL23" s="50">
        <f>TEIK_2005!AK23</f>
        <v>0</v>
      </c>
      <c r="AM23" s="53">
        <f>TEIK_2005!AL23</f>
        <v>0</v>
      </c>
      <c r="AN23" s="51">
        <f>TEIK_2005!AM23</f>
        <v>0</v>
      </c>
      <c r="AO23" s="52">
        <f>TEIK_2005!AN23</f>
        <v>0</v>
      </c>
      <c r="AP23" s="51">
        <f>TEIK_2005!AO23</f>
        <v>0</v>
      </c>
      <c r="AQ23" s="50">
        <f>TEIK_2005!AP23</f>
        <v>0</v>
      </c>
      <c r="AR23" s="50">
        <f>TEIK_2005!AQ23</f>
        <v>0</v>
      </c>
      <c r="AS23" s="54">
        <f>TEIK_2005!AR23</f>
        <v>0</v>
      </c>
      <c r="AT23" s="45"/>
      <c r="AU23" s="45"/>
      <c r="AV23" s="45"/>
      <c r="AW23" s="46"/>
      <c r="AX23" s="46"/>
      <c r="AY23" s="45"/>
      <c r="AZ23" s="45"/>
      <c r="BA23" s="45"/>
      <c r="BB23" s="45"/>
      <c r="BC23" s="46"/>
      <c r="BD23" s="46"/>
      <c r="BE23" s="46"/>
      <c r="BF23" s="45"/>
      <c r="BG23" s="45"/>
      <c r="BH23" s="45"/>
      <c r="BI23" s="45"/>
      <c r="BJ23" s="45"/>
      <c r="BK23" s="46"/>
      <c r="BL23" s="46"/>
      <c r="BM23" s="46"/>
      <c r="BN23" s="45"/>
      <c r="BO23" s="45"/>
      <c r="BP23" s="45"/>
      <c r="BQ23" s="45"/>
      <c r="BR23" s="45"/>
      <c r="BS23" s="45"/>
      <c r="BT23" s="45"/>
      <c r="BU23" s="45"/>
      <c r="BV23" s="45"/>
      <c r="BW23" s="45"/>
      <c r="BX23" s="46"/>
      <c r="BY23" s="46"/>
      <c r="BZ23" s="45"/>
      <c r="CA23" s="45"/>
      <c r="CB23" s="46"/>
      <c r="CC23" s="46"/>
      <c r="CD23" s="45"/>
      <c r="CE23" s="45"/>
      <c r="CF23" s="47"/>
      <c r="CG23" s="47"/>
    </row>
    <row r="24" spans="2:85" ht="13.25" outlineLevel="1" x14ac:dyDescent="0.25">
      <c r="B24" s="48" t="s">
        <v>83</v>
      </c>
      <c r="C24" s="49" t="s">
        <v>84</v>
      </c>
      <c r="D24" s="50">
        <f>TEIK_2005!C24</f>
        <v>2777</v>
      </c>
      <c r="E24" s="50">
        <f>TEIK_2005!D24</f>
        <v>241</v>
      </c>
      <c r="F24" s="50">
        <f>TEIK_2005!E24</f>
        <v>516</v>
      </c>
      <c r="G24" s="50">
        <f>TEIK_2005!F24</f>
        <v>16</v>
      </c>
      <c r="H24" s="50">
        <f>TEIK_2005!G24</f>
        <v>125</v>
      </c>
      <c r="I24" s="50">
        <f>TEIK_2005!H24</f>
        <v>21</v>
      </c>
      <c r="J24" s="50">
        <f>TEIK_2005!I24</f>
        <v>57</v>
      </c>
      <c r="K24" s="50">
        <f>TEIK_2005!J24</f>
        <v>437</v>
      </c>
      <c r="L24" s="50">
        <f>TEIK_2005!K24</f>
        <v>90</v>
      </c>
      <c r="M24" s="50">
        <f>TEIK_2005!L24</f>
        <v>219</v>
      </c>
      <c r="N24" s="50">
        <f>TEIK_2005!M24</f>
        <v>33</v>
      </c>
      <c r="O24" s="51">
        <f>TEIK_2005!N24</f>
        <v>267</v>
      </c>
      <c r="P24" s="50">
        <f>TEIK_2005!O24</f>
        <v>46</v>
      </c>
      <c r="Q24" s="52">
        <f>TEIK_2005!P24</f>
        <v>207</v>
      </c>
      <c r="R24" s="51">
        <f>TEIK_2005!Q24</f>
        <v>482</v>
      </c>
      <c r="S24" s="52">
        <f>TEIK_2005!R24</f>
        <v>479</v>
      </c>
      <c r="T24" s="50">
        <f>TEIK_2005!S24</f>
        <v>69</v>
      </c>
      <c r="U24" s="51">
        <f>TEIK_2005!T24</f>
        <v>169</v>
      </c>
      <c r="V24" s="52">
        <f>TEIK_2005!U24</f>
        <v>2075</v>
      </c>
      <c r="W24" s="50">
        <f>TEIK_2005!V24</f>
        <v>339</v>
      </c>
      <c r="X24" s="50">
        <f>TEIK_2005!W24</f>
        <v>199</v>
      </c>
      <c r="Y24" s="50">
        <f>TEIK_2005!X24</f>
        <v>329</v>
      </c>
      <c r="Z24" s="50">
        <f>TEIK_2005!Y24</f>
        <v>814</v>
      </c>
      <c r="AA24" s="50">
        <f>TEIK_2005!Z24</f>
        <v>1871</v>
      </c>
      <c r="AB24" s="51">
        <f>TEIK_2005!AA24</f>
        <v>2194</v>
      </c>
      <c r="AC24" s="50">
        <f>TEIK_2005!AB24</f>
        <v>4051</v>
      </c>
      <c r="AD24" s="50">
        <f>TEIK_2005!AC24</f>
        <v>1787</v>
      </c>
      <c r="AE24" s="50">
        <f>TEIK_2005!AD24</f>
        <v>1193</v>
      </c>
      <c r="AF24" s="50">
        <f>TEIK_2005!AE24</f>
        <v>78345</v>
      </c>
      <c r="AG24" s="50">
        <f>TEIK_2005!AF24</f>
        <v>608</v>
      </c>
      <c r="AH24" s="50">
        <f>TEIK_2005!AG24</f>
        <v>1013</v>
      </c>
      <c r="AI24" s="50">
        <f>TEIK_2005!AH24</f>
        <v>1848</v>
      </c>
      <c r="AJ24" s="52">
        <f>TEIK_2005!AI24</f>
        <v>918</v>
      </c>
      <c r="AK24" s="50">
        <f>TEIK_2005!AJ24</f>
        <v>1103</v>
      </c>
      <c r="AL24" s="50">
        <f>TEIK_2005!AK24</f>
        <v>4893</v>
      </c>
      <c r="AM24" s="53">
        <f>TEIK_2005!AL24</f>
        <v>130</v>
      </c>
      <c r="AN24" s="51">
        <f>TEIK_2005!AM24</f>
        <v>6480</v>
      </c>
      <c r="AO24" s="52">
        <f>TEIK_2005!AN24</f>
        <v>3362</v>
      </c>
      <c r="AP24" s="51">
        <f>TEIK_2005!AO24</f>
        <v>1961</v>
      </c>
      <c r="AQ24" s="50">
        <f>TEIK_2005!AP24</f>
        <v>8347</v>
      </c>
      <c r="AR24" s="50">
        <f>TEIK_2005!AQ24</f>
        <v>248</v>
      </c>
      <c r="AS24" s="54">
        <f>TEIK_2005!AR24</f>
        <v>130359</v>
      </c>
      <c r="AT24" s="45"/>
      <c r="AU24" s="45"/>
      <c r="AV24" s="45"/>
      <c r="AW24" s="46"/>
      <c r="AX24" s="46"/>
      <c r="AY24" s="45"/>
      <c r="AZ24" s="45"/>
      <c r="BA24" s="45"/>
      <c r="BB24" s="45"/>
      <c r="BC24" s="46"/>
      <c r="BD24" s="46"/>
      <c r="BE24" s="46"/>
      <c r="BF24" s="45"/>
      <c r="BG24" s="45"/>
      <c r="BH24" s="45"/>
      <c r="BI24" s="45"/>
      <c r="BJ24" s="45"/>
      <c r="BK24" s="46"/>
      <c r="BL24" s="46"/>
      <c r="BM24" s="46"/>
      <c r="BN24" s="45"/>
      <c r="BO24" s="45"/>
      <c r="BP24" s="45"/>
      <c r="BQ24" s="45"/>
      <c r="BR24" s="45"/>
      <c r="BS24" s="45"/>
      <c r="BT24" s="45"/>
      <c r="BU24" s="45"/>
      <c r="BV24" s="45"/>
      <c r="BW24" s="45"/>
      <c r="BX24" s="46"/>
      <c r="BY24" s="46"/>
      <c r="BZ24" s="45"/>
      <c r="CA24" s="45"/>
      <c r="CB24" s="46"/>
      <c r="CC24" s="46"/>
      <c r="CD24" s="45"/>
      <c r="CE24" s="45"/>
      <c r="CF24" s="47"/>
      <c r="CG24" s="47"/>
    </row>
    <row r="25" spans="2:85" ht="13.25" outlineLevel="1" x14ac:dyDescent="0.25">
      <c r="B25" s="48" t="s">
        <v>85</v>
      </c>
      <c r="C25" s="49" t="s">
        <v>86</v>
      </c>
      <c r="D25" s="50">
        <f>TEIK_2005!C25</f>
        <v>2</v>
      </c>
      <c r="E25" s="50">
        <f>TEIK_2005!D25</f>
        <v>114</v>
      </c>
      <c r="F25" s="50">
        <f>TEIK_2005!E25</f>
        <v>212</v>
      </c>
      <c r="G25" s="50">
        <f>TEIK_2005!F25</f>
        <v>14</v>
      </c>
      <c r="H25" s="50">
        <f>TEIK_2005!G25</f>
        <v>68</v>
      </c>
      <c r="I25" s="50">
        <f>TEIK_2005!H25</f>
        <v>-20</v>
      </c>
      <c r="J25" s="50">
        <f>TEIK_2005!I25</f>
        <v>15</v>
      </c>
      <c r="K25" s="50">
        <f>TEIK_2005!J25</f>
        <v>65</v>
      </c>
      <c r="L25" s="50">
        <f>TEIK_2005!K25</f>
        <v>36</v>
      </c>
      <c r="M25" s="50">
        <f>TEIK_2005!L25</f>
        <v>106</v>
      </c>
      <c r="N25" s="50">
        <f>TEIK_2005!M25</f>
        <v>2</v>
      </c>
      <c r="O25" s="51">
        <f>TEIK_2005!N25</f>
        <v>79</v>
      </c>
      <c r="P25" s="50">
        <f>TEIK_2005!O25</f>
        <v>28</v>
      </c>
      <c r="Q25" s="52">
        <f>TEIK_2005!P25</f>
        <v>80</v>
      </c>
      <c r="R25" s="51">
        <f>TEIK_2005!Q25</f>
        <v>156</v>
      </c>
      <c r="S25" s="52">
        <f>TEIK_2005!R25</f>
        <v>161</v>
      </c>
      <c r="T25" s="50">
        <f>TEIK_2005!S25</f>
        <v>-28</v>
      </c>
      <c r="U25" s="51">
        <f>TEIK_2005!T25</f>
        <v>17</v>
      </c>
      <c r="V25" s="52">
        <f>TEIK_2005!U25</f>
        <v>475</v>
      </c>
      <c r="W25" s="50">
        <f>TEIK_2005!V25</f>
        <v>219</v>
      </c>
      <c r="X25" s="50">
        <f>TEIK_2005!W25</f>
        <v>33</v>
      </c>
      <c r="Y25" s="50">
        <f>TEIK_2005!X25</f>
        <v>373</v>
      </c>
      <c r="Z25" s="50">
        <f>TEIK_2005!Y25</f>
        <v>699</v>
      </c>
      <c r="AA25" s="50">
        <f>TEIK_2005!Z25</f>
        <v>2351</v>
      </c>
      <c r="AB25" s="51">
        <f>TEIK_2005!AA25</f>
        <v>1816</v>
      </c>
      <c r="AC25" s="50">
        <f>TEIK_2005!AB25</f>
        <v>0</v>
      </c>
      <c r="AD25" s="50">
        <f>TEIK_2005!AC25</f>
        <v>18</v>
      </c>
      <c r="AE25" s="50">
        <f>TEIK_2005!AD25</f>
        <v>973</v>
      </c>
      <c r="AF25" s="50">
        <f>TEIK_2005!AE25</f>
        <v>8953</v>
      </c>
      <c r="AG25" s="50">
        <f>TEIK_2005!AF25</f>
        <v>179</v>
      </c>
      <c r="AH25" s="50">
        <f>TEIK_2005!AG25</f>
        <v>860</v>
      </c>
      <c r="AI25" s="50">
        <f>TEIK_2005!AH25</f>
        <v>616</v>
      </c>
      <c r="AJ25" s="52">
        <f>TEIK_2005!AI25</f>
        <v>778</v>
      </c>
      <c r="AK25" s="50">
        <f>TEIK_2005!AJ25</f>
        <v>1041</v>
      </c>
      <c r="AL25" s="50">
        <f>TEIK_2005!AK25</f>
        <v>1600</v>
      </c>
      <c r="AM25" s="53">
        <f>TEIK_2005!AL25</f>
        <v>134</v>
      </c>
      <c r="AN25" s="51">
        <f>TEIK_2005!AM25</f>
        <v>848</v>
      </c>
      <c r="AO25" s="52">
        <f>TEIK_2005!AN25</f>
        <v>754</v>
      </c>
      <c r="AP25" s="51">
        <f>TEIK_2005!AO25</f>
        <v>419</v>
      </c>
      <c r="AQ25" s="50">
        <f>TEIK_2005!AP25</f>
        <v>12339</v>
      </c>
      <c r="AR25" s="50">
        <f>TEIK_2005!AQ25</f>
        <v>17</v>
      </c>
      <c r="AS25" s="54">
        <f>TEIK_2005!AR25</f>
        <v>36602</v>
      </c>
      <c r="AT25" s="45"/>
      <c r="AU25" s="45"/>
      <c r="AV25" s="45"/>
      <c r="AW25" s="46"/>
      <c r="AX25" s="46"/>
      <c r="AY25" s="45"/>
      <c r="AZ25" s="45"/>
      <c r="BA25" s="45"/>
      <c r="BB25" s="45"/>
      <c r="BC25" s="46"/>
      <c r="BD25" s="46"/>
      <c r="BE25" s="46"/>
      <c r="BF25" s="45"/>
      <c r="BG25" s="45"/>
      <c r="BH25" s="45"/>
      <c r="BI25" s="45"/>
      <c r="BJ25" s="45"/>
      <c r="BK25" s="46"/>
      <c r="BL25" s="46"/>
      <c r="BM25" s="46"/>
      <c r="BN25" s="45"/>
      <c r="BO25" s="45"/>
      <c r="BP25" s="45"/>
      <c r="BQ25" s="45"/>
      <c r="BR25" s="45"/>
      <c r="BS25" s="45"/>
      <c r="BT25" s="45"/>
      <c r="BU25" s="45"/>
      <c r="BV25" s="45"/>
      <c r="BW25" s="45"/>
      <c r="BX25" s="46"/>
      <c r="BY25" s="46"/>
      <c r="BZ25" s="45"/>
      <c r="CA25" s="45"/>
      <c r="CB25" s="46"/>
      <c r="CC25" s="46"/>
      <c r="CD25" s="45"/>
      <c r="CE25" s="45"/>
      <c r="CF25" s="47"/>
      <c r="CG25" s="47"/>
    </row>
    <row r="26" spans="2:85" ht="13.25" outlineLevel="1" x14ac:dyDescent="0.25">
      <c r="B26" s="48" t="s">
        <v>87</v>
      </c>
      <c r="C26" s="49" t="s">
        <v>88</v>
      </c>
      <c r="D26" s="50">
        <f>TEIK_2005!C26</f>
        <v>0</v>
      </c>
      <c r="E26" s="50">
        <f>TEIK_2005!D26</f>
        <v>0</v>
      </c>
      <c r="F26" s="50">
        <f>TEIK_2005!E26</f>
        <v>0</v>
      </c>
      <c r="G26" s="50">
        <f>TEIK_2005!F26</f>
        <v>0</v>
      </c>
      <c r="H26" s="50">
        <f>TEIK_2005!G26</f>
        <v>0</v>
      </c>
      <c r="I26" s="50">
        <f>TEIK_2005!H26</f>
        <v>0</v>
      </c>
      <c r="J26" s="50">
        <f>TEIK_2005!I26</f>
        <v>0</v>
      </c>
      <c r="K26" s="50">
        <f>TEIK_2005!J26</f>
        <v>0</v>
      </c>
      <c r="L26" s="50">
        <f>TEIK_2005!K26</f>
        <v>0</v>
      </c>
      <c r="M26" s="50">
        <f>TEIK_2005!L26</f>
        <v>0</v>
      </c>
      <c r="N26" s="50">
        <f>TEIK_2005!M26</f>
        <v>0</v>
      </c>
      <c r="O26" s="51">
        <f>TEIK_2005!N26</f>
        <v>0</v>
      </c>
      <c r="P26" s="50">
        <f>TEIK_2005!O26</f>
        <v>0</v>
      </c>
      <c r="Q26" s="52">
        <f>TEIK_2005!P26</f>
        <v>0</v>
      </c>
      <c r="R26" s="51">
        <f>TEIK_2005!Q26</f>
        <v>0</v>
      </c>
      <c r="S26" s="52">
        <f>TEIK_2005!R26</f>
        <v>0</v>
      </c>
      <c r="T26" s="50">
        <f>TEIK_2005!S26</f>
        <v>0</v>
      </c>
      <c r="U26" s="51">
        <f>TEIK_2005!T26</f>
        <v>0</v>
      </c>
      <c r="V26" s="52">
        <f>TEIK_2005!U26</f>
        <v>0</v>
      </c>
      <c r="W26" s="50">
        <f>TEIK_2005!V26</f>
        <v>0</v>
      </c>
      <c r="X26" s="50">
        <f>TEIK_2005!W26</f>
        <v>0</v>
      </c>
      <c r="Y26" s="50">
        <f>TEIK_2005!X26</f>
        <v>0</v>
      </c>
      <c r="Z26" s="50">
        <f>TEIK_2005!Y26</f>
        <v>0</v>
      </c>
      <c r="AA26" s="50">
        <f>TEIK_2005!Z26</f>
        <v>0</v>
      </c>
      <c r="AB26" s="51">
        <f>TEIK_2005!AA26</f>
        <v>0</v>
      </c>
      <c r="AC26" s="50">
        <f>TEIK_2005!AB26</f>
        <v>0</v>
      </c>
      <c r="AD26" s="50">
        <f>TEIK_2005!AC26</f>
        <v>0</v>
      </c>
      <c r="AE26" s="50">
        <f>TEIK_2005!AD26</f>
        <v>0</v>
      </c>
      <c r="AF26" s="50">
        <f>TEIK_2005!AE26</f>
        <v>0</v>
      </c>
      <c r="AG26" s="50">
        <f>TEIK_2005!AF26</f>
        <v>0</v>
      </c>
      <c r="AH26" s="50">
        <f>TEIK_2005!AG26</f>
        <v>0</v>
      </c>
      <c r="AI26" s="50">
        <f>TEIK_2005!AH26</f>
        <v>0</v>
      </c>
      <c r="AJ26" s="52">
        <f>TEIK_2005!AI26</f>
        <v>0</v>
      </c>
      <c r="AK26" s="50">
        <f>TEIK_2005!AJ26</f>
        <v>0</v>
      </c>
      <c r="AL26" s="50">
        <f>TEIK_2005!AK26</f>
        <v>0</v>
      </c>
      <c r="AM26" s="53">
        <f>TEIK_2005!AL26</f>
        <v>0</v>
      </c>
      <c r="AN26" s="51">
        <f>TEIK_2005!AM26</f>
        <v>0</v>
      </c>
      <c r="AO26" s="52">
        <f>TEIK_2005!AN26</f>
        <v>0</v>
      </c>
      <c r="AP26" s="51">
        <f>TEIK_2005!AO26</f>
        <v>0</v>
      </c>
      <c r="AQ26" s="50">
        <f>TEIK_2005!AP26</f>
        <v>0</v>
      </c>
      <c r="AR26" s="50">
        <f>TEIK_2005!AQ26</f>
        <v>0</v>
      </c>
      <c r="AS26" s="54">
        <f>TEIK_2005!AR26</f>
        <v>0</v>
      </c>
      <c r="AT26" s="45"/>
      <c r="AU26" s="45"/>
      <c r="AV26" s="45"/>
      <c r="AW26" s="46"/>
      <c r="AX26" s="46"/>
      <c r="AY26" s="45"/>
      <c r="AZ26" s="45"/>
      <c r="BA26" s="45"/>
      <c r="BB26" s="45"/>
      <c r="BC26" s="46"/>
      <c r="BD26" s="46"/>
      <c r="BE26" s="46"/>
      <c r="BF26" s="45"/>
      <c r="BG26" s="45"/>
      <c r="BH26" s="45"/>
      <c r="BI26" s="45"/>
      <c r="BJ26" s="45"/>
      <c r="BK26" s="46"/>
      <c r="BL26" s="46"/>
      <c r="BM26" s="46"/>
      <c r="BN26" s="45"/>
      <c r="BO26" s="45"/>
      <c r="BP26" s="45"/>
      <c r="BQ26" s="45"/>
      <c r="BR26" s="45"/>
      <c r="BS26" s="45"/>
      <c r="BT26" s="45"/>
      <c r="BU26" s="45"/>
      <c r="BV26" s="45"/>
      <c r="BW26" s="45"/>
      <c r="BX26" s="46"/>
      <c r="BY26" s="46"/>
      <c r="BZ26" s="45"/>
      <c r="CA26" s="45"/>
      <c r="CB26" s="46"/>
      <c r="CC26" s="46"/>
      <c r="CD26" s="45"/>
      <c r="CE26" s="45"/>
      <c r="CF26" s="47"/>
      <c r="CG26" s="47"/>
    </row>
    <row r="27" spans="2:85" ht="13.25" outlineLevel="1" x14ac:dyDescent="0.25">
      <c r="B27" s="48" t="s">
        <v>89</v>
      </c>
      <c r="C27" s="49" t="s">
        <v>90</v>
      </c>
      <c r="D27" s="50">
        <f>TEIK_2005!C27</f>
        <v>0</v>
      </c>
      <c r="E27" s="50">
        <f>TEIK_2005!D27</f>
        <v>0</v>
      </c>
      <c r="F27" s="50">
        <f>TEIK_2005!E27</f>
        <v>0</v>
      </c>
      <c r="G27" s="50">
        <f>TEIK_2005!F27</f>
        <v>0</v>
      </c>
      <c r="H27" s="50">
        <f>TEIK_2005!G27</f>
        <v>0</v>
      </c>
      <c r="I27" s="50">
        <f>TEIK_2005!H27</f>
        <v>0</v>
      </c>
      <c r="J27" s="50">
        <f>TEIK_2005!I27</f>
        <v>0</v>
      </c>
      <c r="K27" s="50">
        <f>TEIK_2005!J27</f>
        <v>0</v>
      </c>
      <c r="L27" s="50">
        <f>TEIK_2005!K27</f>
        <v>0</v>
      </c>
      <c r="M27" s="50">
        <f>TEIK_2005!L27</f>
        <v>0</v>
      </c>
      <c r="N27" s="50">
        <f>TEIK_2005!M27</f>
        <v>0</v>
      </c>
      <c r="O27" s="51">
        <f>TEIK_2005!N27</f>
        <v>0</v>
      </c>
      <c r="P27" s="50">
        <f>TEIK_2005!O27</f>
        <v>0</v>
      </c>
      <c r="Q27" s="52">
        <f>TEIK_2005!P27</f>
        <v>0</v>
      </c>
      <c r="R27" s="51">
        <f>TEIK_2005!Q27</f>
        <v>0</v>
      </c>
      <c r="S27" s="52">
        <f>TEIK_2005!R27</f>
        <v>0</v>
      </c>
      <c r="T27" s="50">
        <f>TEIK_2005!S27</f>
        <v>0</v>
      </c>
      <c r="U27" s="51">
        <f>TEIK_2005!T27</f>
        <v>0</v>
      </c>
      <c r="V27" s="52">
        <f>TEIK_2005!U27</f>
        <v>0</v>
      </c>
      <c r="W27" s="50">
        <f>TEIK_2005!V27</f>
        <v>0</v>
      </c>
      <c r="X27" s="50">
        <f>TEIK_2005!W27</f>
        <v>0</v>
      </c>
      <c r="Y27" s="50">
        <f>TEIK_2005!X27</f>
        <v>0</v>
      </c>
      <c r="Z27" s="50">
        <f>TEIK_2005!Y27</f>
        <v>0</v>
      </c>
      <c r="AA27" s="50">
        <f>TEIK_2005!Z27</f>
        <v>0</v>
      </c>
      <c r="AB27" s="51">
        <f>TEIK_2005!AA27</f>
        <v>0</v>
      </c>
      <c r="AC27" s="50">
        <f>TEIK_2005!AB27</f>
        <v>0</v>
      </c>
      <c r="AD27" s="50">
        <f>TEIK_2005!AC27</f>
        <v>0</v>
      </c>
      <c r="AE27" s="50">
        <f>TEIK_2005!AD27</f>
        <v>0</v>
      </c>
      <c r="AF27" s="50">
        <f>TEIK_2005!AE27</f>
        <v>0</v>
      </c>
      <c r="AG27" s="50">
        <f>TEIK_2005!AF27</f>
        <v>0</v>
      </c>
      <c r="AH27" s="50">
        <f>TEIK_2005!AG27</f>
        <v>0</v>
      </c>
      <c r="AI27" s="50">
        <f>TEIK_2005!AH27</f>
        <v>0</v>
      </c>
      <c r="AJ27" s="52">
        <f>TEIK_2005!AI27</f>
        <v>0</v>
      </c>
      <c r="AK27" s="50">
        <f>TEIK_2005!AJ27</f>
        <v>0</v>
      </c>
      <c r="AL27" s="50">
        <f>TEIK_2005!AK27</f>
        <v>0</v>
      </c>
      <c r="AM27" s="53">
        <f>TEIK_2005!AL27</f>
        <v>0</v>
      </c>
      <c r="AN27" s="51">
        <f>TEIK_2005!AM27</f>
        <v>0</v>
      </c>
      <c r="AO27" s="52">
        <f>TEIK_2005!AN27</f>
        <v>0</v>
      </c>
      <c r="AP27" s="51">
        <f>TEIK_2005!AO27</f>
        <v>0</v>
      </c>
      <c r="AQ27" s="50">
        <f>TEIK_2005!AP27</f>
        <v>0</v>
      </c>
      <c r="AR27" s="50">
        <f>TEIK_2005!AQ27</f>
        <v>0</v>
      </c>
      <c r="AS27" s="54">
        <f>TEIK_2005!AR27</f>
        <v>0</v>
      </c>
      <c r="AT27" s="45"/>
      <c r="AU27" s="45"/>
      <c r="AV27" s="45"/>
      <c r="AW27" s="46"/>
      <c r="AX27" s="46"/>
      <c r="AY27" s="45"/>
      <c r="AZ27" s="45"/>
      <c r="BA27" s="45"/>
      <c r="BB27" s="45"/>
      <c r="BC27" s="46"/>
      <c r="BD27" s="46"/>
      <c r="BE27" s="46"/>
      <c r="BF27" s="45"/>
      <c r="BG27" s="45"/>
      <c r="BH27" s="45"/>
      <c r="BI27" s="45"/>
      <c r="BJ27" s="45"/>
      <c r="BK27" s="46"/>
      <c r="BL27" s="46"/>
      <c r="BM27" s="46"/>
      <c r="BN27" s="45"/>
      <c r="BO27" s="45"/>
      <c r="BP27" s="45"/>
      <c r="BQ27" s="45"/>
      <c r="BR27" s="45"/>
      <c r="BS27" s="45"/>
      <c r="BT27" s="45"/>
      <c r="BU27" s="45"/>
      <c r="BV27" s="45"/>
      <c r="BW27" s="45"/>
      <c r="BX27" s="46"/>
      <c r="BY27" s="46"/>
      <c r="BZ27" s="45"/>
      <c r="CA27" s="45"/>
      <c r="CB27" s="46"/>
      <c r="CC27" s="46"/>
      <c r="CD27" s="45"/>
      <c r="CE27" s="45"/>
      <c r="CF27" s="47"/>
      <c r="CG27" s="47"/>
    </row>
    <row r="28" spans="2:85" ht="13.25" outlineLevel="1" x14ac:dyDescent="0.25">
      <c r="B28" s="48" t="s">
        <v>91</v>
      </c>
      <c r="C28" s="49" t="s">
        <v>92</v>
      </c>
      <c r="D28" s="50">
        <f>TEIK_2005!C28</f>
        <v>0</v>
      </c>
      <c r="E28" s="50">
        <f>TEIK_2005!D28</f>
        <v>0</v>
      </c>
      <c r="F28" s="50">
        <f>TEIK_2005!E28</f>
        <v>0</v>
      </c>
      <c r="G28" s="50">
        <f>TEIK_2005!F28</f>
        <v>0</v>
      </c>
      <c r="H28" s="50">
        <f>TEIK_2005!G28</f>
        <v>0</v>
      </c>
      <c r="I28" s="50">
        <f>TEIK_2005!H28</f>
        <v>0</v>
      </c>
      <c r="J28" s="50">
        <f>TEIK_2005!I28</f>
        <v>0</v>
      </c>
      <c r="K28" s="50">
        <f>TEIK_2005!J28</f>
        <v>0</v>
      </c>
      <c r="L28" s="50">
        <f>TEIK_2005!K28</f>
        <v>0</v>
      </c>
      <c r="M28" s="50">
        <f>TEIK_2005!L28</f>
        <v>0</v>
      </c>
      <c r="N28" s="50">
        <f>TEIK_2005!M28</f>
        <v>0</v>
      </c>
      <c r="O28" s="51">
        <f>TEIK_2005!N28</f>
        <v>0</v>
      </c>
      <c r="P28" s="50">
        <f>TEIK_2005!O28</f>
        <v>0</v>
      </c>
      <c r="Q28" s="52">
        <f>TEIK_2005!P28</f>
        <v>0</v>
      </c>
      <c r="R28" s="51">
        <f>TEIK_2005!Q28</f>
        <v>0</v>
      </c>
      <c r="S28" s="52">
        <f>TEIK_2005!R28</f>
        <v>0</v>
      </c>
      <c r="T28" s="50">
        <f>TEIK_2005!S28</f>
        <v>0</v>
      </c>
      <c r="U28" s="51">
        <f>TEIK_2005!T28</f>
        <v>0</v>
      </c>
      <c r="V28" s="52">
        <f>TEIK_2005!U28</f>
        <v>0</v>
      </c>
      <c r="W28" s="50">
        <f>TEIK_2005!V28</f>
        <v>0</v>
      </c>
      <c r="X28" s="50">
        <f>TEIK_2005!W28</f>
        <v>0</v>
      </c>
      <c r="Y28" s="50">
        <f>TEIK_2005!X28</f>
        <v>0</v>
      </c>
      <c r="Z28" s="50">
        <f>TEIK_2005!Y28</f>
        <v>0</v>
      </c>
      <c r="AA28" s="50">
        <f>TEIK_2005!Z28</f>
        <v>0</v>
      </c>
      <c r="AB28" s="51">
        <f>TEIK_2005!AA28</f>
        <v>0</v>
      </c>
      <c r="AC28" s="50">
        <f>TEIK_2005!AB28</f>
        <v>0</v>
      </c>
      <c r="AD28" s="50">
        <f>TEIK_2005!AC28</f>
        <v>0</v>
      </c>
      <c r="AE28" s="50">
        <f>TEIK_2005!AD28</f>
        <v>0</v>
      </c>
      <c r="AF28" s="50">
        <f>TEIK_2005!AE28</f>
        <v>0</v>
      </c>
      <c r="AG28" s="50">
        <f>TEIK_2005!AF28</f>
        <v>0</v>
      </c>
      <c r="AH28" s="50">
        <f>TEIK_2005!AG28</f>
        <v>0</v>
      </c>
      <c r="AI28" s="50">
        <f>TEIK_2005!AH28</f>
        <v>0</v>
      </c>
      <c r="AJ28" s="52">
        <f>TEIK_2005!AI28</f>
        <v>0</v>
      </c>
      <c r="AK28" s="50">
        <f>TEIK_2005!AJ28</f>
        <v>0</v>
      </c>
      <c r="AL28" s="50">
        <f>TEIK_2005!AK28</f>
        <v>0</v>
      </c>
      <c r="AM28" s="53">
        <f>TEIK_2005!AL28</f>
        <v>0</v>
      </c>
      <c r="AN28" s="51">
        <f>TEIK_2005!AM28</f>
        <v>0</v>
      </c>
      <c r="AO28" s="52">
        <f>TEIK_2005!AN28</f>
        <v>0</v>
      </c>
      <c r="AP28" s="51">
        <f>TEIK_2005!AO28</f>
        <v>0</v>
      </c>
      <c r="AQ28" s="50">
        <f>TEIK_2005!AP28</f>
        <v>0</v>
      </c>
      <c r="AR28" s="50">
        <f>TEIK_2005!AQ28</f>
        <v>0</v>
      </c>
      <c r="AS28" s="54">
        <f>TEIK_2005!AR28</f>
        <v>0</v>
      </c>
      <c r="AT28" s="45"/>
      <c r="AU28" s="45"/>
      <c r="AV28" s="45"/>
      <c r="AW28" s="46"/>
      <c r="AX28" s="46"/>
      <c r="AY28" s="45"/>
      <c r="AZ28" s="45"/>
      <c r="BA28" s="45"/>
      <c r="BB28" s="45"/>
      <c r="BC28" s="46"/>
      <c r="BD28" s="46"/>
      <c r="BE28" s="46"/>
      <c r="BF28" s="45"/>
      <c r="BG28" s="45"/>
      <c r="BH28" s="45"/>
      <c r="BI28" s="45"/>
      <c r="BJ28" s="45"/>
      <c r="BK28" s="46"/>
      <c r="BL28" s="46"/>
      <c r="BM28" s="46"/>
      <c r="BN28" s="45"/>
      <c r="BO28" s="45"/>
      <c r="BP28" s="45"/>
      <c r="BQ28" s="45"/>
      <c r="BR28" s="45"/>
      <c r="BS28" s="45"/>
      <c r="BT28" s="45"/>
      <c r="BU28" s="45"/>
      <c r="BV28" s="45"/>
      <c r="BW28" s="45"/>
      <c r="BX28" s="46"/>
      <c r="BY28" s="46"/>
      <c r="BZ28" s="45"/>
      <c r="CA28" s="45"/>
      <c r="CB28" s="46"/>
      <c r="CC28" s="46"/>
      <c r="CD28" s="45"/>
      <c r="CE28" s="45"/>
      <c r="CF28" s="47"/>
      <c r="CG28" s="47"/>
    </row>
    <row r="29" spans="2:85" ht="13.25" outlineLevel="1" x14ac:dyDescent="0.25">
      <c r="B29" s="48" t="s">
        <v>93</v>
      </c>
      <c r="C29" s="49" t="s">
        <v>94</v>
      </c>
      <c r="D29" s="50">
        <f>TEIK_2005!C29</f>
        <v>0</v>
      </c>
      <c r="E29" s="50">
        <f>TEIK_2005!D29</f>
        <v>0</v>
      </c>
      <c r="F29" s="50">
        <f>TEIK_2005!E29</f>
        <v>0</v>
      </c>
      <c r="G29" s="50">
        <f>TEIK_2005!F29</f>
        <v>0</v>
      </c>
      <c r="H29" s="50">
        <f>TEIK_2005!G29</f>
        <v>0</v>
      </c>
      <c r="I29" s="50">
        <f>TEIK_2005!H29</f>
        <v>0</v>
      </c>
      <c r="J29" s="50">
        <f>TEIK_2005!I29</f>
        <v>0</v>
      </c>
      <c r="K29" s="50">
        <f>TEIK_2005!J29</f>
        <v>0</v>
      </c>
      <c r="L29" s="50">
        <f>TEIK_2005!K29</f>
        <v>0</v>
      </c>
      <c r="M29" s="50">
        <f>TEIK_2005!L29</f>
        <v>0</v>
      </c>
      <c r="N29" s="50">
        <f>TEIK_2005!M29</f>
        <v>0</v>
      </c>
      <c r="O29" s="51">
        <f>TEIK_2005!N29</f>
        <v>0</v>
      </c>
      <c r="P29" s="50">
        <f>TEIK_2005!O29</f>
        <v>0</v>
      </c>
      <c r="Q29" s="52">
        <f>TEIK_2005!P29</f>
        <v>0</v>
      </c>
      <c r="R29" s="51">
        <f>TEIK_2005!Q29</f>
        <v>0</v>
      </c>
      <c r="S29" s="52">
        <f>TEIK_2005!R29</f>
        <v>0</v>
      </c>
      <c r="T29" s="50">
        <f>TEIK_2005!S29</f>
        <v>0</v>
      </c>
      <c r="U29" s="51">
        <f>TEIK_2005!T29</f>
        <v>0</v>
      </c>
      <c r="V29" s="52">
        <f>TEIK_2005!U29</f>
        <v>0</v>
      </c>
      <c r="W29" s="50">
        <f>TEIK_2005!V29</f>
        <v>0</v>
      </c>
      <c r="X29" s="50">
        <f>TEIK_2005!W29</f>
        <v>0</v>
      </c>
      <c r="Y29" s="50">
        <f>TEIK_2005!X29</f>
        <v>0</v>
      </c>
      <c r="Z29" s="50">
        <f>TEIK_2005!Y29</f>
        <v>0</v>
      </c>
      <c r="AA29" s="50">
        <f>TEIK_2005!Z29</f>
        <v>0</v>
      </c>
      <c r="AB29" s="51">
        <f>TEIK_2005!AA29</f>
        <v>0</v>
      </c>
      <c r="AC29" s="50">
        <f>TEIK_2005!AB29</f>
        <v>0</v>
      </c>
      <c r="AD29" s="50">
        <f>TEIK_2005!AC29</f>
        <v>0</v>
      </c>
      <c r="AE29" s="50">
        <f>TEIK_2005!AD29</f>
        <v>0</v>
      </c>
      <c r="AF29" s="50">
        <f>TEIK_2005!AE29</f>
        <v>0</v>
      </c>
      <c r="AG29" s="50">
        <f>TEIK_2005!AF29</f>
        <v>0</v>
      </c>
      <c r="AH29" s="50">
        <f>TEIK_2005!AG29</f>
        <v>0</v>
      </c>
      <c r="AI29" s="50">
        <f>TEIK_2005!AH29</f>
        <v>0</v>
      </c>
      <c r="AJ29" s="52">
        <f>TEIK_2005!AI29</f>
        <v>0</v>
      </c>
      <c r="AK29" s="50">
        <f>TEIK_2005!AJ29</f>
        <v>0</v>
      </c>
      <c r="AL29" s="50">
        <f>TEIK_2005!AK29</f>
        <v>0</v>
      </c>
      <c r="AM29" s="53">
        <f>TEIK_2005!AL29</f>
        <v>0</v>
      </c>
      <c r="AN29" s="51">
        <f>TEIK_2005!AM29</f>
        <v>0</v>
      </c>
      <c r="AO29" s="52">
        <f>TEIK_2005!AN29</f>
        <v>0</v>
      </c>
      <c r="AP29" s="51">
        <f>TEIK_2005!AO29</f>
        <v>0</v>
      </c>
      <c r="AQ29" s="50">
        <f>TEIK_2005!AP29</f>
        <v>0</v>
      </c>
      <c r="AR29" s="50">
        <f>TEIK_2005!AQ29</f>
        <v>0</v>
      </c>
      <c r="AS29" s="54">
        <f>TEIK_2005!AR29</f>
        <v>0</v>
      </c>
      <c r="AT29" s="45"/>
      <c r="AU29" s="45"/>
      <c r="AV29" s="45"/>
      <c r="AW29" s="46"/>
      <c r="AX29" s="46"/>
      <c r="AY29" s="45"/>
      <c r="AZ29" s="45"/>
      <c r="BA29" s="45"/>
      <c r="BB29" s="45"/>
      <c r="BC29" s="46"/>
      <c r="BD29" s="46"/>
      <c r="BE29" s="46"/>
      <c r="BF29" s="45"/>
      <c r="BG29" s="45"/>
      <c r="BH29" s="45"/>
      <c r="BI29" s="45"/>
      <c r="BJ29" s="45"/>
      <c r="BK29" s="46"/>
      <c r="BL29" s="46"/>
      <c r="BM29" s="46"/>
      <c r="BN29" s="45"/>
      <c r="BO29" s="45"/>
      <c r="BP29" s="45"/>
      <c r="BQ29" s="45"/>
      <c r="BR29" s="45"/>
      <c r="BS29" s="45"/>
      <c r="BT29" s="45"/>
      <c r="BU29" s="45"/>
      <c r="BV29" s="45"/>
      <c r="BW29" s="45"/>
      <c r="BX29" s="46"/>
      <c r="BY29" s="46"/>
      <c r="BZ29" s="45"/>
      <c r="CA29" s="45"/>
      <c r="CB29" s="46"/>
      <c r="CC29" s="46"/>
      <c r="CD29" s="45"/>
      <c r="CE29" s="45"/>
      <c r="CF29" s="47"/>
      <c r="CG29" s="47"/>
    </row>
    <row r="30" spans="2:85" ht="13.25" outlineLevel="1" x14ac:dyDescent="0.25">
      <c r="B30" s="48" t="s">
        <v>95</v>
      </c>
      <c r="C30" s="49" t="s">
        <v>96</v>
      </c>
      <c r="D30" s="50">
        <f>TEIK_2005!C30</f>
        <v>0</v>
      </c>
      <c r="E30" s="50">
        <f>TEIK_2005!D30</f>
        <v>0</v>
      </c>
      <c r="F30" s="50">
        <f>TEIK_2005!E30</f>
        <v>0</v>
      </c>
      <c r="G30" s="50">
        <f>TEIK_2005!F30</f>
        <v>0</v>
      </c>
      <c r="H30" s="50">
        <f>TEIK_2005!G30</f>
        <v>0</v>
      </c>
      <c r="I30" s="50">
        <f>TEIK_2005!H30</f>
        <v>0</v>
      </c>
      <c r="J30" s="50">
        <f>TEIK_2005!I30</f>
        <v>0</v>
      </c>
      <c r="K30" s="50">
        <f>TEIK_2005!J30</f>
        <v>0</v>
      </c>
      <c r="L30" s="50">
        <f>TEIK_2005!K30</f>
        <v>0</v>
      </c>
      <c r="M30" s="50">
        <f>TEIK_2005!L30</f>
        <v>0</v>
      </c>
      <c r="N30" s="50">
        <f>TEIK_2005!M30</f>
        <v>0</v>
      </c>
      <c r="O30" s="51">
        <f>TEIK_2005!N30</f>
        <v>0</v>
      </c>
      <c r="P30" s="50">
        <f>TEIK_2005!O30</f>
        <v>0</v>
      </c>
      <c r="Q30" s="52">
        <f>TEIK_2005!P30</f>
        <v>0</v>
      </c>
      <c r="R30" s="51">
        <f>TEIK_2005!Q30</f>
        <v>0</v>
      </c>
      <c r="S30" s="52">
        <f>TEIK_2005!R30</f>
        <v>0</v>
      </c>
      <c r="T30" s="50">
        <f>TEIK_2005!S30</f>
        <v>0</v>
      </c>
      <c r="U30" s="51">
        <f>TEIK_2005!T30</f>
        <v>0</v>
      </c>
      <c r="V30" s="52">
        <f>TEIK_2005!U30</f>
        <v>0</v>
      </c>
      <c r="W30" s="50">
        <f>TEIK_2005!V30</f>
        <v>0</v>
      </c>
      <c r="X30" s="50">
        <f>TEIK_2005!W30</f>
        <v>0</v>
      </c>
      <c r="Y30" s="50">
        <f>TEIK_2005!X30</f>
        <v>0</v>
      </c>
      <c r="Z30" s="50">
        <f>TEIK_2005!Y30</f>
        <v>0</v>
      </c>
      <c r="AA30" s="50">
        <f>TEIK_2005!Z30</f>
        <v>0</v>
      </c>
      <c r="AB30" s="51">
        <f>TEIK_2005!AA30</f>
        <v>0</v>
      </c>
      <c r="AC30" s="50">
        <f>TEIK_2005!AB30</f>
        <v>0</v>
      </c>
      <c r="AD30" s="50">
        <f>TEIK_2005!AC30</f>
        <v>0</v>
      </c>
      <c r="AE30" s="50">
        <f>TEIK_2005!AD30</f>
        <v>0</v>
      </c>
      <c r="AF30" s="50">
        <f>TEIK_2005!AE30</f>
        <v>0</v>
      </c>
      <c r="AG30" s="50">
        <f>TEIK_2005!AF30</f>
        <v>0</v>
      </c>
      <c r="AH30" s="50">
        <f>TEIK_2005!AG30</f>
        <v>0</v>
      </c>
      <c r="AI30" s="50">
        <f>TEIK_2005!AH30</f>
        <v>0</v>
      </c>
      <c r="AJ30" s="52">
        <f>TEIK_2005!AI30</f>
        <v>0</v>
      </c>
      <c r="AK30" s="50">
        <f>TEIK_2005!AJ30</f>
        <v>0</v>
      </c>
      <c r="AL30" s="50">
        <f>TEIK_2005!AK30</f>
        <v>0</v>
      </c>
      <c r="AM30" s="53">
        <f>TEIK_2005!AL30</f>
        <v>0</v>
      </c>
      <c r="AN30" s="51">
        <f>TEIK_2005!AM30</f>
        <v>0</v>
      </c>
      <c r="AO30" s="52">
        <f>TEIK_2005!AN30</f>
        <v>0</v>
      </c>
      <c r="AP30" s="51">
        <f>TEIK_2005!AO30</f>
        <v>0</v>
      </c>
      <c r="AQ30" s="50">
        <f>TEIK_2005!AP30</f>
        <v>0</v>
      </c>
      <c r="AR30" s="50">
        <f>TEIK_2005!AQ30</f>
        <v>0</v>
      </c>
      <c r="AS30" s="54">
        <f>TEIK_2005!AR30</f>
        <v>0</v>
      </c>
      <c r="AT30" s="45"/>
      <c r="AU30" s="45"/>
      <c r="AV30" s="45"/>
      <c r="AW30" s="46"/>
      <c r="AX30" s="46"/>
      <c r="AY30" s="45"/>
      <c r="AZ30" s="45"/>
      <c r="BA30" s="45"/>
      <c r="BB30" s="45"/>
      <c r="BC30" s="46"/>
      <c r="BD30" s="46"/>
      <c r="BE30" s="46"/>
      <c r="BF30" s="45"/>
      <c r="BG30" s="45"/>
      <c r="BH30" s="45"/>
      <c r="BI30" s="45"/>
      <c r="BJ30" s="45"/>
      <c r="BK30" s="46"/>
      <c r="BL30" s="46"/>
      <c r="BM30" s="46"/>
      <c r="BN30" s="45"/>
      <c r="BO30" s="45"/>
      <c r="BP30" s="45"/>
      <c r="BQ30" s="45"/>
      <c r="BR30" s="45"/>
      <c r="BS30" s="45"/>
      <c r="BT30" s="45"/>
      <c r="BU30" s="45"/>
      <c r="BV30" s="45"/>
      <c r="BW30" s="45"/>
      <c r="BX30" s="46"/>
      <c r="BY30" s="46"/>
      <c r="BZ30" s="45"/>
      <c r="CA30" s="45"/>
      <c r="CB30" s="46"/>
      <c r="CC30" s="46"/>
      <c r="CD30" s="45"/>
      <c r="CE30" s="45"/>
      <c r="CF30" s="47"/>
      <c r="CG30" s="47"/>
    </row>
    <row r="31" spans="2:85" ht="13.25" outlineLevel="1" x14ac:dyDescent="0.25">
      <c r="B31" s="48" t="s">
        <v>97</v>
      </c>
      <c r="C31" s="49" t="s">
        <v>98</v>
      </c>
      <c r="D31" s="50">
        <f>TEIK_2005!C31</f>
        <v>0</v>
      </c>
      <c r="E31" s="50">
        <f>TEIK_2005!D31</f>
        <v>0</v>
      </c>
      <c r="F31" s="50">
        <f>TEIK_2005!E31</f>
        <v>0</v>
      </c>
      <c r="G31" s="50">
        <f>TEIK_2005!F31</f>
        <v>0</v>
      </c>
      <c r="H31" s="50">
        <f>TEIK_2005!G31</f>
        <v>0</v>
      </c>
      <c r="I31" s="50">
        <f>TEIK_2005!H31</f>
        <v>0</v>
      </c>
      <c r="J31" s="50">
        <f>TEIK_2005!I31</f>
        <v>0</v>
      </c>
      <c r="K31" s="50">
        <f>TEIK_2005!J31</f>
        <v>0</v>
      </c>
      <c r="L31" s="50">
        <f>TEIK_2005!K31</f>
        <v>0</v>
      </c>
      <c r="M31" s="50">
        <f>TEIK_2005!L31</f>
        <v>0</v>
      </c>
      <c r="N31" s="50">
        <f>TEIK_2005!M31</f>
        <v>0</v>
      </c>
      <c r="O31" s="51">
        <f>TEIK_2005!N31</f>
        <v>0</v>
      </c>
      <c r="P31" s="50">
        <f>TEIK_2005!O31</f>
        <v>0</v>
      </c>
      <c r="Q31" s="52">
        <f>TEIK_2005!P31</f>
        <v>0</v>
      </c>
      <c r="R31" s="51">
        <f>TEIK_2005!Q31</f>
        <v>0</v>
      </c>
      <c r="S31" s="52">
        <f>TEIK_2005!R31</f>
        <v>0</v>
      </c>
      <c r="T31" s="50">
        <f>TEIK_2005!S31</f>
        <v>0</v>
      </c>
      <c r="U31" s="51">
        <f>TEIK_2005!T31</f>
        <v>0</v>
      </c>
      <c r="V31" s="52">
        <f>TEIK_2005!U31</f>
        <v>0</v>
      </c>
      <c r="W31" s="50">
        <f>TEIK_2005!V31</f>
        <v>0</v>
      </c>
      <c r="X31" s="50">
        <f>TEIK_2005!W31</f>
        <v>0</v>
      </c>
      <c r="Y31" s="50">
        <f>TEIK_2005!X31</f>
        <v>0</v>
      </c>
      <c r="Z31" s="50">
        <f>TEIK_2005!Y31</f>
        <v>0</v>
      </c>
      <c r="AA31" s="50">
        <f>TEIK_2005!Z31</f>
        <v>0</v>
      </c>
      <c r="AB31" s="51">
        <f>TEIK_2005!AA31</f>
        <v>0</v>
      </c>
      <c r="AC31" s="50">
        <f>TEIK_2005!AB31</f>
        <v>0</v>
      </c>
      <c r="AD31" s="50">
        <f>TEIK_2005!AC31</f>
        <v>0</v>
      </c>
      <c r="AE31" s="50">
        <f>TEIK_2005!AD31</f>
        <v>0</v>
      </c>
      <c r="AF31" s="50">
        <f>TEIK_2005!AE31</f>
        <v>0</v>
      </c>
      <c r="AG31" s="50">
        <f>TEIK_2005!AF31</f>
        <v>0</v>
      </c>
      <c r="AH31" s="50">
        <f>TEIK_2005!AG31</f>
        <v>0</v>
      </c>
      <c r="AI31" s="50">
        <f>TEIK_2005!AH31</f>
        <v>0</v>
      </c>
      <c r="AJ31" s="52">
        <f>TEIK_2005!AI31</f>
        <v>0</v>
      </c>
      <c r="AK31" s="50">
        <f>TEIK_2005!AJ31</f>
        <v>0</v>
      </c>
      <c r="AL31" s="50">
        <f>TEIK_2005!AK31</f>
        <v>0</v>
      </c>
      <c r="AM31" s="53">
        <f>TEIK_2005!AL31</f>
        <v>0</v>
      </c>
      <c r="AN31" s="51">
        <f>TEIK_2005!AM31</f>
        <v>0</v>
      </c>
      <c r="AO31" s="52">
        <f>TEIK_2005!AN31</f>
        <v>0</v>
      </c>
      <c r="AP31" s="51">
        <f>TEIK_2005!AO31</f>
        <v>0</v>
      </c>
      <c r="AQ31" s="50">
        <f>TEIK_2005!AP31</f>
        <v>0</v>
      </c>
      <c r="AR31" s="50">
        <f>TEIK_2005!AQ31</f>
        <v>0</v>
      </c>
      <c r="AS31" s="54">
        <f>TEIK_2005!AR31</f>
        <v>0</v>
      </c>
      <c r="AT31" s="45"/>
      <c r="AU31" s="45"/>
      <c r="AV31" s="45"/>
      <c r="AW31" s="46"/>
      <c r="AX31" s="46"/>
      <c r="AY31" s="45"/>
      <c r="AZ31" s="45"/>
      <c r="BA31" s="45"/>
      <c r="BB31" s="45"/>
      <c r="BC31" s="46"/>
      <c r="BD31" s="46"/>
      <c r="BE31" s="46"/>
      <c r="BF31" s="45"/>
      <c r="BG31" s="45"/>
      <c r="BH31" s="45"/>
      <c r="BI31" s="45"/>
      <c r="BJ31" s="45"/>
      <c r="BK31" s="46"/>
      <c r="BL31" s="46"/>
      <c r="BM31" s="46"/>
      <c r="BN31" s="45"/>
      <c r="BO31" s="45"/>
      <c r="BP31" s="45"/>
      <c r="BQ31" s="45"/>
      <c r="BR31" s="45"/>
      <c r="BS31" s="45"/>
      <c r="BT31" s="45"/>
      <c r="BU31" s="45"/>
      <c r="BV31" s="45"/>
      <c r="BW31" s="45"/>
      <c r="BX31" s="46"/>
      <c r="BY31" s="46"/>
      <c r="BZ31" s="45"/>
      <c r="CA31" s="45"/>
      <c r="CB31" s="46"/>
      <c r="CC31" s="46"/>
      <c r="CD31" s="45"/>
      <c r="CE31" s="45"/>
      <c r="CF31" s="47"/>
      <c r="CG31" s="47"/>
    </row>
    <row r="32" spans="2:85" ht="13.25" outlineLevel="1" x14ac:dyDescent="0.25">
      <c r="B32" s="48" t="s">
        <v>99</v>
      </c>
      <c r="C32" s="49" t="s">
        <v>100</v>
      </c>
      <c r="D32" s="50">
        <f>TEIK_2005!C32</f>
        <v>0</v>
      </c>
      <c r="E32" s="50">
        <f>TEIK_2005!D32</f>
        <v>77</v>
      </c>
      <c r="F32" s="50">
        <f>TEIK_2005!E32</f>
        <v>131</v>
      </c>
      <c r="G32" s="50">
        <f>TEIK_2005!F32</f>
        <v>3</v>
      </c>
      <c r="H32" s="50">
        <f>TEIK_2005!G32</f>
        <v>0</v>
      </c>
      <c r="I32" s="50">
        <f>TEIK_2005!H32</f>
        <v>-45</v>
      </c>
      <c r="J32" s="50">
        <f>TEIK_2005!I32</f>
        <v>-1</v>
      </c>
      <c r="K32" s="50">
        <f>TEIK_2005!J32</f>
        <v>58</v>
      </c>
      <c r="L32" s="50">
        <f>TEIK_2005!K32</f>
        <v>-1</v>
      </c>
      <c r="M32" s="50">
        <f>TEIK_2005!L32</f>
        <v>46</v>
      </c>
      <c r="N32" s="50">
        <f>TEIK_2005!M32</f>
        <v>-20</v>
      </c>
      <c r="O32" s="51">
        <f>TEIK_2005!N32</f>
        <v>44</v>
      </c>
      <c r="P32" s="50">
        <f>TEIK_2005!O32</f>
        <v>6</v>
      </c>
      <c r="Q32" s="52">
        <f>TEIK_2005!P32</f>
        <v>45</v>
      </c>
      <c r="R32" s="51">
        <f>TEIK_2005!Q32</f>
        <v>77</v>
      </c>
      <c r="S32" s="52">
        <f>TEIK_2005!R32</f>
        <v>70</v>
      </c>
      <c r="T32" s="50">
        <f>TEIK_2005!S32</f>
        <v>-22</v>
      </c>
      <c r="U32" s="51">
        <f>TEIK_2005!T32</f>
        <v>4</v>
      </c>
      <c r="V32" s="52">
        <f>TEIK_2005!U32</f>
        <v>-19</v>
      </c>
      <c r="W32" s="50">
        <f>TEIK_2005!V32</f>
        <v>53</v>
      </c>
      <c r="X32" s="50">
        <f>TEIK_2005!W32</f>
        <v>2</v>
      </c>
      <c r="Y32" s="50">
        <f>TEIK_2005!X32</f>
        <v>76</v>
      </c>
      <c r="Z32" s="50">
        <f>TEIK_2005!Y32</f>
        <v>191</v>
      </c>
      <c r="AA32" s="50">
        <f>TEIK_2005!Z32</f>
        <v>340</v>
      </c>
      <c r="AB32" s="51">
        <f>TEIK_2005!AA32</f>
        <v>877</v>
      </c>
      <c r="AC32" s="50">
        <f>TEIK_2005!AB32</f>
        <v>0</v>
      </c>
      <c r="AD32" s="50">
        <f>TEIK_2005!AC32</f>
        <v>288</v>
      </c>
      <c r="AE32" s="50">
        <f>TEIK_2005!AD32</f>
        <v>796</v>
      </c>
      <c r="AF32" s="50">
        <f>TEIK_2005!AE32</f>
        <v>17291</v>
      </c>
      <c r="AG32" s="50">
        <f>TEIK_2005!AF32</f>
        <v>95</v>
      </c>
      <c r="AH32" s="50">
        <f>TEIK_2005!AG32</f>
        <v>209</v>
      </c>
      <c r="AI32" s="50">
        <f>TEIK_2005!AH32</f>
        <v>-100</v>
      </c>
      <c r="AJ32" s="52">
        <f>TEIK_2005!AI32</f>
        <v>44</v>
      </c>
      <c r="AK32" s="50">
        <f>TEIK_2005!AJ32</f>
        <v>445</v>
      </c>
      <c r="AL32" s="50">
        <f>TEIK_2005!AK32</f>
        <v>51</v>
      </c>
      <c r="AM32" s="53">
        <f>TEIK_2005!AL32</f>
        <v>27</v>
      </c>
      <c r="AN32" s="51">
        <f>TEIK_2005!AM32</f>
        <v>13</v>
      </c>
      <c r="AO32" s="52">
        <f>TEIK_2005!AN32</f>
        <v>223</v>
      </c>
      <c r="AP32" s="51">
        <f>TEIK_2005!AO32</f>
        <v>88</v>
      </c>
      <c r="AQ32" s="50">
        <f>TEIK_2005!AP32</f>
        <v>0</v>
      </c>
      <c r="AR32" s="50">
        <f>TEIK_2005!AQ32</f>
        <v>6</v>
      </c>
      <c r="AS32" s="54">
        <f>TEIK_2005!AR32</f>
        <v>21468</v>
      </c>
      <c r="AT32" s="45"/>
      <c r="AU32" s="45"/>
      <c r="AV32" s="45"/>
      <c r="AW32" s="46"/>
      <c r="AX32" s="46"/>
      <c r="AY32" s="45"/>
      <c r="AZ32" s="45"/>
      <c r="BA32" s="45"/>
      <c r="BB32" s="45"/>
      <c r="BC32" s="46"/>
      <c r="BD32" s="46"/>
      <c r="BE32" s="46"/>
      <c r="BF32" s="45"/>
      <c r="BG32" s="45"/>
      <c r="BH32" s="45"/>
      <c r="BI32" s="45"/>
      <c r="BJ32" s="45"/>
      <c r="BK32" s="46"/>
      <c r="BL32" s="46"/>
      <c r="BM32" s="46"/>
      <c r="BN32" s="45"/>
      <c r="BO32" s="45"/>
      <c r="BP32" s="45"/>
      <c r="BQ32" s="45"/>
      <c r="BR32" s="45"/>
      <c r="BS32" s="45"/>
      <c r="BT32" s="45"/>
      <c r="BU32" s="45"/>
      <c r="BV32" s="45"/>
      <c r="BW32" s="45"/>
      <c r="BX32" s="46"/>
      <c r="BY32" s="46"/>
      <c r="BZ32" s="45"/>
      <c r="CA32" s="45"/>
      <c r="CB32" s="46"/>
      <c r="CC32" s="46"/>
      <c r="CD32" s="45"/>
      <c r="CE32" s="45"/>
      <c r="CF32" s="47"/>
      <c r="CG32" s="47"/>
    </row>
    <row r="33" spans="2:85" ht="13.25" outlineLevel="1" x14ac:dyDescent="0.25">
      <c r="B33" s="48" t="s">
        <v>101</v>
      </c>
      <c r="C33" s="49" t="s">
        <v>102</v>
      </c>
      <c r="D33" s="50">
        <f>TEIK_2005!C33</f>
        <v>0</v>
      </c>
      <c r="E33" s="50">
        <f>TEIK_2005!D33</f>
        <v>0</v>
      </c>
      <c r="F33" s="50">
        <f>TEIK_2005!E33</f>
        <v>0</v>
      </c>
      <c r="G33" s="50">
        <f>TEIK_2005!F33</f>
        <v>0</v>
      </c>
      <c r="H33" s="50">
        <f>TEIK_2005!G33</f>
        <v>0</v>
      </c>
      <c r="I33" s="50">
        <f>TEIK_2005!H33</f>
        <v>0</v>
      </c>
      <c r="J33" s="50">
        <f>TEIK_2005!I33</f>
        <v>0</v>
      </c>
      <c r="K33" s="50">
        <f>TEIK_2005!J33</f>
        <v>0</v>
      </c>
      <c r="L33" s="50">
        <f>TEIK_2005!K33</f>
        <v>0</v>
      </c>
      <c r="M33" s="50">
        <f>TEIK_2005!L33</f>
        <v>0</v>
      </c>
      <c r="N33" s="50">
        <f>TEIK_2005!M33</f>
        <v>0</v>
      </c>
      <c r="O33" s="51">
        <f>TEIK_2005!N33</f>
        <v>0</v>
      </c>
      <c r="P33" s="50">
        <f>TEIK_2005!O33</f>
        <v>0</v>
      </c>
      <c r="Q33" s="52">
        <f>TEIK_2005!P33</f>
        <v>0</v>
      </c>
      <c r="R33" s="51">
        <f>TEIK_2005!Q33</f>
        <v>0</v>
      </c>
      <c r="S33" s="52">
        <f>TEIK_2005!R33</f>
        <v>0</v>
      </c>
      <c r="T33" s="50">
        <f>TEIK_2005!S33</f>
        <v>0</v>
      </c>
      <c r="U33" s="51">
        <f>TEIK_2005!T33</f>
        <v>0</v>
      </c>
      <c r="V33" s="52">
        <f>TEIK_2005!U33</f>
        <v>0</v>
      </c>
      <c r="W33" s="50">
        <f>TEIK_2005!V33</f>
        <v>0</v>
      </c>
      <c r="X33" s="50">
        <f>TEIK_2005!W33</f>
        <v>0</v>
      </c>
      <c r="Y33" s="50">
        <f>TEIK_2005!X33</f>
        <v>0</v>
      </c>
      <c r="Z33" s="50">
        <f>TEIK_2005!Y33</f>
        <v>0</v>
      </c>
      <c r="AA33" s="50">
        <f>TEIK_2005!Z33</f>
        <v>0</v>
      </c>
      <c r="AB33" s="51">
        <f>TEIK_2005!AA33</f>
        <v>0</v>
      </c>
      <c r="AC33" s="50">
        <f>TEIK_2005!AB33</f>
        <v>0</v>
      </c>
      <c r="AD33" s="50">
        <f>TEIK_2005!AC33</f>
        <v>0</v>
      </c>
      <c r="AE33" s="50">
        <f>TEIK_2005!AD33</f>
        <v>0</v>
      </c>
      <c r="AF33" s="50">
        <f>TEIK_2005!AE33</f>
        <v>0</v>
      </c>
      <c r="AG33" s="50">
        <f>TEIK_2005!AF33</f>
        <v>0</v>
      </c>
      <c r="AH33" s="50">
        <f>TEIK_2005!AG33</f>
        <v>0</v>
      </c>
      <c r="AI33" s="50">
        <f>TEIK_2005!AH33</f>
        <v>0</v>
      </c>
      <c r="AJ33" s="52">
        <f>TEIK_2005!AI33</f>
        <v>0</v>
      </c>
      <c r="AK33" s="50">
        <f>TEIK_2005!AJ33</f>
        <v>0</v>
      </c>
      <c r="AL33" s="50">
        <f>TEIK_2005!AK33</f>
        <v>0</v>
      </c>
      <c r="AM33" s="53">
        <f>TEIK_2005!AL33</f>
        <v>0</v>
      </c>
      <c r="AN33" s="51">
        <f>TEIK_2005!AM33</f>
        <v>0</v>
      </c>
      <c r="AO33" s="52">
        <f>TEIK_2005!AN33</f>
        <v>0</v>
      </c>
      <c r="AP33" s="51">
        <f>TEIK_2005!AO33</f>
        <v>0</v>
      </c>
      <c r="AQ33" s="50">
        <f>TEIK_2005!AP33</f>
        <v>0</v>
      </c>
      <c r="AR33" s="50">
        <f>TEIK_2005!AQ33</f>
        <v>0</v>
      </c>
      <c r="AS33" s="54">
        <f>TEIK_2005!AR33</f>
        <v>0</v>
      </c>
      <c r="AT33" s="45"/>
      <c r="AU33" s="45"/>
      <c r="AV33" s="45"/>
      <c r="AW33" s="46"/>
      <c r="AX33" s="46"/>
      <c r="AY33" s="45"/>
      <c r="AZ33" s="45"/>
      <c r="BA33" s="45"/>
      <c r="BB33" s="45"/>
      <c r="BC33" s="46"/>
      <c r="BD33" s="46"/>
      <c r="BE33" s="46"/>
      <c r="BF33" s="45"/>
      <c r="BG33" s="45"/>
      <c r="BH33" s="45"/>
      <c r="BI33" s="45"/>
      <c r="BJ33" s="45"/>
      <c r="BK33" s="46"/>
      <c r="BL33" s="46"/>
      <c r="BM33" s="46"/>
      <c r="BN33" s="45"/>
      <c r="BO33" s="45"/>
      <c r="BP33" s="45"/>
      <c r="BQ33" s="45"/>
      <c r="BR33" s="45"/>
      <c r="BS33" s="45"/>
      <c r="BT33" s="45"/>
      <c r="BU33" s="45"/>
      <c r="BV33" s="45"/>
      <c r="BW33" s="45"/>
      <c r="BX33" s="46"/>
      <c r="BY33" s="46"/>
      <c r="BZ33" s="45"/>
      <c r="CA33" s="45"/>
      <c r="CB33" s="46"/>
      <c r="CC33" s="46"/>
      <c r="CD33" s="45"/>
      <c r="CE33" s="45"/>
      <c r="CF33" s="47"/>
      <c r="CG33" s="47"/>
    </row>
    <row r="34" spans="2:85" ht="13.25" outlineLevel="1" x14ac:dyDescent="0.25">
      <c r="B34" s="48" t="s">
        <v>103</v>
      </c>
      <c r="C34" s="49" t="s">
        <v>104</v>
      </c>
      <c r="D34" s="50">
        <f>TEIK_2005!C34</f>
        <v>0</v>
      </c>
      <c r="E34" s="50">
        <f>TEIK_2005!D34</f>
        <v>0</v>
      </c>
      <c r="F34" s="50">
        <f>TEIK_2005!E34</f>
        <v>0</v>
      </c>
      <c r="G34" s="50">
        <f>TEIK_2005!F34</f>
        <v>0</v>
      </c>
      <c r="H34" s="50">
        <f>TEIK_2005!G34</f>
        <v>0</v>
      </c>
      <c r="I34" s="50">
        <f>TEIK_2005!H34</f>
        <v>0</v>
      </c>
      <c r="J34" s="50">
        <f>TEIK_2005!I34</f>
        <v>0</v>
      </c>
      <c r="K34" s="50">
        <f>TEIK_2005!J34</f>
        <v>0</v>
      </c>
      <c r="L34" s="50">
        <f>TEIK_2005!K34</f>
        <v>0</v>
      </c>
      <c r="M34" s="50">
        <f>TEIK_2005!L34</f>
        <v>0</v>
      </c>
      <c r="N34" s="50">
        <f>TEIK_2005!M34</f>
        <v>0</v>
      </c>
      <c r="O34" s="51">
        <f>TEIK_2005!N34</f>
        <v>0</v>
      </c>
      <c r="P34" s="50">
        <f>TEIK_2005!O34</f>
        <v>0</v>
      </c>
      <c r="Q34" s="52">
        <f>TEIK_2005!P34</f>
        <v>0</v>
      </c>
      <c r="R34" s="51">
        <f>TEIK_2005!Q34</f>
        <v>0</v>
      </c>
      <c r="S34" s="52">
        <f>TEIK_2005!R34</f>
        <v>0</v>
      </c>
      <c r="T34" s="50">
        <f>TEIK_2005!S34</f>
        <v>0</v>
      </c>
      <c r="U34" s="51">
        <f>TEIK_2005!T34</f>
        <v>0</v>
      </c>
      <c r="V34" s="52">
        <f>TEIK_2005!U34</f>
        <v>0</v>
      </c>
      <c r="W34" s="50">
        <f>TEIK_2005!V34</f>
        <v>0</v>
      </c>
      <c r="X34" s="50">
        <f>TEIK_2005!W34</f>
        <v>0</v>
      </c>
      <c r="Y34" s="50">
        <f>TEIK_2005!X34</f>
        <v>0</v>
      </c>
      <c r="Z34" s="50">
        <f>TEIK_2005!Y34</f>
        <v>0</v>
      </c>
      <c r="AA34" s="50">
        <f>TEIK_2005!Z34</f>
        <v>0</v>
      </c>
      <c r="AB34" s="51">
        <f>TEIK_2005!AA34</f>
        <v>0</v>
      </c>
      <c r="AC34" s="50">
        <f>TEIK_2005!AB34</f>
        <v>0</v>
      </c>
      <c r="AD34" s="50">
        <f>TEIK_2005!AC34</f>
        <v>0</v>
      </c>
      <c r="AE34" s="50">
        <f>TEIK_2005!AD34</f>
        <v>0</v>
      </c>
      <c r="AF34" s="50">
        <f>TEIK_2005!AE34</f>
        <v>0</v>
      </c>
      <c r="AG34" s="50">
        <f>TEIK_2005!AF34</f>
        <v>0</v>
      </c>
      <c r="AH34" s="50">
        <f>TEIK_2005!AG34</f>
        <v>0</v>
      </c>
      <c r="AI34" s="50">
        <f>TEIK_2005!AH34</f>
        <v>0</v>
      </c>
      <c r="AJ34" s="52">
        <f>TEIK_2005!AI34</f>
        <v>0</v>
      </c>
      <c r="AK34" s="50">
        <f>TEIK_2005!AJ34</f>
        <v>0</v>
      </c>
      <c r="AL34" s="50">
        <f>TEIK_2005!AK34</f>
        <v>0</v>
      </c>
      <c r="AM34" s="53">
        <f>TEIK_2005!AL34</f>
        <v>0</v>
      </c>
      <c r="AN34" s="51">
        <f>TEIK_2005!AM34</f>
        <v>0</v>
      </c>
      <c r="AO34" s="52">
        <f>TEIK_2005!AN34</f>
        <v>0</v>
      </c>
      <c r="AP34" s="51">
        <f>TEIK_2005!AO34</f>
        <v>0</v>
      </c>
      <c r="AQ34" s="50">
        <f>TEIK_2005!AP34</f>
        <v>0</v>
      </c>
      <c r="AR34" s="50">
        <f>TEIK_2005!AQ34</f>
        <v>0</v>
      </c>
      <c r="AS34" s="54">
        <f>TEIK_2005!AR34</f>
        <v>0</v>
      </c>
      <c r="AT34" s="45"/>
      <c r="AU34" s="45"/>
      <c r="AV34" s="45"/>
      <c r="AW34" s="46"/>
      <c r="AX34" s="46"/>
      <c r="AY34" s="45"/>
      <c r="AZ34" s="45"/>
      <c r="BA34" s="45"/>
      <c r="BB34" s="45"/>
      <c r="BC34" s="46"/>
      <c r="BD34" s="46"/>
      <c r="BE34" s="46"/>
      <c r="BF34" s="45"/>
      <c r="BG34" s="45"/>
      <c r="BH34" s="45"/>
      <c r="BI34" s="45"/>
      <c r="BJ34" s="45"/>
      <c r="BK34" s="46"/>
      <c r="BL34" s="46"/>
      <c r="BM34" s="46"/>
      <c r="BN34" s="45"/>
      <c r="BO34" s="45"/>
      <c r="BP34" s="45"/>
      <c r="BQ34" s="45"/>
      <c r="BR34" s="45"/>
      <c r="BS34" s="45"/>
      <c r="BT34" s="45"/>
      <c r="BU34" s="45"/>
      <c r="BV34" s="45"/>
      <c r="BW34" s="45"/>
      <c r="BX34" s="46"/>
      <c r="BY34" s="46"/>
      <c r="BZ34" s="45"/>
      <c r="CA34" s="45"/>
      <c r="CB34" s="46"/>
      <c r="CC34" s="46"/>
      <c r="CD34" s="45"/>
      <c r="CE34" s="45"/>
      <c r="CF34" s="47"/>
      <c r="CG34" s="47"/>
    </row>
    <row r="35" spans="2:85" ht="13.25" outlineLevel="1" x14ac:dyDescent="0.25">
      <c r="B35" s="48" t="s">
        <v>105</v>
      </c>
      <c r="C35" s="49" t="s">
        <v>106</v>
      </c>
      <c r="D35" s="50">
        <f>TEIK_2005!C35</f>
        <v>340</v>
      </c>
      <c r="E35" s="50">
        <f>TEIK_2005!D35</f>
        <v>205</v>
      </c>
      <c r="F35" s="50">
        <f>TEIK_2005!E35</f>
        <v>396</v>
      </c>
      <c r="G35" s="50">
        <f>TEIK_2005!F35</f>
        <v>55</v>
      </c>
      <c r="H35" s="50">
        <f>TEIK_2005!G35</f>
        <v>262</v>
      </c>
      <c r="I35" s="50">
        <f>TEIK_2005!H35</f>
        <v>102</v>
      </c>
      <c r="J35" s="50">
        <f>TEIK_2005!I35</f>
        <v>129</v>
      </c>
      <c r="K35" s="50">
        <f>TEIK_2005!J35</f>
        <v>445</v>
      </c>
      <c r="L35" s="50">
        <f>TEIK_2005!K35</f>
        <v>414</v>
      </c>
      <c r="M35" s="50">
        <f>TEIK_2005!L35</f>
        <v>471</v>
      </c>
      <c r="N35" s="50">
        <f>TEIK_2005!M35</f>
        <v>1871</v>
      </c>
      <c r="O35" s="51">
        <f>TEIK_2005!N35</f>
        <v>159</v>
      </c>
      <c r="P35" s="50">
        <f>TEIK_2005!O35</f>
        <v>54</v>
      </c>
      <c r="Q35" s="52">
        <f>TEIK_2005!P35</f>
        <v>160</v>
      </c>
      <c r="R35" s="51">
        <f>TEIK_2005!Q35</f>
        <v>378</v>
      </c>
      <c r="S35" s="52">
        <f>TEIK_2005!R35</f>
        <v>366</v>
      </c>
      <c r="T35" s="50">
        <f>TEIK_2005!S35</f>
        <v>352</v>
      </c>
      <c r="U35" s="51">
        <f>TEIK_2005!T35</f>
        <v>154</v>
      </c>
      <c r="V35" s="52">
        <f>TEIK_2005!U35</f>
        <v>372</v>
      </c>
      <c r="W35" s="50">
        <f>TEIK_2005!V35</f>
        <v>390</v>
      </c>
      <c r="X35" s="50">
        <f>TEIK_2005!W35</f>
        <v>60</v>
      </c>
      <c r="Y35" s="50">
        <f>TEIK_2005!X35</f>
        <v>206</v>
      </c>
      <c r="Z35" s="50">
        <f>TEIK_2005!Y35</f>
        <v>2197</v>
      </c>
      <c r="AA35" s="50">
        <f>TEIK_2005!Z35</f>
        <v>903</v>
      </c>
      <c r="AB35" s="51">
        <f>TEIK_2005!AA35</f>
        <v>2283</v>
      </c>
      <c r="AC35" s="50">
        <f>TEIK_2005!AB35</f>
        <v>2199</v>
      </c>
      <c r="AD35" s="50">
        <f>TEIK_2005!AC35</f>
        <v>646</v>
      </c>
      <c r="AE35" s="50">
        <f>TEIK_2005!AD35</f>
        <v>1253</v>
      </c>
      <c r="AF35" s="50">
        <f>TEIK_2005!AE35</f>
        <v>20569</v>
      </c>
      <c r="AG35" s="50">
        <f>TEIK_2005!AF35</f>
        <v>608</v>
      </c>
      <c r="AH35" s="50">
        <f>TEIK_2005!AG35</f>
        <v>9574</v>
      </c>
      <c r="AI35" s="50">
        <f>TEIK_2005!AH35</f>
        <v>1083</v>
      </c>
      <c r="AJ35" s="52">
        <f>TEIK_2005!AI35</f>
        <v>988</v>
      </c>
      <c r="AK35" s="50">
        <f>TEIK_2005!AJ35</f>
        <v>775</v>
      </c>
      <c r="AL35" s="50">
        <f>TEIK_2005!AK35</f>
        <v>469</v>
      </c>
      <c r="AM35" s="53">
        <f>TEIK_2005!AL35</f>
        <v>62</v>
      </c>
      <c r="AN35" s="51">
        <f>TEIK_2005!AM35</f>
        <v>609</v>
      </c>
      <c r="AO35" s="52">
        <f>TEIK_2005!AN35</f>
        <v>745</v>
      </c>
      <c r="AP35" s="51">
        <f>TEIK_2005!AO35</f>
        <v>316</v>
      </c>
      <c r="AQ35" s="50">
        <f>TEIK_2005!AP35</f>
        <v>4008</v>
      </c>
      <c r="AR35" s="50">
        <f>TEIK_2005!AQ35</f>
        <v>151</v>
      </c>
      <c r="AS35" s="54">
        <f>TEIK_2005!AR35</f>
        <v>56779</v>
      </c>
      <c r="AT35" s="45"/>
      <c r="AU35" s="45"/>
      <c r="AV35" s="45"/>
      <c r="AW35" s="46"/>
      <c r="AX35" s="46"/>
      <c r="AY35" s="45"/>
      <c r="AZ35" s="45"/>
      <c r="BA35" s="45"/>
      <c r="BB35" s="45"/>
      <c r="BC35" s="46"/>
      <c r="BD35" s="46"/>
      <c r="BE35" s="46"/>
      <c r="BF35" s="45"/>
      <c r="BG35" s="45"/>
      <c r="BH35" s="45"/>
      <c r="BI35" s="45"/>
      <c r="BJ35" s="45"/>
      <c r="BK35" s="46"/>
      <c r="BL35" s="46"/>
      <c r="BM35" s="46"/>
      <c r="BN35" s="45"/>
      <c r="BO35" s="45"/>
      <c r="BP35" s="45"/>
      <c r="BQ35" s="45"/>
      <c r="BR35" s="45"/>
      <c r="BS35" s="45"/>
      <c r="BT35" s="45"/>
      <c r="BU35" s="45"/>
      <c r="BV35" s="45"/>
      <c r="BW35" s="45"/>
      <c r="BX35" s="46"/>
      <c r="BY35" s="46"/>
      <c r="BZ35" s="45"/>
      <c r="CA35" s="45"/>
      <c r="CB35" s="46"/>
      <c r="CC35" s="46"/>
      <c r="CD35" s="45"/>
      <c r="CE35" s="45"/>
      <c r="CF35" s="47"/>
      <c r="CG35" s="47"/>
    </row>
    <row r="36" spans="2:85" ht="13.25" outlineLevel="1" x14ac:dyDescent="0.25">
      <c r="B36" s="48" t="s">
        <v>107</v>
      </c>
      <c r="C36" s="49" t="s">
        <v>108</v>
      </c>
      <c r="D36" s="50">
        <f>TEIK_2005!C36</f>
        <v>0</v>
      </c>
      <c r="E36" s="50">
        <f>TEIK_2005!D36</f>
        <v>0</v>
      </c>
      <c r="F36" s="50">
        <f>TEIK_2005!E36</f>
        <v>0</v>
      </c>
      <c r="G36" s="50">
        <f>TEIK_2005!F36</f>
        <v>0</v>
      </c>
      <c r="H36" s="50">
        <f>TEIK_2005!G36</f>
        <v>0</v>
      </c>
      <c r="I36" s="50">
        <f>TEIK_2005!H36</f>
        <v>0</v>
      </c>
      <c r="J36" s="50">
        <f>TEIK_2005!I36</f>
        <v>0</v>
      </c>
      <c r="K36" s="50">
        <f>TEIK_2005!J36</f>
        <v>0</v>
      </c>
      <c r="L36" s="50">
        <f>TEIK_2005!K36</f>
        <v>0</v>
      </c>
      <c r="M36" s="50">
        <f>TEIK_2005!L36</f>
        <v>0</v>
      </c>
      <c r="N36" s="50">
        <f>TEIK_2005!M36</f>
        <v>0</v>
      </c>
      <c r="O36" s="51">
        <f>TEIK_2005!N36</f>
        <v>0</v>
      </c>
      <c r="P36" s="50">
        <f>TEIK_2005!O36</f>
        <v>0</v>
      </c>
      <c r="Q36" s="52">
        <f>TEIK_2005!P36</f>
        <v>0</v>
      </c>
      <c r="R36" s="51">
        <f>TEIK_2005!Q36</f>
        <v>0</v>
      </c>
      <c r="S36" s="52">
        <f>TEIK_2005!R36</f>
        <v>0</v>
      </c>
      <c r="T36" s="50">
        <f>TEIK_2005!S36</f>
        <v>0</v>
      </c>
      <c r="U36" s="51">
        <f>TEIK_2005!T36</f>
        <v>0</v>
      </c>
      <c r="V36" s="52">
        <f>TEIK_2005!U36</f>
        <v>0</v>
      </c>
      <c r="W36" s="50">
        <f>TEIK_2005!V36</f>
        <v>0</v>
      </c>
      <c r="X36" s="50">
        <f>TEIK_2005!W36</f>
        <v>0</v>
      </c>
      <c r="Y36" s="50">
        <f>TEIK_2005!X36</f>
        <v>0</v>
      </c>
      <c r="Z36" s="50">
        <f>TEIK_2005!Y36</f>
        <v>0</v>
      </c>
      <c r="AA36" s="50">
        <f>TEIK_2005!Z36</f>
        <v>0</v>
      </c>
      <c r="AB36" s="51">
        <f>TEIK_2005!AA36</f>
        <v>0</v>
      </c>
      <c r="AC36" s="50">
        <f>TEIK_2005!AB36</f>
        <v>0</v>
      </c>
      <c r="AD36" s="50">
        <f>TEIK_2005!AC36</f>
        <v>0</v>
      </c>
      <c r="AE36" s="50">
        <f>TEIK_2005!AD36</f>
        <v>0</v>
      </c>
      <c r="AF36" s="50">
        <f>TEIK_2005!AE36</f>
        <v>0</v>
      </c>
      <c r="AG36" s="50">
        <f>TEIK_2005!AF36</f>
        <v>0</v>
      </c>
      <c r="AH36" s="50">
        <f>TEIK_2005!AG36</f>
        <v>0</v>
      </c>
      <c r="AI36" s="50">
        <f>TEIK_2005!AH36</f>
        <v>0</v>
      </c>
      <c r="AJ36" s="52">
        <f>TEIK_2005!AI36</f>
        <v>0</v>
      </c>
      <c r="AK36" s="50">
        <f>TEIK_2005!AJ36</f>
        <v>0</v>
      </c>
      <c r="AL36" s="50">
        <f>TEIK_2005!AK36</f>
        <v>0</v>
      </c>
      <c r="AM36" s="53">
        <f>TEIK_2005!AL36</f>
        <v>0</v>
      </c>
      <c r="AN36" s="51">
        <f>TEIK_2005!AM36</f>
        <v>0</v>
      </c>
      <c r="AO36" s="52">
        <f>TEIK_2005!AN36</f>
        <v>0</v>
      </c>
      <c r="AP36" s="51">
        <f>TEIK_2005!AO36</f>
        <v>0</v>
      </c>
      <c r="AQ36" s="50">
        <f>TEIK_2005!AP36</f>
        <v>0</v>
      </c>
      <c r="AR36" s="50">
        <f>TEIK_2005!AQ36</f>
        <v>0</v>
      </c>
      <c r="AS36" s="54">
        <f>TEIK_2005!AR36</f>
        <v>0</v>
      </c>
      <c r="AT36" s="45"/>
      <c r="AU36" s="45"/>
      <c r="AV36" s="45"/>
      <c r="AW36" s="46"/>
      <c r="AX36" s="46"/>
      <c r="AY36" s="45"/>
      <c r="AZ36" s="45"/>
      <c r="BA36" s="45"/>
      <c r="BB36" s="45"/>
      <c r="BC36" s="46"/>
      <c r="BD36" s="46"/>
      <c r="BE36" s="46"/>
      <c r="BF36" s="45"/>
      <c r="BG36" s="45"/>
      <c r="BH36" s="45"/>
      <c r="BI36" s="45"/>
      <c r="BJ36" s="45"/>
      <c r="BK36" s="46"/>
      <c r="BL36" s="46"/>
      <c r="BM36" s="46"/>
      <c r="BN36" s="45"/>
      <c r="BO36" s="45"/>
      <c r="BP36" s="45"/>
      <c r="BQ36" s="45"/>
      <c r="BR36" s="45"/>
      <c r="BS36" s="45"/>
      <c r="BT36" s="45"/>
      <c r="BU36" s="45"/>
      <c r="BV36" s="45"/>
      <c r="BW36" s="45"/>
      <c r="BX36" s="46"/>
      <c r="BY36" s="46"/>
      <c r="BZ36" s="45"/>
      <c r="CA36" s="45"/>
      <c r="CB36" s="46"/>
      <c r="CC36" s="46"/>
      <c r="CD36" s="45"/>
      <c r="CE36" s="45"/>
      <c r="CF36" s="47"/>
      <c r="CG36" s="47"/>
    </row>
    <row r="37" spans="2:85" ht="13.25" outlineLevel="1" x14ac:dyDescent="0.25">
      <c r="B37" s="48" t="s">
        <v>109</v>
      </c>
      <c r="C37" s="49" t="s">
        <v>110</v>
      </c>
      <c r="D37" s="50">
        <f>TEIK_2005!C37</f>
        <v>0</v>
      </c>
      <c r="E37" s="50">
        <f>TEIK_2005!D37</f>
        <v>0</v>
      </c>
      <c r="F37" s="50">
        <f>TEIK_2005!E37</f>
        <v>0</v>
      </c>
      <c r="G37" s="50">
        <f>TEIK_2005!F37</f>
        <v>0</v>
      </c>
      <c r="H37" s="50">
        <f>TEIK_2005!G37</f>
        <v>0</v>
      </c>
      <c r="I37" s="50">
        <f>TEIK_2005!H37</f>
        <v>0</v>
      </c>
      <c r="J37" s="50">
        <f>TEIK_2005!I37</f>
        <v>0</v>
      </c>
      <c r="K37" s="50">
        <f>TEIK_2005!J37</f>
        <v>0</v>
      </c>
      <c r="L37" s="50">
        <f>TEIK_2005!K37</f>
        <v>0</v>
      </c>
      <c r="M37" s="50">
        <f>TEIK_2005!L37</f>
        <v>0</v>
      </c>
      <c r="N37" s="50">
        <f>TEIK_2005!M37</f>
        <v>0</v>
      </c>
      <c r="O37" s="51">
        <f>TEIK_2005!N37</f>
        <v>0</v>
      </c>
      <c r="P37" s="50">
        <f>TEIK_2005!O37</f>
        <v>0</v>
      </c>
      <c r="Q37" s="52">
        <f>TEIK_2005!P37</f>
        <v>0</v>
      </c>
      <c r="R37" s="51">
        <f>TEIK_2005!Q37</f>
        <v>0</v>
      </c>
      <c r="S37" s="52">
        <f>TEIK_2005!R37</f>
        <v>0</v>
      </c>
      <c r="T37" s="50">
        <f>TEIK_2005!S37</f>
        <v>0</v>
      </c>
      <c r="U37" s="51">
        <f>TEIK_2005!T37</f>
        <v>0</v>
      </c>
      <c r="V37" s="52">
        <f>TEIK_2005!U37</f>
        <v>0</v>
      </c>
      <c r="W37" s="50">
        <f>TEIK_2005!V37</f>
        <v>0</v>
      </c>
      <c r="X37" s="50">
        <f>TEIK_2005!W37</f>
        <v>0</v>
      </c>
      <c r="Y37" s="50">
        <f>TEIK_2005!X37</f>
        <v>0</v>
      </c>
      <c r="Z37" s="50">
        <f>TEIK_2005!Y37</f>
        <v>0</v>
      </c>
      <c r="AA37" s="50">
        <f>TEIK_2005!Z37</f>
        <v>0</v>
      </c>
      <c r="AB37" s="51">
        <f>TEIK_2005!AA37</f>
        <v>0</v>
      </c>
      <c r="AC37" s="50">
        <f>TEIK_2005!AB37</f>
        <v>0</v>
      </c>
      <c r="AD37" s="50">
        <f>TEIK_2005!AC37</f>
        <v>0</v>
      </c>
      <c r="AE37" s="50">
        <f>TEIK_2005!AD37</f>
        <v>0</v>
      </c>
      <c r="AF37" s="50">
        <f>TEIK_2005!AE37</f>
        <v>0</v>
      </c>
      <c r="AG37" s="50">
        <f>TEIK_2005!AF37</f>
        <v>0</v>
      </c>
      <c r="AH37" s="50">
        <f>TEIK_2005!AG37</f>
        <v>0</v>
      </c>
      <c r="AI37" s="50">
        <f>TEIK_2005!AH37</f>
        <v>0</v>
      </c>
      <c r="AJ37" s="52">
        <f>TEIK_2005!AI37</f>
        <v>0</v>
      </c>
      <c r="AK37" s="50">
        <f>TEIK_2005!AJ37</f>
        <v>0</v>
      </c>
      <c r="AL37" s="50">
        <f>TEIK_2005!AK37</f>
        <v>0</v>
      </c>
      <c r="AM37" s="53">
        <f>TEIK_2005!AL37</f>
        <v>0</v>
      </c>
      <c r="AN37" s="51">
        <f>TEIK_2005!AM37</f>
        <v>0</v>
      </c>
      <c r="AO37" s="52">
        <f>TEIK_2005!AN37</f>
        <v>0</v>
      </c>
      <c r="AP37" s="51">
        <f>TEIK_2005!AO37</f>
        <v>0</v>
      </c>
      <c r="AQ37" s="50">
        <f>TEIK_2005!AP37</f>
        <v>0</v>
      </c>
      <c r="AR37" s="50">
        <f>TEIK_2005!AQ37</f>
        <v>0</v>
      </c>
      <c r="AS37" s="54">
        <f>TEIK_2005!AR37</f>
        <v>0</v>
      </c>
      <c r="AT37" s="45"/>
      <c r="AU37" s="45"/>
      <c r="AV37" s="45"/>
      <c r="AW37" s="46"/>
      <c r="AX37" s="46"/>
      <c r="AY37" s="45"/>
      <c r="AZ37" s="45"/>
      <c r="BA37" s="45"/>
      <c r="BB37" s="45"/>
      <c r="BC37" s="46"/>
      <c r="BD37" s="46"/>
      <c r="BE37" s="46"/>
      <c r="BF37" s="45"/>
      <c r="BG37" s="45"/>
      <c r="BH37" s="45"/>
      <c r="BI37" s="45"/>
      <c r="BJ37" s="45"/>
      <c r="BK37" s="46"/>
      <c r="BL37" s="46"/>
      <c r="BM37" s="46"/>
      <c r="BN37" s="45"/>
      <c r="BO37" s="45"/>
      <c r="BP37" s="45"/>
      <c r="BQ37" s="45"/>
      <c r="BR37" s="45"/>
      <c r="BS37" s="45"/>
      <c r="BT37" s="45"/>
      <c r="BU37" s="45"/>
      <c r="BV37" s="45"/>
      <c r="BW37" s="45"/>
      <c r="BX37" s="46"/>
      <c r="BY37" s="46"/>
      <c r="BZ37" s="45"/>
      <c r="CA37" s="45"/>
      <c r="CB37" s="46"/>
      <c r="CC37" s="46"/>
      <c r="CD37" s="45"/>
      <c r="CE37" s="45"/>
      <c r="CF37" s="47"/>
      <c r="CG37" s="47"/>
    </row>
    <row r="38" spans="2:85" ht="13.25" outlineLevel="1" x14ac:dyDescent="0.25">
      <c r="B38" s="48" t="s">
        <v>111</v>
      </c>
      <c r="C38" s="49" t="s">
        <v>112</v>
      </c>
      <c r="D38" s="50">
        <f>TEIK_2005!C38</f>
        <v>0</v>
      </c>
      <c r="E38" s="50">
        <f>TEIK_2005!D38</f>
        <v>0</v>
      </c>
      <c r="F38" s="50">
        <f>TEIK_2005!E38</f>
        <v>0</v>
      </c>
      <c r="G38" s="50">
        <f>TEIK_2005!F38</f>
        <v>0</v>
      </c>
      <c r="H38" s="50">
        <f>TEIK_2005!G38</f>
        <v>0</v>
      </c>
      <c r="I38" s="50">
        <f>TEIK_2005!H38</f>
        <v>0</v>
      </c>
      <c r="J38" s="50">
        <f>TEIK_2005!I38</f>
        <v>0</v>
      </c>
      <c r="K38" s="50">
        <f>TEIK_2005!J38</f>
        <v>0</v>
      </c>
      <c r="L38" s="50">
        <f>TEIK_2005!K38</f>
        <v>0</v>
      </c>
      <c r="M38" s="50">
        <f>TEIK_2005!L38</f>
        <v>0</v>
      </c>
      <c r="N38" s="50">
        <f>TEIK_2005!M38</f>
        <v>0</v>
      </c>
      <c r="O38" s="51">
        <f>TEIK_2005!N38</f>
        <v>0</v>
      </c>
      <c r="P38" s="50">
        <f>TEIK_2005!O38</f>
        <v>0</v>
      </c>
      <c r="Q38" s="52">
        <f>TEIK_2005!P38</f>
        <v>0</v>
      </c>
      <c r="R38" s="51">
        <f>TEIK_2005!Q38</f>
        <v>0</v>
      </c>
      <c r="S38" s="52">
        <f>TEIK_2005!R38</f>
        <v>0</v>
      </c>
      <c r="T38" s="50">
        <f>TEIK_2005!S38</f>
        <v>0</v>
      </c>
      <c r="U38" s="51">
        <f>TEIK_2005!T38</f>
        <v>0</v>
      </c>
      <c r="V38" s="52">
        <f>TEIK_2005!U38</f>
        <v>0</v>
      </c>
      <c r="W38" s="50">
        <f>TEIK_2005!V38</f>
        <v>0</v>
      </c>
      <c r="X38" s="50">
        <f>TEIK_2005!W38</f>
        <v>0</v>
      </c>
      <c r="Y38" s="50">
        <f>TEIK_2005!X38</f>
        <v>0</v>
      </c>
      <c r="Z38" s="50">
        <f>TEIK_2005!Y38</f>
        <v>0</v>
      </c>
      <c r="AA38" s="50">
        <f>TEIK_2005!Z38</f>
        <v>0</v>
      </c>
      <c r="AB38" s="51">
        <f>TEIK_2005!AA38</f>
        <v>0</v>
      </c>
      <c r="AC38" s="50">
        <f>TEIK_2005!AB38</f>
        <v>0</v>
      </c>
      <c r="AD38" s="50">
        <f>TEIK_2005!AC38</f>
        <v>0</v>
      </c>
      <c r="AE38" s="50">
        <f>TEIK_2005!AD38</f>
        <v>0</v>
      </c>
      <c r="AF38" s="50">
        <f>TEIK_2005!AE38</f>
        <v>0</v>
      </c>
      <c r="AG38" s="50">
        <f>TEIK_2005!AF38</f>
        <v>0</v>
      </c>
      <c r="AH38" s="50">
        <f>TEIK_2005!AG38</f>
        <v>0</v>
      </c>
      <c r="AI38" s="50">
        <f>TEIK_2005!AH38</f>
        <v>0</v>
      </c>
      <c r="AJ38" s="52">
        <f>TEIK_2005!AI38</f>
        <v>0</v>
      </c>
      <c r="AK38" s="50">
        <f>TEIK_2005!AJ38</f>
        <v>0</v>
      </c>
      <c r="AL38" s="50">
        <f>TEIK_2005!AK38</f>
        <v>0</v>
      </c>
      <c r="AM38" s="53">
        <f>TEIK_2005!AL38</f>
        <v>0</v>
      </c>
      <c r="AN38" s="51">
        <f>TEIK_2005!AM38</f>
        <v>0</v>
      </c>
      <c r="AO38" s="52">
        <f>TEIK_2005!AN38</f>
        <v>0</v>
      </c>
      <c r="AP38" s="51">
        <f>TEIK_2005!AO38</f>
        <v>0</v>
      </c>
      <c r="AQ38" s="50">
        <f>TEIK_2005!AP38</f>
        <v>0</v>
      </c>
      <c r="AR38" s="50">
        <f>TEIK_2005!AQ38</f>
        <v>0</v>
      </c>
      <c r="AS38" s="54">
        <f>TEIK_2005!AR38</f>
        <v>0</v>
      </c>
      <c r="AT38" s="45"/>
      <c r="AU38" s="45"/>
      <c r="AV38" s="45"/>
      <c r="AW38" s="46"/>
      <c r="AX38" s="46"/>
      <c r="AY38" s="45"/>
      <c r="AZ38" s="45"/>
      <c r="BA38" s="45"/>
      <c r="BB38" s="45"/>
      <c r="BC38" s="46"/>
      <c r="BD38" s="46"/>
      <c r="BE38" s="46"/>
      <c r="BF38" s="45"/>
      <c r="BG38" s="45"/>
      <c r="BH38" s="45"/>
      <c r="BI38" s="45"/>
      <c r="BJ38" s="45"/>
      <c r="BK38" s="46"/>
      <c r="BL38" s="46"/>
      <c r="BM38" s="46"/>
      <c r="BN38" s="45"/>
      <c r="BO38" s="45"/>
      <c r="BP38" s="45"/>
      <c r="BQ38" s="45"/>
      <c r="BR38" s="45"/>
      <c r="BS38" s="45"/>
      <c r="BT38" s="45"/>
      <c r="BU38" s="45"/>
      <c r="BV38" s="45"/>
      <c r="BW38" s="45"/>
      <c r="BX38" s="46"/>
      <c r="BY38" s="46"/>
      <c r="BZ38" s="45"/>
      <c r="CA38" s="45"/>
      <c r="CB38" s="46"/>
      <c r="CC38" s="46"/>
      <c r="CD38" s="45"/>
      <c r="CE38" s="45"/>
      <c r="CF38" s="47"/>
      <c r="CG38" s="47"/>
    </row>
    <row r="39" spans="2:85" ht="13.25" outlineLevel="1" x14ac:dyDescent="0.25">
      <c r="B39" s="48" t="s">
        <v>113</v>
      </c>
      <c r="C39" s="49" t="s">
        <v>114</v>
      </c>
      <c r="D39" s="50">
        <f>TEIK_2005!C39</f>
        <v>0</v>
      </c>
      <c r="E39" s="50">
        <f>TEIK_2005!D39</f>
        <v>0</v>
      </c>
      <c r="F39" s="50">
        <f>TEIK_2005!E39</f>
        <v>0</v>
      </c>
      <c r="G39" s="50">
        <f>TEIK_2005!F39</f>
        <v>0</v>
      </c>
      <c r="H39" s="50">
        <f>TEIK_2005!G39</f>
        <v>-3</v>
      </c>
      <c r="I39" s="50">
        <f>TEIK_2005!H39</f>
        <v>0</v>
      </c>
      <c r="J39" s="50">
        <f>TEIK_2005!I39</f>
        <v>0</v>
      </c>
      <c r="K39" s="50">
        <f>TEIK_2005!J39</f>
        <v>0</v>
      </c>
      <c r="L39" s="50">
        <f>TEIK_2005!K39</f>
        <v>0</v>
      </c>
      <c r="M39" s="50">
        <f>TEIK_2005!L39</f>
        <v>0</v>
      </c>
      <c r="N39" s="50">
        <f>TEIK_2005!M39</f>
        <v>0</v>
      </c>
      <c r="O39" s="51">
        <f>TEIK_2005!N39</f>
        <v>0</v>
      </c>
      <c r="P39" s="50">
        <f>TEIK_2005!O39</f>
        <v>0</v>
      </c>
      <c r="Q39" s="52">
        <f>TEIK_2005!P39</f>
        <v>0</v>
      </c>
      <c r="R39" s="51">
        <f>TEIK_2005!Q39</f>
        <v>0</v>
      </c>
      <c r="S39" s="52">
        <f>TEIK_2005!R39</f>
        <v>0</v>
      </c>
      <c r="T39" s="50">
        <f>TEIK_2005!S39</f>
        <v>0</v>
      </c>
      <c r="U39" s="51">
        <f>TEIK_2005!T39</f>
        <v>0</v>
      </c>
      <c r="V39" s="52">
        <f>TEIK_2005!U39</f>
        <v>0</v>
      </c>
      <c r="W39" s="50">
        <f>TEIK_2005!V39</f>
        <v>0</v>
      </c>
      <c r="X39" s="50">
        <f>TEIK_2005!W39</f>
        <v>0</v>
      </c>
      <c r="Y39" s="50">
        <f>TEIK_2005!X39</f>
        <v>0</v>
      </c>
      <c r="Z39" s="50">
        <f>TEIK_2005!Y39</f>
        <v>-5</v>
      </c>
      <c r="AA39" s="50">
        <f>TEIK_2005!Z39</f>
        <v>-10</v>
      </c>
      <c r="AB39" s="51">
        <f>TEIK_2005!AA39</f>
        <v>-1</v>
      </c>
      <c r="AC39" s="50">
        <f>TEIK_2005!AB39</f>
        <v>0</v>
      </c>
      <c r="AD39" s="50">
        <f>TEIK_2005!AC39</f>
        <v>0</v>
      </c>
      <c r="AE39" s="50">
        <f>TEIK_2005!AD39</f>
        <v>0</v>
      </c>
      <c r="AF39" s="50">
        <f>TEIK_2005!AE39</f>
        <v>0</v>
      </c>
      <c r="AG39" s="50">
        <f>TEIK_2005!AF39</f>
        <v>0</v>
      </c>
      <c r="AH39" s="50">
        <f>TEIK_2005!AG39</f>
        <v>1</v>
      </c>
      <c r="AI39" s="50">
        <f>TEIK_2005!AH39</f>
        <v>-7</v>
      </c>
      <c r="AJ39" s="52">
        <f>TEIK_2005!AI39</f>
        <v>0</v>
      </c>
      <c r="AK39" s="50">
        <f>TEIK_2005!AJ39</f>
        <v>-16</v>
      </c>
      <c r="AL39" s="50">
        <f>TEIK_2005!AK39</f>
        <v>3074</v>
      </c>
      <c r="AM39" s="53">
        <f>TEIK_2005!AL39</f>
        <v>0</v>
      </c>
      <c r="AN39" s="51">
        <f>TEIK_2005!AM39</f>
        <v>2</v>
      </c>
      <c r="AO39" s="52">
        <f>TEIK_2005!AN39</f>
        <v>0</v>
      </c>
      <c r="AP39" s="51">
        <f>TEIK_2005!AO39</f>
        <v>0</v>
      </c>
      <c r="AQ39" s="50">
        <f>TEIK_2005!AP39</f>
        <v>34</v>
      </c>
      <c r="AR39" s="50">
        <f>TEIK_2005!AQ39</f>
        <v>0</v>
      </c>
      <c r="AS39" s="54">
        <f>TEIK_2005!AR39</f>
        <v>3069</v>
      </c>
      <c r="AT39" s="45"/>
      <c r="AU39" s="45"/>
      <c r="AV39" s="45"/>
      <c r="AW39" s="46"/>
      <c r="AX39" s="46"/>
      <c r="AY39" s="45"/>
      <c r="AZ39" s="45"/>
      <c r="BA39" s="45"/>
      <c r="BB39" s="45"/>
      <c r="BC39" s="46"/>
      <c r="BD39" s="46"/>
      <c r="BE39" s="46"/>
      <c r="BF39" s="45"/>
      <c r="BG39" s="45"/>
      <c r="BH39" s="45"/>
      <c r="BI39" s="45"/>
      <c r="BJ39" s="45"/>
      <c r="BK39" s="46"/>
      <c r="BL39" s="46"/>
      <c r="BM39" s="46"/>
      <c r="BN39" s="45"/>
      <c r="BO39" s="45"/>
      <c r="BP39" s="45"/>
      <c r="BQ39" s="45"/>
      <c r="BR39" s="45"/>
      <c r="BS39" s="45"/>
      <c r="BT39" s="45"/>
      <c r="BU39" s="45"/>
      <c r="BV39" s="45"/>
      <c r="BW39" s="45"/>
      <c r="BX39" s="46"/>
      <c r="BY39" s="46"/>
      <c r="BZ39" s="45"/>
      <c r="CA39" s="45"/>
      <c r="CB39" s="46"/>
      <c r="CC39" s="46"/>
      <c r="CD39" s="45"/>
      <c r="CE39" s="45"/>
      <c r="CF39" s="47"/>
      <c r="CG39" s="47"/>
    </row>
    <row r="40" spans="2:85" ht="13.25" outlineLevel="1" x14ac:dyDescent="0.25">
      <c r="B40" s="48" t="s">
        <v>115</v>
      </c>
      <c r="C40" s="49" t="s">
        <v>116</v>
      </c>
      <c r="D40" s="50">
        <f>TEIK_2005!C40</f>
        <v>0</v>
      </c>
      <c r="E40" s="50">
        <f>TEIK_2005!D40</f>
        <v>0</v>
      </c>
      <c r="F40" s="50">
        <f>TEIK_2005!E40</f>
        <v>0</v>
      </c>
      <c r="G40" s="50">
        <f>TEIK_2005!F40</f>
        <v>0</v>
      </c>
      <c r="H40" s="50">
        <f>TEIK_2005!G40</f>
        <v>0</v>
      </c>
      <c r="I40" s="50">
        <f>TEIK_2005!H40</f>
        <v>0</v>
      </c>
      <c r="J40" s="50">
        <f>TEIK_2005!I40</f>
        <v>0</v>
      </c>
      <c r="K40" s="50">
        <f>TEIK_2005!J40</f>
        <v>0</v>
      </c>
      <c r="L40" s="50">
        <f>TEIK_2005!K40</f>
        <v>0</v>
      </c>
      <c r="M40" s="50">
        <f>TEIK_2005!L40</f>
        <v>0</v>
      </c>
      <c r="N40" s="50">
        <f>TEIK_2005!M40</f>
        <v>0</v>
      </c>
      <c r="O40" s="51">
        <f>TEIK_2005!N40</f>
        <v>0</v>
      </c>
      <c r="P40" s="50">
        <f>TEIK_2005!O40</f>
        <v>0</v>
      </c>
      <c r="Q40" s="52">
        <f>TEIK_2005!P40</f>
        <v>0</v>
      </c>
      <c r="R40" s="51">
        <f>TEIK_2005!Q40</f>
        <v>0</v>
      </c>
      <c r="S40" s="52">
        <f>TEIK_2005!R40</f>
        <v>0</v>
      </c>
      <c r="T40" s="50">
        <f>TEIK_2005!S40</f>
        <v>0</v>
      </c>
      <c r="U40" s="51">
        <f>TEIK_2005!T40</f>
        <v>0</v>
      </c>
      <c r="V40" s="52">
        <f>TEIK_2005!U40</f>
        <v>0</v>
      </c>
      <c r="W40" s="50">
        <f>TEIK_2005!V40</f>
        <v>0</v>
      </c>
      <c r="X40" s="50">
        <f>TEIK_2005!W40</f>
        <v>0</v>
      </c>
      <c r="Y40" s="50">
        <f>TEIK_2005!X40</f>
        <v>0</v>
      </c>
      <c r="Z40" s="50">
        <f>TEIK_2005!Y40</f>
        <v>0</v>
      </c>
      <c r="AA40" s="50">
        <f>TEIK_2005!Z40</f>
        <v>0</v>
      </c>
      <c r="AB40" s="51">
        <f>TEIK_2005!AA40</f>
        <v>0</v>
      </c>
      <c r="AC40" s="50">
        <f>TEIK_2005!AB40</f>
        <v>0</v>
      </c>
      <c r="AD40" s="50">
        <f>TEIK_2005!AC40</f>
        <v>0</v>
      </c>
      <c r="AE40" s="50">
        <f>TEIK_2005!AD40</f>
        <v>0</v>
      </c>
      <c r="AF40" s="50">
        <f>TEIK_2005!AE40</f>
        <v>0</v>
      </c>
      <c r="AG40" s="50">
        <f>TEIK_2005!AF40</f>
        <v>0</v>
      </c>
      <c r="AH40" s="50">
        <f>TEIK_2005!AG40</f>
        <v>0</v>
      </c>
      <c r="AI40" s="50">
        <f>TEIK_2005!AH40</f>
        <v>0</v>
      </c>
      <c r="AJ40" s="52">
        <f>TEIK_2005!AI40</f>
        <v>0</v>
      </c>
      <c r="AK40" s="50">
        <f>TEIK_2005!AJ40</f>
        <v>0</v>
      </c>
      <c r="AL40" s="50">
        <f>TEIK_2005!AK40</f>
        <v>0</v>
      </c>
      <c r="AM40" s="53">
        <f>TEIK_2005!AL40</f>
        <v>0</v>
      </c>
      <c r="AN40" s="51">
        <f>TEIK_2005!AM40</f>
        <v>0</v>
      </c>
      <c r="AO40" s="52">
        <f>TEIK_2005!AN40</f>
        <v>0</v>
      </c>
      <c r="AP40" s="51">
        <f>TEIK_2005!AO40</f>
        <v>0</v>
      </c>
      <c r="AQ40" s="50">
        <f>TEIK_2005!AP40</f>
        <v>0</v>
      </c>
      <c r="AR40" s="50">
        <f>TEIK_2005!AQ40</f>
        <v>0</v>
      </c>
      <c r="AS40" s="54">
        <f>TEIK_2005!AR40</f>
        <v>0</v>
      </c>
      <c r="AT40" s="45"/>
      <c r="AU40" s="45"/>
      <c r="AV40" s="45"/>
      <c r="AW40" s="46"/>
      <c r="AX40" s="46"/>
      <c r="AY40" s="45"/>
      <c r="AZ40" s="45"/>
      <c r="BA40" s="45"/>
      <c r="BB40" s="45"/>
      <c r="BC40" s="46"/>
      <c r="BD40" s="46"/>
      <c r="BE40" s="46"/>
      <c r="BF40" s="45"/>
      <c r="BG40" s="45"/>
      <c r="BH40" s="45"/>
      <c r="BI40" s="45"/>
      <c r="BJ40" s="45"/>
      <c r="BK40" s="46"/>
      <c r="BL40" s="46"/>
      <c r="BM40" s="46"/>
      <c r="BN40" s="45"/>
      <c r="BO40" s="45"/>
      <c r="BP40" s="45"/>
      <c r="BQ40" s="45"/>
      <c r="BR40" s="45"/>
      <c r="BS40" s="45"/>
      <c r="BT40" s="45"/>
      <c r="BU40" s="45"/>
      <c r="BV40" s="45"/>
      <c r="BW40" s="45"/>
      <c r="BX40" s="46"/>
      <c r="BY40" s="46"/>
      <c r="BZ40" s="45"/>
      <c r="CA40" s="45"/>
      <c r="CB40" s="46"/>
      <c r="CC40" s="46"/>
      <c r="CD40" s="45"/>
      <c r="CE40" s="45"/>
      <c r="CF40" s="47"/>
      <c r="CG40" s="47"/>
    </row>
    <row r="41" spans="2:85" ht="13.25" outlineLevel="1" x14ac:dyDescent="0.25">
      <c r="B41" s="48" t="s">
        <v>117</v>
      </c>
      <c r="C41" s="49" t="s">
        <v>118</v>
      </c>
      <c r="D41" s="50">
        <f>TEIK_2005!C41</f>
        <v>0</v>
      </c>
      <c r="E41" s="50">
        <f>TEIK_2005!D41</f>
        <v>0</v>
      </c>
      <c r="F41" s="50">
        <f>TEIK_2005!E41</f>
        <v>0</v>
      </c>
      <c r="G41" s="50">
        <f>TEIK_2005!F41</f>
        <v>0</v>
      </c>
      <c r="H41" s="50">
        <f>TEIK_2005!G41</f>
        <v>0</v>
      </c>
      <c r="I41" s="50">
        <f>TEIK_2005!H41</f>
        <v>0</v>
      </c>
      <c r="J41" s="50">
        <f>TEIK_2005!I41</f>
        <v>0</v>
      </c>
      <c r="K41" s="50">
        <f>TEIK_2005!J41</f>
        <v>0</v>
      </c>
      <c r="L41" s="50">
        <f>TEIK_2005!K41</f>
        <v>0</v>
      </c>
      <c r="M41" s="50">
        <f>TEIK_2005!L41</f>
        <v>0</v>
      </c>
      <c r="N41" s="50">
        <f>TEIK_2005!M41</f>
        <v>0</v>
      </c>
      <c r="O41" s="51">
        <f>TEIK_2005!N41</f>
        <v>0</v>
      </c>
      <c r="P41" s="50">
        <f>TEIK_2005!O41</f>
        <v>0</v>
      </c>
      <c r="Q41" s="52">
        <f>TEIK_2005!P41</f>
        <v>0</v>
      </c>
      <c r="R41" s="51">
        <f>TEIK_2005!Q41</f>
        <v>0</v>
      </c>
      <c r="S41" s="52">
        <f>TEIK_2005!R41</f>
        <v>0</v>
      </c>
      <c r="T41" s="50">
        <f>TEIK_2005!S41</f>
        <v>0</v>
      </c>
      <c r="U41" s="51">
        <f>TEIK_2005!T41</f>
        <v>0</v>
      </c>
      <c r="V41" s="52">
        <f>TEIK_2005!U41</f>
        <v>0</v>
      </c>
      <c r="W41" s="50">
        <f>TEIK_2005!V41</f>
        <v>0</v>
      </c>
      <c r="X41" s="50">
        <f>TEIK_2005!W41</f>
        <v>0</v>
      </c>
      <c r="Y41" s="50">
        <f>TEIK_2005!X41</f>
        <v>0</v>
      </c>
      <c r="Z41" s="50">
        <f>TEIK_2005!Y41</f>
        <v>0</v>
      </c>
      <c r="AA41" s="50">
        <f>TEIK_2005!Z41</f>
        <v>0</v>
      </c>
      <c r="AB41" s="51">
        <f>TEIK_2005!AA41</f>
        <v>0</v>
      </c>
      <c r="AC41" s="50">
        <f>TEIK_2005!AB41</f>
        <v>0</v>
      </c>
      <c r="AD41" s="50">
        <f>TEIK_2005!AC41</f>
        <v>0</v>
      </c>
      <c r="AE41" s="50">
        <f>TEIK_2005!AD41</f>
        <v>0</v>
      </c>
      <c r="AF41" s="50">
        <f>TEIK_2005!AE41</f>
        <v>0</v>
      </c>
      <c r="AG41" s="50">
        <f>TEIK_2005!AF41</f>
        <v>0</v>
      </c>
      <c r="AH41" s="50">
        <f>TEIK_2005!AG41</f>
        <v>0</v>
      </c>
      <c r="AI41" s="50">
        <f>TEIK_2005!AH41</f>
        <v>0</v>
      </c>
      <c r="AJ41" s="52">
        <f>TEIK_2005!AI41</f>
        <v>0</v>
      </c>
      <c r="AK41" s="50">
        <f>TEIK_2005!AJ41</f>
        <v>0</v>
      </c>
      <c r="AL41" s="50">
        <f>TEIK_2005!AK41</f>
        <v>0</v>
      </c>
      <c r="AM41" s="53">
        <f>TEIK_2005!AL41</f>
        <v>0</v>
      </c>
      <c r="AN41" s="51">
        <f>TEIK_2005!AM41</f>
        <v>0</v>
      </c>
      <c r="AO41" s="52">
        <f>TEIK_2005!AN41</f>
        <v>0</v>
      </c>
      <c r="AP41" s="51">
        <f>TEIK_2005!AO41</f>
        <v>0</v>
      </c>
      <c r="AQ41" s="50">
        <f>TEIK_2005!AP41</f>
        <v>0</v>
      </c>
      <c r="AR41" s="50">
        <f>TEIK_2005!AQ41</f>
        <v>0</v>
      </c>
      <c r="AS41" s="54">
        <f>TEIK_2005!AR41</f>
        <v>0</v>
      </c>
      <c r="AT41" s="45"/>
      <c r="AU41" s="45"/>
      <c r="AV41" s="45"/>
      <c r="AW41" s="46"/>
      <c r="AX41" s="46"/>
      <c r="AY41" s="45"/>
      <c r="AZ41" s="45"/>
      <c r="BA41" s="45"/>
      <c r="BB41" s="45"/>
      <c r="BC41" s="46"/>
      <c r="BD41" s="46"/>
      <c r="BE41" s="46"/>
      <c r="BF41" s="45"/>
      <c r="BG41" s="45"/>
      <c r="BH41" s="45"/>
      <c r="BI41" s="45"/>
      <c r="BJ41" s="45"/>
      <c r="BK41" s="46"/>
      <c r="BL41" s="46"/>
      <c r="BM41" s="46"/>
      <c r="BN41" s="45"/>
      <c r="BO41" s="45"/>
      <c r="BP41" s="45"/>
      <c r="BQ41" s="45"/>
      <c r="BR41" s="45"/>
      <c r="BS41" s="45"/>
      <c r="BT41" s="45"/>
      <c r="BU41" s="45"/>
      <c r="BV41" s="45"/>
      <c r="BW41" s="45"/>
      <c r="BX41" s="46"/>
      <c r="BY41" s="46"/>
      <c r="BZ41" s="45"/>
      <c r="CA41" s="45"/>
      <c r="CB41" s="46"/>
      <c r="CC41" s="46"/>
      <c r="CD41" s="45"/>
      <c r="CE41" s="45"/>
      <c r="CF41" s="47"/>
      <c r="CG41" s="47"/>
    </row>
    <row r="42" spans="2:85" ht="13.25" outlineLevel="1" x14ac:dyDescent="0.25">
      <c r="B42" s="48" t="s">
        <v>119</v>
      </c>
      <c r="C42" s="49" t="s">
        <v>120</v>
      </c>
      <c r="D42" s="50">
        <f>TEIK_2005!C42</f>
        <v>0</v>
      </c>
      <c r="E42" s="50">
        <f>TEIK_2005!D42</f>
        <v>0</v>
      </c>
      <c r="F42" s="50">
        <f>TEIK_2005!E42</f>
        <v>0</v>
      </c>
      <c r="G42" s="50">
        <f>TEIK_2005!F42</f>
        <v>0</v>
      </c>
      <c r="H42" s="50">
        <f>TEIK_2005!G42</f>
        <v>0</v>
      </c>
      <c r="I42" s="50">
        <f>TEIK_2005!H42</f>
        <v>0</v>
      </c>
      <c r="J42" s="50">
        <f>TEIK_2005!I42</f>
        <v>0</v>
      </c>
      <c r="K42" s="50">
        <f>TEIK_2005!J42</f>
        <v>0</v>
      </c>
      <c r="L42" s="50">
        <f>TEIK_2005!K42</f>
        <v>0</v>
      </c>
      <c r="M42" s="50">
        <f>TEIK_2005!L42</f>
        <v>0</v>
      </c>
      <c r="N42" s="50">
        <f>TEIK_2005!M42</f>
        <v>0</v>
      </c>
      <c r="O42" s="51">
        <f>TEIK_2005!N42</f>
        <v>0</v>
      </c>
      <c r="P42" s="50">
        <f>TEIK_2005!O42</f>
        <v>0</v>
      </c>
      <c r="Q42" s="52">
        <f>TEIK_2005!P42</f>
        <v>0</v>
      </c>
      <c r="R42" s="51">
        <f>TEIK_2005!Q42</f>
        <v>0</v>
      </c>
      <c r="S42" s="52">
        <f>TEIK_2005!R42</f>
        <v>0</v>
      </c>
      <c r="T42" s="50">
        <f>TEIK_2005!S42</f>
        <v>0</v>
      </c>
      <c r="U42" s="51">
        <f>TEIK_2005!T42</f>
        <v>0</v>
      </c>
      <c r="V42" s="52">
        <f>TEIK_2005!U42</f>
        <v>0</v>
      </c>
      <c r="W42" s="50">
        <f>TEIK_2005!V42</f>
        <v>0</v>
      </c>
      <c r="X42" s="50">
        <f>TEIK_2005!W42</f>
        <v>0</v>
      </c>
      <c r="Y42" s="50">
        <f>TEIK_2005!X42</f>
        <v>0</v>
      </c>
      <c r="Z42" s="50">
        <f>TEIK_2005!Y42</f>
        <v>0</v>
      </c>
      <c r="AA42" s="50">
        <f>TEIK_2005!Z42</f>
        <v>0</v>
      </c>
      <c r="AB42" s="51">
        <f>TEIK_2005!AA42</f>
        <v>0</v>
      </c>
      <c r="AC42" s="50">
        <f>TEIK_2005!AB42</f>
        <v>0</v>
      </c>
      <c r="AD42" s="50">
        <f>TEIK_2005!AC42</f>
        <v>0</v>
      </c>
      <c r="AE42" s="50">
        <f>TEIK_2005!AD42</f>
        <v>0</v>
      </c>
      <c r="AF42" s="50">
        <f>TEIK_2005!AE42</f>
        <v>0</v>
      </c>
      <c r="AG42" s="50">
        <f>TEIK_2005!AF42</f>
        <v>0</v>
      </c>
      <c r="AH42" s="50">
        <f>TEIK_2005!AG42</f>
        <v>0</v>
      </c>
      <c r="AI42" s="50">
        <f>TEIK_2005!AH42</f>
        <v>0</v>
      </c>
      <c r="AJ42" s="52">
        <f>TEIK_2005!AI42</f>
        <v>0</v>
      </c>
      <c r="AK42" s="50">
        <f>TEIK_2005!AJ42</f>
        <v>0</v>
      </c>
      <c r="AL42" s="50">
        <f>TEIK_2005!AK42</f>
        <v>0</v>
      </c>
      <c r="AM42" s="53">
        <f>TEIK_2005!AL42</f>
        <v>0</v>
      </c>
      <c r="AN42" s="51">
        <f>TEIK_2005!AM42</f>
        <v>0</v>
      </c>
      <c r="AO42" s="52">
        <f>TEIK_2005!AN42</f>
        <v>0</v>
      </c>
      <c r="AP42" s="51">
        <f>TEIK_2005!AO42</f>
        <v>0</v>
      </c>
      <c r="AQ42" s="50">
        <f>TEIK_2005!AP42</f>
        <v>0</v>
      </c>
      <c r="AR42" s="50">
        <f>TEIK_2005!AQ42</f>
        <v>0</v>
      </c>
      <c r="AS42" s="54">
        <f>TEIK_2005!AR42</f>
        <v>0</v>
      </c>
      <c r="AT42" s="45"/>
      <c r="AU42" s="45"/>
      <c r="AV42" s="45"/>
      <c r="AW42" s="46"/>
      <c r="AX42" s="46"/>
      <c r="AY42" s="45"/>
      <c r="AZ42" s="45"/>
      <c r="BA42" s="45"/>
      <c r="BB42" s="45"/>
      <c r="BC42" s="46"/>
      <c r="BD42" s="46"/>
      <c r="BE42" s="46"/>
      <c r="BF42" s="45"/>
      <c r="BG42" s="45"/>
      <c r="BH42" s="45"/>
      <c r="BI42" s="45"/>
      <c r="BJ42" s="45"/>
      <c r="BK42" s="46"/>
      <c r="BL42" s="46"/>
      <c r="BM42" s="46"/>
      <c r="BN42" s="45"/>
      <c r="BO42" s="45"/>
      <c r="BP42" s="45"/>
      <c r="BQ42" s="45"/>
      <c r="BR42" s="45"/>
      <c r="BS42" s="45"/>
      <c r="BT42" s="45"/>
      <c r="BU42" s="45"/>
      <c r="BV42" s="45"/>
      <c r="BW42" s="45"/>
      <c r="BX42" s="46"/>
      <c r="BY42" s="46"/>
      <c r="BZ42" s="45"/>
      <c r="CA42" s="45"/>
      <c r="CB42" s="46"/>
      <c r="CC42" s="46"/>
      <c r="CD42" s="45"/>
      <c r="CE42" s="45"/>
      <c r="CF42" s="47"/>
      <c r="CG42" s="47"/>
    </row>
    <row r="43" spans="2:85" ht="13.25" outlineLevel="1" x14ac:dyDescent="0.25">
      <c r="B43" s="48" t="s">
        <v>121</v>
      </c>
      <c r="C43" s="49" t="s">
        <v>122</v>
      </c>
      <c r="D43" s="50">
        <f>TEIK_2005!C43</f>
        <v>0</v>
      </c>
      <c r="E43" s="50">
        <f>TEIK_2005!D43</f>
        <v>0</v>
      </c>
      <c r="F43" s="50">
        <f>TEIK_2005!E43</f>
        <v>0</v>
      </c>
      <c r="G43" s="50">
        <f>TEIK_2005!F43</f>
        <v>0</v>
      </c>
      <c r="H43" s="50">
        <f>TEIK_2005!G43</f>
        <v>0</v>
      </c>
      <c r="I43" s="50">
        <f>TEIK_2005!H43</f>
        <v>0</v>
      </c>
      <c r="J43" s="50">
        <f>TEIK_2005!I43</f>
        <v>0</v>
      </c>
      <c r="K43" s="50">
        <f>TEIK_2005!J43</f>
        <v>0</v>
      </c>
      <c r="L43" s="50">
        <f>TEIK_2005!K43</f>
        <v>0</v>
      </c>
      <c r="M43" s="50">
        <f>TEIK_2005!L43</f>
        <v>0</v>
      </c>
      <c r="N43" s="50">
        <f>TEIK_2005!M43</f>
        <v>0</v>
      </c>
      <c r="O43" s="51">
        <f>TEIK_2005!N43</f>
        <v>0</v>
      </c>
      <c r="P43" s="50">
        <f>TEIK_2005!O43</f>
        <v>0</v>
      </c>
      <c r="Q43" s="52">
        <f>TEIK_2005!P43</f>
        <v>0</v>
      </c>
      <c r="R43" s="51">
        <f>TEIK_2005!Q43</f>
        <v>0</v>
      </c>
      <c r="S43" s="52">
        <f>TEIK_2005!R43</f>
        <v>0</v>
      </c>
      <c r="T43" s="50">
        <f>TEIK_2005!S43</f>
        <v>0</v>
      </c>
      <c r="U43" s="51">
        <f>TEIK_2005!T43</f>
        <v>0</v>
      </c>
      <c r="V43" s="52">
        <f>TEIK_2005!U43</f>
        <v>0</v>
      </c>
      <c r="W43" s="50">
        <f>TEIK_2005!V43</f>
        <v>0</v>
      </c>
      <c r="X43" s="50">
        <f>TEIK_2005!W43</f>
        <v>0</v>
      </c>
      <c r="Y43" s="50">
        <f>TEIK_2005!X43</f>
        <v>0</v>
      </c>
      <c r="Z43" s="50">
        <f>TEIK_2005!Y43</f>
        <v>0</v>
      </c>
      <c r="AA43" s="50">
        <f>TEIK_2005!Z43</f>
        <v>0</v>
      </c>
      <c r="AB43" s="51">
        <f>TEIK_2005!AA43</f>
        <v>0</v>
      </c>
      <c r="AC43" s="50">
        <f>TEIK_2005!AB43</f>
        <v>0</v>
      </c>
      <c r="AD43" s="50">
        <f>TEIK_2005!AC43</f>
        <v>0</v>
      </c>
      <c r="AE43" s="50">
        <f>TEIK_2005!AD43</f>
        <v>0</v>
      </c>
      <c r="AF43" s="50">
        <f>TEIK_2005!AE43</f>
        <v>0</v>
      </c>
      <c r="AG43" s="50">
        <f>TEIK_2005!AF43</f>
        <v>0</v>
      </c>
      <c r="AH43" s="50">
        <f>TEIK_2005!AG43</f>
        <v>0</v>
      </c>
      <c r="AI43" s="50">
        <f>TEIK_2005!AH43</f>
        <v>0</v>
      </c>
      <c r="AJ43" s="52">
        <f>TEIK_2005!AI43</f>
        <v>0</v>
      </c>
      <c r="AK43" s="50">
        <f>TEIK_2005!AJ43</f>
        <v>0</v>
      </c>
      <c r="AL43" s="50">
        <f>TEIK_2005!AK43</f>
        <v>0</v>
      </c>
      <c r="AM43" s="53">
        <f>TEIK_2005!AL43</f>
        <v>0</v>
      </c>
      <c r="AN43" s="51">
        <f>TEIK_2005!AM43</f>
        <v>0</v>
      </c>
      <c r="AO43" s="52">
        <f>TEIK_2005!AN43</f>
        <v>0</v>
      </c>
      <c r="AP43" s="51">
        <f>TEIK_2005!AO43</f>
        <v>0</v>
      </c>
      <c r="AQ43" s="50">
        <f>TEIK_2005!AP43</f>
        <v>0</v>
      </c>
      <c r="AR43" s="50">
        <f>TEIK_2005!AQ43</f>
        <v>0</v>
      </c>
      <c r="AS43" s="54">
        <f>TEIK_2005!AR43</f>
        <v>0</v>
      </c>
      <c r="AT43" s="45"/>
      <c r="AU43" s="45"/>
      <c r="AV43" s="45"/>
      <c r="AW43" s="46"/>
      <c r="AX43" s="46"/>
      <c r="AY43" s="45"/>
      <c r="AZ43" s="45"/>
      <c r="BA43" s="45"/>
      <c r="BB43" s="45"/>
      <c r="BC43" s="46"/>
      <c r="BD43" s="46"/>
      <c r="BE43" s="46"/>
      <c r="BF43" s="45"/>
      <c r="BG43" s="45"/>
      <c r="BH43" s="45"/>
      <c r="BI43" s="45"/>
      <c r="BJ43" s="45"/>
      <c r="BK43" s="46"/>
      <c r="BL43" s="46"/>
      <c r="BM43" s="46"/>
      <c r="BN43" s="45"/>
      <c r="BO43" s="45"/>
      <c r="BP43" s="45"/>
      <c r="BQ43" s="45"/>
      <c r="BR43" s="45"/>
      <c r="BS43" s="45"/>
      <c r="BT43" s="45"/>
      <c r="BU43" s="45"/>
      <c r="BV43" s="45"/>
      <c r="BW43" s="45"/>
      <c r="BX43" s="46"/>
      <c r="BY43" s="46"/>
      <c r="BZ43" s="45"/>
      <c r="CA43" s="45"/>
      <c r="CB43" s="46"/>
      <c r="CC43" s="46"/>
      <c r="CD43" s="45"/>
      <c r="CE43" s="45"/>
      <c r="CF43" s="47"/>
      <c r="CG43" s="47"/>
    </row>
    <row r="44" spans="2:85" ht="13.25" outlineLevel="1" x14ac:dyDescent="0.25">
      <c r="B44" s="48" t="s">
        <v>123</v>
      </c>
      <c r="C44" s="49" t="s">
        <v>124</v>
      </c>
      <c r="D44" s="50">
        <f>TEIK_2005!C44</f>
        <v>0</v>
      </c>
      <c r="E44" s="50">
        <f>TEIK_2005!D44</f>
        <v>0</v>
      </c>
      <c r="F44" s="50">
        <f>TEIK_2005!E44</f>
        <v>0</v>
      </c>
      <c r="G44" s="50">
        <f>TEIK_2005!F44</f>
        <v>0</v>
      </c>
      <c r="H44" s="50">
        <f>TEIK_2005!G44</f>
        <v>0</v>
      </c>
      <c r="I44" s="50">
        <f>TEIK_2005!H44</f>
        <v>0</v>
      </c>
      <c r="J44" s="50">
        <f>TEIK_2005!I44</f>
        <v>0</v>
      </c>
      <c r="K44" s="50">
        <f>TEIK_2005!J44</f>
        <v>0</v>
      </c>
      <c r="L44" s="50">
        <f>TEIK_2005!K44</f>
        <v>0</v>
      </c>
      <c r="M44" s="50">
        <f>TEIK_2005!L44</f>
        <v>0</v>
      </c>
      <c r="N44" s="50">
        <f>TEIK_2005!M44</f>
        <v>0</v>
      </c>
      <c r="O44" s="51">
        <f>TEIK_2005!N44</f>
        <v>0</v>
      </c>
      <c r="P44" s="50">
        <f>TEIK_2005!O44</f>
        <v>0</v>
      </c>
      <c r="Q44" s="52">
        <f>TEIK_2005!P44</f>
        <v>0</v>
      </c>
      <c r="R44" s="51">
        <f>TEIK_2005!Q44</f>
        <v>0</v>
      </c>
      <c r="S44" s="52">
        <f>TEIK_2005!R44</f>
        <v>0</v>
      </c>
      <c r="T44" s="50">
        <f>TEIK_2005!S44</f>
        <v>0</v>
      </c>
      <c r="U44" s="51">
        <f>TEIK_2005!T44</f>
        <v>0</v>
      </c>
      <c r="V44" s="52">
        <f>TEIK_2005!U44</f>
        <v>0</v>
      </c>
      <c r="W44" s="50">
        <f>TEIK_2005!V44</f>
        <v>0</v>
      </c>
      <c r="X44" s="50">
        <f>TEIK_2005!W44</f>
        <v>0</v>
      </c>
      <c r="Y44" s="50">
        <f>TEIK_2005!X44</f>
        <v>0</v>
      </c>
      <c r="Z44" s="50">
        <f>TEIK_2005!Y44</f>
        <v>0</v>
      </c>
      <c r="AA44" s="50">
        <f>TEIK_2005!Z44</f>
        <v>0</v>
      </c>
      <c r="AB44" s="51">
        <f>TEIK_2005!AA44</f>
        <v>0</v>
      </c>
      <c r="AC44" s="50">
        <f>TEIK_2005!AB44</f>
        <v>0</v>
      </c>
      <c r="AD44" s="50">
        <f>TEIK_2005!AC44</f>
        <v>0</v>
      </c>
      <c r="AE44" s="50">
        <f>TEIK_2005!AD44</f>
        <v>0</v>
      </c>
      <c r="AF44" s="50">
        <f>TEIK_2005!AE44</f>
        <v>0</v>
      </c>
      <c r="AG44" s="50">
        <f>TEIK_2005!AF44</f>
        <v>0</v>
      </c>
      <c r="AH44" s="50">
        <f>TEIK_2005!AG44</f>
        <v>0</v>
      </c>
      <c r="AI44" s="50">
        <f>TEIK_2005!AH44</f>
        <v>0</v>
      </c>
      <c r="AJ44" s="52">
        <f>TEIK_2005!AI44</f>
        <v>0</v>
      </c>
      <c r="AK44" s="50">
        <f>TEIK_2005!AJ44</f>
        <v>0</v>
      </c>
      <c r="AL44" s="50">
        <f>TEIK_2005!AK44</f>
        <v>0</v>
      </c>
      <c r="AM44" s="53">
        <f>TEIK_2005!AL44</f>
        <v>0</v>
      </c>
      <c r="AN44" s="51">
        <f>TEIK_2005!AM44</f>
        <v>0</v>
      </c>
      <c r="AO44" s="52">
        <f>TEIK_2005!AN44</f>
        <v>0</v>
      </c>
      <c r="AP44" s="51">
        <f>TEIK_2005!AO44</f>
        <v>0</v>
      </c>
      <c r="AQ44" s="50">
        <f>TEIK_2005!AP44</f>
        <v>0</v>
      </c>
      <c r="AR44" s="50">
        <f>TEIK_2005!AQ44</f>
        <v>0</v>
      </c>
      <c r="AS44" s="54">
        <f>TEIK_2005!AR44</f>
        <v>0</v>
      </c>
      <c r="AT44" s="45"/>
      <c r="AU44" s="45"/>
      <c r="AV44" s="45"/>
      <c r="AW44" s="46"/>
      <c r="AX44" s="46"/>
      <c r="AY44" s="45"/>
      <c r="AZ44" s="45"/>
      <c r="BA44" s="45"/>
      <c r="BB44" s="45"/>
      <c r="BC44" s="46"/>
      <c r="BD44" s="46"/>
      <c r="BE44" s="46"/>
      <c r="BF44" s="45"/>
      <c r="BG44" s="45"/>
      <c r="BH44" s="45"/>
      <c r="BI44" s="45"/>
      <c r="BJ44" s="45"/>
      <c r="BK44" s="46"/>
      <c r="BL44" s="46"/>
      <c r="BM44" s="46"/>
      <c r="BN44" s="45"/>
      <c r="BO44" s="45"/>
      <c r="BP44" s="45"/>
      <c r="BQ44" s="45"/>
      <c r="BR44" s="45"/>
      <c r="BS44" s="45"/>
      <c r="BT44" s="45"/>
      <c r="BU44" s="45"/>
      <c r="BV44" s="45"/>
      <c r="BW44" s="45"/>
      <c r="BX44" s="46"/>
      <c r="BY44" s="46"/>
      <c r="BZ44" s="45"/>
      <c r="CA44" s="45"/>
      <c r="CB44" s="46"/>
      <c r="CC44" s="46"/>
      <c r="CD44" s="45"/>
      <c r="CE44" s="45"/>
      <c r="CF44" s="47"/>
      <c r="CG44" s="47"/>
    </row>
    <row r="45" spans="2:85" ht="13.25" outlineLevel="1" x14ac:dyDescent="0.25">
      <c r="B45" s="48" t="s">
        <v>125</v>
      </c>
      <c r="C45" s="49" t="s">
        <v>126</v>
      </c>
      <c r="D45" s="50">
        <f>TEIK_2005!C45</f>
        <v>0</v>
      </c>
      <c r="E45" s="50">
        <f>TEIK_2005!D45</f>
        <v>0</v>
      </c>
      <c r="F45" s="50">
        <f>TEIK_2005!E45</f>
        <v>0</v>
      </c>
      <c r="G45" s="50">
        <f>TEIK_2005!F45</f>
        <v>0</v>
      </c>
      <c r="H45" s="50">
        <f>TEIK_2005!G45</f>
        <v>0</v>
      </c>
      <c r="I45" s="50">
        <f>TEIK_2005!H45</f>
        <v>0</v>
      </c>
      <c r="J45" s="50">
        <f>TEIK_2005!I45</f>
        <v>0</v>
      </c>
      <c r="K45" s="50">
        <f>TEIK_2005!J45</f>
        <v>0</v>
      </c>
      <c r="L45" s="50">
        <f>TEIK_2005!K45</f>
        <v>0</v>
      </c>
      <c r="M45" s="50">
        <f>TEIK_2005!L45</f>
        <v>0</v>
      </c>
      <c r="N45" s="50">
        <f>TEIK_2005!M45</f>
        <v>0</v>
      </c>
      <c r="O45" s="51">
        <f>TEIK_2005!N45</f>
        <v>0</v>
      </c>
      <c r="P45" s="50">
        <f>TEIK_2005!O45</f>
        <v>0</v>
      </c>
      <c r="Q45" s="52">
        <f>TEIK_2005!P45</f>
        <v>0</v>
      </c>
      <c r="R45" s="51">
        <f>TEIK_2005!Q45</f>
        <v>0</v>
      </c>
      <c r="S45" s="52">
        <f>TEIK_2005!R45</f>
        <v>0</v>
      </c>
      <c r="T45" s="50">
        <f>TEIK_2005!S45</f>
        <v>0</v>
      </c>
      <c r="U45" s="51">
        <f>TEIK_2005!T45</f>
        <v>0</v>
      </c>
      <c r="V45" s="52">
        <f>TEIK_2005!U45</f>
        <v>0</v>
      </c>
      <c r="W45" s="50">
        <f>TEIK_2005!V45</f>
        <v>0</v>
      </c>
      <c r="X45" s="50">
        <f>TEIK_2005!W45</f>
        <v>0</v>
      </c>
      <c r="Y45" s="50">
        <f>TEIK_2005!X45</f>
        <v>0</v>
      </c>
      <c r="Z45" s="50">
        <f>TEIK_2005!Y45</f>
        <v>0</v>
      </c>
      <c r="AA45" s="50">
        <f>TEIK_2005!Z45</f>
        <v>0</v>
      </c>
      <c r="AB45" s="51">
        <f>TEIK_2005!AA45</f>
        <v>0</v>
      </c>
      <c r="AC45" s="50">
        <f>TEIK_2005!AB45</f>
        <v>0</v>
      </c>
      <c r="AD45" s="50">
        <f>TEIK_2005!AC45</f>
        <v>0</v>
      </c>
      <c r="AE45" s="50">
        <f>TEIK_2005!AD45</f>
        <v>0</v>
      </c>
      <c r="AF45" s="50">
        <f>TEIK_2005!AE45</f>
        <v>0</v>
      </c>
      <c r="AG45" s="50">
        <f>TEIK_2005!AF45</f>
        <v>0</v>
      </c>
      <c r="AH45" s="50">
        <f>TEIK_2005!AG45</f>
        <v>0</v>
      </c>
      <c r="AI45" s="50">
        <f>TEIK_2005!AH45</f>
        <v>0</v>
      </c>
      <c r="AJ45" s="52">
        <f>TEIK_2005!AI45</f>
        <v>0</v>
      </c>
      <c r="AK45" s="50">
        <f>TEIK_2005!AJ45</f>
        <v>0</v>
      </c>
      <c r="AL45" s="50">
        <f>TEIK_2005!AK45</f>
        <v>0</v>
      </c>
      <c r="AM45" s="53">
        <f>TEIK_2005!AL45</f>
        <v>0</v>
      </c>
      <c r="AN45" s="51">
        <f>TEIK_2005!AM45</f>
        <v>0</v>
      </c>
      <c r="AO45" s="52">
        <f>TEIK_2005!AN45</f>
        <v>0</v>
      </c>
      <c r="AP45" s="51">
        <f>TEIK_2005!AO45</f>
        <v>0</v>
      </c>
      <c r="AQ45" s="50">
        <f>TEIK_2005!AP45</f>
        <v>0</v>
      </c>
      <c r="AR45" s="50">
        <f>TEIK_2005!AQ45</f>
        <v>0</v>
      </c>
      <c r="AS45" s="54">
        <f>TEIK_2005!AR45</f>
        <v>0</v>
      </c>
      <c r="AT45" s="45"/>
      <c r="AU45" s="45"/>
      <c r="AV45" s="45"/>
      <c r="AW45" s="46"/>
      <c r="AX45" s="46"/>
      <c r="AY45" s="45"/>
      <c r="AZ45" s="45"/>
      <c r="BA45" s="45"/>
      <c r="BB45" s="45"/>
      <c r="BC45" s="46"/>
      <c r="BD45" s="46"/>
      <c r="BE45" s="46"/>
      <c r="BF45" s="45"/>
      <c r="BG45" s="45"/>
      <c r="BH45" s="45"/>
      <c r="BI45" s="45"/>
      <c r="BJ45" s="45"/>
      <c r="BK45" s="46"/>
      <c r="BL45" s="46"/>
      <c r="BM45" s="46"/>
      <c r="BN45" s="45"/>
      <c r="BO45" s="45"/>
      <c r="BP45" s="45"/>
      <c r="BQ45" s="45"/>
      <c r="BR45" s="45"/>
      <c r="BS45" s="45"/>
      <c r="BT45" s="45"/>
      <c r="BU45" s="45"/>
      <c r="BV45" s="45"/>
      <c r="BW45" s="45"/>
      <c r="BX45" s="46"/>
      <c r="BY45" s="46"/>
      <c r="BZ45" s="45"/>
      <c r="CA45" s="45"/>
      <c r="CB45" s="46"/>
      <c r="CC45" s="46"/>
      <c r="CD45" s="45"/>
      <c r="CE45" s="45"/>
      <c r="CF45" s="47"/>
      <c r="CG45" s="47"/>
    </row>
    <row r="46" spans="2:85" ht="13.25" outlineLevel="1" x14ac:dyDescent="0.25">
      <c r="B46" s="48" t="s">
        <v>127</v>
      </c>
      <c r="C46" s="49" t="s">
        <v>128</v>
      </c>
      <c r="D46" s="50">
        <f>TEIK_2005!C46</f>
        <v>0</v>
      </c>
      <c r="E46" s="50">
        <f>TEIK_2005!D46</f>
        <v>0</v>
      </c>
      <c r="F46" s="50">
        <f>TEIK_2005!E46</f>
        <v>0</v>
      </c>
      <c r="G46" s="50">
        <f>TEIK_2005!F46</f>
        <v>0</v>
      </c>
      <c r="H46" s="50">
        <f>TEIK_2005!G46</f>
        <v>0</v>
      </c>
      <c r="I46" s="50">
        <f>TEIK_2005!H46</f>
        <v>0</v>
      </c>
      <c r="J46" s="50">
        <f>TEIK_2005!I46</f>
        <v>0</v>
      </c>
      <c r="K46" s="50">
        <f>TEIK_2005!J46</f>
        <v>0</v>
      </c>
      <c r="L46" s="50">
        <f>TEIK_2005!K46</f>
        <v>0</v>
      </c>
      <c r="M46" s="50">
        <f>TEIK_2005!L46</f>
        <v>0</v>
      </c>
      <c r="N46" s="50">
        <f>TEIK_2005!M46</f>
        <v>0</v>
      </c>
      <c r="O46" s="51">
        <f>TEIK_2005!N46</f>
        <v>0</v>
      </c>
      <c r="P46" s="50">
        <f>TEIK_2005!O46</f>
        <v>0</v>
      </c>
      <c r="Q46" s="52">
        <f>TEIK_2005!P46</f>
        <v>0</v>
      </c>
      <c r="R46" s="51">
        <f>TEIK_2005!Q46</f>
        <v>0</v>
      </c>
      <c r="S46" s="52">
        <f>TEIK_2005!R46</f>
        <v>0</v>
      </c>
      <c r="T46" s="50">
        <f>TEIK_2005!S46</f>
        <v>0</v>
      </c>
      <c r="U46" s="51">
        <f>TEIK_2005!T46</f>
        <v>0</v>
      </c>
      <c r="V46" s="52">
        <f>TEIK_2005!U46</f>
        <v>0</v>
      </c>
      <c r="W46" s="50">
        <f>TEIK_2005!V46</f>
        <v>0</v>
      </c>
      <c r="X46" s="50">
        <f>TEIK_2005!W46</f>
        <v>0</v>
      </c>
      <c r="Y46" s="50">
        <f>TEIK_2005!X46</f>
        <v>0</v>
      </c>
      <c r="Z46" s="50">
        <f>TEIK_2005!Y46</f>
        <v>0</v>
      </c>
      <c r="AA46" s="50">
        <f>TEIK_2005!Z46</f>
        <v>0</v>
      </c>
      <c r="AB46" s="51">
        <f>TEIK_2005!AA46</f>
        <v>0</v>
      </c>
      <c r="AC46" s="50">
        <f>TEIK_2005!AB46</f>
        <v>0</v>
      </c>
      <c r="AD46" s="50">
        <f>TEIK_2005!AC46</f>
        <v>0</v>
      </c>
      <c r="AE46" s="50">
        <f>TEIK_2005!AD46</f>
        <v>0</v>
      </c>
      <c r="AF46" s="50">
        <f>TEIK_2005!AE46</f>
        <v>0</v>
      </c>
      <c r="AG46" s="50">
        <f>TEIK_2005!AF46</f>
        <v>0</v>
      </c>
      <c r="AH46" s="50">
        <f>TEIK_2005!AG46</f>
        <v>0</v>
      </c>
      <c r="AI46" s="50">
        <f>TEIK_2005!AH46</f>
        <v>0</v>
      </c>
      <c r="AJ46" s="52">
        <f>TEIK_2005!AI46</f>
        <v>0</v>
      </c>
      <c r="AK46" s="50">
        <f>TEIK_2005!AJ46</f>
        <v>0</v>
      </c>
      <c r="AL46" s="50">
        <f>TEIK_2005!AK46</f>
        <v>0</v>
      </c>
      <c r="AM46" s="53">
        <f>TEIK_2005!AL46</f>
        <v>0</v>
      </c>
      <c r="AN46" s="51">
        <f>TEIK_2005!AM46</f>
        <v>0</v>
      </c>
      <c r="AO46" s="52">
        <f>TEIK_2005!AN46</f>
        <v>0</v>
      </c>
      <c r="AP46" s="51">
        <f>TEIK_2005!AO46</f>
        <v>0</v>
      </c>
      <c r="AQ46" s="50">
        <f>TEIK_2005!AP46</f>
        <v>0</v>
      </c>
      <c r="AR46" s="50">
        <f>TEIK_2005!AQ46</f>
        <v>0</v>
      </c>
      <c r="AS46" s="54">
        <f>TEIK_2005!AR46</f>
        <v>0</v>
      </c>
      <c r="AT46" s="45"/>
      <c r="AU46" s="45"/>
      <c r="AV46" s="45"/>
      <c r="AW46" s="46"/>
      <c r="AX46" s="46"/>
      <c r="AY46" s="45"/>
      <c r="AZ46" s="45"/>
      <c r="BA46" s="45"/>
      <c r="BB46" s="45"/>
      <c r="BC46" s="46"/>
      <c r="BD46" s="46"/>
      <c r="BE46" s="46"/>
      <c r="BF46" s="45"/>
      <c r="BG46" s="45"/>
      <c r="BH46" s="45"/>
      <c r="BI46" s="45"/>
      <c r="BJ46" s="45"/>
      <c r="BK46" s="46"/>
      <c r="BL46" s="46"/>
      <c r="BM46" s="46"/>
      <c r="BN46" s="45"/>
      <c r="BO46" s="45"/>
      <c r="BP46" s="45"/>
      <c r="BQ46" s="45"/>
      <c r="BR46" s="45"/>
      <c r="BS46" s="45"/>
      <c r="BT46" s="45"/>
      <c r="BU46" s="45"/>
      <c r="BV46" s="45"/>
      <c r="BW46" s="45"/>
      <c r="BX46" s="46"/>
      <c r="BY46" s="46"/>
      <c r="BZ46" s="45"/>
      <c r="CA46" s="45"/>
      <c r="CB46" s="46"/>
      <c r="CC46" s="46"/>
      <c r="CD46" s="45"/>
      <c r="CE46" s="45"/>
      <c r="CF46" s="47"/>
      <c r="CG46" s="47"/>
    </row>
    <row r="47" spans="2:85" ht="13.25" outlineLevel="1" x14ac:dyDescent="0.25">
      <c r="B47" s="48" t="s">
        <v>129</v>
      </c>
      <c r="C47" s="49" t="s">
        <v>130</v>
      </c>
      <c r="D47" s="50">
        <f>TEIK_2005!C47</f>
        <v>0</v>
      </c>
      <c r="E47" s="50">
        <f>TEIK_2005!D47</f>
        <v>0</v>
      </c>
      <c r="F47" s="50">
        <f>TEIK_2005!E47</f>
        <v>0</v>
      </c>
      <c r="G47" s="50">
        <f>TEIK_2005!F47</f>
        <v>0</v>
      </c>
      <c r="H47" s="50">
        <f>TEIK_2005!G47</f>
        <v>0</v>
      </c>
      <c r="I47" s="50">
        <f>TEIK_2005!H47</f>
        <v>0</v>
      </c>
      <c r="J47" s="50">
        <f>TEIK_2005!I47</f>
        <v>0</v>
      </c>
      <c r="K47" s="50">
        <f>TEIK_2005!J47</f>
        <v>0</v>
      </c>
      <c r="L47" s="50">
        <f>TEIK_2005!K47</f>
        <v>0</v>
      </c>
      <c r="M47" s="50">
        <f>TEIK_2005!L47</f>
        <v>0</v>
      </c>
      <c r="N47" s="50">
        <f>TEIK_2005!M47</f>
        <v>0</v>
      </c>
      <c r="O47" s="51">
        <f>TEIK_2005!N47</f>
        <v>0</v>
      </c>
      <c r="P47" s="50">
        <f>TEIK_2005!O47</f>
        <v>0</v>
      </c>
      <c r="Q47" s="52">
        <f>TEIK_2005!P47</f>
        <v>0</v>
      </c>
      <c r="R47" s="51">
        <f>TEIK_2005!Q47</f>
        <v>0</v>
      </c>
      <c r="S47" s="52">
        <f>TEIK_2005!R47</f>
        <v>0</v>
      </c>
      <c r="T47" s="50">
        <f>TEIK_2005!S47</f>
        <v>0</v>
      </c>
      <c r="U47" s="51">
        <f>TEIK_2005!T47</f>
        <v>0</v>
      </c>
      <c r="V47" s="52">
        <f>TEIK_2005!U47</f>
        <v>0</v>
      </c>
      <c r="W47" s="50">
        <f>TEIK_2005!V47</f>
        <v>0</v>
      </c>
      <c r="X47" s="50">
        <f>TEIK_2005!W47</f>
        <v>0</v>
      </c>
      <c r="Y47" s="50">
        <f>TEIK_2005!X47</f>
        <v>0</v>
      </c>
      <c r="Z47" s="50">
        <f>TEIK_2005!Y47</f>
        <v>0</v>
      </c>
      <c r="AA47" s="50">
        <f>TEIK_2005!Z47</f>
        <v>0</v>
      </c>
      <c r="AB47" s="51">
        <f>TEIK_2005!AA47</f>
        <v>0</v>
      </c>
      <c r="AC47" s="50">
        <f>TEIK_2005!AB47</f>
        <v>0</v>
      </c>
      <c r="AD47" s="50">
        <f>TEIK_2005!AC47</f>
        <v>0</v>
      </c>
      <c r="AE47" s="50">
        <f>TEIK_2005!AD47</f>
        <v>0</v>
      </c>
      <c r="AF47" s="50">
        <f>TEIK_2005!AE47</f>
        <v>0</v>
      </c>
      <c r="AG47" s="50">
        <f>TEIK_2005!AF47</f>
        <v>0</v>
      </c>
      <c r="AH47" s="50">
        <f>TEIK_2005!AG47</f>
        <v>0</v>
      </c>
      <c r="AI47" s="50">
        <f>TEIK_2005!AH47</f>
        <v>0</v>
      </c>
      <c r="AJ47" s="52">
        <f>TEIK_2005!AI47</f>
        <v>0</v>
      </c>
      <c r="AK47" s="50">
        <f>TEIK_2005!AJ47</f>
        <v>0</v>
      </c>
      <c r="AL47" s="50">
        <f>TEIK_2005!AK47</f>
        <v>0</v>
      </c>
      <c r="AM47" s="53">
        <f>TEIK_2005!AL47</f>
        <v>0</v>
      </c>
      <c r="AN47" s="51">
        <f>TEIK_2005!AM47</f>
        <v>0</v>
      </c>
      <c r="AO47" s="52">
        <f>TEIK_2005!AN47</f>
        <v>0</v>
      </c>
      <c r="AP47" s="51">
        <f>TEIK_2005!AO47</f>
        <v>0</v>
      </c>
      <c r="AQ47" s="50">
        <f>TEIK_2005!AP47</f>
        <v>0</v>
      </c>
      <c r="AR47" s="50">
        <f>TEIK_2005!AQ47</f>
        <v>0</v>
      </c>
      <c r="AS47" s="54">
        <f>TEIK_2005!AR47</f>
        <v>0</v>
      </c>
      <c r="AT47" s="45"/>
      <c r="AU47" s="45"/>
      <c r="AV47" s="45"/>
      <c r="AW47" s="46"/>
      <c r="AX47" s="46"/>
      <c r="AY47" s="45"/>
      <c r="AZ47" s="45"/>
      <c r="BA47" s="45"/>
      <c r="BB47" s="45"/>
      <c r="BC47" s="46"/>
      <c r="BD47" s="46"/>
      <c r="BE47" s="46"/>
      <c r="BF47" s="45"/>
      <c r="BG47" s="45"/>
      <c r="BH47" s="45"/>
      <c r="BI47" s="45"/>
      <c r="BJ47" s="45"/>
      <c r="BK47" s="46"/>
      <c r="BL47" s="46"/>
      <c r="BM47" s="46"/>
      <c r="BN47" s="45"/>
      <c r="BO47" s="45"/>
      <c r="BP47" s="45"/>
      <c r="BQ47" s="45"/>
      <c r="BR47" s="45"/>
      <c r="BS47" s="45"/>
      <c r="BT47" s="45"/>
      <c r="BU47" s="45"/>
      <c r="BV47" s="45"/>
      <c r="BW47" s="45"/>
      <c r="BX47" s="46"/>
      <c r="BY47" s="46"/>
      <c r="BZ47" s="45"/>
      <c r="CA47" s="45"/>
      <c r="CB47" s="46"/>
      <c r="CC47" s="46"/>
      <c r="CD47" s="45"/>
      <c r="CE47" s="45"/>
      <c r="CF47" s="47"/>
      <c r="CG47" s="47"/>
    </row>
    <row r="48" spans="2:85" ht="13.25" outlineLevel="1" x14ac:dyDescent="0.25">
      <c r="B48" s="55" t="s">
        <v>131</v>
      </c>
      <c r="C48" s="56" t="s">
        <v>132</v>
      </c>
      <c r="D48" s="57">
        <f>TEIK_2005!C48</f>
        <v>10510</v>
      </c>
      <c r="E48" s="57">
        <f>TEIK_2005!D48</f>
        <v>1441</v>
      </c>
      <c r="F48" s="57">
        <f>TEIK_2005!E48</f>
        <v>3487</v>
      </c>
      <c r="G48" s="57">
        <f>TEIK_2005!F48</f>
        <v>153</v>
      </c>
      <c r="H48" s="57">
        <f>TEIK_2005!G48</f>
        <v>1153</v>
      </c>
      <c r="I48" s="57">
        <f>TEIK_2005!H48</f>
        <v>537</v>
      </c>
      <c r="J48" s="57">
        <f>TEIK_2005!I48</f>
        <v>547</v>
      </c>
      <c r="K48" s="57">
        <f>TEIK_2005!J48</f>
        <v>3684</v>
      </c>
      <c r="L48" s="57">
        <f>TEIK_2005!K48</f>
        <v>1224</v>
      </c>
      <c r="M48" s="57">
        <f>TEIK_2005!L48</f>
        <v>1933</v>
      </c>
      <c r="N48" s="57">
        <f>TEIK_2005!M48</f>
        <v>2336</v>
      </c>
      <c r="O48" s="58">
        <f>TEIK_2005!N48</f>
        <v>2027</v>
      </c>
      <c r="P48" s="57">
        <f>TEIK_2005!O48</f>
        <v>329</v>
      </c>
      <c r="Q48" s="59">
        <f>TEIK_2005!P48</f>
        <v>1447</v>
      </c>
      <c r="R48" s="58">
        <f>TEIK_2005!Q48</f>
        <v>3398</v>
      </c>
      <c r="S48" s="59">
        <f>TEIK_2005!R48</f>
        <v>3647</v>
      </c>
      <c r="T48" s="57">
        <f>TEIK_2005!S48</f>
        <v>1164</v>
      </c>
      <c r="U48" s="58">
        <f>TEIK_2005!T48</f>
        <v>1419</v>
      </c>
      <c r="V48" s="59">
        <f>TEIK_2005!U48</f>
        <v>6086</v>
      </c>
      <c r="W48" s="57">
        <f>TEIK_2005!V48</f>
        <v>3295</v>
      </c>
      <c r="X48" s="57">
        <f>TEIK_2005!W48</f>
        <v>2107</v>
      </c>
      <c r="Y48" s="57">
        <f>TEIK_2005!X48</f>
        <v>2268</v>
      </c>
      <c r="Z48" s="57">
        <f>TEIK_2005!Y48</f>
        <v>6043</v>
      </c>
      <c r="AA48" s="57">
        <f>TEIK_2005!Z48</f>
        <v>6988</v>
      </c>
      <c r="AB48" s="58">
        <f>TEIK_2005!AA48</f>
        <v>18573</v>
      </c>
      <c r="AC48" s="57">
        <f>TEIK_2005!AB48</f>
        <v>9187</v>
      </c>
      <c r="AD48" s="57">
        <f>TEIK_2005!AC48</f>
        <v>3349</v>
      </c>
      <c r="AE48" s="57">
        <f>TEIK_2005!AD48</f>
        <v>4589</v>
      </c>
      <c r="AF48" s="57">
        <f>TEIK_2005!AE48</f>
        <v>127246</v>
      </c>
      <c r="AG48" s="57">
        <f>TEIK_2005!AF48</f>
        <v>4819</v>
      </c>
      <c r="AH48" s="57">
        <f>TEIK_2005!AG48</f>
        <v>18082</v>
      </c>
      <c r="AI48" s="57">
        <f>TEIK_2005!AH48</f>
        <v>18070</v>
      </c>
      <c r="AJ48" s="59">
        <f>TEIK_2005!AI48</f>
        <v>4463</v>
      </c>
      <c r="AK48" s="57">
        <f>TEIK_2005!AJ48</f>
        <v>4676</v>
      </c>
      <c r="AL48" s="57">
        <f>TEIK_2005!AK48</f>
        <v>12120</v>
      </c>
      <c r="AM48" s="60">
        <f>TEIK_2005!AL48</f>
        <v>580</v>
      </c>
      <c r="AN48" s="58">
        <f>TEIK_2005!AM48</f>
        <v>8961</v>
      </c>
      <c r="AO48" s="59">
        <f>TEIK_2005!AN48</f>
        <v>8882</v>
      </c>
      <c r="AP48" s="58">
        <f>TEIK_2005!AO48</f>
        <v>4100</v>
      </c>
      <c r="AQ48" s="57">
        <f>TEIK_2005!AP48</f>
        <v>28914</v>
      </c>
      <c r="AR48" s="57">
        <f>TEIK_2005!AQ48</f>
        <v>536</v>
      </c>
      <c r="AS48" s="61">
        <f>TEIK_2005!AR48</f>
        <v>344370</v>
      </c>
      <c r="AT48" s="45"/>
      <c r="AU48" s="45"/>
      <c r="AV48" s="45"/>
      <c r="AW48" s="46"/>
      <c r="AX48" s="46"/>
      <c r="AY48" s="45"/>
      <c r="AZ48" s="45"/>
      <c r="BA48" s="45"/>
      <c r="BB48" s="45"/>
      <c r="BC48" s="46"/>
      <c r="BD48" s="46"/>
      <c r="BE48" s="46"/>
      <c r="BF48" s="45"/>
      <c r="BG48" s="45"/>
      <c r="BH48" s="45"/>
      <c r="BI48" s="45"/>
      <c r="BJ48" s="45"/>
      <c r="BK48" s="46"/>
      <c r="BL48" s="46"/>
      <c r="BM48" s="46"/>
      <c r="BN48" s="45"/>
      <c r="BO48" s="45"/>
      <c r="BP48" s="45"/>
      <c r="BQ48" s="45"/>
      <c r="BR48" s="45"/>
      <c r="BS48" s="45"/>
      <c r="BT48" s="45"/>
      <c r="BU48" s="45"/>
      <c r="BV48" s="45"/>
      <c r="BW48" s="45"/>
      <c r="BX48" s="46"/>
      <c r="BY48" s="46"/>
      <c r="BZ48" s="45"/>
      <c r="CA48" s="45"/>
      <c r="CB48" s="46"/>
      <c r="CC48" s="46"/>
      <c r="CD48" s="45"/>
      <c r="CE48" s="45"/>
      <c r="CF48" s="47"/>
      <c r="CG48" s="47"/>
    </row>
    <row r="49" spans="1:136" ht="13.25" outlineLevel="1" x14ac:dyDescent="0.25">
      <c r="O49" s="45"/>
      <c r="Q49" s="46"/>
      <c r="R49" s="45"/>
      <c r="S49" s="46"/>
      <c r="U49" s="45"/>
      <c r="V49" s="46"/>
      <c r="AB49" s="45"/>
      <c r="AJ49" s="46"/>
      <c r="AM49" s="47"/>
      <c r="AN49" s="45"/>
      <c r="AO49" s="46"/>
      <c r="AP49" s="45"/>
      <c r="AT49" s="45"/>
      <c r="AU49" s="45"/>
      <c r="AV49" s="45"/>
      <c r="AW49" s="46"/>
      <c r="AX49" s="46"/>
      <c r="AY49" s="45"/>
      <c r="AZ49" s="45"/>
      <c r="BA49" s="45"/>
      <c r="BB49" s="45"/>
      <c r="BC49" s="46"/>
      <c r="BD49" s="46"/>
      <c r="BE49" s="46"/>
      <c r="BF49" s="45"/>
      <c r="BG49" s="45"/>
      <c r="BH49" s="45"/>
      <c r="BI49" s="45"/>
      <c r="BJ49" s="45"/>
      <c r="BK49" s="46"/>
      <c r="BL49" s="46"/>
      <c r="BM49" s="46"/>
      <c r="BN49" s="45"/>
      <c r="BO49" s="45"/>
      <c r="BP49" s="45"/>
      <c r="BQ49" s="45"/>
      <c r="BR49" s="45"/>
      <c r="BS49" s="45"/>
      <c r="BT49" s="45"/>
      <c r="BU49" s="45"/>
      <c r="BV49" s="45"/>
      <c r="BW49" s="45"/>
      <c r="BX49" s="46"/>
      <c r="BY49" s="46"/>
      <c r="BZ49" s="45"/>
      <c r="CA49" s="45"/>
      <c r="CB49" s="46"/>
      <c r="CC49" s="46"/>
      <c r="CD49" s="45"/>
      <c r="CE49" s="45"/>
      <c r="CF49" s="47"/>
      <c r="CG49" s="47"/>
    </row>
    <row r="50" spans="1:136" ht="13.25" x14ac:dyDescent="0.25">
      <c r="O50" s="45"/>
      <c r="Q50" s="46"/>
      <c r="R50" s="45"/>
      <c r="S50" s="46"/>
      <c r="U50" s="45"/>
      <c r="V50" s="46"/>
      <c r="AB50" s="45"/>
      <c r="AJ50" s="46"/>
      <c r="AM50" s="47"/>
      <c r="AN50" s="45"/>
      <c r="AO50" s="46"/>
      <c r="AP50" s="45"/>
      <c r="AT50" s="45"/>
      <c r="AU50" s="45"/>
      <c r="AV50" s="45"/>
      <c r="AW50" s="46"/>
      <c r="AX50" s="46"/>
      <c r="AY50" s="45"/>
      <c r="AZ50" s="45"/>
      <c r="BA50" s="45"/>
      <c r="BB50" s="45"/>
      <c r="BC50" s="46"/>
      <c r="BD50" s="46"/>
      <c r="BE50" s="46"/>
      <c r="BF50" s="45"/>
      <c r="BG50" s="45"/>
      <c r="BH50" s="45"/>
      <c r="BI50" s="45"/>
      <c r="BJ50" s="45"/>
      <c r="BK50" s="46"/>
      <c r="BL50" s="46"/>
      <c r="BM50" s="46"/>
      <c r="BN50" s="45"/>
      <c r="BO50" s="45"/>
      <c r="BP50" s="45"/>
      <c r="BQ50" s="45"/>
      <c r="BR50" s="45"/>
      <c r="BS50" s="45"/>
      <c r="BT50" s="45"/>
      <c r="BU50" s="45"/>
      <c r="BV50" s="45"/>
      <c r="BW50" s="45"/>
      <c r="BX50" s="46"/>
      <c r="BY50" s="46"/>
      <c r="BZ50" s="45"/>
      <c r="CA50" s="45"/>
      <c r="CB50" s="46"/>
      <c r="CC50" s="46"/>
      <c r="CD50" s="45"/>
      <c r="CE50" s="45"/>
      <c r="CF50" s="47"/>
      <c r="CG50" s="47"/>
    </row>
    <row r="51" spans="1:136" ht="13.25" x14ac:dyDescent="0.25">
      <c r="A51" s="62" t="s">
        <v>159</v>
      </c>
      <c r="D51" s="22">
        <f t="array" ref="D51:EF51">TRANSPOSE(C53:C185)</f>
        <v>1</v>
      </c>
      <c r="E51" s="22">
        <v>2</v>
      </c>
      <c r="F51" s="22">
        <v>2</v>
      </c>
      <c r="G51" s="22">
        <v>12</v>
      </c>
      <c r="H51" s="22">
        <v>12</v>
      </c>
      <c r="I51" s="22">
        <v>12</v>
      </c>
      <c r="J51" s="22">
        <v>12</v>
      </c>
      <c r="K51" s="22">
        <v>3</v>
      </c>
      <c r="L51" s="22">
        <v>12</v>
      </c>
      <c r="M51" s="22">
        <v>12</v>
      </c>
      <c r="N51" s="22">
        <v>12</v>
      </c>
      <c r="O51" s="45">
        <v>12</v>
      </c>
      <c r="P51" s="22">
        <v>12</v>
      </c>
      <c r="Q51" s="46" t="str">
        <v>12_06</v>
      </c>
      <c r="R51" s="45" t="str">
        <v>07_08_12_09</v>
      </c>
      <c r="S51" s="46">
        <v>12</v>
      </c>
      <c r="T51" s="22">
        <v>12</v>
      </c>
      <c r="U51" s="45" t="str">
        <v>21_122_24_12_23</v>
      </c>
      <c r="V51" s="46" t="str">
        <v>23_24_12</v>
      </c>
      <c r="W51" s="22">
        <v>13</v>
      </c>
      <c r="X51" s="22">
        <v>13</v>
      </c>
      <c r="Y51" s="22">
        <v>19</v>
      </c>
      <c r="Z51" s="22">
        <v>19</v>
      </c>
      <c r="AA51" s="22">
        <v>19</v>
      </c>
      <c r="AB51" s="45" t="str">
        <v>14_15_16_17_18_19</v>
      </c>
      <c r="AC51" s="22">
        <v>19</v>
      </c>
      <c r="AD51" s="22">
        <v>19</v>
      </c>
      <c r="AE51" s="22">
        <v>19</v>
      </c>
      <c r="AF51" s="22">
        <v>19</v>
      </c>
      <c r="AG51" s="22">
        <v>19</v>
      </c>
      <c r="AH51" s="22">
        <v>19</v>
      </c>
      <c r="AI51" s="22">
        <v>19</v>
      </c>
      <c r="AJ51" s="46" t="str">
        <v>19_20</v>
      </c>
      <c r="AK51" s="22">
        <v>19</v>
      </c>
      <c r="AL51" s="22">
        <v>19</v>
      </c>
      <c r="AM51" s="47">
        <v>19</v>
      </c>
      <c r="AN51" s="45" t="str">
        <v>19_20</v>
      </c>
      <c r="AO51" s="46" t="str">
        <v>19_20</v>
      </c>
      <c r="AP51" s="45" t="str">
        <v>19_20</v>
      </c>
      <c r="AQ51" s="22">
        <v>20</v>
      </c>
      <c r="AR51" s="22">
        <v>20</v>
      </c>
      <c r="AS51" s="22">
        <v>25</v>
      </c>
      <c r="AT51" s="45">
        <v>100</v>
      </c>
      <c r="AU51" s="45">
        <v>1</v>
      </c>
      <c r="AV51" s="45">
        <v>2</v>
      </c>
      <c r="AW51" s="46">
        <v>3</v>
      </c>
      <c r="AX51" s="46">
        <v>4</v>
      </c>
      <c r="AY51" s="45">
        <v>5</v>
      </c>
      <c r="AZ51" s="45">
        <v>6</v>
      </c>
      <c r="BA51" s="45">
        <v>7</v>
      </c>
      <c r="BB51" s="45">
        <v>8</v>
      </c>
      <c r="BC51" s="46">
        <v>9</v>
      </c>
      <c r="BD51" s="46">
        <v>10</v>
      </c>
      <c r="BE51" s="46">
        <v>11</v>
      </c>
      <c r="BF51" s="45">
        <v>12</v>
      </c>
      <c r="BG51" s="45">
        <v>13</v>
      </c>
      <c r="BH51" s="45">
        <v>14</v>
      </c>
      <c r="BI51" s="45">
        <v>15</v>
      </c>
      <c r="BJ51" s="45">
        <v>16</v>
      </c>
      <c r="BK51" s="46">
        <v>17</v>
      </c>
      <c r="BL51" s="46">
        <v>18</v>
      </c>
      <c r="BM51" s="46">
        <v>19</v>
      </c>
      <c r="BN51" s="45">
        <v>20</v>
      </c>
      <c r="BO51" s="45">
        <v>21</v>
      </c>
      <c r="BP51" s="45">
        <v>22</v>
      </c>
      <c r="BQ51" s="45">
        <v>23</v>
      </c>
      <c r="BR51" s="45">
        <v>24</v>
      </c>
      <c r="BS51" s="45">
        <v>25</v>
      </c>
      <c r="BT51" s="45">
        <v>100</v>
      </c>
      <c r="BU51" s="45">
        <v>100</v>
      </c>
      <c r="BV51" s="45">
        <v>100</v>
      </c>
      <c r="BW51" s="45">
        <v>100</v>
      </c>
      <c r="BX51" s="46">
        <v>100</v>
      </c>
      <c r="BY51" s="46">
        <v>100</v>
      </c>
      <c r="BZ51" s="45">
        <v>100</v>
      </c>
      <c r="CA51" s="45">
        <v>100</v>
      </c>
      <c r="CB51" s="46">
        <v>100</v>
      </c>
      <c r="CC51" s="46">
        <v>100</v>
      </c>
      <c r="CD51" s="45">
        <v>100</v>
      </c>
      <c r="CE51" s="45">
        <v>100</v>
      </c>
      <c r="CF51" s="47">
        <v>100</v>
      </c>
      <c r="CG51" s="47">
        <v>100</v>
      </c>
      <c r="CH51" s="22">
        <v>100</v>
      </c>
      <c r="CI51" s="22">
        <v>100</v>
      </c>
      <c r="CJ51" s="22">
        <v>100</v>
      </c>
      <c r="CK51" s="22">
        <v>100</v>
      </c>
      <c r="CL51" s="22">
        <v>100</v>
      </c>
      <c r="CM51" s="22">
        <v>100</v>
      </c>
      <c r="CN51" s="22">
        <v>100</v>
      </c>
      <c r="CO51" s="22">
        <v>100</v>
      </c>
      <c r="CP51" s="22">
        <v>100</v>
      </c>
      <c r="CQ51" s="22">
        <v>100</v>
      </c>
      <c r="CR51" s="22">
        <v>100</v>
      </c>
      <c r="CS51" s="22">
        <v>100</v>
      </c>
      <c r="CT51" s="22">
        <v>100</v>
      </c>
      <c r="CU51" s="22">
        <v>100</v>
      </c>
      <c r="CV51" s="22">
        <v>100</v>
      </c>
      <c r="CW51" s="22">
        <v>100</v>
      </c>
      <c r="CX51" s="22">
        <v>100</v>
      </c>
      <c r="CY51" s="22">
        <v>100</v>
      </c>
      <c r="CZ51" s="22">
        <v>100</v>
      </c>
      <c r="DA51" s="22">
        <v>100</v>
      </c>
      <c r="DB51" s="22">
        <v>100</v>
      </c>
      <c r="DC51" s="22">
        <v>100</v>
      </c>
      <c r="DD51" s="22">
        <v>100</v>
      </c>
      <c r="DE51" s="22">
        <v>100</v>
      </c>
      <c r="DF51" s="22">
        <v>100</v>
      </c>
      <c r="DG51" s="22">
        <v>100</v>
      </c>
      <c r="DH51" s="22">
        <v>100</v>
      </c>
      <c r="DI51" s="22">
        <v>100</v>
      </c>
      <c r="DJ51" s="22">
        <v>100</v>
      </c>
      <c r="DK51" s="22">
        <v>100</v>
      </c>
      <c r="DL51" s="22">
        <v>100</v>
      </c>
      <c r="DM51" s="22">
        <v>100</v>
      </c>
      <c r="DN51" s="22">
        <v>100</v>
      </c>
      <c r="DO51" s="22">
        <v>100</v>
      </c>
      <c r="DP51" s="22">
        <v>100</v>
      </c>
      <c r="DQ51" s="22">
        <v>100</v>
      </c>
      <c r="DR51" s="22">
        <v>100</v>
      </c>
      <c r="DS51" s="22">
        <v>100</v>
      </c>
      <c r="DT51" s="22">
        <v>100</v>
      </c>
      <c r="DU51" s="22">
        <v>100</v>
      </c>
      <c r="DV51" s="22">
        <v>100</v>
      </c>
      <c r="DW51" s="22">
        <v>100</v>
      </c>
      <c r="DX51" s="22">
        <v>100</v>
      </c>
      <c r="DY51" s="22">
        <v>100</v>
      </c>
      <c r="DZ51" s="22">
        <v>100</v>
      </c>
      <c r="EA51" s="22">
        <v>100</v>
      </c>
      <c r="EB51" s="22">
        <v>100</v>
      </c>
      <c r="EC51" s="22">
        <v>100</v>
      </c>
      <c r="ED51" s="22">
        <v>100</v>
      </c>
      <c r="EE51" s="22">
        <v>100</v>
      </c>
      <c r="EF51" s="22">
        <v>100</v>
      </c>
    </row>
    <row r="52" spans="1:136" ht="13.25" x14ac:dyDescent="0.25">
      <c r="C52" s="63" t="s">
        <v>134</v>
      </c>
      <c r="D52" s="22" t="str">
        <f t="shared" ref="D52:AR52" si="0">CONCATENATE("I_",D51)</f>
        <v>I_1</v>
      </c>
      <c r="E52" s="22" t="str">
        <f t="shared" si="0"/>
        <v>I_2</v>
      </c>
      <c r="F52" s="22" t="str">
        <f t="shared" si="0"/>
        <v>I_2</v>
      </c>
      <c r="G52" s="22" t="str">
        <f t="shared" si="0"/>
        <v>I_12</v>
      </c>
      <c r="H52" s="22" t="str">
        <f t="shared" si="0"/>
        <v>I_12</v>
      </c>
      <c r="I52" s="22" t="str">
        <f t="shared" si="0"/>
        <v>I_12</v>
      </c>
      <c r="J52" s="22" t="str">
        <f t="shared" si="0"/>
        <v>I_12</v>
      </c>
      <c r="K52" s="22" t="str">
        <f t="shared" si="0"/>
        <v>I_3</v>
      </c>
      <c r="L52" s="22" t="str">
        <f t="shared" si="0"/>
        <v>I_12</v>
      </c>
      <c r="M52" s="22" t="str">
        <f t="shared" si="0"/>
        <v>I_12</v>
      </c>
      <c r="N52" s="22" t="str">
        <f t="shared" si="0"/>
        <v>I_12</v>
      </c>
      <c r="O52" s="45" t="str">
        <f t="shared" si="0"/>
        <v>I_12</v>
      </c>
      <c r="P52" s="22" t="str">
        <f t="shared" si="0"/>
        <v>I_12</v>
      </c>
      <c r="Q52" s="46" t="str">
        <f t="shared" si="0"/>
        <v>I_12_06</v>
      </c>
      <c r="R52" s="45" t="str">
        <f t="shared" si="0"/>
        <v>I_07_08_12_09</v>
      </c>
      <c r="S52" s="46" t="str">
        <f t="shared" si="0"/>
        <v>I_12</v>
      </c>
      <c r="T52" s="22" t="str">
        <f t="shared" si="0"/>
        <v>I_12</v>
      </c>
      <c r="U52" s="45" t="str">
        <f t="shared" si="0"/>
        <v>I_21_122_24_12_23</v>
      </c>
      <c r="V52" s="46" t="str">
        <f t="shared" si="0"/>
        <v>I_23_24_12</v>
      </c>
      <c r="W52" s="22" t="str">
        <f t="shared" si="0"/>
        <v>I_13</v>
      </c>
      <c r="X52" s="22" t="str">
        <f t="shared" si="0"/>
        <v>I_13</v>
      </c>
      <c r="Y52" s="22" t="str">
        <f t="shared" si="0"/>
        <v>I_19</v>
      </c>
      <c r="Z52" s="22" t="str">
        <f t="shared" si="0"/>
        <v>I_19</v>
      </c>
      <c r="AA52" s="22" t="str">
        <f t="shared" si="0"/>
        <v>I_19</v>
      </c>
      <c r="AB52" s="45" t="str">
        <f t="shared" si="0"/>
        <v>I_14_15_16_17_18_19</v>
      </c>
      <c r="AC52" s="22" t="str">
        <f t="shared" si="0"/>
        <v>I_19</v>
      </c>
      <c r="AD52" s="22" t="str">
        <f t="shared" si="0"/>
        <v>I_19</v>
      </c>
      <c r="AE52" s="22" t="str">
        <f t="shared" si="0"/>
        <v>I_19</v>
      </c>
      <c r="AF52" s="22" t="str">
        <f t="shared" si="0"/>
        <v>I_19</v>
      </c>
      <c r="AG52" s="22" t="str">
        <f t="shared" si="0"/>
        <v>I_19</v>
      </c>
      <c r="AH52" s="22" t="str">
        <f t="shared" si="0"/>
        <v>I_19</v>
      </c>
      <c r="AI52" s="22" t="str">
        <f t="shared" si="0"/>
        <v>I_19</v>
      </c>
      <c r="AJ52" s="46" t="str">
        <f t="shared" si="0"/>
        <v>I_19_20</v>
      </c>
      <c r="AK52" s="22" t="str">
        <f t="shared" si="0"/>
        <v>I_19</v>
      </c>
      <c r="AL52" s="22" t="str">
        <f t="shared" si="0"/>
        <v>I_19</v>
      </c>
      <c r="AM52" s="47" t="str">
        <f t="shared" si="0"/>
        <v>I_19</v>
      </c>
      <c r="AN52" s="45" t="str">
        <f t="shared" si="0"/>
        <v>I_19_20</v>
      </c>
      <c r="AO52" s="46" t="str">
        <f t="shared" si="0"/>
        <v>I_19_20</v>
      </c>
      <c r="AP52" s="45" t="str">
        <f t="shared" si="0"/>
        <v>I_19_20</v>
      </c>
      <c r="AQ52" s="22" t="str">
        <f t="shared" si="0"/>
        <v>I_20</v>
      </c>
      <c r="AR52" s="22" t="str">
        <f t="shared" si="0"/>
        <v>I_20</v>
      </c>
      <c r="AS52" s="22">
        <f>AS51</f>
        <v>25</v>
      </c>
      <c r="AT52" s="45" t="str">
        <f t="shared" ref="AT52:CH52" si="1">CONCATENATE("I_",AT51)</f>
        <v>I_100</v>
      </c>
      <c r="AU52" s="45" t="str">
        <f t="shared" si="1"/>
        <v>I_1</v>
      </c>
      <c r="AV52" s="45" t="str">
        <f t="shared" si="1"/>
        <v>I_2</v>
      </c>
      <c r="AW52" s="46" t="str">
        <f t="shared" si="1"/>
        <v>I_3</v>
      </c>
      <c r="AX52" s="46" t="str">
        <f t="shared" si="1"/>
        <v>I_4</v>
      </c>
      <c r="AY52" s="45" t="str">
        <f t="shared" si="1"/>
        <v>I_5</v>
      </c>
      <c r="AZ52" s="45" t="str">
        <f t="shared" si="1"/>
        <v>I_6</v>
      </c>
      <c r="BA52" s="45" t="str">
        <f t="shared" si="1"/>
        <v>I_7</v>
      </c>
      <c r="BB52" s="45" t="str">
        <f t="shared" si="1"/>
        <v>I_8</v>
      </c>
      <c r="BC52" s="46" t="str">
        <f t="shared" si="1"/>
        <v>I_9</v>
      </c>
      <c r="BD52" s="46" t="str">
        <f t="shared" si="1"/>
        <v>I_10</v>
      </c>
      <c r="BE52" s="46" t="str">
        <f t="shared" si="1"/>
        <v>I_11</v>
      </c>
      <c r="BF52" s="45" t="str">
        <f t="shared" si="1"/>
        <v>I_12</v>
      </c>
      <c r="BG52" s="45" t="str">
        <f t="shared" si="1"/>
        <v>I_13</v>
      </c>
      <c r="BH52" s="45" t="str">
        <f t="shared" si="1"/>
        <v>I_14</v>
      </c>
      <c r="BI52" s="45" t="str">
        <f t="shared" si="1"/>
        <v>I_15</v>
      </c>
      <c r="BJ52" s="45" t="str">
        <f t="shared" si="1"/>
        <v>I_16</v>
      </c>
      <c r="BK52" s="46" t="str">
        <f t="shared" si="1"/>
        <v>I_17</v>
      </c>
      <c r="BL52" s="46" t="str">
        <f t="shared" si="1"/>
        <v>I_18</v>
      </c>
      <c r="BM52" s="46" t="str">
        <f t="shared" si="1"/>
        <v>I_19</v>
      </c>
      <c r="BN52" s="45" t="str">
        <f t="shared" si="1"/>
        <v>I_20</v>
      </c>
      <c r="BO52" s="45" t="str">
        <f t="shared" si="1"/>
        <v>I_21</v>
      </c>
      <c r="BP52" s="45" t="str">
        <f t="shared" si="1"/>
        <v>I_22</v>
      </c>
      <c r="BQ52" s="45" t="str">
        <f t="shared" si="1"/>
        <v>I_23</v>
      </c>
      <c r="BR52" s="45" t="str">
        <f t="shared" si="1"/>
        <v>I_24</v>
      </c>
      <c r="BS52" s="45" t="str">
        <f t="shared" si="1"/>
        <v>I_25</v>
      </c>
      <c r="BT52" s="45" t="str">
        <f t="shared" si="1"/>
        <v>I_100</v>
      </c>
      <c r="BU52" s="45" t="str">
        <f t="shared" si="1"/>
        <v>I_100</v>
      </c>
      <c r="BV52" s="45" t="str">
        <f t="shared" si="1"/>
        <v>I_100</v>
      </c>
      <c r="BW52" s="45" t="str">
        <f t="shared" si="1"/>
        <v>I_100</v>
      </c>
      <c r="BX52" s="46" t="str">
        <f t="shared" si="1"/>
        <v>I_100</v>
      </c>
      <c r="BY52" s="46" t="str">
        <f t="shared" si="1"/>
        <v>I_100</v>
      </c>
      <c r="BZ52" s="45" t="str">
        <f t="shared" si="1"/>
        <v>I_100</v>
      </c>
      <c r="CA52" s="45" t="str">
        <f t="shared" si="1"/>
        <v>I_100</v>
      </c>
      <c r="CB52" s="46" t="str">
        <f t="shared" si="1"/>
        <v>I_100</v>
      </c>
      <c r="CC52" s="46" t="str">
        <f t="shared" si="1"/>
        <v>I_100</v>
      </c>
      <c r="CD52" s="45" t="str">
        <f t="shared" si="1"/>
        <v>I_100</v>
      </c>
      <c r="CE52" s="45" t="str">
        <f t="shared" si="1"/>
        <v>I_100</v>
      </c>
      <c r="CF52" s="47" t="str">
        <f t="shared" si="1"/>
        <v>I_100</v>
      </c>
      <c r="CG52" s="47" t="str">
        <f t="shared" si="1"/>
        <v>I_100</v>
      </c>
      <c r="CH52" s="22" t="str">
        <f t="shared" si="1"/>
        <v>I_100</v>
      </c>
      <c r="CI52" s="64">
        <v>1</v>
      </c>
      <c r="CJ52" s="65">
        <v>2</v>
      </c>
      <c r="CK52" s="65">
        <v>3</v>
      </c>
      <c r="CL52" s="65">
        <v>4</v>
      </c>
      <c r="CM52" s="65">
        <v>5</v>
      </c>
      <c r="CN52" s="65">
        <v>6</v>
      </c>
      <c r="CO52" s="65">
        <v>7</v>
      </c>
      <c r="CP52" s="65">
        <v>8</v>
      </c>
      <c r="CQ52" s="65">
        <v>9</v>
      </c>
      <c r="CR52" s="65">
        <v>10</v>
      </c>
      <c r="CS52" s="65">
        <v>11</v>
      </c>
      <c r="CT52" s="65">
        <v>12</v>
      </c>
      <c r="CU52" s="65">
        <v>13</v>
      </c>
      <c r="CV52" s="65">
        <v>14</v>
      </c>
      <c r="CW52" s="65">
        <v>15</v>
      </c>
      <c r="CX52" s="65">
        <v>16</v>
      </c>
      <c r="CY52" s="65">
        <v>17</v>
      </c>
      <c r="CZ52" s="65">
        <v>18</v>
      </c>
      <c r="DA52" s="65">
        <v>19</v>
      </c>
      <c r="DB52" s="65">
        <v>20</v>
      </c>
      <c r="DC52" s="65">
        <v>21</v>
      </c>
      <c r="DD52" s="65">
        <v>22</v>
      </c>
      <c r="DE52" s="65">
        <v>23</v>
      </c>
      <c r="DF52" s="65">
        <v>24</v>
      </c>
      <c r="DG52" s="66">
        <v>26</v>
      </c>
      <c r="DH52" s="22" t="str">
        <f t="shared" ref="DH52:EF52" si="2">CONCATENATE("I_",DH51)</f>
        <v>I_100</v>
      </c>
      <c r="DI52" s="22" t="str">
        <f t="shared" si="2"/>
        <v>I_100</v>
      </c>
      <c r="DJ52" s="22" t="str">
        <f t="shared" si="2"/>
        <v>I_100</v>
      </c>
      <c r="DK52" s="22" t="str">
        <f t="shared" si="2"/>
        <v>I_100</v>
      </c>
      <c r="DL52" s="22" t="str">
        <f t="shared" si="2"/>
        <v>I_100</v>
      </c>
      <c r="DM52" s="22" t="str">
        <f t="shared" si="2"/>
        <v>I_100</v>
      </c>
      <c r="DN52" s="22" t="str">
        <f t="shared" si="2"/>
        <v>I_100</v>
      </c>
      <c r="DO52" s="22" t="str">
        <f t="shared" si="2"/>
        <v>I_100</v>
      </c>
      <c r="DP52" s="22" t="str">
        <f t="shared" si="2"/>
        <v>I_100</v>
      </c>
      <c r="DQ52" s="22" t="str">
        <f t="shared" si="2"/>
        <v>I_100</v>
      </c>
      <c r="DR52" s="22" t="str">
        <f t="shared" si="2"/>
        <v>I_100</v>
      </c>
      <c r="DS52" s="22" t="str">
        <f t="shared" si="2"/>
        <v>I_100</v>
      </c>
      <c r="DT52" s="22" t="str">
        <f t="shared" si="2"/>
        <v>I_100</v>
      </c>
      <c r="DU52" s="22" t="str">
        <f t="shared" si="2"/>
        <v>I_100</v>
      </c>
      <c r="DV52" s="22" t="str">
        <f t="shared" si="2"/>
        <v>I_100</v>
      </c>
      <c r="DW52" s="22" t="str">
        <f t="shared" si="2"/>
        <v>I_100</v>
      </c>
      <c r="DX52" s="22" t="str">
        <f t="shared" si="2"/>
        <v>I_100</v>
      </c>
      <c r="DY52" s="22" t="str">
        <f t="shared" si="2"/>
        <v>I_100</v>
      </c>
      <c r="DZ52" s="22" t="str">
        <f t="shared" si="2"/>
        <v>I_100</v>
      </c>
      <c r="EA52" s="22" t="str">
        <f t="shared" si="2"/>
        <v>I_100</v>
      </c>
      <c r="EB52" s="22" t="str">
        <f t="shared" si="2"/>
        <v>I_100</v>
      </c>
      <c r="EC52" s="22" t="str">
        <f t="shared" si="2"/>
        <v>I_100</v>
      </c>
      <c r="ED52" s="22" t="str">
        <f t="shared" si="2"/>
        <v>I_100</v>
      </c>
      <c r="EE52" s="22" t="str">
        <f t="shared" si="2"/>
        <v>I_100</v>
      </c>
      <c r="EF52" s="22" t="str">
        <f t="shared" si="2"/>
        <v>I_100</v>
      </c>
    </row>
    <row r="53" spans="1:136" ht="13.25" x14ac:dyDescent="0.25">
      <c r="A53" s="22" t="str">
        <f t="shared" ref="A53:B72" si="3">B5</f>
        <v>AGRICULTURE  SYLVICULTURE  PECHE</v>
      </c>
      <c r="B53" s="22" t="str">
        <f t="shared" si="3"/>
        <v xml:space="preserve">FA0 </v>
      </c>
      <c r="C53" s="22">
        <v>1</v>
      </c>
      <c r="D53" s="67">
        <f t="shared" ref="D53:AS59" si="4">D5</f>
        <v>1286</v>
      </c>
      <c r="E53" s="67">
        <f t="shared" si="4"/>
        <v>0</v>
      </c>
      <c r="F53" s="67">
        <f t="shared" si="4"/>
        <v>0</v>
      </c>
      <c r="G53" s="67">
        <f t="shared" si="4"/>
        <v>0</v>
      </c>
      <c r="H53" s="67">
        <f t="shared" si="4"/>
        <v>0</v>
      </c>
      <c r="I53" s="67">
        <f t="shared" si="4"/>
        <v>0</v>
      </c>
      <c r="J53" s="67">
        <f t="shared" si="4"/>
        <v>0</v>
      </c>
      <c r="K53" s="67">
        <f t="shared" si="4"/>
        <v>0</v>
      </c>
      <c r="L53" s="67">
        <f t="shared" si="4"/>
        <v>0</v>
      </c>
      <c r="M53" s="67">
        <f t="shared" si="4"/>
        <v>0</v>
      </c>
      <c r="N53" s="67">
        <f t="shared" si="4"/>
        <v>0</v>
      </c>
      <c r="O53" s="68">
        <f t="shared" si="4"/>
        <v>0</v>
      </c>
      <c r="P53" s="67">
        <f t="shared" si="4"/>
        <v>0</v>
      </c>
      <c r="Q53" s="69">
        <f t="shared" si="4"/>
        <v>0</v>
      </c>
      <c r="R53" s="68">
        <f t="shared" si="4"/>
        <v>0</v>
      </c>
      <c r="S53" s="69">
        <f t="shared" si="4"/>
        <v>0</v>
      </c>
      <c r="T53" s="67">
        <f t="shared" si="4"/>
        <v>0</v>
      </c>
      <c r="U53" s="68">
        <f t="shared" si="4"/>
        <v>0</v>
      </c>
      <c r="V53" s="69">
        <f t="shared" si="4"/>
        <v>0</v>
      </c>
      <c r="W53" s="67">
        <f t="shared" si="4"/>
        <v>0</v>
      </c>
      <c r="X53" s="67">
        <f t="shared" si="4"/>
        <v>0</v>
      </c>
      <c r="Y53" s="67">
        <f t="shared" si="4"/>
        <v>0</v>
      </c>
      <c r="Z53" s="67">
        <f t="shared" si="4"/>
        <v>0</v>
      </c>
      <c r="AA53" s="67">
        <f t="shared" si="4"/>
        <v>0</v>
      </c>
      <c r="AB53" s="68">
        <f t="shared" si="4"/>
        <v>0</v>
      </c>
      <c r="AC53" s="67">
        <f t="shared" si="4"/>
        <v>0</v>
      </c>
      <c r="AD53" s="67">
        <f t="shared" si="4"/>
        <v>0</v>
      </c>
      <c r="AE53" s="67">
        <f t="shared" si="4"/>
        <v>0</v>
      </c>
      <c r="AF53" s="67">
        <f t="shared" si="4"/>
        <v>0</v>
      </c>
      <c r="AG53" s="67">
        <f t="shared" si="4"/>
        <v>0</v>
      </c>
      <c r="AH53" s="67">
        <f t="shared" si="4"/>
        <v>0</v>
      </c>
      <c r="AI53" s="67">
        <f t="shared" si="4"/>
        <v>0</v>
      </c>
      <c r="AJ53" s="69">
        <f t="shared" si="4"/>
        <v>0</v>
      </c>
      <c r="AK53" s="67">
        <f t="shared" si="4"/>
        <v>0</v>
      </c>
      <c r="AL53" s="67">
        <f t="shared" si="4"/>
        <v>9</v>
      </c>
      <c r="AM53" s="70">
        <f t="shared" si="4"/>
        <v>0</v>
      </c>
      <c r="AN53" s="68">
        <f t="shared" si="4"/>
        <v>3</v>
      </c>
      <c r="AO53" s="69">
        <f t="shared" si="4"/>
        <v>0</v>
      </c>
      <c r="AP53" s="68">
        <f t="shared" si="4"/>
        <v>1</v>
      </c>
      <c r="AQ53" s="67">
        <f t="shared" si="4"/>
        <v>86</v>
      </c>
      <c r="AR53" s="67">
        <f t="shared" si="4"/>
        <v>0</v>
      </c>
      <c r="AS53" s="67">
        <f t="shared" si="4"/>
        <v>1385</v>
      </c>
      <c r="AT53" s="68">
        <f>O53*(SUM([2]CPR_CEB!$K$69:$K$70))/(SUM([2]CPR_CEB!$K$69:$K$72))</f>
        <v>0</v>
      </c>
      <c r="AU53" s="68">
        <f>O53*([2]CPR_CEB!$K$71/(SUM([2]CPR_CEB!$K$69:$K$72)))</f>
        <v>0</v>
      </c>
      <c r="AV53" s="68">
        <f>O53*([2]CPR_CEB!$K$72/(SUM([2]CPR_CEB!$K$69:$K$72)))</f>
        <v>0</v>
      </c>
      <c r="AW53" s="69">
        <f>$Q53*([2]CPR_CEB!$K$76/(SUM([2]CPR_CEB!$K$76:$K$78)))</f>
        <v>0</v>
      </c>
      <c r="AX53" s="69">
        <f>$Q53*(SUM([2]CPR_CEB!$K$77:$K$78)/(SUM([2]CPR_CEB!$K$76:$K$78)))</f>
        <v>0</v>
      </c>
      <c r="AY53" s="68">
        <f>$R53*(SUM([2]CPR_CEB!$K$79)/(SUM([2]CPR_CEB!$K$79:$K$84)))</f>
        <v>0</v>
      </c>
      <c r="AZ53" s="68">
        <f>$R53*(SUM([2]CPR_CEB!$K$80)/(SUM([2]CPR_CEB!$K$79:$K$84)))</f>
        <v>0</v>
      </c>
      <c r="BA53" s="68">
        <f>$R53*(SUM([2]CPR_CEB!$K$81:$K$83)/(SUM([2]CPR_CEB!$K$79:$K$84)))</f>
        <v>0</v>
      </c>
      <c r="BB53" s="68">
        <f>$R53*(SUM([2]CPR_CEB!$K$84)/(SUM([2]CPR_CEB!$K$79:$K$84)))</f>
        <v>0</v>
      </c>
      <c r="BC53" s="69">
        <f>$S53*(SUM([2]CPR_CEB!$K$85)/(SUM([2]CPR_CEB!$K$85:$K$90)))</f>
        <v>0</v>
      </c>
      <c r="BD53" s="69">
        <f>$S53*(SUM([2]CPR_CEB!$K$86)/(SUM([2]CPR_CEB!$K$85:$K$90)))</f>
        <v>0</v>
      </c>
      <c r="BE53" s="69">
        <f>$S53*(SUM([2]CPR_CEB!$K$87:$K$90)/(SUM([2]CPR_CEB!$K$85:$K$90)))</f>
        <v>0</v>
      </c>
      <c r="BF53" s="68">
        <f>$U53*(SUM([2]CPR_CEB!$K$93)/(SUM([2]CPR_CEB!$K$93:$K$97)))</f>
        <v>0</v>
      </c>
      <c r="BG53" s="68">
        <f>$U53*(SUM([2]CPR_CEB!$K$94)/(SUM([2]CPR_CEB!$K$93:$K$97)))*([2]TRP!$D$246/SUM([2]TRP!$D$246:$D$247))</f>
        <v>0</v>
      </c>
      <c r="BH53" s="68">
        <f>$U53*(SUM([2]CPR_CEB!$K$94)/(SUM([2]CPR_CEB!$K$93:$K$97)))*([2]TRP!$D$247/SUM([2]TRP!$D$246:$D$247))</f>
        <v>0</v>
      </c>
      <c r="BI53" s="68">
        <f>$U53*(SUM([2]CPR_CEB!$K$95:$K$96)/(SUM([2]CPR_CEB!$K$93:$K$97)))</f>
        <v>0</v>
      </c>
      <c r="BJ53" s="68">
        <f>$U53*(SUM([2]CPR_CEB!$K$97)/(SUM([2]CPR_CEB!$K$93:$K$97)))</f>
        <v>0</v>
      </c>
      <c r="BK53" s="69">
        <f>$V53*(SUM([2]CPR_CEB!$K$98)/(SUM([2]CPR_CEB!$K$98:$K$100)))</f>
        <v>0</v>
      </c>
      <c r="BL53" s="69">
        <f>$V53*(SUM([2]CPR_CEB!$K$99)/(SUM([2]CPR_CEB!$K$98:$K$100)))</f>
        <v>0</v>
      </c>
      <c r="BM53" s="69">
        <f>$V53*(SUM([2]CPR_CEB!$K$100)/(SUM([2]CPR_CEB!$K$98:$K$100)))</f>
        <v>0</v>
      </c>
      <c r="BN53" s="68">
        <f>$AB53*(SUM([2]CPR_CEB!$K$106)/(SUM([2]CPR_CEB!$K$106:$K$113)))</f>
        <v>0</v>
      </c>
      <c r="BO53" s="68">
        <f>$AB53*(SUM([2]CPR_CEB!$K$107)/(SUM([2]CPR_CEB!$K$106:$K$113)))</f>
        <v>0</v>
      </c>
      <c r="BP53" s="68">
        <f>$AB53*(SUM([2]CPR_CEB!$K$108)/(SUM([2]CPR_CEB!$K$106:$K$113)))</f>
        <v>0</v>
      </c>
      <c r="BQ53" s="68">
        <f>$AB53*(SUM([2]CPR_CEB!$K$109)/(SUM([2]CPR_CEB!$K$106:$K$113)))</f>
        <v>0</v>
      </c>
      <c r="BR53" s="68">
        <f>$AB53*(SUM([2]CPR_CEB!$K$110)/(SUM([2]CPR_CEB!$K$106:$K$113)))</f>
        <v>0</v>
      </c>
      <c r="BS53" s="68">
        <f>$AB53*(SUM([2]CPR_CEB!$K$111:$K$112)/(SUM([2]CPR_CEB!$K$106:$K$113)))</f>
        <v>0</v>
      </c>
      <c r="BT53" s="68">
        <f>$AB53*(SUM([2]CPR_CEB!$K$113)/(SUM([2]CPR_CEB!$K$106:$K$113)))*([2]TRP!$D$248/SUM([2]TRP!$D$248:$D$251))</f>
        <v>0</v>
      </c>
      <c r="BU53" s="68">
        <f>$AB53*(SUM([2]CPR_CEB!$K$113)/(SUM([2]CPR_CEB!$K$106:$K$113)))*([2]TRP!$D$249/SUM([2]TRP!$D$248:$D$251))</f>
        <v>0</v>
      </c>
      <c r="BV53" s="68">
        <f>$AB53*(SUM([2]CPR_CEB!$K$113)/(SUM([2]CPR_CEB!$K$106:$K$113)))*([2]TRP!$D$250/SUM([2]TRP!$D$248:$D$251))</f>
        <v>0</v>
      </c>
      <c r="BW53" s="68">
        <f>$AB53*(SUM([2]CPR_CEB!$K$113)/(SUM([2]CPR_CEB!$K$106:$K$113)))*([2]TRP!$D$251/SUM([2]TRP!$D$248:$D$251))</f>
        <v>0</v>
      </c>
      <c r="BX53" s="69">
        <f>$AJ53*(SUM([2]CPR_CEB!$K$129)/(SUM([2]CPR_CEB!$K$129:$K$130)))</f>
        <v>0</v>
      </c>
      <c r="BY53" s="69">
        <f>$AJ53*(SUM([2]CPR_CEB!$K$130)/(SUM([2]CPR_CEB!$K$129:$K$130)))</f>
        <v>0</v>
      </c>
      <c r="BZ53" s="68">
        <f>$AN53*(SUM([2]CPR_CEB!$K$137)/(SUM([2]CPR_CEB!$K$137:$K$138)))</f>
        <v>0.50503464025206934</v>
      </c>
      <c r="CA53" s="68">
        <f>$AN53*(SUM([2]CPR_CEB!$K$138)/(SUM([2]CPR_CEB!$K$137:$K$138)))</f>
        <v>2.4949653597479307</v>
      </c>
      <c r="CB53" s="71">
        <f>$AO53*([2]CPR_CEB!$K$139+[2]CPR_CEB!$K$141)/(SUM([2]CPR_CEB!$K$139:$K$141))</f>
        <v>0</v>
      </c>
      <c r="CC53" s="71">
        <f>$AO53*(SUM([2]CPR_CEB!$K$140)/(SUM([2]CPR_CEB!$K$139:$K$141)))</f>
        <v>0</v>
      </c>
      <c r="CD53" s="68">
        <f>$AP53*(SUM([2]CPR_CEB!$K$142)/(SUM([2]CPR_CEB!$K$142:$K$143)))</f>
        <v>0.42074963253307202</v>
      </c>
      <c r="CE53" s="68">
        <f>$AP53*(SUM([2]CPR_CEB!$K$143)/(SUM([2]CPR_CEB!$K$142:$K$143)))</f>
        <v>0.57925036746692793</v>
      </c>
      <c r="CF53" s="70"/>
      <c r="CG53" s="70"/>
      <c r="CI53" s="72">
        <f>SUM(D53)</f>
        <v>1286</v>
      </c>
      <c r="CJ53" s="73">
        <f>SUM(E53:F53)</f>
        <v>0</v>
      </c>
      <c r="CK53" s="73">
        <f>SUM(K53)</f>
        <v>0</v>
      </c>
      <c r="CL53" s="73">
        <f>SUM(AU53)</f>
        <v>0</v>
      </c>
      <c r="CM53" s="73">
        <f>SUM(AV53)</f>
        <v>0</v>
      </c>
      <c r="CN53" s="73">
        <f>SUM(AX53)</f>
        <v>0</v>
      </c>
      <c r="CO53" s="73">
        <f>SUM(AY53)</f>
        <v>0</v>
      </c>
      <c r="CP53" s="73">
        <f>SUM(AZ53)</f>
        <v>0</v>
      </c>
      <c r="CQ53" s="73">
        <f>SUM(BB53)</f>
        <v>0</v>
      </c>
      <c r="CR53" s="73">
        <f>SUM(BC53)</f>
        <v>0</v>
      </c>
      <c r="CS53" s="73">
        <f>SUM(BD53)</f>
        <v>0</v>
      </c>
      <c r="CT53" s="73">
        <f>SUM(G53:J53,L53:N53,P53,T53,AT53,AW53,BA53,BE53,BI53,BM53,)</f>
        <v>0</v>
      </c>
      <c r="CU53" s="73">
        <f>SUM(W53:X53)</f>
        <v>0</v>
      </c>
      <c r="CV53" s="73">
        <f>SUM(BN53+BT53)</f>
        <v>0</v>
      </c>
      <c r="CW53" s="73">
        <f>SUM(BO53)</f>
        <v>0</v>
      </c>
      <c r="CX53" s="73">
        <f>SUM(BP53,BU53)</f>
        <v>0</v>
      </c>
      <c r="CY53" s="73">
        <f>SUM(BQ53,BV53)</f>
        <v>0</v>
      </c>
      <c r="CZ53" s="73">
        <f>SUM(BR53,BW53)</f>
        <v>0</v>
      </c>
      <c r="DA53" s="73">
        <f>SUM(Y53:AA53,AC53:AI53,AK53:AM53,BS53,BX53,BZ53,CB53,CD53)</f>
        <v>9.9257842727851422</v>
      </c>
      <c r="DB53" s="73">
        <f>SUM(AQ53:AR53,BY53,CA53,CC53,CE53)</f>
        <v>89.074215727214863</v>
      </c>
      <c r="DC53" s="73">
        <f>SUM(BF53)</f>
        <v>0</v>
      </c>
      <c r="DD53" s="73">
        <f>SUM(BG53,BJ53)</f>
        <v>0</v>
      </c>
      <c r="DE53" s="73">
        <f>SUM(BK53)</f>
        <v>0</v>
      </c>
      <c r="DF53" s="73">
        <f>SUM(BH53,BL53)</f>
        <v>0</v>
      </c>
      <c r="DG53" s="74">
        <f>SUM(CI53:DF53)</f>
        <v>1385</v>
      </c>
      <c r="DH53" s="99"/>
    </row>
    <row r="54" spans="1:136" ht="13.25" x14ac:dyDescent="0.25">
      <c r="A54" s="22" t="str">
        <f t="shared" si="3"/>
        <v>INDUSTRIES DE LA VIANDE ET DU LAIT</v>
      </c>
      <c r="B54" s="22" t="str">
        <f t="shared" si="3"/>
        <v xml:space="preserve">FB1 </v>
      </c>
      <c r="C54" s="22">
        <v>2</v>
      </c>
      <c r="D54" s="67">
        <f t="shared" si="4"/>
        <v>0</v>
      </c>
      <c r="E54" s="67">
        <f t="shared" si="4"/>
        <v>0</v>
      </c>
      <c r="F54" s="67">
        <f t="shared" si="4"/>
        <v>0</v>
      </c>
      <c r="G54" s="67">
        <f t="shared" si="4"/>
        <v>0</v>
      </c>
      <c r="H54" s="67">
        <f t="shared" si="4"/>
        <v>0</v>
      </c>
      <c r="I54" s="67">
        <f t="shared" si="4"/>
        <v>0</v>
      </c>
      <c r="J54" s="67">
        <f t="shared" si="4"/>
        <v>0</v>
      </c>
      <c r="K54" s="67">
        <f t="shared" si="4"/>
        <v>0</v>
      </c>
      <c r="L54" s="67">
        <f t="shared" si="4"/>
        <v>0</v>
      </c>
      <c r="M54" s="67">
        <f t="shared" si="4"/>
        <v>0</v>
      </c>
      <c r="N54" s="67">
        <f t="shared" si="4"/>
        <v>0</v>
      </c>
      <c r="O54" s="68">
        <f t="shared" si="4"/>
        <v>0</v>
      </c>
      <c r="P54" s="67">
        <f t="shared" si="4"/>
        <v>0</v>
      </c>
      <c r="Q54" s="69">
        <f t="shared" si="4"/>
        <v>0</v>
      </c>
      <c r="R54" s="68">
        <f t="shared" si="4"/>
        <v>0</v>
      </c>
      <c r="S54" s="69">
        <f t="shared" si="4"/>
        <v>0</v>
      </c>
      <c r="T54" s="67">
        <f t="shared" si="4"/>
        <v>0</v>
      </c>
      <c r="U54" s="68">
        <f t="shared" si="4"/>
        <v>0</v>
      </c>
      <c r="V54" s="69">
        <f t="shared" si="4"/>
        <v>0</v>
      </c>
      <c r="W54" s="67">
        <f t="shared" si="4"/>
        <v>0</v>
      </c>
      <c r="X54" s="67">
        <f t="shared" si="4"/>
        <v>0</v>
      </c>
      <c r="Y54" s="67">
        <f t="shared" si="4"/>
        <v>0</v>
      </c>
      <c r="Z54" s="67">
        <f t="shared" si="4"/>
        <v>0</v>
      </c>
      <c r="AA54" s="67">
        <f t="shared" si="4"/>
        <v>0</v>
      </c>
      <c r="AB54" s="68">
        <f t="shared" si="4"/>
        <v>0</v>
      </c>
      <c r="AC54" s="67">
        <f t="shared" si="4"/>
        <v>0</v>
      </c>
      <c r="AD54" s="67">
        <f t="shared" si="4"/>
        <v>0</v>
      </c>
      <c r="AE54" s="67">
        <f t="shared" si="4"/>
        <v>0</v>
      </c>
      <c r="AF54" s="67">
        <f t="shared" si="4"/>
        <v>0</v>
      </c>
      <c r="AG54" s="67">
        <f t="shared" si="4"/>
        <v>0</v>
      </c>
      <c r="AH54" s="67">
        <f t="shared" si="4"/>
        <v>0</v>
      </c>
      <c r="AI54" s="67">
        <f t="shared" si="4"/>
        <v>0</v>
      </c>
      <c r="AJ54" s="69">
        <f t="shared" si="4"/>
        <v>0</v>
      </c>
      <c r="AK54" s="67">
        <f t="shared" si="4"/>
        <v>0</v>
      </c>
      <c r="AL54" s="67">
        <f t="shared" si="4"/>
        <v>0</v>
      </c>
      <c r="AM54" s="70">
        <f t="shared" si="4"/>
        <v>0</v>
      </c>
      <c r="AN54" s="68">
        <f t="shared" si="4"/>
        <v>0</v>
      </c>
      <c r="AO54" s="69">
        <f t="shared" si="4"/>
        <v>0</v>
      </c>
      <c r="AP54" s="68">
        <f t="shared" si="4"/>
        <v>0</v>
      </c>
      <c r="AQ54" s="67">
        <f t="shared" si="4"/>
        <v>0</v>
      </c>
      <c r="AR54" s="67">
        <f t="shared" si="4"/>
        <v>0</v>
      </c>
      <c r="AS54" s="67">
        <f t="shared" si="4"/>
        <v>0</v>
      </c>
      <c r="AT54" s="68">
        <f>O54*(SUM([2]CPR_CEB!$K$69:$K$70))/(SUM([2]CPR_CEB!$K$69:$K$72))</f>
        <v>0</v>
      </c>
      <c r="AU54" s="68">
        <f>O54*([2]CPR_CEB!$K$71/(SUM([2]CPR_CEB!$K$69:$K$72)))</f>
        <v>0</v>
      </c>
      <c r="AV54" s="68">
        <f>O54*([2]CPR_CEB!$K$72/(SUM([2]CPR_CEB!$K$69:$K$72)))</f>
        <v>0</v>
      </c>
      <c r="AW54" s="69">
        <f>$Q54*([2]CPR_CEB!$K$76/(SUM([2]CPR_CEB!$K$76:$K$78)))</f>
        <v>0</v>
      </c>
      <c r="AX54" s="69">
        <f>$Q54*(SUM([2]CPR_CEB!$K$77:$K$78)/(SUM([2]CPR_CEB!$K$76:$K$78)))</f>
        <v>0</v>
      </c>
      <c r="AY54" s="68">
        <f>$R54*(SUM([2]CPR_CEB!$K$79)/(SUM([2]CPR_CEB!$K$79:$K$84)))</f>
        <v>0</v>
      </c>
      <c r="AZ54" s="68">
        <f>$R54*(SUM([2]CPR_CEB!$K$80)/(SUM([2]CPR_CEB!$K$79:$K$84)))</f>
        <v>0</v>
      </c>
      <c r="BA54" s="68">
        <f>$R54*(SUM([2]CPR_CEB!$K$81:$K$83)/(SUM([2]CPR_CEB!$K$79:$K$84)))</f>
        <v>0</v>
      </c>
      <c r="BB54" s="68">
        <f>$R54*(SUM([2]CPR_CEB!$K$84)/(SUM([2]CPR_CEB!$K$79:$K$84)))</f>
        <v>0</v>
      </c>
      <c r="BC54" s="69">
        <f>$S54*(SUM([2]CPR_CEB!$K$85)/(SUM([2]CPR_CEB!$K$85:$K$90)))</f>
        <v>0</v>
      </c>
      <c r="BD54" s="69">
        <f>$S54*(SUM([2]CPR_CEB!$K$86)/(SUM([2]CPR_CEB!$K$85:$K$90)))</f>
        <v>0</v>
      </c>
      <c r="BE54" s="69">
        <f>$S54*(SUM([2]CPR_CEB!$K$87:$K$90)/(SUM([2]CPR_CEB!$K$85:$K$90)))</f>
        <v>0</v>
      </c>
      <c r="BF54" s="68">
        <f>$U54*(SUM([2]CPR_CEB!$K$93)/(SUM([2]CPR_CEB!$K$93:$K$97)))</f>
        <v>0</v>
      </c>
      <c r="BG54" s="68">
        <f>$U54*(SUM([2]CPR_CEB!$K$94)/(SUM([2]CPR_CEB!$K$93:$K$97)))*([2]TRP!$D$246/SUM([2]TRP!$D$246:$D$247))</f>
        <v>0</v>
      </c>
      <c r="BH54" s="68">
        <f>$U54*(SUM([2]CPR_CEB!$K$94)/(SUM([2]CPR_CEB!$K$93:$K$97)))*([2]TRP!$D$247/SUM([2]TRP!$D$246:$D$247))</f>
        <v>0</v>
      </c>
      <c r="BI54" s="68">
        <f>$U54*(SUM([2]CPR_CEB!$K$95:$K$96)/(SUM([2]CPR_CEB!$K$93:$K$97)))</f>
        <v>0</v>
      </c>
      <c r="BJ54" s="68">
        <f>$U54*(SUM([2]CPR_CEB!$K$97)/(SUM([2]CPR_CEB!$K$93:$K$97)))</f>
        <v>0</v>
      </c>
      <c r="BK54" s="69">
        <f>$V54*(SUM([2]CPR_CEB!$K$98)/(SUM([2]CPR_CEB!$K$98:$K$100)))</f>
        <v>0</v>
      </c>
      <c r="BL54" s="69">
        <f>$V54*(SUM([2]CPR_CEB!$K$99)/(SUM([2]CPR_CEB!$K$98:$K$100)))</f>
        <v>0</v>
      </c>
      <c r="BM54" s="69">
        <f>$V54*(SUM([2]CPR_CEB!$K$100)/(SUM([2]CPR_CEB!$K$98:$K$100)))</f>
        <v>0</v>
      </c>
      <c r="BN54" s="68">
        <f>$AB54*(SUM([2]CPR_CEB!$K$106)/(SUM([2]CPR_CEB!$K$106:$K$113)))</f>
        <v>0</v>
      </c>
      <c r="BO54" s="68">
        <f>$AB54*(SUM([2]CPR_CEB!$K$107)/(SUM([2]CPR_CEB!$K$106:$K$113)))</f>
        <v>0</v>
      </c>
      <c r="BP54" s="68">
        <f>$AB54*(SUM([2]CPR_CEB!$K$108)/(SUM([2]CPR_CEB!$K$106:$K$113)))</f>
        <v>0</v>
      </c>
      <c r="BQ54" s="68">
        <f>$AB54*(SUM([2]CPR_CEB!$K$109)/(SUM([2]CPR_CEB!$K$106:$K$113)))</f>
        <v>0</v>
      </c>
      <c r="BR54" s="68">
        <f>$AB54*(SUM([2]CPR_CEB!$K$110)/(SUM([2]CPR_CEB!$K$106:$K$113)))</f>
        <v>0</v>
      </c>
      <c r="BS54" s="68">
        <f>$AB54*(SUM([2]CPR_CEB!$K$111:$K$112)/(SUM([2]CPR_CEB!$K$106:$K$113)))</f>
        <v>0</v>
      </c>
      <c r="BT54" s="68">
        <f>$AB54*(SUM([2]CPR_CEB!$K$113)/(SUM([2]CPR_CEB!$K$106:$K$113)))*([2]TRP!$D$248/SUM([2]TRP!$D$248:$D$251))</f>
        <v>0</v>
      </c>
      <c r="BU54" s="68">
        <f>$AB54*(SUM([2]CPR_CEB!$K$113)/(SUM([2]CPR_CEB!$K$106:$K$113)))*([2]TRP!$D$249/SUM([2]TRP!$D$248:$D$251))</f>
        <v>0</v>
      </c>
      <c r="BV54" s="68">
        <f>$AB54*(SUM([2]CPR_CEB!$K$113)/(SUM([2]CPR_CEB!$K$106:$K$113)))*([2]TRP!$D$250/SUM([2]TRP!$D$248:$D$251))</f>
        <v>0</v>
      </c>
      <c r="BW54" s="68">
        <f>$AB54*(SUM([2]CPR_CEB!$K$113)/(SUM([2]CPR_CEB!$K$106:$K$113)))*([2]TRP!$D$251/SUM([2]TRP!$D$248:$D$251))</f>
        <v>0</v>
      </c>
      <c r="BX54" s="69">
        <f>$AJ54*(SUM([2]CPR_CEB!$K$129)/(SUM([2]CPR_CEB!$K$129:$K$130)))</f>
        <v>0</v>
      </c>
      <c r="BY54" s="69">
        <f>$AJ54*(SUM([2]CPR_CEB!$K$130)/(SUM([2]CPR_CEB!$K$129:$K$130)))</f>
        <v>0</v>
      </c>
      <c r="BZ54" s="68">
        <f>$AN54*(SUM([2]CPR_CEB!$K$137)/(SUM([2]CPR_CEB!$K$137:$K$138)))</f>
        <v>0</v>
      </c>
      <c r="CA54" s="68">
        <f>$AN54*(SUM([2]CPR_CEB!$K$138)/(SUM([2]CPR_CEB!$K$137:$K$138)))</f>
        <v>0</v>
      </c>
      <c r="CB54" s="71">
        <f>$AO54*([2]CPR_CEB!$K$139+[2]CPR_CEB!$K$141)/(SUM([2]CPR_CEB!$K$139:$K$141))</f>
        <v>0</v>
      </c>
      <c r="CC54" s="71">
        <f>$AO54*(SUM([2]CPR_CEB!$K$140)/(SUM([2]CPR_CEB!$K$139:$K$141)))</f>
        <v>0</v>
      </c>
      <c r="CD54" s="68">
        <f>$AP54*(SUM([2]CPR_CEB!$K$142)/(SUM([2]CPR_CEB!$K$142:$K$143)))</f>
        <v>0</v>
      </c>
      <c r="CE54" s="68">
        <f>$AP54*(SUM([2]CPR_CEB!$K$143)/(SUM([2]CPR_CEB!$K$142:$K$143)))</f>
        <v>0</v>
      </c>
      <c r="CF54" s="70"/>
      <c r="CG54" s="70"/>
      <c r="CI54" s="72">
        <f t="shared" ref="CI54:CI94" si="5">SUM(D54)</f>
        <v>0</v>
      </c>
      <c r="CJ54" s="73">
        <f t="shared" ref="CJ54:CJ94" si="6">SUM(E54:F54)</f>
        <v>0</v>
      </c>
      <c r="CK54" s="73">
        <f t="shared" ref="CK54:CK94" si="7">SUM(K54)</f>
        <v>0</v>
      </c>
      <c r="CL54" s="73">
        <f t="shared" ref="CL54:CL94" si="8">SUM(AU54)</f>
        <v>0</v>
      </c>
      <c r="CM54" s="73">
        <f t="shared" ref="CM54:CM94" si="9">SUM(AV54)</f>
        <v>0</v>
      </c>
      <c r="CN54" s="73">
        <f t="shared" ref="CN54:CN94" si="10">SUM(AX54)</f>
        <v>0</v>
      </c>
      <c r="CO54" s="73">
        <f t="shared" ref="CO54:CP94" si="11">SUM(AY54)</f>
        <v>0</v>
      </c>
      <c r="CP54" s="73">
        <f t="shared" si="11"/>
        <v>0</v>
      </c>
      <c r="CQ54" s="73">
        <f t="shared" ref="CQ54:CR94" si="12">SUM(BB54)</f>
        <v>0</v>
      </c>
      <c r="CR54" s="73">
        <f t="shared" si="12"/>
        <v>0</v>
      </c>
      <c r="CS54" s="73">
        <f t="shared" ref="CS54:CS94" si="13">SUM(BD54)</f>
        <v>0</v>
      </c>
      <c r="CT54" s="73">
        <f t="shared" ref="CT54:CT94" si="14">SUM(G54:J54,L54:N54,P54,T54,AT54,AW54,BA54,BE54,BI54,BM54,)</f>
        <v>0</v>
      </c>
      <c r="CU54" s="73">
        <f t="shared" ref="CU54:CU94" si="15">SUM(W54:X54)</f>
        <v>0</v>
      </c>
      <c r="CV54" s="73">
        <f t="shared" ref="CV54:CV94" si="16">SUM(BN54+BT54)</f>
        <v>0</v>
      </c>
      <c r="CW54" s="73">
        <f t="shared" ref="CW54:CW94" si="17">SUM(BO54)</f>
        <v>0</v>
      </c>
      <c r="CX54" s="73">
        <f t="shared" ref="CX54:CZ94" si="18">SUM(BP54,BU54)</f>
        <v>0</v>
      </c>
      <c r="CY54" s="73">
        <f t="shared" si="18"/>
        <v>0</v>
      </c>
      <c r="CZ54" s="73">
        <f t="shared" si="18"/>
        <v>0</v>
      </c>
      <c r="DA54" s="73">
        <f t="shared" ref="DA54:DA94" si="19">SUM(Y54:AA54,AC54:AI54,AK54:AM54,BS54,BX54,BZ54,CB54,CD54)</f>
        <v>0</v>
      </c>
      <c r="DB54" s="73">
        <f t="shared" ref="DB54:DB94" si="20">SUM(AQ54:AR54,BY54,CA54,CC54,CE54)</f>
        <v>0</v>
      </c>
      <c r="DC54" s="73">
        <f t="shared" ref="DC54:DC94" si="21">SUM(BF54)</f>
        <v>0</v>
      </c>
      <c r="DD54" s="73">
        <f t="shared" ref="DD54:DD94" si="22">SUM(BG54,BJ54)</f>
        <v>0</v>
      </c>
      <c r="DE54" s="73">
        <f t="shared" ref="DE54:DE94" si="23">SUM(BK54)</f>
        <v>0</v>
      </c>
      <c r="DF54" s="73">
        <f t="shared" ref="DF54:DF94" si="24">SUM(BH54,BL54)</f>
        <v>0</v>
      </c>
      <c r="DG54" s="74">
        <f t="shared" ref="DG54:DG94" si="25">SUM(CI54:DF54)</f>
        <v>0</v>
      </c>
      <c r="DH54" s="99"/>
    </row>
    <row r="55" spans="1:136" ht="13.25" x14ac:dyDescent="0.25">
      <c r="A55" s="22" t="str">
        <f t="shared" si="3"/>
        <v>AUTRES INDUSTRIES AGRICOLES ET ALIMENTAI</v>
      </c>
      <c r="B55" s="22" t="str">
        <f t="shared" si="3"/>
        <v xml:space="preserve">FB2 </v>
      </c>
      <c r="C55" s="22">
        <v>2</v>
      </c>
      <c r="D55" s="67">
        <f t="shared" si="4"/>
        <v>0</v>
      </c>
      <c r="E55" s="67">
        <f t="shared" si="4"/>
        <v>0</v>
      </c>
      <c r="F55" s="67">
        <f t="shared" si="4"/>
        <v>0</v>
      </c>
      <c r="G55" s="67">
        <f t="shared" si="4"/>
        <v>0</v>
      </c>
      <c r="H55" s="67">
        <f t="shared" si="4"/>
        <v>0</v>
      </c>
      <c r="I55" s="67">
        <f t="shared" si="4"/>
        <v>0</v>
      </c>
      <c r="J55" s="67">
        <f t="shared" si="4"/>
        <v>0</v>
      </c>
      <c r="K55" s="67">
        <f t="shared" si="4"/>
        <v>0</v>
      </c>
      <c r="L55" s="67">
        <f t="shared" si="4"/>
        <v>0</v>
      </c>
      <c r="M55" s="67">
        <f t="shared" si="4"/>
        <v>0</v>
      </c>
      <c r="N55" s="67">
        <f t="shared" si="4"/>
        <v>0</v>
      </c>
      <c r="O55" s="68">
        <f t="shared" si="4"/>
        <v>0</v>
      </c>
      <c r="P55" s="67">
        <f t="shared" si="4"/>
        <v>0</v>
      </c>
      <c r="Q55" s="69">
        <f t="shared" si="4"/>
        <v>0</v>
      </c>
      <c r="R55" s="68">
        <f t="shared" si="4"/>
        <v>0</v>
      </c>
      <c r="S55" s="69">
        <f t="shared" si="4"/>
        <v>0</v>
      </c>
      <c r="T55" s="67">
        <f t="shared" si="4"/>
        <v>0</v>
      </c>
      <c r="U55" s="68">
        <f t="shared" si="4"/>
        <v>0</v>
      </c>
      <c r="V55" s="69">
        <f t="shared" si="4"/>
        <v>0</v>
      </c>
      <c r="W55" s="67">
        <f t="shared" si="4"/>
        <v>0</v>
      </c>
      <c r="X55" s="67">
        <f t="shared" si="4"/>
        <v>0</v>
      </c>
      <c r="Y55" s="67">
        <f t="shared" si="4"/>
        <v>0</v>
      </c>
      <c r="Z55" s="67">
        <f t="shared" si="4"/>
        <v>0</v>
      </c>
      <c r="AA55" s="67">
        <f t="shared" si="4"/>
        <v>0</v>
      </c>
      <c r="AB55" s="68">
        <f t="shared" si="4"/>
        <v>0</v>
      </c>
      <c r="AC55" s="67">
        <f t="shared" si="4"/>
        <v>0</v>
      </c>
      <c r="AD55" s="67">
        <f t="shared" si="4"/>
        <v>0</v>
      </c>
      <c r="AE55" s="67">
        <f t="shared" si="4"/>
        <v>0</v>
      </c>
      <c r="AF55" s="67">
        <f t="shared" si="4"/>
        <v>0</v>
      </c>
      <c r="AG55" s="67">
        <f t="shared" si="4"/>
        <v>0</v>
      </c>
      <c r="AH55" s="67">
        <f t="shared" si="4"/>
        <v>0</v>
      </c>
      <c r="AI55" s="67">
        <f t="shared" si="4"/>
        <v>0</v>
      </c>
      <c r="AJ55" s="69">
        <f t="shared" si="4"/>
        <v>0</v>
      </c>
      <c r="AK55" s="67">
        <f t="shared" si="4"/>
        <v>0</v>
      </c>
      <c r="AL55" s="67">
        <f t="shared" si="4"/>
        <v>0</v>
      </c>
      <c r="AM55" s="70">
        <f t="shared" si="4"/>
        <v>0</v>
      </c>
      <c r="AN55" s="68">
        <f t="shared" si="4"/>
        <v>0</v>
      </c>
      <c r="AO55" s="69">
        <f t="shared" si="4"/>
        <v>0</v>
      </c>
      <c r="AP55" s="68">
        <f t="shared" si="4"/>
        <v>0</v>
      </c>
      <c r="AQ55" s="67">
        <f t="shared" si="4"/>
        <v>0</v>
      </c>
      <c r="AR55" s="67">
        <f t="shared" si="4"/>
        <v>0</v>
      </c>
      <c r="AS55" s="67">
        <f t="shared" si="4"/>
        <v>0</v>
      </c>
      <c r="AT55" s="75">
        <f>O55*(SUM([2]CPR_CEB!$K$69:$K$70))/(SUM([2]CPR_CEB!$K$69:$K$72))</f>
        <v>0</v>
      </c>
      <c r="AU55" s="75">
        <f>O55*([2]CPR_CEB!$K$71/(SUM([2]CPR_CEB!$K$69:$K$72)))</f>
        <v>0</v>
      </c>
      <c r="AV55" s="75">
        <f>O55*([2]CPR_CEB!$K$72/(SUM([2]CPR_CEB!$K$69:$K$72)))</f>
        <v>0</v>
      </c>
      <c r="AW55" s="71">
        <f>$Q55*([2]CPR_CEB!$K$76/(SUM([2]CPR_CEB!$K$76:$K$78)))</f>
        <v>0</v>
      </c>
      <c r="AX55" s="71">
        <f>$Q55*(SUM([2]CPR_CEB!$K$77:$K$78)/(SUM([2]CPR_CEB!$K$76:$K$78)))</f>
        <v>0</v>
      </c>
      <c r="AY55" s="75">
        <f>$R55*(SUM([2]CPR_CEB!$K$79)/(SUM([2]CPR_CEB!$K$79:$K$84)))</f>
        <v>0</v>
      </c>
      <c r="AZ55" s="75">
        <f>$R55*(SUM([2]CPR_CEB!$K$80)/(SUM([2]CPR_CEB!$K$79:$K$84)))</f>
        <v>0</v>
      </c>
      <c r="BA55" s="75">
        <f>$R55*(SUM([2]CPR_CEB!$K$81:$K$83)/(SUM([2]CPR_CEB!$K$79:$K$84)))</f>
        <v>0</v>
      </c>
      <c r="BB55" s="75">
        <f>$R55*(SUM([2]CPR_CEB!$K$84)/(SUM([2]CPR_CEB!$K$79:$K$84)))</f>
        <v>0</v>
      </c>
      <c r="BC55" s="71">
        <f>$S55*(SUM([2]CPR_CEB!$K$85)/(SUM([2]CPR_CEB!$K$85:$K$90)))</f>
        <v>0</v>
      </c>
      <c r="BD55" s="71">
        <f>$S55*(SUM([2]CPR_CEB!$K$86)/(SUM([2]CPR_CEB!$K$85:$K$90)))</f>
        <v>0</v>
      </c>
      <c r="BE55" s="71">
        <f>$S55*(SUM([2]CPR_CEB!$K$87:$K$90)/(SUM([2]CPR_CEB!$K$85:$K$90)))</f>
        <v>0</v>
      </c>
      <c r="BF55" s="75">
        <f>$U55*(SUM([2]CPR_CEB!$K$93)/(SUM([2]CPR_CEB!$K$93:$K$97)))</f>
        <v>0</v>
      </c>
      <c r="BG55" s="75">
        <f>$U55*(SUM([2]CPR_CEB!$K$94)/(SUM([2]CPR_CEB!$K$93:$K$97)))*([2]TRP!$D$246/SUM([2]TRP!$D$246:$D$247))</f>
        <v>0</v>
      </c>
      <c r="BH55" s="75">
        <f>$U55*(SUM([2]CPR_CEB!$K$94)/(SUM([2]CPR_CEB!$K$93:$K$97)))*([2]TRP!$D$247/SUM([2]TRP!$D$246:$D$247))</f>
        <v>0</v>
      </c>
      <c r="BI55" s="75">
        <f>$U55*(SUM([2]CPR_CEB!$K$95:$K$96)/(SUM([2]CPR_CEB!$K$93:$K$97)))</f>
        <v>0</v>
      </c>
      <c r="BJ55" s="75">
        <f>$U55*(SUM([2]CPR_CEB!$K$97)/(SUM([2]CPR_CEB!$K$93:$K$97)))</f>
        <v>0</v>
      </c>
      <c r="BK55" s="71">
        <f>$V55*(SUM([2]CPR_CEB!$K$98)/(SUM([2]CPR_CEB!$K$98:$K$100)))</f>
        <v>0</v>
      </c>
      <c r="BL55" s="71">
        <f>$V55*(SUM([2]CPR_CEB!$K$99)/(SUM([2]CPR_CEB!$K$98:$K$100)))</f>
        <v>0</v>
      </c>
      <c r="BM55" s="71">
        <f>$V55*(SUM([2]CPR_CEB!$K$100)/(SUM([2]CPR_CEB!$K$98:$K$100)))</f>
        <v>0</v>
      </c>
      <c r="BN55" s="75">
        <f>$AB55*(SUM([2]CPR_CEB!$K$106)/(SUM([2]CPR_CEB!$K$106:$K$113)))</f>
        <v>0</v>
      </c>
      <c r="BO55" s="75">
        <f>$AB55*(SUM([2]CPR_CEB!$K$107)/(SUM([2]CPR_CEB!$K$106:$K$113)))</f>
        <v>0</v>
      </c>
      <c r="BP55" s="75">
        <f>$AB55*(SUM([2]CPR_CEB!$K$108)/(SUM([2]CPR_CEB!$K$106:$K$113)))</f>
        <v>0</v>
      </c>
      <c r="BQ55" s="75">
        <f>$AB55*(SUM([2]CPR_CEB!$K$109)/(SUM([2]CPR_CEB!$K$106:$K$113)))</f>
        <v>0</v>
      </c>
      <c r="BR55" s="75">
        <f>$AB55*(SUM([2]CPR_CEB!$K$110)/(SUM([2]CPR_CEB!$K$106:$K$113)))</f>
        <v>0</v>
      </c>
      <c r="BS55" s="75">
        <f>$AB55*(SUM([2]CPR_CEB!$K$111:$K$112)/(SUM([2]CPR_CEB!$K$106:$K$113)))</f>
        <v>0</v>
      </c>
      <c r="BT55" s="75">
        <f>$AB55*(SUM([2]CPR_CEB!$K$113)/(SUM([2]CPR_CEB!$K$106:$K$113)))*([2]TRP!$D$248/SUM([2]TRP!$D$248:$D$251))</f>
        <v>0</v>
      </c>
      <c r="BU55" s="75">
        <f>$AB55*(SUM([2]CPR_CEB!$K$113)/(SUM([2]CPR_CEB!$K$106:$K$113)))*([2]TRP!$D$249/SUM([2]TRP!$D$248:$D$251))</f>
        <v>0</v>
      </c>
      <c r="BV55" s="75">
        <f>$AB55*(SUM([2]CPR_CEB!$K$113)/(SUM([2]CPR_CEB!$K$106:$K$113)))*([2]TRP!$D$250/SUM([2]TRP!$D$248:$D$251))</f>
        <v>0</v>
      </c>
      <c r="BW55" s="75">
        <f>$AB55*(SUM([2]CPR_CEB!$K$113)/(SUM([2]CPR_CEB!$K$106:$K$113)))*([2]TRP!$D$251/SUM([2]TRP!$D$248:$D$251))</f>
        <v>0</v>
      </c>
      <c r="BX55" s="71">
        <f>$AJ55*(SUM([2]CPR_CEB!$K$129)/(SUM([2]CPR_CEB!$K$129:$K$130)))</f>
        <v>0</v>
      </c>
      <c r="BY55" s="71">
        <f>$AJ55*(SUM([2]CPR_CEB!$K$130)/(SUM([2]CPR_CEB!$K$129:$K$130)))</f>
        <v>0</v>
      </c>
      <c r="BZ55" s="68">
        <f>$AN55*(SUM([2]CPR_CEB!$K$137)/(SUM([2]CPR_CEB!$K$137:$K$138)))</f>
        <v>0</v>
      </c>
      <c r="CA55" s="68">
        <f>$AN55*(SUM([2]CPR_CEB!$K$138)/(SUM([2]CPR_CEB!$K$137:$K$138)))</f>
        <v>0</v>
      </c>
      <c r="CB55" s="71">
        <f>$AO55*([2]CPR_CEB!$K$139+[2]CPR_CEB!$K$141)/(SUM([2]CPR_CEB!$K$139:$K$141))</f>
        <v>0</v>
      </c>
      <c r="CC55" s="71">
        <f>$AO55*(SUM([2]CPR_CEB!$K$140)/(SUM([2]CPR_CEB!$K$139:$K$141)))</f>
        <v>0</v>
      </c>
      <c r="CD55" s="68">
        <f>$AP55*(SUM([2]CPR_CEB!$K$142)/(SUM([2]CPR_CEB!$K$142:$K$143)))</f>
        <v>0</v>
      </c>
      <c r="CE55" s="68">
        <f>$AP55*(SUM([2]CPR_CEB!$K$143)/(SUM([2]CPR_CEB!$K$142:$K$143)))</f>
        <v>0</v>
      </c>
      <c r="CF55" s="70"/>
      <c r="CG55" s="70"/>
      <c r="CI55" s="72">
        <f t="shared" si="5"/>
        <v>0</v>
      </c>
      <c r="CJ55" s="73">
        <f t="shared" si="6"/>
        <v>0</v>
      </c>
      <c r="CK55" s="73">
        <f t="shared" si="7"/>
        <v>0</v>
      </c>
      <c r="CL55" s="73">
        <f t="shared" si="8"/>
        <v>0</v>
      </c>
      <c r="CM55" s="73">
        <f t="shared" si="9"/>
        <v>0</v>
      </c>
      <c r="CN55" s="73">
        <f t="shared" si="10"/>
        <v>0</v>
      </c>
      <c r="CO55" s="73">
        <f t="shared" si="11"/>
        <v>0</v>
      </c>
      <c r="CP55" s="73">
        <f t="shared" si="11"/>
        <v>0</v>
      </c>
      <c r="CQ55" s="73">
        <f t="shared" si="12"/>
        <v>0</v>
      </c>
      <c r="CR55" s="73">
        <f t="shared" si="12"/>
        <v>0</v>
      </c>
      <c r="CS55" s="73">
        <f t="shared" si="13"/>
        <v>0</v>
      </c>
      <c r="CT55" s="73">
        <f t="shared" si="14"/>
        <v>0</v>
      </c>
      <c r="CU55" s="73">
        <f t="shared" si="15"/>
        <v>0</v>
      </c>
      <c r="CV55" s="73">
        <f t="shared" si="16"/>
        <v>0</v>
      </c>
      <c r="CW55" s="73">
        <f t="shared" si="17"/>
        <v>0</v>
      </c>
      <c r="CX55" s="73">
        <f t="shared" si="18"/>
        <v>0</v>
      </c>
      <c r="CY55" s="73">
        <f t="shared" si="18"/>
        <v>0</v>
      </c>
      <c r="CZ55" s="73">
        <f t="shared" si="18"/>
        <v>0</v>
      </c>
      <c r="DA55" s="73">
        <f t="shared" si="19"/>
        <v>0</v>
      </c>
      <c r="DB55" s="73">
        <f t="shared" si="20"/>
        <v>0</v>
      </c>
      <c r="DC55" s="73">
        <f t="shared" si="21"/>
        <v>0</v>
      </c>
      <c r="DD55" s="73">
        <f t="shared" si="22"/>
        <v>0</v>
      </c>
      <c r="DE55" s="73">
        <f t="shared" si="23"/>
        <v>0</v>
      </c>
      <c r="DF55" s="73">
        <f t="shared" si="24"/>
        <v>0</v>
      </c>
      <c r="DG55" s="74">
        <f t="shared" si="25"/>
        <v>0</v>
      </c>
      <c r="DH55" s="99"/>
    </row>
    <row r="56" spans="1:136" ht="13.25" x14ac:dyDescent="0.25">
      <c r="A56" s="22" t="str">
        <f t="shared" si="3"/>
        <v>HABILLEMENT  CUIR</v>
      </c>
      <c r="B56" s="22" t="str">
        <f t="shared" si="3"/>
        <v xml:space="preserve">FC1 </v>
      </c>
      <c r="C56" s="22">
        <v>12</v>
      </c>
      <c r="D56" s="67">
        <f t="shared" si="4"/>
        <v>0</v>
      </c>
      <c r="E56" s="67">
        <f t="shared" si="4"/>
        <v>0</v>
      </c>
      <c r="F56" s="67">
        <f t="shared" si="4"/>
        <v>0</v>
      </c>
      <c r="G56" s="67">
        <f t="shared" si="4"/>
        <v>0</v>
      </c>
      <c r="H56" s="67">
        <f t="shared" si="4"/>
        <v>0</v>
      </c>
      <c r="I56" s="67">
        <f t="shared" si="4"/>
        <v>0</v>
      </c>
      <c r="J56" s="67">
        <f t="shared" si="4"/>
        <v>0</v>
      </c>
      <c r="K56" s="67">
        <f t="shared" si="4"/>
        <v>0</v>
      </c>
      <c r="L56" s="67">
        <f t="shared" si="4"/>
        <v>0</v>
      </c>
      <c r="M56" s="67">
        <f t="shared" si="4"/>
        <v>0</v>
      </c>
      <c r="N56" s="67">
        <f t="shared" si="4"/>
        <v>0</v>
      </c>
      <c r="O56" s="68">
        <f t="shared" si="4"/>
        <v>0</v>
      </c>
      <c r="P56" s="67">
        <f t="shared" si="4"/>
        <v>0</v>
      </c>
      <c r="Q56" s="69">
        <f t="shared" si="4"/>
        <v>0</v>
      </c>
      <c r="R56" s="68">
        <f t="shared" si="4"/>
        <v>0</v>
      </c>
      <c r="S56" s="69">
        <f t="shared" si="4"/>
        <v>0</v>
      </c>
      <c r="T56" s="67">
        <f t="shared" si="4"/>
        <v>0</v>
      </c>
      <c r="U56" s="68">
        <f t="shared" si="4"/>
        <v>0</v>
      </c>
      <c r="V56" s="69">
        <f t="shared" si="4"/>
        <v>0</v>
      </c>
      <c r="W56" s="67">
        <f t="shared" si="4"/>
        <v>0</v>
      </c>
      <c r="X56" s="67">
        <f t="shared" si="4"/>
        <v>0</v>
      </c>
      <c r="Y56" s="67">
        <f t="shared" si="4"/>
        <v>0</v>
      </c>
      <c r="Z56" s="67">
        <f t="shared" si="4"/>
        <v>0</v>
      </c>
      <c r="AA56" s="67">
        <f t="shared" si="4"/>
        <v>0</v>
      </c>
      <c r="AB56" s="68">
        <f t="shared" si="4"/>
        <v>0</v>
      </c>
      <c r="AC56" s="67">
        <f t="shared" si="4"/>
        <v>0</v>
      </c>
      <c r="AD56" s="67">
        <f t="shared" si="4"/>
        <v>0</v>
      </c>
      <c r="AE56" s="67">
        <f t="shared" si="4"/>
        <v>0</v>
      </c>
      <c r="AF56" s="67">
        <f t="shared" si="4"/>
        <v>0</v>
      </c>
      <c r="AG56" s="67">
        <f t="shared" si="4"/>
        <v>0</v>
      </c>
      <c r="AH56" s="67">
        <f t="shared" si="4"/>
        <v>0</v>
      </c>
      <c r="AI56" s="67">
        <f t="shared" si="4"/>
        <v>0</v>
      </c>
      <c r="AJ56" s="69">
        <f t="shared" si="4"/>
        <v>0</v>
      </c>
      <c r="AK56" s="67">
        <f t="shared" si="4"/>
        <v>0</v>
      </c>
      <c r="AL56" s="67">
        <f t="shared" si="4"/>
        <v>0</v>
      </c>
      <c r="AM56" s="70">
        <f t="shared" si="4"/>
        <v>0</v>
      </c>
      <c r="AN56" s="68">
        <f t="shared" si="4"/>
        <v>0</v>
      </c>
      <c r="AO56" s="69">
        <f t="shared" si="4"/>
        <v>0</v>
      </c>
      <c r="AP56" s="68">
        <f t="shared" si="4"/>
        <v>0</v>
      </c>
      <c r="AQ56" s="67">
        <f t="shared" si="4"/>
        <v>0</v>
      </c>
      <c r="AR56" s="67">
        <f t="shared" si="4"/>
        <v>0</v>
      </c>
      <c r="AS56" s="67">
        <f t="shared" si="4"/>
        <v>0</v>
      </c>
      <c r="AT56" s="75">
        <f>O56*(SUM([2]CPR_CEB!$K$69:$K$70))/(SUM([2]CPR_CEB!$K$69:$K$72))</f>
        <v>0</v>
      </c>
      <c r="AU56" s="75">
        <f>O56*([2]CPR_CEB!$K$71/(SUM([2]CPR_CEB!$K$69:$K$72)))</f>
        <v>0</v>
      </c>
      <c r="AV56" s="75">
        <f>O56*([2]CPR_CEB!$K$72/(SUM([2]CPR_CEB!$K$69:$K$72)))</f>
        <v>0</v>
      </c>
      <c r="AW56" s="71">
        <f>$Q56*([2]CPR_CEB!$K$76/(SUM([2]CPR_CEB!$K$76:$K$78)))</f>
        <v>0</v>
      </c>
      <c r="AX56" s="71">
        <f>$Q56*(SUM([2]CPR_CEB!$K$77:$K$78)/(SUM([2]CPR_CEB!$K$76:$K$78)))</f>
        <v>0</v>
      </c>
      <c r="AY56" s="75">
        <f>$R56*(SUM([2]CPR_CEB!$K$79)/(SUM([2]CPR_CEB!$K$79:$K$84)))</f>
        <v>0</v>
      </c>
      <c r="AZ56" s="75">
        <f>$R56*(SUM([2]CPR_CEB!$K$80)/(SUM([2]CPR_CEB!$K$79:$K$84)))</f>
        <v>0</v>
      </c>
      <c r="BA56" s="75">
        <f>$R56*(SUM([2]CPR_CEB!$K$81:$K$83)/(SUM([2]CPR_CEB!$K$79:$K$84)))</f>
        <v>0</v>
      </c>
      <c r="BB56" s="75">
        <f>$R56*(SUM([2]CPR_CEB!$K$84)/(SUM([2]CPR_CEB!$K$79:$K$84)))</f>
        <v>0</v>
      </c>
      <c r="BC56" s="71">
        <f>$S56*(SUM([2]CPR_CEB!$K$85)/(SUM([2]CPR_CEB!$K$85:$K$90)))</f>
        <v>0</v>
      </c>
      <c r="BD56" s="71">
        <f>$S56*(SUM([2]CPR_CEB!$K$86)/(SUM([2]CPR_CEB!$K$85:$K$90)))</f>
        <v>0</v>
      </c>
      <c r="BE56" s="71">
        <f>$S56*(SUM([2]CPR_CEB!$K$87:$K$90)/(SUM([2]CPR_CEB!$K$85:$K$90)))</f>
        <v>0</v>
      </c>
      <c r="BF56" s="75">
        <f>$U56*(SUM([2]CPR_CEB!$K$93)/(SUM([2]CPR_CEB!$K$93:$K$97)))</f>
        <v>0</v>
      </c>
      <c r="BG56" s="75">
        <f>$U56*(SUM([2]CPR_CEB!$K$94)/(SUM([2]CPR_CEB!$K$93:$K$97)))*([2]TRP!$D$246/SUM([2]TRP!$D$246:$D$247))</f>
        <v>0</v>
      </c>
      <c r="BH56" s="75">
        <f>$U56*(SUM([2]CPR_CEB!$K$94)/(SUM([2]CPR_CEB!$K$93:$K$97)))*([2]TRP!$D$247/SUM([2]TRP!$D$246:$D$247))</f>
        <v>0</v>
      </c>
      <c r="BI56" s="75">
        <f>$U56*(SUM([2]CPR_CEB!$K$95:$K$96)/(SUM([2]CPR_CEB!$K$93:$K$97)))</f>
        <v>0</v>
      </c>
      <c r="BJ56" s="75">
        <f>$U56*(SUM([2]CPR_CEB!$K$97)/(SUM([2]CPR_CEB!$K$93:$K$97)))</f>
        <v>0</v>
      </c>
      <c r="BK56" s="71">
        <f>$V56*(SUM([2]CPR_CEB!$K$98)/(SUM([2]CPR_CEB!$K$98:$K$100)))</f>
        <v>0</v>
      </c>
      <c r="BL56" s="71">
        <f>$V56*(SUM([2]CPR_CEB!$K$99)/(SUM([2]CPR_CEB!$K$98:$K$100)))</f>
        <v>0</v>
      </c>
      <c r="BM56" s="71">
        <f>$V56*(SUM([2]CPR_CEB!$K$100)/(SUM([2]CPR_CEB!$K$98:$K$100)))</f>
        <v>0</v>
      </c>
      <c r="BN56" s="75">
        <f>$AB56*(SUM([2]CPR_CEB!$K$106)/(SUM([2]CPR_CEB!$K$106:$K$113)))</f>
        <v>0</v>
      </c>
      <c r="BO56" s="75">
        <f>$AB56*(SUM([2]CPR_CEB!$K$107)/(SUM([2]CPR_CEB!$K$106:$K$113)))</f>
        <v>0</v>
      </c>
      <c r="BP56" s="75">
        <f>$AB56*(SUM([2]CPR_CEB!$K$108)/(SUM([2]CPR_CEB!$K$106:$K$113)))</f>
        <v>0</v>
      </c>
      <c r="BQ56" s="75">
        <f>$AB56*(SUM([2]CPR_CEB!$K$109)/(SUM([2]CPR_CEB!$K$106:$K$113)))</f>
        <v>0</v>
      </c>
      <c r="BR56" s="75">
        <f>$AB56*(SUM([2]CPR_CEB!$K$110)/(SUM([2]CPR_CEB!$K$106:$K$113)))</f>
        <v>0</v>
      </c>
      <c r="BS56" s="75">
        <f>$AB56*(SUM([2]CPR_CEB!$K$111:$K$112)/(SUM([2]CPR_CEB!$K$106:$K$113)))</f>
        <v>0</v>
      </c>
      <c r="BT56" s="75">
        <f>$AB56*(SUM([2]CPR_CEB!$K$113)/(SUM([2]CPR_CEB!$K$106:$K$113)))*([2]TRP!$D$248/SUM([2]TRP!$D$248:$D$251))</f>
        <v>0</v>
      </c>
      <c r="BU56" s="75">
        <f>$AB56*(SUM([2]CPR_CEB!$K$113)/(SUM([2]CPR_CEB!$K$106:$K$113)))*([2]TRP!$D$249/SUM([2]TRP!$D$248:$D$251))</f>
        <v>0</v>
      </c>
      <c r="BV56" s="75">
        <f>$AB56*(SUM([2]CPR_CEB!$K$113)/(SUM([2]CPR_CEB!$K$106:$K$113)))*([2]TRP!$D$250/SUM([2]TRP!$D$248:$D$251))</f>
        <v>0</v>
      </c>
      <c r="BW56" s="75">
        <f>$AB56*(SUM([2]CPR_CEB!$K$113)/(SUM([2]CPR_CEB!$K$106:$K$113)))*([2]TRP!$D$251/SUM([2]TRP!$D$248:$D$251))</f>
        <v>0</v>
      </c>
      <c r="BX56" s="71">
        <f>$AJ56*(SUM([2]CPR_CEB!$K$129)/(SUM([2]CPR_CEB!$K$129:$K$130)))</f>
        <v>0</v>
      </c>
      <c r="BY56" s="71">
        <f>$AJ56*(SUM([2]CPR_CEB!$K$130)/(SUM([2]CPR_CEB!$K$129:$K$130)))</f>
        <v>0</v>
      </c>
      <c r="BZ56" s="68">
        <f>$AN56*(SUM([2]CPR_CEB!$K$137)/(SUM([2]CPR_CEB!$K$137:$K$138)))</f>
        <v>0</v>
      </c>
      <c r="CA56" s="68">
        <f>$AN56*(SUM([2]CPR_CEB!$K$138)/(SUM([2]CPR_CEB!$K$137:$K$138)))</f>
        <v>0</v>
      </c>
      <c r="CB56" s="71">
        <f>$AO56*([2]CPR_CEB!$K$139+[2]CPR_CEB!$K$141)/(SUM([2]CPR_CEB!$K$139:$K$141))</f>
        <v>0</v>
      </c>
      <c r="CC56" s="71">
        <f>$AO56*(SUM([2]CPR_CEB!$K$140)/(SUM([2]CPR_CEB!$K$139:$K$141)))</f>
        <v>0</v>
      </c>
      <c r="CD56" s="68">
        <f>$AP56*(SUM([2]CPR_CEB!$K$142)/(SUM([2]CPR_CEB!$K$142:$K$143)))</f>
        <v>0</v>
      </c>
      <c r="CE56" s="68">
        <f>$AP56*(SUM([2]CPR_CEB!$K$143)/(SUM([2]CPR_CEB!$K$142:$K$143)))</f>
        <v>0</v>
      </c>
      <c r="CF56" s="70"/>
      <c r="CG56" s="70"/>
      <c r="CI56" s="72">
        <f t="shared" si="5"/>
        <v>0</v>
      </c>
      <c r="CJ56" s="73">
        <f t="shared" si="6"/>
        <v>0</v>
      </c>
      <c r="CK56" s="73">
        <f t="shared" si="7"/>
        <v>0</v>
      </c>
      <c r="CL56" s="73">
        <f t="shared" si="8"/>
        <v>0</v>
      </c>
      <c r="CM56" s="73">
        <f t="shared" si="9"/>
        <v>0</v>
      </c>
      <c r="CN56" s="73">
        <f t="shared" si="10"/>
        <v>0</v>
      </c>
      <c r="CO56" s="73">
        <f t="shared" si="11"/>
        <v>0</v>
      </c>
      <c r="CP56" s="73">
        <f t="shared" si="11"/>
        <v>0</v>
      </c>
      <c r="CQ56" s="73">
        <f t="shared" si="12"/>
        <v>0</v>
      </c>
      <c r="CR56" s="73">
        <f t="shared" si="12"/>
        <v>0</v>
      </c>
      <c r="CS56" s="73">
        <f t="shared" si="13"/>
        <v>0</v>
      </c>
      <c r="CT56" s="73">
        <f t="shared" si="14"/>
        <v>0</v>
      </c>
      <c r="CU56" s="73">
        <f t="shared" si="15"/>
        <v>0</v>
      </c>
      <c r="CV56" s="73">
        <f t="shared" si="16"/>
        <v>0</v>
      </c>
      <c r="CW56" s="73">
        <f t="shared" si="17"/>
        <v>0</v>
      </c>
      <c r="CX56" s="73">
        <f t="shared" si="18"/>
        <v>0</v>
      </c>
      <c r="CY56" s="73">
        <f t="shared" si="18"/>
        <v>0</v>
      </c>
      <c r="CZ56" s="73">
        <f t="shared" si="18"/>
        <v>0</v>
      </c>
      <c r="DA56" s="73">
        <f t="shared" si="19"/>
        <v>0</v>
      </c>
      <c r="DB56" s="73">
        <f t="shared" si="20"/>
        <v>0</v>
      </c>
      <c r="DC56" s="73">
        <f t="shared" si="21"/>
        <v>0</v>
      </c>
      <c r="DD56" s="73">
        <f t="shared" si="22"/>
        <v>0</v>
      </c>
      <c r="DE56" s="73">
        <f t="shared" si="23"/>
        <v>0</v>
      </c>
      <c r="DF56" s="73">
        <f t="shared" si="24"/>
        <v>0</v>
      </c>
      <c r="DG56" s="74">
        <f t="shared" si="25"/>
        <v>0</v>
      </c>
      <c r="DH56" s="99"/>
    </row>
    <row r="57" spans="1:136" ht="13.25" x14ac:dyDescent="0.25">
      <c r="A57" s="22" t="str">
        <f t="shared" si="3"/>
        <v>EDITION  IMPRIMERIE  REPRODUCTION</v>
      </c>
      <c r="B57" s="22" t="str">
        <f t="shared" si="3"/>
        <v xml:space="preserve">FC2 </v>
      </c>
      <c r="C57" s="22">
        <v>12</v>
      </c>
      <c r="D57" s="67">
        <f t="shared" si="4"/>
        <v>0</v>
      </c>
      <c r="E57" s="67">
        <f t="shared" si="4"/>
        <v>0</v>
      </c>
      <c r="F57" s="67">
        <f t="shared" si="4"/>
        <v>0</v>
      </c>
      <c r="G57" s="67">
        <f t="shared" si="4"/>
        <v>0</v>
      </c>
      <c r="H57" s="67">
        <f t="shared" si="4"/>
        <v>0</v>
      </c>
      <c r="I57" s="67">
        <f t="shared" si="4"/>
        <v>0</v>
      </c>
      <c r="J57" s="67">
        <f t="shared" si="4"/>
        <v>0</v>
      </c>
      <c r="K57" s="67">
        <f t="shared" si="4"/>
        <v>0</v>
      </c>
      <c r="L57" s="67">
        <f t="shared" si="4"/>
        <v>0</v>
      </c>
      <c r="M57" s="67">
        <f t="shared" si="4"/>
        <v>0</v>
      </c>
      <c r="N57" s="67">
        <f t="shared" si="4"/>
        <v>0</v>
      </c>
      <c r="O57" s="68">
        <f t="shared" si="4"/>
        <v>0</v>
      </c>
      <c r="P57" s="67">
        <f t="shared" si="4"/>
        <v>0</v>
      </c>
      <c r="Q57" s="69">
        <f t="shared" si="4"/>
        <v>0</v>
      </c>
      <c r="R57" s="68">
        <f t="shared" si="4"/>
        <v>0</v>
      </c>
      <c r="S57" s="69">
        <f t="shared" si="4"/>
        <v>0</v>
      </c>
      <c r="T57" s="67">
        <f t="shared" si="4"/>
        <v>0</v>
      </c>
      <c r="U57" s="68">
        <f t="shared" si="4"/>
        <v>0</v>
      </c>
      <c r="V57" s="69">
        <f t="shared" si="4"/>
        <v>0</v>
      </c>
      <c r="W57" s="67">
        <f t="shared" si="4"/>
        <v>0</v>
      </c>
      <c r="X57" s="67">
        <f t="shared" si="4"/>
        <v>0</v>
      </c>
      <c r="Y57" s="67">
        <f t="shared" si="4"/>
        <v>0</v>
      </c>
      <c r="Z57" s="67">
        <f t="shared" si="4"/>
        <v>0</v>
      </c>
      <c r="AA57" s="67">
        <f t="shared" si="4"/>
        <v>0</v>
      </c>
      <c r="AB57" s="68">
        <f t="shared" si="4"/>
        <v>0</v>
      </c>
      <c r="AC57" s="67">
        <f t="shared" si="4"/>
        <v>0</v>
      </c>
      <c r="AD57" s="67">
        <f t="shared" si="4"/>
        <v>0</v>
      </c>
      <c r="AE57" s="67">
        <f t="shared" si="4"/>
        <v>0</v>
      </c>
      <c r="AF57" s="67">
        <f t="shared" si="4"/>
        <v>0</v>
      </c>
      <c r="AG57" s="67">
        <f t="shared" si="4"/>
        <v>0</v>
      </c>
      <c r="AH57" s="67">
        <f t="shared" si="4"/>
        <v>0</v>
      </c>
      <c r="AI57" s="67">
        <f t="shared" si="4"/>
        <v>0</v>
      </c>
      <c r="AJ57" s="69">
        <f t="shared" si="4"/>
        <v>0</v>
      </c>
      <c r="AK57" s="67">
        <f t="shared" si="4"/>
        <v>0</v>
      </c>
      <c r="AL57" s="67">
        <f t="shared" si="4"/>
        <v>0</v>
      </c>
      <c r="AM57" s="70">
        <f t="shared" si="4"/>
        <v>0</v>
      </c>
      <c r="AN57" s="68">
        <f t="shared" si="4"/>
        <v>0</v>
      </c>
      <c r="AO57" s="69">
        <f t="shared" si="4"/>
        <v>0</v>
      </c>
      <c r="AP57" s="68">
        <f t="shared" si="4"/>
        <v>0</v>
      </c>
      <c r="AQ57" s="67">
        <f t="shared" si="4"/>
        <v>0</v>
      </c>
      <c r="AR57" s="67">
        <f t="shared" si="4"/>
        <v>0</v>
      </c>
      <c r="AS57" s="67">
        <f t="shared" si="4"/>
        <v>0</v>
      </c>
      <c r="AT57" s="75">
        <f>O57*(SUM([2]CPR_CEB!$K$69:$K$70))/(SUM([2]CPR_CEB!$K$69:$K$72))</f>
        <v>0</v>
      </c>
      <c r="AU57" s="75">
        <f>O57*([2]CPR_CEB!$K$71/(SUM([2]CPR_CEB!$K$69:$K$72)))</f>
        <v>0</v>
      </c>
      <c r="AV57" s="75">
        <f>O57*([2]CPR_CEB!$K$72/(SUM([2]CPR_CEB!$K$69:$K$72)))</f>
        <v>0</v>
      </c>
      <c r="AW57" s="71">
        <f>$Q57*([2]CPR_CEB!$K$76/(SUM([2]CPR_CEB!$K$76:$K$78)))</f>
        <v>0</v>
      </c>
      <c r="AX57" s="71">
        <f>$Q57*(SUM([2]CPR_CEB!$K$77:$K$78)/(SUM([2]CPR_CEB!$K$76:$K$78)))</f>
        <v>0</v>
      </c>
      <c r="AY57" s="75">
        <f>$R57*(SUM([2]CPR_CEB!$K$79)/(SUM([2]CPR_CEB!$K$79:$K$84)))</f>
        <v>0</v>
      </c>
      <c r="AZ57" s="75">
        <f>$R57*(SUM([2]CPR_CEB!$K$80)/(SUM([2]CPR_CEB!$K$79:$K$84)))</f>
        <v>0</v>
      </c>
      <c r="BA57" s="75">
        <f>$R57*(SUM([2]CPR_CEB!$K$81:$K$83)/(SUM([2]CPR_CEB!$K$79:$K$84)))</f>
        <v>0</v>
      </c>
      <c r="BB57" s="75">
        <f>$R57*(SUM([2]CPR_CEB!$K$84)/(SUM([2]CPR_CEB!$K$79:$K$84)))</f>
        <v>0</v>
      </c>
      <c r="BC57" s="71">
        <f>$S57*(SUM([2]CPR_CEB!$K$85)/(SUM([2]CPR_CEB!$K$85:$K$90)))</f>
        <v>0</v>
      </c>
      <c r="BD57" s="71">
        <f>$S57*(SUM([2]CPR_CEB!$K$86)/(SUM([2]CPR_CEB!$K$85:$K$90)))</f>
        <v>0</v>
      </c>
      <c r="BE57" s="71">
        <f>$S57*(SUM([2]CPR_CEB!$K$87:$K$90)/(SUM([2]CPR_CEB!$K$85:$K$90)))</f>
        <v>0</v>
      </c>
      <c r="BF57" s="75">
        <f>$U57*(SUM([2]CPR_CEB!$K$93)/(SUM([2]CPR_CEB!$K$93:$K$97)))</f>
        <v>0</v>
      </c>
      <c r="BG57" s="75">
        <f>$U57*(SUM([2]CPR_CEB!$K$94)/(SUM([2]CPR_CEB!$K$93:$K$97)))*([2]TRP!$D$246/SUM([2]TRP!$D$246:$D$247))</f>
        <v>0</v>
      </c>
      <c r="BH57" s="75">
        <f>$U57*(SUM([2]CPR_CEB!$K$94)/(SUM([2]CPR_CEB!$K$93:$K$97)))*([2]TRP!$D$247/SUM([2]TRP!$D$246:$D$247))</f>
        <v>0</v>
      </c>
      <c r="BI57" s="75">
        <f>$U57*(SUM([2]CPR_CEB!$K$95:$K$96)/(SUM([2]CPR_CEB!$K$93:$K$97)))</f>
        <v>0</v>
      </c>
      <c r="BJ57" s="75">
        <f>$U57*(SUM([2]CPR_CEB!$K$97)/(SUM([2]CPR_CEB!$K$93:$K$97)))</f>
        <v>0</v>
      </c>
      <c r="BK57" s="71">
        <f>$V57*(SUM([2]CPR_CEB!$K$98)/(SUM([2]CPR_CEB!$K$98:$K$100)))</f>
        <v>0</v>
      </c>
      <c r="BL57" s="71">
        <f>$V57*(SUM([2]CPR_CEB!$K$99)/(SUM([2]CPR_CEB!$K$98:$K$100)))</f>
        <v>0</v>
      </c>
      <c r="BM57" s="71">
        <f>$V57*(SUM([2]CPR_CEB!$K$100)/(SUM([2]CPR_CEB!$K$98:$K$100)))</f>
        <v>0</v>
      </c>
      <c r="BN57" s="75">
        <f>$AB57*(SUM([2]CPR_CEB!$K$106)/(SUM([2]CPR_CEB!$K$106:$K$113)))</f>
        <v>0</v>
      </c>
      <c r="BO57" s="75">
        <f>$AB57*(SUM([2]CPR_CEB!$K$107)/(SUM([2]CPR_CEB!$K$106:$K$113)))</f>
        <v>0</v>
      </c>
      <c r="BP57" s="75">
        <f>$AB57*(SUM([2]CPR_CEB!$K$108)/(SUM([2]CPR_CEB!$K$106:$K$113)))</f>
        <v>0</v>
      </c>
      <c r="BQ57" s="75">
        <f>$AB57*(SUM([2]CPR_CEB!$K$109)/(SUM([2]CPR_CEB!$K$106:$K$113)))</f>
        <v>0</v>
      </c>
      <c r="BR57" s="75">
        <f>$AB57*(SUM([2]CPR_CEB!$K$110)/(SUM([2]CPR_CEB!$K$106:$K$113)))</f>
        <v>0</v>
      </c>
      <c r="BS57" s="75">
        <f>$AB57*(SUM([2]CPR_CEB!$K$111:$K$112)/(SUM([2]CPR_CEB!$K$106:$K$113)))</f>
        <v>0</v>
      </c>
      <c r="BT57" s="75">
        <f>$AB57*(SUM([2]CPR_CEB!$K$113)/(SUM([2]CPR_CEB!$K$106:$K$113)))*([2]TRP!$D$248/SUM([2]TRP!$D$248:$D$251))</f>
        <v>0</v>
      </c>
      <c r="BU57" s="75">
        <f>$AB57*(SUM([2]CPR_CEB!$K$113)/(SUM([2]CPR_CEB!$K$106:$K$113)))*([2]TRP!$D$249/SUM([2]TRP!$D$248:$D$251))</f>
        <v>0</v>
      </c>
      <c r="BV57" s="75">
        <f>$AB57*(SUM([2]CPR_CEB!$K$113)/(SUM([2]CPR_CEB!$K$106:$K$113)))*([2]TRP!$D$250/SUM([2]TRP!$D$248:$D$251))</f>
        <v>0</v>
      </c>
      <c r="BW57" s="75">
        <f>$AB57*(SUM([2]CPR_CEB!$K$113)/(SUM([2]CPR_CEB!$K$106:$K$113)))*([2]TRP!$D$251/SUM([2]TRP!$D$248:$D$251))</f>
        <v>0</v>
      </c>
      <c r="BX57" s="71">
        <f>$AJ57*(SUM([2]CPR_CEB!$K$129)/(SUM([2]CPR_CEB!$K$129:$K$130)))</f>
        <v>0</v>
      </c>
      <c r="BY57" s="71">
        <f>$AJ57*(SUM([2]CPR_CEB!$K$130)/(SUM([2]CPR_CEB!$K$129:$K$130)))</f>
        <v>0</v>
      </c>
      <c r="BZ57" s="68">
        <f>$AN57*(SUM([2]CPR_CEB!$K$137)/(SUM([2]CPR_CEB!$K$137:$K$138)))</f>
        <v>0</v>
      </c>
      <c r="CA57" s="68">
        <f>$AN57*(SUM([2]CPR_CEB!$K$138)/(SUM([2]CPR_CEB!$K$137:$K$138)))</f>
        <v>0</v>
      </c>
      <c r="CB57" s="71">
        <f>$AO57*([2]CPR_CEB!$K$139+[2]CPR_CEB!$K$141)/(SUM([2]CPR_CEB!$K$139:$K$141))</f>
        <v>0</v>
      </c>
      <c r="CC57" s="71">
        <f>$AO57*(SUM([2]CPR_CEB!$K$140)/(SUM([2]CPR_CEB!$K$139:$K$141)))</f>
        <v>0</v>
      </c>
      <c r="CD57" s="68">
        <f>$AP57*(SUM([2]CPR_CEB!$K$142)/(SUM([2]CPR_CEB!$K$142:$K$143)))</f>
        <v>0</v>
      </c>
      <c r="CE57" s="68">
        <f>$AP57*(SUM([2]CPR_CEB!$K$143)/(SUM([2]CPR_CEB!$K$142:$K$143)))</f>
        <v>0</v>
      </c>
      <c r="CF57" s="70"/>
      <c r="CG57" s="70"/>
      <c r="CI57" s="72">
        <f t="shared" si="5"/>
        <v>0</v>
      </c>
      <c r="CJ57" s="73">
        <f t="shared" si="6"/>
        <v>0</v>
      </c>
      <c r="CK57" s="73">
        <f t="shared" si="7"/>
        <v>0</v>
      </c>
      <c r="CL57" s="73">
        <f t="shared" si="8"/>
        <v>0</v>
      </c>
      <c r="CM57" s="73">
        <f t="shared" si="9"/>
        <v>0</v>
      </c>
      <c r="CN57" s="73">
        <f t="shared" si="10"/>
        <v>0</v>
      </c>
      <c r="CO57" s="73">
        <f t="shared" si="11"/>
        <v>0</v>
      </c>
      <c r="CP57" s="73">
        <f t="shared" si="11"/>
        <v>0</v>
      </c>
      <c r="CQ57" s="73">
        <f t="shared" si="12"/>
        <v>0</v>
      </c>
      <c r="CR57" s="73">
        <f t="shared" si="12"/>
        <v>0</v>
      </c>
      <c r="CS57" s="73">
        <f t="shared" si="13"/>
        <v>0</v>
      </c>
      <c r="CT57" s="73">
        <f t="shared" si="14"/>
        <v>0</v>
      </c>
      <c r="CU57" s="73">
        <f t="shared" si="15"/>
        <v>0</v>
      </c>
      <c r="CV57" s="73">
        <f t="shared" si="16"/>
        <v>0</v>
      </c>
      <c r="CW57" s="73">
        <f t="shared" si="17"/>
        <v>0</v>
      </c>
      <c r="CX57" s="73">
        <f t="shared" si="18"/>
        <v>0</v>
      </c>
      <c r="CY57" s="73">
        <f t="shared" si="18"/>
        <v>0</v>
      </c>
      <c r="CZ57" s="73">
        <f t="shared" si="18"/>
        <v>0</v>
      </c>
      <c r="DA57" s="73">
        <f t="shared" si="19"/>
        <v>0</v>
      </c>
      <c r="DB57" s="73">
        <f t="shared" si="20"/>
        <v>0</v>
      </c>
      <c r="DC57" s="73">
        <f t="shared" si="21"/>
        <v>0</v>
      </c>
      <c r="DD57" s="73">
        <f t="shared" si="22"/>
        <v>0</v>
      </c>
      <c r="DE57" s="73">
        <f t="shared" si="23"/>
        <v>0</v>
      </c>
      <c r="DF57" s="73">
        <f t="shared" si="24"/>
        <v>0</v>
      </c>
      <c r="DG57" s="74">
        <f t="shared" si="25"/>
        <v>0</v>
      </c>
      <c r="DH57" s="99"/>
    </row>
    <row r="58" spans="1:136" ht="13.25" x14ac:dyDescent="0.25">
      <c r="A58" s="22" t="str">
        <f t="shared" si="3"/>
        <v>PHARMACIE  PARFUMERIE ENTRETIEN</v>
      </c>
      <c r="B58" s="22" t="str">
        <f t="shared" si="3"/>
        <v xml:space="preserve">FC3 </v>
      </c>
      <c r="C58" s="22">
        <v>12</v>
      </c>
      <c r="D58" s="67">
        <f t="shared" si="4"/>
        <v>0</v>
      </c>
      <c r="E58" s="67">
        <f t="shared" si="4"/>
        <v>0</v>
      </c>
      <c r="F58" s="67">
        <f t="shared" si="4"/>
        <v>0</v>
      </c>
      <c r="G58" s="67">
        <f t="shared" si="4"/>
        <v>0</v>
      </c>
      <c r="H58" s="67">
        <f t="shared" si="4"/>
        <v>0</v>
      </c>
      <c r="I58" s="67">
        <f t="shared" si="4"/>
        <v>0</v>
      </c>
      <c r="J58" s="67">
        <f t="shared" si="4"/>
        <v>0</v>
      </c>
      <c r="K58" s="67">
        <f t="shared" si="4"/>
        <v>0</v>
      </c>
      <c r="L58" s="67">
        <f t="shared" si="4"/>
        <v>0</v>
      </c>
      <c r="M58" s="67">
        <f t="shared" si="4"/>
        <v>0</v>
      </c>
      <c r="N58" s="67">
        <f t="shared" si="4"/>
        <v>0</v>
      </c>
      <c r="O58" s="68">
        <f t="shared" si="4"/>
        <v>0</v>
      </c>
      <c r="P58" s="67">
        <f t="shared" si="4"/>
        <v>0</v>
      </c>
      <c r="Q58" s="69">
        <f t="shared" si="4"/>
        <v>0</v>
      </c>
      <c r="R58" s="68">
        <f t="shared" si="4"/>
        <v>0</v>
      </c>
      <c r="S58" s="69">
        <f t="shared" si="4"/>
        <v>0</v>
      </c>
      <c r="T58" s="67">
        <f t="shared" si="4"/>
        <v>0</v>
      </c>
      <c r="U58" s="68">
        <f t="shared" si="4"/>
        <v>0</v>
      </c>
      <c r="V58" s="69">
        <f t="shared" si="4"/>
        <v>0</v>
      </c>
      <c r="W58" s="67">
        <f t="shared" si="4"/>
        <v>0</v>
      </c>
      <c r="X58" s="67">
        <f t="shared" si="4"/>
        <v>0</v>
      </c>
      <c r="Y58" s="67">
        <f t="shared" si="4"/>
        <v>0</v>
      </c>
      <c r="Z58" s="67">
        <f t="shared" si="4"/>
        <v>0</v>
      </c>
      <c r="AA58" s="67">
        <f t="shared" si="4"/>
        <v>0</v>
      </c>
      <c r="AB58" s="68">
        <f t="shared" si="4"/>
        <v>0</v>
      </c>
      <c r="AC58" s="67">
        <f t="shared" si="4"/>
        <v>0</v>
      </c>
      <c r="AD58" s="67">
        <f t="shared" si="4"/>
        <v>0</v>
      </c>
      <c r="AE58" s="67">
        <f t="shared" si="4"/>
        <v>0</v>
      </c>
      <c r="AF58" s="67">
        <f t="shared" si="4"/>
        <v>0</v>
      </c>
      <c r="AG58" s="67">
        <f t="shared" si="4"/>
        <v>0</v>
      </c>
      <c r="AH58" s="67">
        <f t="shared" si="4"/>
        <v>0</v>
      </c>
      <c r="AI58" s="67">
        <f t="shared" si="4"/>
        <v>0</v>
      </c>
      <c r="AJ58" s="69">
        <f t="shared" si="4"/>
        <v>0</v>
      </c>
      <c r="AK58" s="67">
        <f t="shared" si="4"/>
        <v>0</v>
      </c>
      <c r="AL58" s="67">
        <f t="shared" si="4"/>
        <v>0</v>
      </c>
      <c r="AM58" s="70">
        <f t="shared" si="4"/>
        <v>0</v>
      </c>
      <c r="AN58" s="68">
        <f t="shared" si="4"/>
        <v>0</v>
      </c>
      <c r="AO58" s="69">
        <f t="shared" si="4"/>
        <v>0</v>
      </c>
      <c r="AP58" s="68">
        <f t="shared" si="4"/>
        <v>0</v>
      </c>
      <c r="AQ58" s="67">
        <f t="shared" si="4"/>
        <v>0</v>
      </c>
      <c r="AR58" s="67">
        <f t="shared" si="4"/>
        <v>0</v>
      </c>
      <c r="AS58" s="67">
        <f t="shared" si="4"/>
        <v>0</v>
      </c>
      <c r="AT58" s="75">
        <f>O58*(SUM([2]CPR_CEB!$K$69:$K$70))/(SUM([2]CPR_CEB!$K$69:$K$72))</f>
        <v>0</v>
      </c>
      <c r="AU58" s="75">
        <f>O58*([2]CPR_CEB!$K$71/(SUM([2]CPR_CEB!$K$69:$K$72)))</f>
        <v>0</v>
      </c>
      <c r="AV58" s="75">
        <f>O58*([2]CPR_CEB!$K$72/(SUM([2]CPR_CEB!$K$69:$K$72)))</f>
        <v>0</v>
      </c>
      <c r="AW58" s="71">
        <f>$Q58*([2]CPR_CEB!$K$76/(SUM([2]CPR_CEB!$K$76:$K$78)))</f>
        <v>0</v>
      </c>
      <c r="AX58" s="71">
        <f>$Q58*(SUM([2]CPR_CEB!$K$77:$K$78)/(SUM([2]CPR_CEB!$K$76:$K$78)))</f>
        <v>0</v>
      </c>
      <c r="AY58" s="75">
        <f>$R58*(SUM([2]CPR_CEB!$K$79)/(SUM([2]CPR_CEB!$K$79:$K$84)))</f>
        <v>0</v>
      </c>
      <c r="AZ58" s="75">
        <f>$R58*(SUM([2]CPR_CEB!$K$80)/(SUM([2]CPR_CEB!$K$79:$K$84)))</f>
        <v>0</v>
      </c>
      <c r="BA58" s="75">
        <f>$R58*(SUM([2]CPR_CEB!$K$81:$K$83)/(SUM([2]CPR_CEB!$K$79:$K$84)))</f>
        <v>0</v>
      </c>
      <c r="BB58" s="75">
        <f>$R58*(SUM([2]CPR_CEB!$K$84)/(SUM([2]CPR_CEB!$K$79:$K$84)))</f>
        <v>0</v>
      </c>
      <c r="BC58" s="71">
        <f>$S58*(SUM([2]CPR_CEB!$K$85)/(SUM([2]CPR_CEB!$K$85:$K$90)))</f>
        <v>0</v>
      </c>
      <c r="BD58" s="71">
        <f>$S58*(SUM([2]CPR_CEB!$K$86)/(SUM([2]CPR_CEB!$K$85:$K$90)))</f>
        <v>0</v>
      </c>
      <c r="BE58" s="71">
        <f>$S58*(SUM([2]CPR_CEB!$K$87:$K$90)/(SUM([2]CPR_CEB!$K$85:$K$90)))</f>
        <v>0</v>
      </c>
      <c r="BF58" s="75">
        <f>$U58*(SUM([2]CPR_CEB!$K$93)/(SUM([2]CPR_CEB!$K$93:$K$97)))</f>
        <v>0</v>
      </c>
      <c r="BG58" s="75">
        <f>$U58*(SUM([2]CPR_CEB!$K$94)/(SUM([2]CPR_CEB!$K$93:$K$97)))*([2]TRP!$D$246/SUM([2]TRP!$D$246:$D$247))</f>
        <v>0</v>
      </c>
      <c r="BH58" s="75">
        <f>$U58*(SUM([2]CPR_CEB!$K$94)/(SUM([2]CPR_CEB!$K$93:$K$97)))*([2]TRP!$D$247/SUM([2]TRP!$D$246:$D$247))</f>
        <v>0</v>
      </c>
      <c r="BI58" s="75">
        <f>$U58*(SUM([2]CPR_CEB!$K$95:$K$96)/(SUM([2]CPR_CEB!$K$93:$K$97)))</f>
        <v>0</v>
      </c>
      <c r="BJ58" s="75">
        <f>$U58*(SUM([2]CPR_CEB!$K$97)/(SUM([2]CPR_CEB!$K$93:$K$97)))</f>
        <v>0</v>
      </c>
      <c r="BK58" s="71">
        <f>$V58*(SUM([2]CPR_CEB!$K$98)/(SUM([2]CPR_CEB!$K$98:$K$100)))</f>
        <v>0</v>
      </c>
      <c r="BL58" s="71">
        <f>$V58*(SUM([2]CPR_CEB!$K$99)/(SUM([2]CPR_CEB!$K$98:$K$100)))</f>
        <v>0</v>
      </c>
      <c r="BM58" s="71">
        <f>$V58*(SUM([2]CPR_CEB!$K$100)/(SUM([2]CPR_CEB!$K$98:$K$100)))</f>
        <v>0</v>
      </c>
      <c r="BN58" s="75">
        <f>$AB58*(SUM([2]CPR_CEB!$K$106)/(SUM([2]CPR_CEB!$K$106:$K$113)))</f>
        <v>0</v>
      </c>
      <c r="BO58" s="75">
        <f>$AB58*(SUM([2]CPR_CEB!$K$107)/(SUM([2]CPR_CEB!$K$106:$K$113)))</f>
        <v>0</v>
      </c>
      <c r="BP58" s="75">
        <f>$AB58*(SUM([2]CPR_CEB!$K$108)/(SUM([2]CPR_CEB!$K$106:$K$113)))</f>
        <v>0</v>
      </c>
      <c r="BQ58" s="75">
        <f>$AB58*(SUM([2]CPR_CEB!$K$109)/(SUM([2]CPR_CEB!$K$106:$K$113)))</f>
        <v>0</v>
      </c>
      <c r="BR58" s="75">
        <f>$AB58*(SUM([2]CPR_CEB!$K$110)/(SUM([2]CPR_CEB!$K$106:$K$113)))</f>
        <v>0</v>
      </c>
      <c r="BS58" s="75">
        <f>$AB58*(SUM([2]CPR_CEB!$K$111:$K$112)/(SUM([2]CPR_CEB!$K$106:$K$113)))</f>
        <v>0</v>
      </c>
      <c r="BT58" s="75">
        <f>$AB58*(SUM([2]CPR_CEB!$K$113)/(SUM([2]CPR_CEB!$K$106:$K$113)))*([2]TRP!$D$248/SUM([2]TRP!$D$248:$D$251))</f>
        <v>0</v>
      </c>
      <c r="BU58" s="75">
        <f>$AB58*(SUM([2]CPR_CEB!$K$113)/(SUM([2]CPR_CEB!$K$106:$K$113)))*([2]TRP!$D$249/SUM([2]TRP!$D$248:$D$251))</f>
        <v>0</v>
      </c>
      <c r="BV58" s="75">
        <f>$AB58*(SUM([2]CPR_CEB!$K$113)/(SUM([2]CPR_CEB!$K$106:$K$113)))*([2]TRP!$D$250/SUM([2]TRP!$D$248:$D$251))</f>
        <v>0</v>
      </c>
      <c r="BW58" s="75">
        <f>$AB58*(SUM([2]CPR_CEB!$K$113)/(SUM([2]CPR_CEB!$K$106:$K$113)))*([2]TRP!$D$251/SUM([2]TRP!$D$248:$D$251))</f>
        <v>0</v>
      </c>
      <c r="BX58" s="71">
        <f>$AJ58*(SUM([2]CPR_CEB!$K$129)/(SUM([2]CPR_CEB!$K$129:$K$130)))</f>
        <v>0</v>
      </c>
      <c r="BY58" s="71">
        <f>$AJ58*(SUM([2]CPR_CEB!$K$130)/(SUM([2]CPR_CEB!$K$129:$K$130)))</f>
        <v>0</v>
      </c>
      <c r="BZ58" s="68">
        <f>$AN58*(SUM([2]CPR_CEB!$K$137)/(SUM([2]CPR_CEB!$K$137:$K$138)))</f>
        <v>0</v>
      </c>
      <c r="CA58" s="68">
        <f>$AN58*(SUM([2]CPR_CEB!$K$138)/(SUM([2]CPR_CEB!$K$137:$K$138)))</f>
        <v>0</v>
      </c>
      <c r="CB58" s="71">
        <f>$AO58*([2]CPR_CEB!$K$139+[2]CPR_CEB!$K$141)/(SUM([2]CPR_CEB!$K$139:$K$141))</f>
        <v>0</v>
      </c>
      <c r="CC58" s="71">
        <f>$AO58*(SUM([2]CPR_CEB!$K$140)/(SUM([2]CPR_CEB!$K$139:$K$141)))</f>
        <v>0</v>
      </c>
      <c r="CD58" s="68">
        <f>$AP58*(SUM([2]CPR_CEB!$K$142)/(SUM([2]CPR_CEB!$K$142:$K$143)))</f>
        <v>0</v>
      </c>
      <c r="CE58" s="68">
        <f>$AP58*(SUM([2]CPR_CEB!$K$143)/(SUM([2]CPR_CEB!$K$142:$K$143)))</f>
        <v>0</v>
      </c>
      <c r="CF58" s="70"/>
      <c r="CG58" s="70"/>
      <c r="CI58" s="72">
        <f t="shared" si="5"/>
        <v>0</v>
      </c>
      <c r="CJ58" s="73">
        <f t="shared" si="6"/>
        <v>0</v>
      </c>
      <c r="CK58" s="73">
        <f t="shared" si="7"/>
        <v>0</v>
      </c>
      <c r="CL58" s="73">
        <f t="shared" si="8"/>
        <v>0</v>
      </c>
      <c r="CM58" s="73">
        <f t="shared" si="9"/>
        <v>0</v>
      </c>
      <c r="CN58" s="73">
        <f t="shared" si="10"/>
        <v>0</v>
      </c>
      <c r="CO58" s="73">
        <f t="shared" si="11"/>
        <v>0</v>
      </c>
      <c r="CP58" s="73">
        <f t="shared" si="11"/>
        <v>0</v>
      </c>
      <c r="CQ58" s="73">
        <f t="shared" si="12"/>
        <v>0</v>
      </c>
      <c r="CR58" s="73">
        <f t="shared" si="12"/>
        <v>0</v>
      </c>
      <c r="CS58" s="73">
        <f t="shared" si="13"/>
        <v>0</v>
      </c>
      <c r="CT58" s="73">
        <f t="shared" si="14"/>
        <v>0</v>
      </c>
      <c r="CU58" s="73">
        <f t="shared" si="15"/>
        <v>0</v>
      </c>
      <c r="CV58" s="73">
        <f t="shared" si="16"/>
        <v>0</v>
      </c>
      <c r="CW58" s="73">
        <f t="shared" si="17"/>
        <v>0</v>
      </c>
      <c r="CX58" s="73">
        <f t="shared" si="18"/>
        <v>0</v>
      </c>
      <c r="CY58" s="73">
        <f t="shared" si="18"/>
        <v>0</v>
      </c>
      <c r="CZ58" s="73">
        <f t="shared" si="18"/>
        <v>0</v>
      </c>
      <c r="DA58" s="73">
        <f t="shared" si="19"/>
        <v>0</v>
      </c>
      <c r="DB58" s="73">
        <f t="shared" si="20"/>
        <v>0</v>
      </c>
      <c r="DC58" s="73">
        <f t="shared" si="21"/>
        <v>0</v>
      </c>
      <c r="DD58" s="73">
        <f t="shared" si="22"/>
        <v>0</v>
      </c>
      <c r="DE58" s="73">
        <f t="shared" si="23"/>
        <v>0</v>
      </c>
      <c r="DF58" s="73">
        <f t="shared" si="24"/>
        <v>0</v>
      </c>
      <c r="DG58" s="74">
        <f t="shared" si="25"/>
        <v>0</v>
      </c>
      <c r="DH58" s="99"/>
    </row>
    <row r="59" spans="1:136" ht="13.25" x14ac:dyDescent="0.25">
      <c r="A59" s="22" t="str">
        <f t="shared" si="3"/>
        <v>INDUSTRIES DES EQUIPEMENTS DU FOYER</v>
      </c>
      <c r="B59" s="22" t="str">
        <f t="shared" si="3"/>
        <v xml:space="preserve">FC4 </v>
      </c>
      <c r="C59" s="22">
        <v>12</v>
      </c>
      <c r="D59" s="67">
        <f t="shared" si="4"/>
        <v>4</v>
      </c>
      <c r="E59" s="67">
        <f t="shared" si="4"/>
        <v>35</v>
      </c>
      <c r="F59" s="67">
        <f t="shared" si="4"/>
        <v>95</v>
      </c>
      <c r="G59" s="67">
        <f t="shared" ref="E59:AS65" si="26">G11</f>
        <v>5</v>
      </c>
      <c r="H59" s="67">
        <f t="shared" si="26"/>
        <v>58</v>
      </c>
      <c r="I59" s="67">
        <f t="shared" si="26"/>
        <v>30</v>
      </c>
      <c r="J59" s="67">
        <f t="shared" si="26"/>
        <v>16</v>
      </c>
      <c r="K59" s="67">
        <f t="shared" si="26"/>
        <v>128</v>
      </c>
      <c r="L59" s="67">
        <f t="shared" si="26"/>
        <v>37</v>
      </c>
      <c r="M59" s="67">
        <f t="shared" si="26"/>
        <v>65</v>
      </c>
      <c r="N59" s="67">
        <f t="shared" si="26"/>
        <v>36</v>
      </c>
      <c r="O59" s="68">
        <f t="shared" si="26"/>
        <v>58</v>
      </c>
      <c r="P59" s="67">
        <f t="shared" si="26"/>
        <v>8</v>
      </c>
      <c r="Q59" s="69">
        <f t="shared" si="26"/>
        <v>40</v>
      </c>
      <c r="R59" s="68">
        <f t="shared" si="26"/>
        <v>97</v>
      </c>
      <c r="S59" s="69">
        <f t="shared" si="26"/>
        <v>107</v>
      </c>
      <c r="T59" s="67">
        <f t="shared" si="26"/>
        <v>42</v>
      </c>
      <c r="U59" s="68">
        <f t="shared" si="26"/>
        <v>55</v>
      </c>
      <c r="V59" s="69">
        <f t="shared" si="26"/>
        <v>164</v>
      </c>
      <c r="W59" s="67">
        <f t="shared" si="26"/>
        <v>126</v>
      </c>
      <c r="X59" s="67">
        <f t="shared" si="26"/>
        <v>61</v>
      </c>
      <c r="Y59" s="67">
        <f t="shared" si="26"/>
        <v>56</v>
      </c>
      <c r="Z59" s="67">
        <f t="shared" si="26"/>
        <v>242</v>
      </c>
      <c r="AA59" s="67">
        <f t="shared" si="26"/>
        <v>158</v>
      </c>
      <c r="AB59" s="68">
        <f t="shared" si="26"/>
        <v>237</v>
      </c>
      <c r="AC59" s="67">
        <f t="shared" si="26"/>
        <v>297</v>
      </c>
      <c r="AD59" s="67">
        <f t="shared" si="26"/>
        <v>99</v>
      </c>
      <c r="AE59" s="67">
        <f t="shared" si="26"/>
        <v>19</v>
      </c>
      <c r="AF59" s="67">
        <f t="shared" si="26"/>
        <v>98</v>
      </c>
      <c r="AG59" s="67">
        <f t="shared" si="26"/>
        <v>243</v>
      </c>
      <c r="AH59" s="67">
        <f t="shared" si="26"/>
        <v>615</v>
      </c>
      <c r="AI59" s="67">
        <f t="shared" si="26"/>
        <v>486</v>
      </c>
      <c r="AJ59" s="69">
        <f t="shared" si="26"/>
        <v>73</v>
      </c>
      <c r="AK59" s="67">
        <f t="shared" si="26"/>
        <v>129</v>
      </c>
      <c r="AL59" s="67">
        <f t="shared" si="26"/>
        <v>329</v>
      </c>
      <c r="AM59" s="70">
        <f t="shared" si="26"/>
        <v>15</v>
      </c>
      <c r="AN59" s="68">
        <f t="shared" si="26"/>
        <v>276</v>
      </c>
      <c r="AO59" s="69">
        <f t="shared" si="26"/>
        <v>483</v>
      </c>
      <c r="AP59" s="68">
        <f t="shared" si="26"/>
        <v>271</v>
      </c>
      <c r="AQ59" s="67">
        <f t="shared" si="26"/>
        <v>659</v>
      </c>
      <c r="AR59" s="67">
        <f t="shared" si="26"/>
        <v>30</v>
      </c>
      <c r="AS59" s="67">
        <f t="shared" si="26"/>
        <v>6082</v>
      </c>
      <c r="AT59" s="75">
        <f>O59*(SUM([2]CPR_CEB!$K$69:$K$70))/(SUM([2]CPR_CEB!$K$69:$K$72))</f>
        <v>10.030989795279535</v>
      </c>
      <c r="AU59" s="75">
        <f>O59*([2]CPR_CEB!$K$71/(SUM([2]CPR_CEB!$K$69:$K$72)))</f>
        <v>12.262317661053027</v>
      </c>
      <c r="AV59" s="75">
        <f>O59*([2]CPR_CEB!$K$72/(SUM([2]CPR_CEB!$K$69:$K$72)))</f>
        <v>35.706692543667437</v>
      </c>
      <c r="AW59" s="71">
        <f>$Q59*([2]CPR_CEB!$K$76/(SUM([2]CPR_CEB!$K$76:$K$78)))</f>
        <v>14.941942792410082</v>
      </c>
      <c r="AX59" s="71">
        <f>$Q59*(SUM([2]CPR_CEB!$K$77:$K$78)/(SUM([2]CPR_CEB!$K$76:$K$78)))</f>
        <v>25.058057207589918</v>
      </c>
      <c r="AY59" s="75">
        <f>$R59*(SUM([2]CPR_CEB!$K$79)/(SUM([2]CPR_CEB!$K$79:$K$84)))</f>
        <v>7.5327968693308449</v>
      </c>
      <c r="AZ59" s="75">
        <f>$R59*(SUM([2]CPR_CEB!$K$80)/(SUM([2]CPR_CEB!$K$79:$K$84)))</f>
        <v>29.869745503550508</v>
      </c>
      <c r="BA59" s="75">
        <f>$R59*(SUM([2]CPR_CEB!$K$81:$K$83)/(SUM([2]CPR_CEB!$K$79:$K$84)))</f>
        <v>27.961721868035035</v>
      </c>
      <c r="BB59" s="75">
        <f>$R59*(SUM([2]CPR_CEB!$K$84)/(SUM([2]CPR_CEB!$K$79:$K$84)))</f>
        <v>31.635735759083605</v>
      </c>
      <c r="BC59" s="71">
        <f>$S59*(SUM([2]CPR_CEB!$K$85)/(SUM([2]CPR_CEB!$K$85:$K$90)))</f>
        <v>33.356531634046426</v>
      </c>
      <c r="BD59" s="71">
        <f>$S59*(SUM([2]CPR_CEB!$K$86)/(SUM([2]CPR_CEB!$K$85:$K$90)))</f>
        <v>15.415646335912609</v>
      </c>
      <c r="BE59" s="71">
        <f>$S59*(SUM([2]CPR_CEB!$K$87:$K$90)/(SUM([2]CPR_CEB!$K$85:$K$90)))</f>
        <v>58.227822030040969</v>
      </c>
      <c r="BF59" s="75">
        <f>$U59*(SUM([2]CPR_CEB!$K$93)/(SUM([2]CPR_CEB!$K$93:$K$97)))</f>
        <v>0.1317112406997788</v>
      </c>
      <c r="BG59" s="75">
        <f>$U59*(SUM([2]CPR_CEB!$K$94)/(SUM([2]CPR_CEB!$K$93:$K$97)))*([2]TRP!$D$246/SUM([2]TRP!$D$246:$D$247))</f>
        <v>0.38277187494750758</v>
      </c>
      <c r="BH59" s="75">
        <f>$U59*(SUM([2]CPR_CEB!$K$94)/(SUM([2]CPR_CEB!$K$93:$K$97)))*([2]TRP!$D$247/SUM([2]TRP!$D$246:$D$247))</f>
        <v>0.18227940194772668</v>
      </c>
      <c r="BI59" s="75">
        <f>$U59*(SUM([2]CPR_CEB!$K$95:$K$96)/(SUM([2]CPR_CEB!$K$93:$K$97)))</f>
        <v>4.0709833098733155</v>
      </c>
      <c r="BJ59" s="75">
        <f>$U59*(SUM([2]CPR_CEB!$K$97)/(SUM([2]CPR_CEB!$K$93:$K$97)))</f>
        <v>50.232254172531668</v>
      </c>
      <c r="BK59" s="71">
        <f>$V59*(SUM([2]CPR_CEB!$K$98)/(SUM([2]CPR_CEB!$K$98:$K$100)))</f>
        <v>95.870227165949231</v>
      </c>
      <c r="BL59" s="71">
        <f>$V59*(SUM([2]CPR_CEB!$K$99)/(SUM([2]CPR_CEB!$K$98:$K$100)))</f>
        <v>49.65210214214062</v>
      </c>
      <c r="BM59" s="71">
        <f>$V59*(SUM([2]CPR_CEB!$K$100)/(SUM([2]CPR_CEB!$K$98:$K$100)))</f>
        <v>18.477670691910149</v>
      </c>
      <c r="BN59" s="75">
        <f>$AB59*(SUM([2]CPR_CEB!$K$106)/(SUM([2]CPR_CEB!$K$106:$K$113)))</f>
        <v>15.368503368623676</v>
      </c>
      <c r="BO59" s="75">
        <f>$AB59*(SUM([2]CPR_CEB!$K$107)/(SUM([2]CPR_CEB!$K$106:$K$113)))</f>
        <v>28.05044914982355</v>
      </c>
      <c r="BP59" s="75">
        <f>$AB59*(SUM([2]CPR_CEB!$K$108)/(SUM([2]CPR_CEB!$K$106:$K$113)))</f>
        <v>66.688723131215923</v>
      </c>
      <c r="BQ59" s="75">
        <f>$AB59*(SUM([2]CPR_CEB!$K$109)/(SUM([2]CPR_CEB!$K$106:$K$113)))</f>
        <v>15.039019890920759</v>
      </c>
      <c r="BR59" s="75">
        <f>$AB59*(SUM([2]CPR_CEB!$K$110)/(SUM([2]CPR_CEB!$K$106:$K$113)))</f>
        <v>28.193014116137313</v>
      </c>
      <c r="BS59" s="75">
        <f>$AB59*(SUM([2]CPR_CEB!$K$111:$K$112)/(SUM([2]CPR_CEB!$K$106:$K$113)))</f>
        <v>61.041566410009629</v>
      </c>
      <c r="BT59" s="75">
        <f>$AB59*(SUM([2]CPR_CEB!$K$113)/(SUM([2]CPR_CEB!$K$106:$K$113)))*([2]TRP!$D$248/SUM([2]TRP!$D$248:$D$251))</f>
        <v>2.4574597351094711</v>
      </c>
      <c r="BU59" s="75">
        <f>$AB59*(SUM([2]CPR_CEB!$K$113)/(SUM([2]CPR_CEB!$K$106:$K$113)))*([2]TRP!$D$249/SUM([2]TRP!$D$248:$D$251))</f>
        <v>12.596057025292705</v>
      </c>
      <c r="BV59" s="75">
        <f>$AB59*(SUM([2]CPR_CEB!$K$113)/(SUM([2]CPR_CEB!$K$106:$K$113)))*([2]TRP!$D$250/SUM([2]TRP!$D$248:$D$251))</f>
        <v>2.9992090636720685</v>
      </c>
      <c r="BW59" s="75">
        <f>$AB59*(SUM([2]CPR_CEB!$K$113)/(SUM([2]CPR_CEB!$K$106:$K$113)))*([2]TRP!$D$251/SUM([2]TRP!$D$248:$D$251))</f>
        <v>4.5659981091949255</v>
      </c>
      <c r="BX59" s="71">
        <f>$AJ59*(SUM([2]CPR_CEB!$K$129)/(SUM([2]CPR_CEB!$K$129:$K$130)))</f>
        <v>54.998388628319852</v>
      </c>
      <c r="BY59" s="71">
        <f>$AJ59*(SUM([2]CPR_CEB!$K$130)/(SUM([2]CPR_CEB!$K$129:$K$130)))</f>
        <v>18.001611371680141</v>
      </c>
      <c r="BZ59" s="68">
        <f>$AN59*(SUM([2]CPR_CEB!$K$137)/(SUM([2]CPR_CEB!$K$137:$K$138)))</f>
        <v>46.463186903190376</v>
      </c>
      <c r="CA59" s="68">
        <f>$AN59*(SUM([2]CPR_CEB!$K$138)/(SUM([2]CPR_CEB!$K$137:$K$138)))</f>
        <v>229.53681309680965</v>
      </c>
      <c r="CB59" s="71">
        <f>$AO59*([2]CPR_CEB!$K$139+[2]CPR_CEB!$K$141)/(SUM([2]CPR_CEB!$K$139:$K$141))</f>
        <v>264.03788618553318</v>
      </c>
      <c r="CC59" s="71">
        <f>$AO59*(SUM([2]CPR_CEB!$K$140)/(SUM([2]CPR_CEB!$K$139:$K$141)))</f>
        <v>218.96211381446685</v>
      </c>
      <c r="CD59" s="68">
        <f>$AP59*(SUM([2]CPR_CEB!$K$142)/(SUM([2]CPR_CEB!$K$142:$K$143)))</f>
        <v>114.02315041646251</v>
      </c>
      <c r="CE59" s="68">
        <f>$AP59*(SUM([2]CPR_CEB!$K$143)/(SUM([2]CPR_CEB!$K$142:$K$143)))</f>
        <v>156.97684958353747</v>
      </c>
      <c r="CF59" s="70"/>
      <c r="CG59" s="70"/>
      <c r="CI59" s="72">
        <f t="shared" si="5"/>
        <v>4</v>
      </c>
      <c r="CJ59" s="73">
        <f t="shared" si="6"/>
        <v>130</v>
      </c>
      <c r="CK59" s="73">
        <f t="shared" si="7"/>
        <v>128</v>
      </c>
      <c r="CL59" s="73">
        <f t="shared" si="8"/>
        <v>12.262317661053027</v>
      </c>
      <c r="CM59" s="73">
        <f t="shared" si="9"/>
        <v>35.706692543667437</v>
      </c>
      <c r="CN59" s="73">
        <f t="shared" si="10"/>
        <v>25.058057207589918</v>
      </c>
      <c r="CO59" s="73">
        <f t="shared" si="11"/>
        <v>7.5327968693308449</v>
      </c>
      <c r="CP59" s="73">
        <f t="shared" si="11"/>
        <v>29.869745503550508</v>
      </c>
      <c r="CQ59" s="73">
        <f t="shared" si="12"/>
        <v>31.635735759083605</v>
      </c>
      <c r="CR59" s="73">
        <f t="shared" si="12"/>
        <v>33.356531634046426</v>
      </c>
      <c r="CS59" s="73">
        <f t="shared" si="13"/>
        <v>15.415646335912609</v>
      </c>
      <c r="CT59" s="73">
        <f t="shared" si="14"/>
        <v>430.7111304875491</v>
      </c>
      <c r="CU59" s="73">
        <f t="shared" si="15"/>
        <v>187</v>
      </c>
      <c r="CV59" s="73">
        <f t="shared" si="16"/>
        <v>17.825963103733148</v>
      </c>
      <c r="CW59" s="73">
        <f t="shared" si="17"/>
        <v>28.05044914982355</v>
      </c>
      <c r="CX59" s="73">
        <f t="shared" si="18"/>
        <v>79.284780156508631</v>
      </c>
      <c r="CY59" s="73">
        <f t="shared" si="18"/>
        <v>18.038228954592828</v>
      </c>
      <c r="CZ59" s="73">
        <f t="shared" si="18"/>
        <v>32.759012225332242</v>
      </c>
      <c r="DA59" s="73">
        <f t="shared" si="19"/>
        <v>3326.5641785435159</v>
      </c>
      <c r="DB59" s="73">
        <f t="shared" si="20"/>
        <v>1312.4773878664939</v>
      </c>
      <c r="DC59" s="73">
        <f t="shared" si="21"/>
        <v>0.1317112406997788</v>
      </c>
      <c r="DD59" s="73">
        <f t="shared" si="22"/>
        <v>50.615026047479176</v>
      </c>
      <c r="DE59" s="73">
        <f t="shared" si="23"/>
        <v>95.870227165949231</v>
      </c>
      <c r="DF59" s="73">
        <f t="shared" si="24"/>
        <v>49.834381544088345</v>
      </c>
      <c r="DG59" s="74">
        <f t="shared" si="25"/>
        <v>6082</v>
      </c>
      <c r="DH59" s="99"/>
    </row>
    <row r="60" spans="1:136" ht="13.25" x14ac:dyDescent="0.25">
      <c r="A60" s="22" t="str">
        <f t="shared" si="3"/>
        <v>INDUSTRIE AUTOMOBILE</v>
      </c>
      <c r="B60" s="22" t="str">
        <f t="shared" si="3"/>
        <v xml:space="preserve">FD0 </v>
      </c>
      <c r="C60" s="22">
        <v>3</v>
      </c>
      <c r="D60" s="67">
        <f t="shared" ref="D60:D93" si="27">D12</f>
        <v>264</v>
      </c>
      <c r="E60" s="67">
        <f t="shared" si="26"/>
        <v>58</v>
      </c>
      <c r="F60" s="67">
        <f t="shared" si="26"/>
        <v>98</v>
      </c>
      <c r="G60" s="67">
        <f t="shared" si="26"/>
        <v>12</v>
      </c>
      <c r="H60" s="67">
        <f t="shared" si="26"/>
        <v>43</v>
      </c>
      <c r="I60" s="67">
        <f t="shared" si="26"/>
        <v>-20</v>
      </c>
      <c r="J60" s="67">
        <f t="shared" si="26"/>
        <v>19</v>
      </c>
      <c r="K60" s="67">
        <f t="shared" si="26"/>
        <v>45</v>
      </c>
      <c r="L60" s="67">
        <f t="shared" si="26"/>
        <v>44</v>
      </c>
      <c r="M60" s="67">
        <f t="shared" si="26"/>
        <v>106</v>
      </c>
      <c r="N60" s="67">
        <f t="shared" si="26"/>
        <v>22</v>
      </c>
      <c r="O60" s="68">
        <f t="shared" si="26"/>
        <v>120</v>
      </c>
      <c r="P60" s="67">
        <f t="shared" si="26"/>
        <v>11</v>
      </c>
      <c r="Q60" s="69">
        <f t="shared" si="26"/>
        <v>48</v>
      </c>
      <c r="R60" s="68">
        <f t="shared" si="26"/>
        <v>-63</v>
      </c>
      <c r="S60" s="69">
        <f t="shared" si="26"/>
        <v>160</v>
      </c>
      <c r="T60" s="67">
        <f t="shared" si="26"/>
        <v>17</v>
      </c>
      <c r="U60" s="68">
        <f t="shared" si="26"/>
        <v>-66</v>
      </c>
      <c r="V60" s="69">
        <f t="shared" si="26"/>
        <v>66</v>
      </c>
      <c r="W60" s="67">
        <f t="shared" si="26"/>
        <v>733</v>
      </c>
      <c r="X60" s="67">
        <f t="shared" si="26"/>
        <v>536</v>
      </c>
      <c r="Y60" s="67">
        <f t="shared" si="26"/>
        <v>716</v>
      </c>
      <c r="Z60" s="67">
        <f t="shared" si="26"/>
        <v>-215</v>
      </c>
      <c r="AA60" s="67">
        <f t="shared" si="26"/>
        <v>-184</v>
      </c>
      <c r="AB60" s="68">
        <f t="shared" si="26"/>
        <v>5298</v>
      </c>
      <c r="AC60" s="67">
        <f t="shared" si="26"/>
        <v>142</v>
      </c>
      <c r="AD60" s="67">
        <f t="shared" si="26"/>
        <v>98</v>
      </c>
      <c r="AE60" s="67">
        <f t="shared" si="26"/>
        <v>259</v>
      </c>
      <c r="AF60" s="67">
        <f t="shared" si="26"/>
        <v>89</v>
      </c>
      <c r="AG60" s="67">
        <f t="shared" si="26"/>
        <v>-171</v>
      </c>
      <c r="AH60" s="67">
        <f t="shared" si="26"/>
        <v>2074</v>
      </c>
      <c r="AI60" s="67">
        <f t="shared" si="26"/>
        <v>9361</v>
      </c>
      <c r="AJ60" s="69">
        <f t="shared" si="26"/>
        <v>41</v>
      </c>
      <c r="AK60" s="67">
        <f t="shared" si="26"/>
        <v>41</v>
      </c>
      <c r="AL60" s="67">
        <f t="shared" si="26"/>
        <v>249</v>
      </c>
      <c r="AM60" s="70">
        <f t="shared" si="26"/>
        <v>11</v>
      </c>
      <c r="AN60" s="68">
        <f t="shared" si="26"/>
        <v>90</v>
      </c>
      <c r="AO60" s="69">
        <f t="shared" si="26"/>
        <v>278</v>
      </c>
      <c r="AP60" s="68">
        <f t="shared" si="26"/>
        <v>279</v>
      </c>
      <c r="AQ60" s="67">
        <f t="shared" si="26"/>
        <v>1593</v>
      </c>
      <c r="AR60" s="67">
        <f t="shared" si="26"/>
        <v>9</v>
      </c>
      <c r="AS60" s="67">
        <f t="shared" si="26"/>
        <v>22311</v>
      </c>
      <c r="AT60" s="75">
        <f>O60*(SUM([2]CPR_CEB!$K$69:$K$70))/(SUM([2]CPR_CEB!$K$69:$K$72))</f>
        <v>20.75377199023352</v>
      </c>
      <c r="AU60" s="75">
        <f>O60*([2]CPR_CEB!$K$71/(SUM([2]CPR_CEB!$K$69:$K$72)))</f>
        <v>25.370312402178676</v>
      </c>
      <c r="AV60" s="75">
        <f>O60*([2]CPR_CEB!$K$72/(SUM([2]CPR_CEB!$K$69:$K$72)))</f>
        <v>73.8759156075878</v>
      </c>
      <c r="AW60" s="71">
        <f>$Q60*([2]CPR_CEB!$K$76/(SUM([2]CPR_CEB!$K$76:$K$78)))</f>
        <v>17.930331350892097</v>
      </c>
      <c r="AX60" s="71">
        <f>$Q60*(SUM([2]CPR_CEB!$K$77:$K$78)/(SUM([2]CPR_CEB!$K$76:$K$78)))</f>
        <v>30.0696686491079</v>
      </c>
      <c r="AY60" s="75">
        <f>$R60*(SUM([2]CPR_CEB!$K$79)/(SUM([2]CPR_CEB!$K$79:$K$84)))</f>
        <v>-4.8924350800808583</v>
      </c>
      <c r="AZ60" s="75">
        <f>$R60*(SUM([2]CPR_CEB!$K$80)/(SUM([2]CPR_CEB!$K$79:$K$84)))</f>
        <v>-19.399937801275073</v>
      </c>
      <c r="BA60" s="75">
        <f>$R60*(SUM([2]CPR_CEB!$K$81:$K$83)/(SUM([2]CPR_CEB!$K$79:$K$84)))</f>
        <v>-18.160705955527909</v>
      </c>
      <c r="BB60" s="75">
        <f>$R60*(SUM([2]CPR_CEB!$K$84)/(SUM([2]CPR_CEB!$K$79:$K$84)))</f>
        <v>-20.546921163116156</v>
      </c>
      <c r="BC60" s="71">
        <f>$S60*(SUM([2]CPR_CEB!$K$85)/(SUM([2]CPR_CEB!$K$85:$K$90)))</f>
        <v>49.878925807919892</v>
      </c>
      <c r="BD60" s="71">
        <f>$S60*(SUM([2]CPR_CEB!$K$86)/(SUM([2]CPR_CEB!$K$85:$K$90)))</f>
        <v>23.051433773327265</v>
      </c>
      <c r="BE60" s="71">
        <f>$S60*(SUM([2]CPR_CEB!$K$87:$K$90)/(SUM([2]CPR_CEB!$K$85:$K$90)))</f>
        <v>87.06964041875284</v>
      </c>
      <c r="BF60" s="75">
        <f>$U60*(SUM([2]CPR_CEB!$K$93)/(SUM([2]CPR_CEB!$K$93:$K$97)))</f>
        <v>-0.15805348883973455</v>
      </c>
      <c r="BG60" s="75">
        <f>$U60*(SUM([2]CPR_CEB!$K$94)/(SUM([2]CPR_CEB!$K$93:$K$97)))*([2]TRP!$D$246/SUM([2]TRP!$D$246:$D$247))</f>
        <v>-0.4593262499370091</v>
      </c>
      <c r="BH60" s="75">
        <f>$U60*(SUM([2]CPR_CEB!$K$94)/(SUM([2]CPR_CEB!$K$93:$K$97)))*([2]TRP!$D$247/SUM([2]TRP!$D$246:$D$247))</f>
        <v>-0.21873528233727202</v>
      </c>
      <c r="BI60" s="75">
        <f>$U60*(SUM([2]CPR_CEB!$K$95:$K$96)/(SUM([2]CPR_CEB!$K$93:$K$97)))</f>
        <v>-4.8851799718479789</v>
      </c>
      <c r="BJ60" s="75">
        <f>$U60*(SUM([2]CPR_CEB!$K$97)/(SUM([2]CPR_CEB!$K$93:$K$97)))</f>
        <v>-60.278705007037999</v>
      </c>
      <c r="BK60" s="71">
        <f>$V60*(SUM([2]CPR_CEB!$K$98)/(SUM([2]CPR_CEB!$K$98:$K$100)))</f>
        <v>38.581920688735664</v>
      </c>
      <c r="BL60" s="71">
        <f>$V60*(SUM([2]CPR_CEB!$K$99)/(SUM([2]CPR_CEB!$K$98:$K$100)))</f>
        <v>19.981943545007809</v>
      </c>
      <c r="BM60" s="71">
        <f>$V60*(SUM([2]CPR_CEB!$K$100)/(SUM([2]CPR_CEB!$K$98:$K$100)))</f>
        <v>7.4361357662565242</v>
      </c>
      <c r="BN60" s="75">
        <f>$AB60*(SUM([2]CPR_CEB!$K$106)/(SUM([2]CPR_CEB!$K$106:$K$113)))</f>
        <v>343.55413859480268</v>
      </c>
      <c r="BO60" s="75">
        <f>$AB60*(SUM([2]CPR_CEB!$K$107)/(SUM([2]CPR_CEB!$K$106:$K$113)))</f>
        <v>627.05181264035934</v>
      </c>
      <c r="BP60" s="75">
        <f>$AB60*(SUM([2]CPR_CEB!$K$108)/(SUM([2]CPR_CEB!$K$106:$K$113)))</f>
        <v>1490.7884183509786</v>
      </c>
      <c r="BQ60" s="75">
        <f>$AB60*(SUM([2]CPR_CEB!$K$109)/(SUM([2]CPR_CEB!$K$106:$K$113)))</f>
        <v>336.18872313121597</v>
      </c>
      <c r="BR60" s="75">
        <f>$AB60*(SUM([2]CPR_CEB!$K$110)/(SUM([2]CPR_CEB!$K$106:$K$113)))</f>
        <v>630.23877125441129</v>
      </c>
      <c r="BS60" s="75">
        <f>$AB60*(SUM([2]CPR_CEB!$K$111:$K$112)/(SUM([2]CPR_CEB!$K$106:$K$113)))</f>
        <v>1364.5494465832533</v>
      </c>
      <c r="BT60" s="75">
        <f>$AB60*(SUM([2]CPR_CEB!$K$113)/(SUM([2]CPR_CEB!$K$106:$K$113)))*([2]TRP!$D$248/SUM([2]TRP!$D$248:$D$251))</f>
        <v>54.93511255953576</v>
      </c>
      <c r="BU60" s="75">
        <f>$AB60*(SUM([2]CPR_CEB!$K$113)/(SUM([2]CPR_CEB!$K$106:$K$113)))*([2]TRP!$D$249/SUM([2]TRP!$D$248:$D$251))</f>
        <v>281.57767983122676</v>
      </c>
      <c r="BV60" s="75">
        <f>$AB60*(SUM([2]CPR_CEB!$K$113)/(SUM([2]CPR_CEB!$K$106:$K$113)))*([2]TRP!$D$250/SUM([2]TRP!$D$248:$D$251))</f>
        <v>67.045610208162941</v>
      </c>
      <c r="BW60" s="75">
        <f>$AB60*(SUM([2]CPR_CEB!$K$113)/(SUM([2]CPR_CEB!$K$106:$K$113)))*([2]TRP!$D$251/SUM([2]TRP!$D$248:$D$251))</f>
        <v>102.07028684605363</v>
      </c>
      <c r="BX60" s="71">
        <f>$AJ60*(SUM([2]CPR_CEB!$K$129)/(SUM([2]CPR_CEB!$K$129:$K$130)))</f>
        <v>30.88950594193307</v>
      </c>
      <c r="BY60" s="71">
        <f>$AJ60*(SUM([2]CPR_CEB!$K$130)/(SUM([2]CPR_CEB!$K$129:$K$130)))</f>
        <v>10.11049405806693</v>
      </c>
      <c r="BZ60" s="68">
        <f>$AN60*(SUM([2]CPR_CEB!$K$137)/(SUM([2]CPR_CEB!$K$137:$K$138)))</f>
        <v>15.151039207562079</v>
      </c>
      <c r="CA60" s="68">
        <f>$AN60*(SUM([2]CPR_CEB!$K$138)/(SUM([2]CPR_CEB!$K$137:$K$138)))</f>
        <v>74.848960792437921</v>
      </c>
      <c r="CB60" s="71">
        <f>$AO60*([2]CPR_CEB!$K$139+[2]CPR_CEB!$K$141)/(SUM([2]CPR_CEB!$K$139:$K$141))</f>
        <v>151.97211668649734</v>
      </c>
      <c r="CC60" s="71">
        <f>$AO60*(SUM([2]CPR_CEB!$K$140)/(SUM([2]CPR_CEB!$K$139:$K$141)))</f>
        <v>126.02788331350266</v>
      </c>
      <c r="CD60" s="68">
        <f>$AP60*(SUM([2]CPR_CEB!$K$142)/(SUM([2]CPR_CEB!$K$142:$K$143)))</f>
        <v>117.38914747672709</v>
      </c>
      <c r="CE60" s="68">
        <f>$AP60*(SUM([2]CPR_CEB!$K$143)/(SUM([2]CPR_CEB!$K$142:$K$143)))</f>
        <v>161.61085252327288</v>
      </c>
      <c r="CF60" s="70"/>
      <c r="CG60" s="70"/>
      <c r="CI60" s="72">
        <f t="shared" si="5"/>
        <v>264</v>
      </c>
      <c r="CJ60" s="73">
        <f t="shared" si="6"/>
        <v>156</v>
      </c>
      <c r="CK60" s="73">
        <f t="shared" si="7"/>
        <v>45</v>
      </c>
      <c r="CL60" s="73">
        <f t="shared" si="8"/>
        <v>25.370312402178676</v>
      </c>
      <c r="CM60" s="73">
        <f t="shared" si="9"/>
        <v>73.8759156075878</v>
      </c>
      <c r="CN60" s="73">
        <f t="shared" si="10"/>
        <v>30.0696686491079</v>
      </c>
      <c r="CO60" s="73">
        <f t="shared" si="11"/>
        <v>-4.8924350800808583</v>
      </c>
      <c r="CP60" s="73">
        <f t="shared" si="11"/>
        <v>-19.399937801275073</v>
      </c>
      <c r="CQ60" s="73">
        <f t="shared" si="12"/>
        <v>-20.546921163116156</v>
      </c>
      <c r="CR60" s="73">
        <f t="shared" si="12"/>
        <v>49.878925807919892</v>
      </c>
      <c r="CS60" s="73">
        <f t="shared" si="13"/>
        <v>23.051433773327265</v>
      </c>
      <c r="CT60" s="73">
        <f t="shared" si="14"/>
        <v>364.1439935987591</v>
      </c>
      <c r="CU60" s="73">
        <f t="shared" si="15"/>
        <v>1269</v>
      </c>
      <c r="CV60" s="73">
        <f t="shared" si="16"/>
        <v>398.48925115433843</v>
      </c>
      <c r="CW60" s="73">
        <f t="shared" si="17"/>
        <v>627.05181264035934</v>
      </c>
      <c r="CX60" s="73">
        <f t="shared" si="18"/>
        <v>1772.3660981822054</v>
      </c>
      <c r="CY60" s="73">
        <f t="shared" si="18"/>
        <v>403.23433333937891</v>
      </c>
      <c r="CZ60" s="73">
        <f t="shared" si="18"/>
        <v>732.30905810046488</v>
      </c>
      <c r="DA60" s="73">
        <f t="shared" si="19"/>
        <v>14149.951255895972</v>
      </c>
      <c r="DB60" s="73">
        <f t="shared" si="20"/>
        <v>1974.5981906872803</v>
      </c>
      <c r="DC60" s="73">
        <f t="shared" si="21"/>
        <v>-0.15805348883973455</v>
      </c>
      <c r="DD60" s="73">
        <f t="shared" si="22"/>
        <v>-60.738031256975006</v>
      </c>
      <c r="DE60" s="73">
        <f t="shared" si="23"/>
        <v>38.581920688735664</v>
      </c>
      <c r="DF60" s="73">
        <f t="shared" si="24"/>
        <v>19.763208262670538</v>
      </c>
      <c r="DG60" s="74">
        <f t="shared" si="25"/>
        <v>22310.999999999996</v>
      </c>
      <c r="DH60" s="99"/>
    </row>
    <row r="61" spans="1:136" ht="13.25" x14ac:dyDescent="0.25">
      <c r="A61" s="22" t="str">
        <f t="shared" si="3"/>
        <v>CONSTRUCTION NAVALE  AERONAUTIQUE ET FER</v>
      </c>
      <c r="B61" s="22" t="str">
        <f t="shared" si="3"/>
        <v xml:space="preserve">FE1 </v>
      </c>
      <c r="C61" s="22">
        <v>12</v>
      </c>
      <c r="D61" s="67">
        <f t="shared" si="27"/>
        <v>1</v>
      </c>
      <c r="E61" s="67">
        <f t="shared" si="26"/>
        <v>8</v>
      </c>
      <c r="F61" s="67">
        <f t="shared" si="26"/>
        <v>19</v>
      </c>
      <c r="G61" s="67">
        <f t="shared" si="26"/>
        <v>2</v>
      </c>
      <c r="H61" s="67">
        <f t="shared" si="26"/>
        <v>7</v>
      </c>
      <c r="I61" s="67">
        <f t="shared" si="26"/>
        <v>-1</v>
      </c>
      <c r="J61" s="67">
        <f t="shared" si="26"/>
        <v>2</v>
      </c>
      <c r="K61" s="67">
        <f t="shared" si="26"/>
        <v>13</v>
      </c>
      <c r="L61" s="67">
        <f t="shared" si="26"/>
        <v>7</v>
      </c>
      <c r="M61" s="67">
        <f t="shared" si="26"/>
        <v>15</v>
      </c>
      <c r="N61" s="67">
        <f t="shared" si="26"/>
        <v>4</v>
      </c>
      <c r="O61" s="68">
        <f t="shared" si="26"/>
        <v>18</v>
      </c>
      <c r="P61" s="67">
        <f t="shared" si="26"/>
        <v>2</v>
      </c>
      <c r="Q61" s="69">
        <f t="shared" si="26"/>
        <v>8</v>
      </c>
      <c r="R61" s="68">
        <f t="shared" si="26"/>
        <v>-1</v>
      </c>
      <c r="S61" s="69">
        <f t="shared" si="26"/>
        <v>26</v>
      </c>
      <c r="T61" s="67">
        <f t="shared" si="26"/>
        <v>4</v>
      </c>
      <c r="U61" s="68">
        <f t="shared" si="26"/>
        <v>-5</v>
      </c>
      <c r="V61" s="69">
        <f t="shared" si="26"/>
        <v>11</v>
      </c>
      <c r="W61" s="67">
        <f t="shared" si="26"/>
        <v>88</v>
      </c>
      <c r="X61" s="67">
        <f t="shared" si="26"/>
        <v>62</v>
      </c>
      <c r="Y61" s="67">
        <f t="shared" si="26"/>
        <v>79</v>
      </c>
      <c r="Z61" s="67">
        <f t="shared" si="26"/>
        <v>-18</v>
      </c>
      <c r="AA61" s="67">
        <f t="shared" si="26"/>
        <v>-17</v>
      </c>
      <c r="AB61" s="68">
        <f t="shared" si="26"/>
        <v>2848</v>
      </c>
      <c r="AC61" s="67">
        <f t="shared" si="26"/>
        <v>0</v>
      </c>
      <c r="AD61" s="67">
        <f t="shared" si="26"/>
        <v>1</v>
      </c>
      <c r="AE61" s="67">
        <f t="shared" si="26"/>
        <v>29</v>
      </c>
      <c r="AF61" s="67">
        <f t="shared" si="26"/>
        <v>15</v>
      </c>
      <c r="AG61" s="67">
        <f t="shared" si="26"/>
        <v>-9</v>
      </c>
      <c r="AH61" s="67">
        <f t="shared" si="26"/>
        <v>234</v>
      </c>
      <c r="AI61" s="67">
        <f t="shared" si="26"/>
        <v>1043</v>
      </c>
      <c r="AJ61" s="69">
        <f t="shared" si="26"/>
        <v>229</v>
      </c>
      <c r="AK61" s="67">
        <f t="shared" si="26"/>
        <v>7</v>
      </c>
      <c r="AL61" s="67">
        <f t="shared" si="26"/>
        <v>13</v>
      </c>
      <c r="AM61" s="70">
        <f t="shared" si="26"/>
        <v>2</v>
      </c>
      <c r="AN61" s="68">
        <f t="shared" si="26"/>
        <v>5</v>
      </c>
      <c r="AO61" s="69">
        <f t="shared" si="26"/>
        <v>23</v>
      </c>
      <c r="AP61" s="68">
        <f t="shared" si="26"/>
        <v>6</v>
      </c>
      <c r="AQ61" s="67">
        <f t="shared" si="26"/>
        <v>250</v>
      </c>
      <c r="AR61" s="67">
        <f t="shared" si="26"/>
        <v>1</v>
      </c>
      <c r="AS61" s="67">
        <f t="shared" si="26"/>
        <v>5031</v>
      </c>
      <c r="AT61" s="75">
        <f>O61*(SUM([2]CPR_CEB!$K$69:$K$70))/(SUM([2]CPR_CEB!$K$69:$K$72))</f>
        <v>3.1130657985350281</v>
      </c>
      <c r="AU61" s="75">
        <f>O61*([2]CPR_CEB!$K$71/(SUM([2]CPR_CEB!$K$69:$K$72)))</f>
        <v>3.8055468603268015</v>
      </c>
      <c r="AV61" s="75">
        <f>O61*([2]CPR_CEB!$K$72/(SUM([2]CPR_CEB!$K$69:$K$72)))</f>
        <v>11.08138734113817</v>
      </c>
      <c r="AW61" s="71">
        <f>$Q61*([2]CPR_CEB!$K$76/(SUM([2]CPR_CEB!$K$76:$K$78)))</f>
        <v>2.9883885584820162</v>
      </c>
      <c r="AX61" s="71">
        <f>$Q61*(SUM([2]CPR_CEB!$K$77:$K$78)/(SUM([2]CPR_CEB!$K$76:$K$78)))</f>
        <v>5.0116114415179833</v>
      </c>
      <c r="AY61" s="75">
        <f>$R61*(SUM([2]CPR_CEB!$K$79)/(SUM([2]CPR_CEB!$K$79:$K$84)))</f>
        <v>-7.7657699683823148E-2</v>
      </c>
      <c r="AZ61" s="75">
        <f>$R61*(SUM([2]CPR_CEB!$K$80)/(SUM([2]CPR_CEB!$K$79:$K$84)))</f>
        <v>-0.30793552065515989</v>
      </c>
      <c r="BA61" s="75">
        <f>$R61*(SUM([2]CPR_CEB!$K$81:$K$83)/(SUM([2]CPR_CEB!$K$79:$K$84)))</f>
        <v>-0.28826517389726841</v>
      </c>
      <c r="BB61" s="75">
        <f>$R61*(SUM([2]CPR_CEB!$K$84)/(SUM([2]CPR_CEB!$K$79:$K$84)))</f>
        <v>-0.32614160576374851</v>
      </c>
      <c r="BC61" s="71">
        <f>$S61*(SUM([2]CPR_CEB!$K$85)/(SUM([2]CPR_CEB!$K$85:$K$90)))</f>
        <v>8.1053254437869828</v>
      </c>
      <c r="BD61" s="71">
        <f>$S61*(SUM([2]CPR_CEB!$K$86)/(SUM([2]CPR_CEB!$K$85:$K$90)))</f>
        <v>3.7458579881656808</v>
      </c>
      <c r="BE61" s="71">
        <f>$S61*(SUM([2]CPR_CEB!$K$87:$K$90)/(SUM([2]CPR_CEB!$K$85:$K$90)))</f>
        <v>14.148816568047337</v>
      </c>
      <c r="BF61" s="75">
        <f>$U61*(SUM([2]CPR_CEB!$K$93)/(SUM([2]CPR_CEB!$K$93:$K$97)))</f>
        <v>-1.1973749154525344E-2</v>
      </c>
      <c r="BG61" s="75">
        <f>$U61*(SUM([2]CPR_CEB!$K$94)/(SUM([2]CPR_CEB!$K$93:$K$97)))*([2]TRP!$D$246/SUM([2]TRP!$D$246:$D$247))</f>
        <v>-3.4797443177046146E-2</v>
      </c>
      <c r="BH61" s="75">
        <f>$U61*(SUM([2]CPR_CEB!$K$94)/(SUM([2]CPR_CEB!$K$93:$K$97)))*([2]TRP!$D$247/SUM([2]TRP!$D$246:$D$247))</f>
        <v>-1.6570854722520609E-2</v>
      </c>
      <c r="BI61" s="75">
        <f>$U61*(SUM([2]CPR_CEB!$K$95:$K$96)/(SUM([2]CPR_CEB!$K$93:$K$97)))</f>
        <v>-0.37008939180666506</v>
      </c>
      <c r="BJ61" s="75">
        <f>$U61*(SUM([2]CPR_CEB!$K$97)/(SUM([2]CPR_CEB!$K$93:$K$97)))</f>
        <v>-4.5665685611392428</v>
      </c>
      <c r="BK61" s="71">
        <f>$V61*(SUM([2]CPR_CEB!$K$98)/(SUM([2]CPR_CEB!$K$98:$K$100)))</f>
        <v>6.4303201147892777</v>
      </c>
      <c r="BL61" s="71">
        <f>$V61*(SUM([2]CPR_CEB!$K$99)/(SUM([2]CPR_CEB!$K$98:$K$100)))</f>
        <v>3.3303239241679683</v>
      </c>
      <c r="BM61" s="71">
        <f>$V61*(SUM([2]CPR_CEB!$K$100)/(SUM([2]CPR_CEB!$K$98:$K$100)))</f>
        <v>1.239355961042754</v>
      </c>
      <c r="BN61" s="75">
        <f>$AB61*(SUM([2]CPR_CEB!$K$106)/(SUM([2]CPR_CEB!$K$106:$K$113)))</f>
        <v>184.68142444658324</v>
      </c>
      <c r="BO61" s="75">
        <f>$AB61*(SUM([2]CPR_CEB!$K$107)/(SUM([2]CPR_CEB!$K$106:$K$113)))</f>
        <v>337.0788150999893</v>
      </c>
      <c r="BP61" s="75">
        <f>$AB61*(SUM([2]CPR_CEB!$K$108)/(SUM([2]CPR_CEB!$K$106:$K$113)))</f>
        <v>801.39022564431616</v>
      </c>
      <c r="BQ61" s="75">
        <f>$AB61*(SUM([2]CPR_CEB!$K$109)/(SUM([2]CPR_CEB!$K$106:$K$113)))</f>
        <v>180.72206181157097</v>
      </c>
      <c r="BR61" s="75">
        <f>$AB61*(SUM([2]CPR_CEB!$K$110)/(SUM([2]CPR_CEB!$K$106:$K$113)))</f>
        <v>338.7920008555235</v>
      </c>
      <c r="BS61" s="75">
        <f>$AB61*(SUM([2]CPR_CEB!$K$111:$K$112)/(SUM([2]CPR_CEB!$K$106:$K$113)))</f>
        <v>733.52903432787946</v>
      </c>
      <c r="BT61" s="75">
        <f>$AB61*(SUM([2]CPR_CEB!$K$113)/(SUM([2]CPR_CEB!$K$106:$K$113)))*([2]TRP!$D$248/SUM([2]TRP!$D$248:$D$251))</f>
        <v>29.530992934986383</v>
      </c>
      <c r="BU61" s="75">
        <f>$AB61*(SUM([2]CPR_CEB!$K$113)/(SUM([2]CPR_CEB!$K$106:$K$113)))*([2]TRP!$D$249/SUM([2]TRP!$D$248:$D$251))</f>
        <v>151.36527598326421</v>
      </c>
      <c r="BV61" s="75">
        <f>$AB61*(SUM([2]CPR_CEB!$K$113)/(SUM([2]CPR_CEB!$K$106:$K$113)))*([2]TRP!$D$250/SUM([2]TRP!$D$248:$D$251))</f>
        <v>36.041128326320887</v>
      </c>
      <c r="BW61" s="75">
        <f>$AB61*(SUM([2]CPR_CEB!$K$113)/(SUM([2]CPR_CEB!$K$106:$K$113)))*([2]TRP!$D$251/SUM([2]TRP!$D$248:$D$251))</f>
        <v>54.86904056956601</v>
      </c>
      <c r="BX61" s="71">
        <f>$AJ61*(SUM([2]CPR_CEB!$K$129)/(SUM([2]CPR_CEB!$K$129:$K$130)))</f>
        <v>172.52919172445544</v>
      </c>
      <c r="BY61" s="71">
        <f>$AJ61*(SUM([2]CPR_CEB!$K$130)/(SUM([2]CPR_CEB!$K$129:$K$130)))</f>
        <v>56.470808275544556</v>
      </c>
      <c r="BZ61" s="68">
        <f>$AN61*(SUM([2]CPR_CEB!$K$137)/(SUM([2]CPR_CEB!$K$137:$K$138)))</f>
        <v>0.84172440042011543</v>
      </c>
      <c r="CA61" s="68">
        <f>$AN61*(SUM([2]CPR_CEB!$K$138)/(SUM([2]CPR_CEB!$K$137:$K$138)))</f>
        <v>4.158275599579885</v>
      </c>
      <c r="CB61" s="71">
        <f>$AO61*([2]CPR_CEB!$K$139+[2]CPR_CEB!$K$141)/(SUM([2]CPR_CEB!$K$139:$K$141))</f>
        <v>12.573232675501579</v>
      </c>
      <c r="CC61" s="71">
        <f>$AO61*(SUM([2]CPR_CEB!$K$140)/(SUM([2]CPR_CEB!$K$139:$K$141)))</f>
        <v>10.426767324498421</v>
      </c>
      <c r="CD61" s="68">
        <f>$AP61*(SUM([2]CPR_CEB!$K$142)/(SUM([2]CPR_CEB!$K$142:$K$143)))</f>
        <v>2.5244977951984322</v>
      </c>
      <c r="CE61" s="68">
        <f>$AP61*(SUM([2]CPR_CEB!$K$143)/(SUM([2]CPR_CEB!$K$142:$K$143)))</f>
        <v>3.4755022048015674</v>
      </c>
      <c r="CF61" s="70"/>
      <c r="CG61" s="70"/>
      <c r="CI61" s="72">
        <f t="shared" si="5"/>
        <v>1</v>
      </c>
      <c r="CJ61" s="73">
        <f t="shared" si="6"/>
        <v>27</v>
      </c>
      <c r="CK61" s="73">
        <f t="shared" si="7"/>
        <v>13</v>
      </c>
      <c r="CL61" s="73">
        <f t="shared" si="8"/>
        <v>3.8055468603268015</v>
      </c>
      <c r="CM61" s="73">
        <f t="shared" si="9"/>
        <v>11.08138734113817</v>
      </c>
      <c r="CN61" s="73">
        <f t="shared" si="10"/>
        <v>5.0116114415179833</v>
      </c>
      <c r="CO61" s="73">
        <f t="shared" si="11"/>
        <v>-7.7657699683823148E-2</v>
      </c>
      <c r="CP61" s="73">
        <f t="shared" si="11"/>
        <v>-0.30793552065515989</v>
      </c>
      <c r="CQ61" s="73">
        <f t="shared" si="12"/>
        <v>-0.32614160576374851</v>
      </c>
      <c r="CR61" s="73">
        <f t="shared" si="12"/>
        <v>8.1053254437869828</v>
      </c>
      <c r="CS61" s="73">
        <f t="shared" si="13"/>
        <v>3.7458579881656808</v>
      </c>
      <c r="CT61" s="73">
        <f t="shared" si="14"/>
        <v>62.831272320403201</v>
      </c>
      <c r="CU61" s="73">
        <f t="shared" si="15"/>
        <v>150</v>
      </c>
      <c r="CV61" s="73">
        <f t="shared" si="16"/>
        <v>214.21241738156962</v>
      </c>
      <c r="CW61" s="73">
        <f t="shared" si="17"/>
        <v>337.0788150999893</v>
      </c>
      <c r="CX61" s="73">
        <f t="shared" si="18"/>
        <v>952.75550162758032</v>
      </c>
      <c r="CY61" s="73">
        <f t="shared" si="18"/>
        <v>216.76319013789185</v>
      </c>
      <c r="CZ61" s="73">
        <f t="shared" si="18"/>
        <v>393.66104142508948</v>
      </c>
      <c r="DA61" s="73">
        <f t="shared" si="19"/>
        <v>2300.9976809234545</v>
      </c>
      <c r="DB61" s="73">
        <f t="shared" si="20"/>
        <v>325.53135340442441</v>
      </c>
      <c r="DC61" s="73">
        <f t="shared" si="21"/>
        <v>-1.1973749154525344E-2</v>
      </c>
      <c r="DD61" s="73">
        <f t="shared" si="22"/>
        <v>-4.6013660043162892</v>
      </c>
      <c r="DE61" s="73">
        <f t="shared" si="23"/>
        <v>6.4303201147892777</v>
      </c>
      <c r="DF61" s="73">
        <f t="shared" si="24"/>
        <v>3.3137530694454478</v>
      </c>
      <c r="DG61" s="74">
        <f t="shared" si="25"/>
        <v>5031</v>
      </c>
      <c r="DH61" s="99"/>
    </row>
    <row r="62" spans="1:136" ht="13.25" x14ac:dyDescent="0.25">
      <c r="A62" s="22" t="str">
        <f t="shared" si="3"/>
        <v>INDUSTRIES DES BIENS D EQUIPEMENTS MECAN</v>
      </c>
      <c r="B62" s="22" t="str">
        <f t="shared" si="3"/>
        <v xml:space="preserve">FE2 </v>
      </c>
      <c r="C62" s="22">
        <v>12</v>
      </c>
      <c r="D62" s="67">
        <f t="shared" si="27"/>
        <v>5748</v>
      </c>
      <c r="E62" s="67">
        <f t="shared" si="26"/>
        <v>435</v>
      </c>
      <c r="F62" s="67">
        <f t="shared" si="26"/>
        <v>1245</v>
      </c>
      <c r="G62" s="67">
        <f t="shared" si="26"/>
        <v>25</v>
      </c>
      <c r="H62" s="67">
        <f t="shared" si="26"/>
        <v>329</v>
      </c>
      <c r="I62" s="67">
        <f t="shared" si="26"/>
        <v>281</v>
      </c>
      <c r="J62" s="67">
        <f t="shared" si="26"/>
        <v>187</v>
      </c>
      <c r="K62" s="67">
        <f t="shared" si="26"/>
        <v>1522</v>
      </c>
      <c r="L62" s="67">
        <f t="shared" si="26"/>
        <v>357</v>
      </c>
      <c r="M62" s="67">
        <f t="shared" si="26"/>
        <v>525</v>
      </c>
      <c r="N62" s="67">
        <f t="shared" si="26"/>
        <v>214</v>
      </c>
      <c r="O62" s="68">
        <f t="shared" si="26"/>
        <v>794</v>
      </c>
      <c r="P62" s="67">
        <f t="shared" si="26"/>
        <v>105</v>
      </c>
      <c r="Q62" s="69">
        <f t="shared" si="26"/>
        <v>532</v>
      </c>
      <c r="R62" s="68">
        <f t="shared" si="26"/>
        <v>1418</v>
      </c>
      <c r="S62" s="69">
        <f t="shared" si="26"/>
        <v>1404</v>
      </c>
      <c r="T62" s="67">
        <f t="shared" si="26"/>
        <v>442</v>
      </c>
      <c r="U62" s="68">
        <f t="shared" si="26"/>
        <v>668</v>
      </c>
      <c r="V62" s="69">
        <f t="shared" si="26"/>
        <v>1847</v>
      </c>
      <c r="W62" s="67">
        <f t="shared" si="26"/>
        <v>754</v>
      </c>
      <c r="X62" s="67">
        <f t="shared" si="26"/>
        <v>704</v>
      </c>
      <c r="Y62" s="67">
        <f t="shared" si="26"/>
        <v>227</v>
      </c>
      <c r="Z62" s="67">
        <f t="shared" si="26"/>
        <v>1144</v>
      </c>
      <c r="AA62" s="67">
        <f t="shared" si="26"/>
        <v>910</v>
      </c>
      <c r="AB62" s="68">
        <f t="shared" si="26"/>
        <v>1631</v>
      </c>
      <c r="AC62" s="67">
        <f t="shared" si="26"/>
        <v>566</v>
      </c>
      <c r="AD62" s="67">
        <f t="shared" si="26"/>
        <v>129</v>
      </c>
      <c r="AE62" s="67">
        <f t="shared" si="26"/>
        <v>20</v>
      </c>
      <c r="AF62" s="67">
        <f t="shared" si="26"/>
        <v>1160</v>
      </c>
      <c r="AG62" s="67">
        <f t="shared" si="26"/>
        <v>1897</v>
      </c>
      <c r="AH62" s="67">
        <f t="shared" si="26"/>
        <v>1582</v>
      </c>
      <c r="AI62" s="67">
        <f t="shared" si="26"/>
        <v>1952</v>
      </c>
      <c r="AJ62" s="69">
        <f t="shared" si="26"/>
        <v>773</v>
      </c>
      <c r="AK62" s="67">
        <f t="shared" si="26"/>
        <v>625</v>
      </c>
      <c r="AL62" s="67">
        <f t="shared" si="26"/>
        <v>725</v>
      </c>
      <c r="AM62" s="70">
        <f t="shared" si="26"/>
        <v>118</v>
      </c>
      <c r="AN62" s="68">
        <f t="shared" si="26"/>
        <v>105</v>
      </c>
      <c r="AO62" s="69">
        <f t="shared" si="26"/>
        <v>746</v>
      </c>
      <c r="AP62" s="68">
        <f t="shared" si="26"/>
        <v>416</v>
      </c>
      <c r="AQ62" s="67">
        <f t="shared" si="26"/>
        <v>451</v>
      </c>
      <c r="AR62" s="67">
        <f t="shared" si="26"/>
        <v>17</v>
      </c>
      <c r="AS62" s="67">
        <f t="shared" si="26"/>
        <v>34730</v>
      </c>
      <c r="AT62" s="75">
        <f>O62*(SUM([2]CPR_CEB!$K$69:$K$70))/(SUM([2]CPR_CEB!$K$69:$K$72))</f>
        <v>137.32079133537846</v>
      </c>
      <c r="AU62" s="75">
        <f>O62*([2]CPR_CEB!$K$71/(SUM([2]CPR_CEB!$K$69:$K$72)))</f>
        <v>167.86690039441558</v>
      </c>
      <c r="AV62" s="75">
        <f>O62*([2]CPR_CEB!$K$72/(SUM([2]CPR_CEB!$K$69:$K$72)))</f>
        <v>488.81230827020596</v>
      </c>
      <c r="AW62" s="71">
        <f>$Q62*([2]CPR_CEB!$K$76/(SUM([2]CPR_CEB!$K$76:$K$78)))</f>
        <v>198.72783913905408</v>
      </c>
      <c r="AX62" s="71">
        <f>$Q62*(SUM([2]CPR_CEB!$K$77:$K$78)/(SUM([2]CPR_CEB!$K$76:$K$78)))</f>
        <v>333.27216086094592</v>
      </c>
      <c r="AY62" s="75">
        <f>$R62*(SUM([2]CPR_CEB!$K$79)/(SUM([2]CPR_CEB!$K$79:$K$84)))</f>
        <v>110.11861815166122</v>
      </c>
      <c r="AZ62" s="75">
        <f>$R62*(SUM([2]CPR_CEB!$K$80)/(SUM([2]CPR_CEB!$K$79:$K$84)))</f>
        <v>436.6525682890167</v>
      </c>
      <c r="BA62" s="75">
        <f>$R62*(SUM([2]CPR_CEB!$K$81:$K$83)/(SUM([2]CPR_CEB!$K$79:$K$84)))</f>
        <v>408.76001658632663</v>
      </c>
      <c r="BB62" s="75">
        <f>$R62*(SUM([2]CPR_CEB!$K$84)/(SUM([2]CPR_CEB!$K$79:$K$84)))</f>
        <v>462.46879697299539</v>
      </c>
      <c r="BC62" s="71">
        <f>$S62*(SUM([2]CPR_CEB!$K$85)/(SUM([2]CPR_CEB!$K$85:$K$90)))</f>
        <v>437.68757396449706</v>
      </c>
      <c r="BD62" s="71">
        <f>$S62*(SUM([2]CPR_CEB!$K$86)/(SUM([2]CPR_CEB!$K$85:$K$90)))</f>
        <v>202.27633136094676</v>
      </c>
      <c r="BE62" s="71">
        <f>$S62*(SUM([2]CPR_CEB!$K$87:$K$90)/(SUM([2]CPR_CEB!$K$85:$K$90)))</f>
        <v>764.03609467455624</v>
      </c>
      <c r="BF62" s="75">
        <f>$U62*(SUM([2]CPR_CEB!$K$93)/(SUM([2]CPR_CEB!$K$93:$K$97)))</f>
        <v>1.5996928870445861</v>
      </c>
      <c r="BG62" s="75">
        <f>$U62*(SUM([2]CPR_CEB!$K$94)/(SUM([2]CPR_CEB!$K$93:$K$97)))*([2]TRP!$D$246/SUM([2]TRP!$D$246:$D$247))</f>
        <v>4.6489384084533656</v>
      </c>
      <c r="BH62" s="75">
        <f>$U62*(SUM([2]CPR_CEB!$K$94)/(SUM([2]CPR_CEB!$K$93:$K$97)))*([2]TRP!$D$247/SUM([2]TRP!$D$246:$D$247))</f>
        <v>2.2138661909287531</v>
      </c>
      <c r="BI62" s="75">
        <f>$U62*(SUM([2]CPR_CEB!$K$95:$K$96)/(SUM([2]CPR_CEB!$K$93:$K$97)))</f>
        <v>49.443942745370457</v>
      </c>
      <c r="BJ62" s="75">
        <f>$U62*(SUM([2]CPR_CEB!$K$97)/(SUM([2]CPR_CEB!$K$93:$K$97)))</f>
        <v>610.09355976820279</v>
      </c>
      <c r="BK62" s="71">
        <f>$V62*(SUM([2]CPR_CEB!$K$98)/(SUM([2]CPR_CEB!$K$98:$K$100)))</f>
        <v>1079.7092047287088</v>
      </c>
      <c r="BL62" s="71">
        <f>$V62*(SUM([2]CPR_CEB!$K$99)/(SUM([2]CPR_CEB!$K$98:$K$100)))</f>
        <v>559.19166253983974</v>
      </c>
      <c r="BM62" s="71">
        <f>$V62*(SUM([2]CPR_CEB!$K$100)/(SUM([2]CPR_CEB!$K$98:$K$100)))</f>
        <v>208.0991327314515</v>
      </c>
      <c r="BN62" s="75">
        <f>$AB62*(SUM([2]CPR_CEB!$K$106)/(SUM([2]CPR_CEB!$K$106:$K$113)))</f>
        <v>105.7638354186718</v>
      </c>
      <c r="BO62" s="75">
        <f>$AB62*(SUM([2]CPR_CEB!$K$107)/(SUM([2]CPR_CEB!$K$106:$K$113)))</f>
        <v>193.03916693401774</v>
      </c>
      <c r="BP62" s="75">
        <f>$AB62*(SUM([2]CPR_CEB!$K$108)/(SUM([2]CPR_CEB!$K$106:$K$113)))</f>
        <v>458.94222543043531</v>
      </c>
      <c r="BQ62" s="75">
        <f>$AB62*(SUM([2]CPR_CEB!$K$109)/(SUM([2]CPR_CEB!$K$106:$K$113)))</f>
        <v>103.49637739279223</v>
      </c>
      <c r="BR62" s="75">
        <f>$AB62*(SUM([2]CPR_CEB!$K$110)/(SUM([2]CPR_CEB!$K$106:$K$113)))</f>
        <v>194.02027857983103</v>
      </c>
      <c r="BS62" s="75">
        <f>$AB62*(SUM([2]CPR_CEB!$K$111:$K$112)/(SUM([2]CPR_CEB!$K$106:$K$113)))</f>
        <v>420.07930301572031</v>
      </c>
      <c r="BT62" s="75">
        <f>$AB62*(SUM([2]CPR_CEB!$K$113)/(SUM([2]CPR_CEB!$K$106:$K$113)))*([2]TRP!$D$248/SUM([2]TRP!$D$248:$D$251))</f>
        <v>16.911885350057158</v>
      </c>
      <c r="BU62" s="75">
        <f>$AB62*(SUM([2]CPR_CEB!$K$113)/(SUM([2]CPR_CEB!$K$106:$K$113)))*([2]TRP!$D$249/SUM([2]TRP!$D$248:$D$251))</f>
        <v>86.684257418786501</v>
      </c>
      <c r="BV62" s="75">
        <f>$AB62*(SUM([2]CPR_CEB!$K$113)/(SUM([2]CPR_CEB!$K$106:$K$113)))*([2]TRP!$D$250/SUM([2]TRP!$D$248:$D$251))</f>
        <v>20.640126509911997</v>
      </c>
      <c r="BW62" s="75">
        <f>$AB62*(SUM([2]CPR_CEB!$K$113)/(SUM([2]CPR_CEB!$K$106:$K$113)))*([2]TRP!$D$251/SUM([2]TRP!$D$248:$D$251))</f>
        <v>31.422543949776042</v>
      </c>
      <c r="BX62" s="71">
        <f>$AJ62*(SUM([2]CPR_CEB!$K$129)/(SUM([2]CPR_CEB!$K$129:$K$130)))</f>
        <v>582.38019739303081</v>
      </c>
      <c r="BY62" s="71">
        <f>$AJ62*(SUM([2]CPR_CEB!$K$130)/(SUM([2]CPR_CEB!$K$129:$K$130)))</f>
        <v>190.61980260696919</v>
      </c>
      <c r="BZ62" s="68">
        <f>$AN62*(SUM([2]CPR_CEB!$K$137)/(SUM([2]CPR_CEB!$K$137:$K$138)))</f>
        <v>17.676212408822426</v>
      </c>
      <c r="CA62" s="68">
        <f>$AN62*(SUM([2]CPR_CEB!$K$138)/(SUM([2]CPR_CEB!$K$137:$K$138)))</f>
        <v>87.323787591177577</v>
      </c>
      <c r="CB62" s="71">
        <f>$AO62*([2]CPR_CEB!$K$139+[2]CPR_CEB!$K$141)/(SUM([2]CPR_CEB!$K$139:$K$141))</f>
        <v>407.81006851844256</v>
      </c>
      <c r="CC62" s="71">
        <f>$AO62*(SUM([2]CPR_CEB!$K$140)/(SUM([2]CPR_CEB!$K$139:$K$141)))</f>
        <v>338.18993148155749</v>
      </c>
      <c r="CD62" s="68">
        <f>$AP62*(SUM([2]CPR_CEB!$K$142)/(SUM([2]CPR_CEB!$K$142:$K$143)))</f>
        <v>175.03184713375796</v>
      </c>
      <c r="CE62" s="68">
        <f>$AP62*(SUM([2]CPR_CEB!$K$143)/(SUM([2]CPR_CEB!$K$142:$K$143)))</f>
        <v>240.96815286624201</v>
      </c>
      <c r="CF62" s="70"/>
      <c r="CG62" s="70"/>
      <c r="CI62" s="72">
        <f t="shared" si="5"/>
        <v>5748</v>
      </c>
      <c r="CJ62" s="73">
        <f t="shared" si="6"/>
        <v>1680</v>
      </c>
      <c r="CK62" s="73">
        <f t="shared" si="7"/>
        <v>1522</v>
      </c>
      <c r="CL62" s="73">
        <f t="shared" si="8"/>
        <v>167.86690039441558</v>
      </c>
      <c r="CM62" s="73">
        <f t="shared" si="9"/>
        <v>488.81230827020596</v>
      </c>
      <c r="CN62" s="73">
        <f t="shared" si="10"/>
        <v>333.27216086094592</v>
      </c>
      <c r="CO62" s="73">
        <f t="shared" si="11"/>
        <v>110.11861815166122</v>
      </c>
      <c r="CP62" s="73">
        <f t="shared" si="11"/>
        <v>436.6525682890167</v>
      </c>
      <c r="CQ62" s="73">
        <f t="shared" si="12"/>
        <v>462.46879697299539</v>
      </c>
      <c r="CR62" s="73">
        <f t="shared" si="12"/>
        <v>437.68757396449706</v>
      </c>
      <c r="CS62" s="73">
        <f t="shared" si="13"/>
        <v>202.27633136094676</v>
      </c>
      <c r="CT62" s="73">
        <f t="shared" si="14"/>
        <v>4231.3878172121376</v>
      </c>
      <c r="CU62" s="73">
        <f t="shared" si="15"/>
        <v>1458</v>
      </c>
      <c r="CV62" s="73">
        <f t="shared" si="16"/>
        <v>122.67572076872897</v>
      </c>
      <c r="CW62" s="73">
        <f t="shared" si="17"/>
        <v>193.03916693401774</v>
      </c>
      <c r="CX62" s="73">
        <f t="shared" si="18"/>
        <v>545.62648284922182</v>
      </c>
      <c r="CY62" s="73">
        <f t="shared" si="18"/>
        <v>124.13650390270422</v>
      </c>
      <c r="CZ62" s="73">
        <f t="shared" si="18"/>
        <v>225.44282252960707</v>
      </c>
      <c r="DA62" s="73">
        <f t="shared" si="19"/>
        <v>12657.977628469773</v>
      </c>
      <c r="DB62" s="73">
        <f t="shared" si="20"/>
        <v>1325.1016745459463</v>
      </c>
      <c r="DC62" s="73">
        <f t="shared" si="21"/>
        <v>1.5996928870445861</v>
      </c>
      <c r="DD62" s="73">
        <f t="shared" si="22"/>
        <v>614.74249817665611</v>
      </c>
      <c r="DE62" s="73">
        <f t="shared" si="23"/>
        <v>1079.7092047287088</v>
      </c>
      <c r="DF62" s="73">
        <f t="shared" si="24"/>
        <v>561.40552873076854</v>
      </c>
      <c r="DG62" s="74">
        <f t="shared" si="25"/>
        <v>34729.999999999993</v>
      </c>
      <c r="DH62" s="99"/>
    </row>
    <row r="63" spans="1:136" ht="13.25" x14ac:dyDescent="0.25">
      <c r="A63" s="22" t="str">
        <f t="shared" si="3"/>
        <v>INDUSTRIES DES EQUIPEMENTS ELECTRIQUES E</v>
      </c>
      <c r="B63" s="22" t="str">
        <f t="shared" si="3"/>
        <v xml:space="preserve">FE3 </v>
      </c>
      <c r="C63" s="22">
        <v>12</v>
      </c>
      <c r="D63" s="67">
        <f t="shared" si="27"/>
        <v>71</v>
      </c>
      <c r="E63" s="67">
        <f t="shared" si="26"/>
        <v>180</v>
      </c>
      <c r="F63" s="67">
        <f t="shared" si="26"/>
        <v>525</v>
      </c>
      <c r="G63" s="67">
        <f t="shared" si="26"/>
        <v>16</v>
      </c>
      <c r="H63" s="67">
        <f t="shared" si="26"/>
        <v>196</v>
      </c>
      <c r="I63" s="67">
        <f t="shared" si="26"/>
        <v>132</v>
      </c>
      <c r="J63" s="67">
        <f t="shared" si="26"/>
        <v>85</v>
      </c>
      <c r="K63" s="67">
        <f t="shared" si="26"/>
        <v>662</v>
      </c>
      <c r="L63" s="67">
        <f t="shared" si="26"/>
        <v>166</v>
      </c>
      <c r="M63" s="67">
        <f t="shared" si="26"/>
        <v>273</v>
      </c>
      <c r="N63" s="67">
        <f t="shared" si="26"/>
        <v>129</v>
      </c>
      <c r="O63" s="68">
        <f t="shared" si="26"/>
        <v>329</v>
      </c>
      <c r="P63" s="67">
        <f t="shared" si="26"/>
        <v>47</v>
      </c>
      <c r="Q63" s="69">
        <f t="shared" si="26"/>
        <v>221</v>
      </c>
      <c r="R63" s="68">
        <f t="shared" si="26"/>
        <v>572</v>
      </c>
      <c r="S63" s="69">
        <f t="shared" si="26"/>
        <v>593</v>
      </c>
      <c r="T63" s="67">
        <f t="shared" si="26"/>
        <v>198</v>
      </c>
      <c r="U63" s="68">
        <f t="shared" si="26"/>
        <v>288</v>
      </c>
      <c r="V63" s="69">
        <f t="shared" si="26"/>
        <v>731</v>
      </c>
      <c r="W63" s="67">
        <f t="shared" si="26"/>
        <v>438</v>
      </c>
      <c r="X63" s="67">
        <f t="shared" si="26"/>
        <v>308</v>
      </c>
      <c r="Y63" s="67">
        <f t="shared" si="26"/>
        <v>161</v>
      </c>
      <c r="Z63" s="67">
        <f t="shared" si="26"/>
        <v>753</v>
      </c>
      <c r="AA63" s="67">
        <f t="shared" si="26"/>
        <v>504</v>
      </c>
      <c r="AB63" s="68">
        <f t="shared" si="26"/>
        <v>1062</v>
      </c>
      <c r="AC63" s="67">
        <f t="shared" si="26"/>
        <v>1918</v>
      </c>
      <c r="AD63" s="67">
        <f t="shared" si="26"/>
        <v>276</v>
      </c>
      <c r="AE63" s="67">
        <f t="shared" si="26"/>
        <v>41</v>
      </c>
      <c r="AF63" s="67">
        <f t="shared" si="26"/>
        <v>495</v>
      </c>
      <c r="AG63" s="67">
        <f t="shared" si="26"/>
        <v>976</v>
      </c>
      <c r="AH63" s="67">
        <f t="shared" si="26"/>
        <v>1561</v>
      </c>
      <c r="AI63" s="67">
        <f t="shared" si="26"/>
        <v>1378</v>
      </c>
      <c r="AJ63" s="69">
        <f t="shared" si="26"/>
        <v>467</v>
      </c>
      <c r="AK63" s="67">
        <f t="shared" si="26"/>
        <v>400</v>
      </c>
      <c r="AL63" s="67">
        <f t="shared" si="26"/>
        <v>567</v>
      </c>
      <c r="AM63" s="70">
        <f t="shared" si="26"/>
        <v>58</v>
      </c>
      <c r="AN63" s="68">
        <f t="shared" si="26"/>
        <v>509</v>
      </c>
      <c r="AO63" s="69">
        <f t="shared" si="26"/>
        <v>2115</v>
      </c>
      <c r="AP63" s="68">
        <f t="shared" si="26"/>
        <v>317</v>
      </c>
      <c r="AQ63" s="67">
        <f t="shared" si="26"/>
        <v>1142</v>
      </c>
      <c r="AR63" s="67">
        <f t="shared" si="26"/>
        <v>53</v>
      </c>
      <c r="AS63" s="67">
        <f t="shared" si="26"/>
        <v>20913</v>
      </c>
      <c r="AT63" s="75">
        <f>O63*(SUM([2]CPR_CEB!$K$69:$K$70))/(SUM([2]CPR_CEB!$K$69:$K$72))</f>
        <v>56.899924873223561</v>
      </c>
      <c r="AU63" s="75">
        <f>O63*([2]CPR_CEB!$K$71/(SUM([2]CPR_CEB!$K$69:$K$72)))</f>
        <v>69.556939835973211</v>
      </c>
      <c r="AV63" s="75">
        <f>O63*([2]CPR_CEB!$K$72/(SUM([2]CPR_CEB!$K$69:$K$72)))</f>
        <v>202.54313529080321</v>
      </c>
      <c r="AW63" s="71">
        <f>$Q63*([2]CPR_CEB!$K$76/(SUM([2]CPR_CEB!$K$76:$K$78)))</f>
        <v>82.554233928065699</v>
      </c>
      <c r="AX63" s="71">
        <f>$Q63*(SUM([2]CPR_CEB!$K$77:$K$78)/(SUM([2]CPR_CEB!$K$76:$K$78)))</f>
        <v>138.44576607193429</v>
      </c>
      <c r="AY63" s="75">
        <f>$R63*(SUM([2]CPR_CEB!$K$79)/(SUM([2]CPR_CEB!$K$79:$K$84)))</f>
        <v>44.420204219146839</v>
      </c>
      <c r="AZ63" s="75">
        <f>$R63*(SUM([2]CPR_CEB!$K$80)/(SUM([2]CPR_CEB!$K$79:$K$84)))</f>
        <v>176.13911781475144</v>
      </c>
      <c r="BA63" s="75">
        <f>$R63*(SUM([2]CPR_CEB!$K$81:$K$83)/(SUM([2]CPR_CEB!$K$79:$K$84)))</f>
        <v>164.88767946923753</v>
      </c>
      <c r="BB63" s="75">
        <f>$R63*(SUM([2]CPR_CEB!$K$84)/(SUM([2]CPR_CEB!$K$79:$K$84)))</f>
        <v>186.55299849686415</v>
      </c>
      <c r="BC63" s="71">
        <f>$S63*(SUM([2]CPR_CEB!$K$85)/(SUM([2]CPR_CEB!$K$85:$K$90)))</f>
        <v>184.86376877560309</v>
      </c>
      <c r="BD63" s="71">
        <f>$S63*(SUM([2]CPR_CEB!$K$86)/(SUM([2]CPR_CEB!$K$85:$K$90)))</f>
        <v>85.43437642239418</v>
      </c>
      <c r="BE63" s="71">
        <f>$S63*(SUM([2]CPR_CEB!$K$87:$K$90)/(SUM([2]CPR_CEB!$K$85:$K$90)))</f>
        <v>322.70185480200274</v>
      </c>
      <c r="BF63" s="75">
        <f>$U63*(SUM([2]CPR_CEB!$K$93)/(SUM([2]CPR_CEB!$K$93:$K$97)))</f>
        <v>0.68968795130065985</v>
      </c>
      <c r="BG63" s="75">
        <f>$U63*(SUM([2]CPR_CEB!$K$94)/(SUM([2]CPR_CEB!$K$93:$K$97)))*([2]TRP!$D$246/SUM([2]TRP!$D$246:$D$247))</f>
        <v>2.0043327269978581</v>
      </c>
      <c r="BH63" s="75">
        <f>$U63*(SUM([2]CPR_CEB!$K$94)/(SUM([2]CPR_CEB!$K$93:$K$97)))*([2]TRP!$D$247/SUM([2]TRP!$D$246:$D$247))</f>
        <v>0.95448123201718704</v>
      </c>
      <c r="BI63" s="75">
        <f>$U63*(SUM([2]CPR_CEB!$K$95:$K$96)/(SUM([2]CPR_CEB!$K$93:$K$97)))</f>
        <v>21.317148968063908</v>
      </c>
      <c r="BJ63" s="75">
        <f>$U63*(SUM([2]CPR_CEB!$K$97)/(SUM([2]CPR_CEB!$K$93:$K$97)))</f>
        <v>263.03434912162038</v>
      </c>
      <c r="BK63" s="71">
        <f>$V63*(SUM([2]CPR_CEB!$K$98)/(SUM([2]CPR_CEB!$K$98:$K$100)))</f>
        <v>427.32400035554201</v>
      </c>
      <c r="BL63" s="71">
        <f>$V63*(SUM([2]CPR_CEB!$K$99)/(SUM([2]CPR_CEB!$K$98:$K$100)))</f>
        <v>221.31516259698046</v>
      </c>
      <c r="BM63" s="71">
        <f>$V63*(SUM([2]CPR_CEB!$K$100)/(SUM([2]CPR_CEB!$K$98:$K$100)))</f>
        <v>82.36083704747756</v>
      </c>
      <c r="BN63" s="75">
        <f>$AB63*(SUM([2]CPR_CEB!$K$106)/(SUM([2]CPR_CEB!$K$106:$K$113)))</f>
        <v>68.866458132820014</v>
      </c>
      <c r="BO63" s="75">
        <f>$AB63*(SUM([2]CPR_CEB!$K$107)/(SUM([2]CPR_CEB!$K$106:$K$113)))</f>
        <v>125.69441770933591</v>
      </c>
      <c r="BP63" s="75">
        <f>$AB63*(SUM([2]CPR_CEB!$K$108)/(SUM([2]CPR_CEB!$K$106:$K$113)))</f>
        <v>298.83301251203085</v>
      </c>
      <c r="BQ63" s="75">
        <f>$AB63*(SUM([2]CPR_CEB!$K$109)/(SUM([2]CPR_CEB!$K$106:$K$113)))</f>
        <v>67.390038498556308</v>
      </c>
      <c r="BR63" s="75">
        <f>$AB63*(SUM([2]CPR_CEB!$K$110)/(SUM([2]CPR_CEB!$K$106:$K$113)))</f>
        <v>126.3332531280077</v>
      </c>
      <c r="BS63" s="75">
        <f>$AB63*(SUM([2]CPR_CEB!$K$111:$K$112)/(SUM([2]CPR_CEB!$K$106:$K$113)))</f>
        <v>273.52803176130897</v>
      </c>
      <c r="BT63" s="75">
        <f>$AB63*(SUM([2]CPR_CEB!$K$113)/(SUM([2]CPR_CEB!$K$106:$K$113)))*([2]TRP!$D$248/SUM([2]TRP!$D$248:$D$251))</f>
        <v>11.011908180110794</v>
      </c>
      <c r="BU63" s="75">
        <f>$AB63*(SUM([2]CPR_CEB!$K$113)/(SUM([2]CPR_CEB!$K$106:$K$113)))*([2]TRP!$D$249/SUM([2]TRP!$D$248:$D$251))</f>
        <v>56.443090974096428</v>
      </c>
      <c r="BV63" s="75">
        <f>$AB63*(SUM([2]CPR_CEB!$K$113)/(SUM([2]CPR_CEB!$K$106:$K$113)))*([2]TRP!$D$250/SUM([2]TRP!$D$248:$D$251))</f>
        <v>13.439493778986231</v>
      </c>
      <c r="BW63" s="75">
        <f>$AB63*(SUM([2]CPR_CEB!$K$113)/(SUM([2]CPR_CEB!$K$106:$K$113)))*([2]TRP!$D$251/SUM([2]TRP!$D$248:$D$251))</f>
        <v>20.46029532474688</v>
      </c>
      <c r="BX63" s="71">
        <f>$AJ63*(SUM([2]CPR_CEB!$K$129)/(SUM([2]CPR_CEB!$K$129:$K$130)))</f>
        <v>351.83900670445712</v>
      </c>
      <c r="BY63" s="71">
        <f>$AJ63*(SUM([2]CPR_CEB!$K$130)/(SUM([2]CPR_CEB!$K$129:$K$130)))</f>
        <v>115.16099329554282</v>
      </c>
      <c r="BZ63" s="68">
        <f>$AN63*(SUM([2]CPR_CEB!$K$137)/(SUM([2]CPR_CEB!$K$137:$K$138)))</f>
        <v>85.687543962767762</v>
      </c>
      <c r="CA63" s="68">
        <f>$AN63*(SUM([2]CPR_CEB!$K$138)/(SUM([2]CPR_CEB!$K$137:$K$138)))</f>
        <v>423.31245603723227</v>
      </c>
      <c r="CB63" s="71">
        <f>$AO63*([2]CPR_CEB!$K$139+[2]CPR_CEB!$K$141)/(SUM([2]CPR_CEB!$K$139:$K$141))</f>
        <v>1156.190743855906</v>
      </c>
      <c r="CC63" s="71">
        <f>$AO63*(SUM([2]CPR_CEB!$K$140)/(SUM([2]CPR_CEB!$K$139:$K$141)))</f>
        <v>958.80925614409387</v>
      </c>
      <c r="CD63" s="68">
        <f>$AP63*(SUM([2]CPR_CEB!$K$142)/(SUM([2]CPR_CEB!$K$142:$K$143)))</f>
        <v>133.37763351298383</v>
      </c>
      <c r="CE63" s="68">
        <f>$AP63*(SUM([2]CPR_CEB!$K$143)/(SUM([2]CPR_CEB!$K$142:$K$143)))</f>
        <v>183.62236648701617</v>
      </c>
      <c r="CF63" s="70"/>
      <c r="CG63" s="70"/>
      <c r="CI63" s="72">
        <f t="shared" si="5"/>
        <v>71</v>
      </c>
      <c r="CJ63" s="73">
        <f t="shared" si="6"/>
        <v>705</v>
      </c>
      <c r="CK63" s="73">
        <f t="shared" si="7"/>
        <v>662</v>
      </c>
      <c r="CL63" s="73">
        <f t="shared" si="8"/>
        <v>69.556939835973211</v>
      </c>
      <c r="CM63" s="73">
        <f t="shared" si="9"/>
        <v>202.54313529080321</v>
      </c>
      <c r="CN63" s="73">
        <f t="shared" si="10"/>
        <v>138.44576607193429</v>
      </c>
      <c r="CO63" s="73">
        <f t="shared" si="11"/>
        <v>44.420204219146839</v>
      </c>
      <c r="CP63" s="73">
        <f t="shared" si="11"/>
        <v>176.13911781475144</v>
      </c>
      <c r="CQ63" s="73">
        <f t="shared" si="12"/>
        <v>186.55299849686415</v>
      </c>
      <c r="CR63" s="73">
        <f t="shared" si="12"/>
        <v>184.86376877560309</v>
      </c>
      <c r="CS63" s="73">
        <f t="shared" si="13"/>
        <v>85.43437642239418</v>
      </c>
      <c r="CT63" s="73">
        <f t="shared" si="14"/>
        <v>1972.7216790880714</v>
      </c>
      <c r="CU63" s="73">
        <f t="shared" si="15"/>
        <v>746</v>
      </c>
      <c r="CV63" s="73">
        <f t="shared" si="16"/>
        <v>79.878366312930808</v>
      </c>
      <c r="CW63" s="73">
        <f t="shared" si="17"/>
        <v>125.69441770933591</v>
      </c>
      <c r="CX63" s="73">
        <f t="shared" si="18"/>
        <v>355.27610348612728</v>
      </c>
      <c r="CY63" s="73">
        <f t="shared" si="18"/>
        <v>80.82953227754254</v>
      </c>
      <c r="CZ63" s="73">
        <f t="shared" si="18"/>
        <v>146.79354845275458</v>
      </c>
      <c r="DA63" s="73">
        <f t="shared" si="19"/>
        <v>11088.622959797423</v>
      </c>
      <c r="DB63" s="73">
        <f t="shared" si="20"/>
        <v>2875.9050719638853</v>
      </c>
      <c r="DC63" s="73">
        <f t="shared" si="21"/>
        <v>0.68968795130065985</v>
      </c>
      <c r="DD63" s="73">
        <f t="shared" si="22"/>
        <v>265.03868184861824</v>
      </c>
      <c r="DE63" s="73">
        <f t="shared" si="23"/>
        <v>427.32400035554201</v>
      </c>
      <c r="DF63" s="73">
        <f t="shared" si="24"/>
        <v>222.26964382899763</v>
      </c>
      <c r="DG63" s="74">
        <f t="shared" si="25"/>
        <v>20913.000000000004</v>
      </c>
      <c r="DH63" s="99"/>
    </row>
    <row r="64" spans="1:136" ht="13.25" x14ac:dyDescent="0.25">
      <c r="A64" s="22" t="str">
        <f t="shared" si="3"/>
        <v>INDUSTRIES DES PRODUITS MINERAUX</v>
      </c>
      <c r="B64" s="45" t="str">
        <f t="shared" si="3"/>
        <v xml:space="preserve">FF1 </v>
      </c>
      <c r="C64" s="115">
        <v>12</v>
      </c>
      <c r="D64" s="67">
        <f t="shared" si="27"/>
        <v>0</v>
      </c>
      <c r="E64" s="67">
        <f t="shared" si="26"/>
        <v>0</v>
      </c>
      <c r="F64" s="67">
        <f t="shared" si="26"/>
        <v>0</v>
      </c>
      <c r="G64" s="67">
        <f t="shared" si="26"/>
        <v>0</v>
      </c>
      <c r="H64" s="67">
        <f t="shared" si="26"/>
        <v>0</v>
      </c>
      <c r="I64" s="67">
        <f t="shared" si="26"/>
        <v>0</v>
      </c>
      <c r="J64" s="67">
        <f t="shared" si="26"/>
        <v>0</v>
      </c>
      <c r="K64" s="67">
        <f t="shared" si="26"/>
        <v>1</v>
      </c>
      <c r="L64" s="67">
        <f t="shared" si="26"/>
        <v>0</v>
      </c>
      <c r="M64" s="67">
        <f t="shared" si="26"/>
        <v>0</v>
      </c>
      <c r="N64" s="67">
        <f t="shared" si="26"/>
        <v>0</v>
      </c>
      <c r="O64" s="68">
        <f t="shared" si="26"/>
        <v>0</v>
      </c>
      <c r="P64" s="67">
        <f t="shared" si="26"/>
        <v>0</v>
      </c>
      <c r="Q64" s="69">
        <f t="shared" si="26"/>
        <v>0</v>
      </c>
      <c r="R64" s="68">
        <f t="shared" si="26"/>
        <v>0</v>
      </c>
      <c r="S64" s="69">
        <f t="shared" si="26"/>
        <v>0</v>
      </c>
      <c r="T64" s="67">
        <f t="shared" si="26"/>
        <v>0</v>
      </c>
      <c r="U64" s="68">
        <f t="shared" si="26"/>
        <v>0</v>
      </c>
      <c r="V64" s="69">
        <f t="shared" si="26"/>
        <v>1</v>
      </c>
      <c r="W64" s="67">
        <f t="shared" si="26"/>
        <v>0</v>
      </c>
      <c r="X64" s="67">
        <f t="shared" si="26"/>
        <v>0</v>
      </c>
      <c r="Y64" s="67">
        <f t="shared" si="26"/>
        <v>0</v>
      </c>
      <c r="Z64" s="67">
        <f t="shared" si="26"/>
        <v>1</v>
      </c>
      <c r="AA64" s="67">
        <f t="shared" si="26"/>
        <v>0</v>
      </c>
      <c r="AB64" s="68">
        <f t="shared" si="26"/>
        <v>0</v>
      </c>
      <c r="AC64" s="67">
        <f t="shared" si="26"/>
        <v>0</v>
      </c>
      <c r="AD64" s="67">
        <f t="shared" si="26"/>
        <v>0</v>
      </c>
      <c r="AE64" s="67">
        <f t="shared" si="26"/>
        <v>0</v>
      </c>
      <c r="AF64" s="67">
        <f t="shared" si="26"/>
        <v>1</v>
      </c>
      <c r="AG64" s="67">
        <f t="shared" si="26"/>
        <v>1</v>
      </c>
      <c r="AH64" s="67">
        <f t="shared" si="26"/>
        <v>0</v>
      </c>
      <c r="AI64" s="67">
        <f t="shared" si="26"/>
        <v>1</v>
      </c>
      <c r="AJ64" s="69">
        <f t="shared" si="26"/>
        <v>0</v>
      </c>
      <c r="AK64" s="67">
        <f t="shared" si="26"/>
        <v>0</v>
      </c>
      <c r="AL64" s="67">
        <f t="shared" si="26"/>
        <v>0</v>
      </c>
      <c r="AM64" s="70">
        <f t="shared" si="26"/>
        <v>0</v>
      </c>
      <c r="AN64" s="68">
        <f t="shared" si="26"/>
        <v>0</v>
      </c>
      <c r="AO64" s="69">
        <f t="shared" si="26"/>
        <v>0</v>
      </c>
      <c r="AP64" s="68">
        <f t="shared" si="26"/>
        <v>0</v>
      </c>
      <c r="AQ64" s="67">
        <f t="shared" si="26"/>
        <v>0</v>
      </c>
      <c r="AR64" s="67">
        <f t="shared" si="26"/>
        <v>0</v>
      </c>
      <c r="AS64" s="67">
        <f t="shared" si="26"/>
        <v>6</v>
      </c>
      <c r="AT64" s="75">
        <f>O64*(SUM([2]CPR_CEB!$K$69:$K$70))/(SUM([2]CPR_CEB!$K$69:$K$72))</f>
        <v>0</v>
      </c>
      <c r="AU64" s="75">
        <f>O64*([2]CPR_CEB!$K$71/(SUM([2]CPR_CEB!$K$69:$K$72)))</f>
        <v>0</v>
      </c>
      <c r="AV64" s="75">
        <f>O64*([2]CPR_CEB!$K$72/(SUM([2]CPR_CEB!$K$69:$K$72)))</f>
        <v>0</v>
      </c>
      <c r="AW64" s="71">
        <f>$Q64*([2]CPR_CEB!$K$76/(SUM([2]CPR_CEB!$K$76:$K$78)))</f>
        <v>0</v>
      </c>
      <c r="AX64" s="71">
        <f>$Q64*(SUM([2]CPR_CEB!$K$77:$K$78)/(SUM([2]CPR_CEB!$K$76:$K$78)))</f>
        <v>0</v>
      </c>
      <c r="AY64" s="75">
        <f>$R64*(SUM([2]CPR_CEB!$K$79)/(SUM([2]CPR_CEB!$K$79:$K$84)))</f>
        <v>0</v>
      </c>
      <c r="AZ64" s="75">
        <f>$R64*(SUM([2]CPR_CEB!$K$80)/(SUM([2]CPR_CEB!$K$79:$K$84)))</f>
        <v>0</v>
      </c>
      <c r="BA64" s="75">
        <f>$R64*(SUM([2]CPR_CEB!$K$81:$K$83)/(SUM([2]CPR_CEB!$K$79:$K$84)))</f>
        <v>0</v>
      </c>
      <c r="BB64" s="75">
        <f>$R64*(SUM([2]CPR_CEB!$K$84)/(SUM([2]CPR_CEB!$K$79:$K$84)))</f>
        <v>0</v>
      </c>
      <c r="BC64" s="71">
        <f>$S64*(SUM([2]CPR_CEB!$K$85)/(SUM([2]CPR_CEB!$K$85:$K$90)))</f>
        <v>0</v>
      </c>
      <c r="BD64" s="71">
        <f>$S64*(SUM([2]CPR_CEB!$K$86)/(SUM([2]CPR_CEB!$K$85:$K$90)))</f>
        <v>0</v>
      </c>
      <c r="BE64" s="71">
        <f>$S64*(SUM([2]CPR_CEB!$K$87:$K$90)/(SUM([2]CPR_CEB!$K$85:$K$90)))</f>
        <v>0</v>
      </c>
      <c r="BF64" s="75">
        <f>$U64*(SUM([2]CPR_CEB!$K$93)/(SUM([2]CPR_CEB!$K$93:$K$97)))</f>
        <v>0</v>
      </c>
      <c r="BG64" s="75">
        <f>$U64*(SUM([2]CPR_CEB!$K$94)/(SUM([2]CPR_CEB!$K$93:$K$97)))*([2]TRP!$D$246/SUM([2]TRP!$D$246:$D$247))</f>
        <v>0</v>
      </c>
      <c r="BH64" s="75">
        <f>$U64*(SUM([2]CPR_CEB!$K$94)/(SUM([2]CPR_CEB!$K$93:$K$97)))*([2]TRP!$D$247/SUM([2]TRP!$D$246:$D$247))</f>
        <v>0</v>
      </c>
      <c r="BI64" s="75">
        <f>$U64*(SUM([2]CPR_CEB!$K$95:$K$96)/(SUM([2]CPR_CEB!$K$93:$K$97)))</f>
        <v>0</v>
      </c>
      <c r="BJ64" s="75">
        <f>$U64*(SUM([2]CPR_CEB!$K$97)/(SUM([2]CPR_CEB!$K$93:$K$97)))</f>
        <v>0</v>
      </c>
      <c r="BK64" s="71">
        <f>$V64*(SUM([2]CPR_CEB!$K$98)/(SUM([2]CPR_CEB!$K$98:$K$100)))</f>
        <v>0.58457455588993434</v>
      </c>
      <c r="BL64" s="71">
        <f>$V64*(SUM([2]CPR_CEB!$K$99)/(SUM([2]CPR_CEB!$K$98:$K$100)))</f>
        <v>0.30275672037890622</v>
      </c>
      <c r="BM64" s="71">
        <f>$V64*(SUM([2]CPR_CEB!$K$100)/(SUM([2]CPR_CEB!$K$98:$K$100)))</f>
        <v>0.11266872373115945</v>
      </c>
      <c r="BN64" s="75">
        <f>$AB64*(SUM([2]CPR_CEB!$K$106)/(SUM([2]CPR_CEB!$K$106:$K$113)))</f>
        <v>0</v>
      </c>
      <c r="BO64" s="75">
        <f>$AB64*(SUM([2]CPR_CEB!$K$107)/(SUM([2]CPR_CEB!$K$106:$K$113)))</f>
        <v>0</v>
      </c>
      <c r="BP64" s="75">
        <f>$AB64*(SUM([2]CPR_CEB!$K$108)/(SUM([2]CPR_CEB!$K$106:$K$113)))</f>
        <v>0</v>
      </c>
      <c r="BQ64" s="75">
        <f>$AB64*(SUM([2]CPR_CEB!$K$109)/(SUM([2]CPR_CEB!$K$106:$K$113)))</f>
        <v>0</v>
      </c>
      <c r="BR64" s="75">
        <f>$AB64*(SUM([2]CPR_CEB!$K$110)/(SUM([2]CPR_CEB!$K$106:$K$113)))</f>
        <v>0</v>
      </c>
      <c r="BS64" s="75">
        <f>$AB64*(SUM([2]CPR_CEB!$K$111:$K$112)/(SUM([2]CPR_CEB!$K$106:$K$113)))</f>
        <v>0</v>
      </c>
      <c r="BT64" s="75">
        <f>$AB64*(SUM([2]CPR_CEB!$K$113)/(SUM([2]CPR_CEB!$K$106:$K$113)))*([2]TRP!$D$248/SUM([2]TRP!$D$248:$D$251))</f>
        <v>0</v>
      </c>
      <c r="BU64" s="75">
        <f>$AB64*(SUM([2]CPR_CEB!$K$113)/(SUM([2]CPR_CEB!$K$106:$K$113)))*([2]TRP!$D$249/SUM([2]TRP!$D$248:$D$251))</f>
        <v>0</v>
      </c>
      <c r="BV64" s="75">
        <f>$AB64*(SUM([2]CPR_CEB!$K$113)/(SUM([2]CPR_CEB!$K$106:$K$113)))*([2]TRP!$D$250/SUM([2]TRP!$D$248:$D$251))</f>
        <v>0</v>
      </c>
      <c r="BW64" s="75">
        <f>$AB64*(SUM([2]CPR_CEB!$K$113)/(SUM([2]CPR_CEB!$K$106:$K$113)))*([2]TRP!$D$251/SUM([2]TRP!$D$248:$D$251))</f>
        <v>0</v>
      </c>
      <c r="BX64" s="71">
        <f>$AJ64*(SUM([2]CPR_CEB!$K$129)/(SUM([2]CPR_CEB!$K$129:$K$130)))</f>
        <v>0</v>
      </c>
      <c r="BY64" s="71">
        <f>$AJ64*(SUM([2]CPR_CEB!$K$130)/(SUM([2]CPR_CEB!$K$129:$K$130)))</f>
        <v>0</v>
      </c>
      <c r="BZ64" s="68">
        <f>$AN64*(SUM([2]CPR_CEB!$K$137)/(SUM([2]CPR_CEB!$K$137:$K$138)))</f>
        <v>0</v>
      </c>
      <c r="CA64" s="68">
        <f>$AN64*(SUM([2]CPR_CEB!$K$138)/(SUM([2]CPR_CEB!$K$137:$K$138)))</f>
        <v>0</v>
      </c>
      <c r="CB64" s="71">
        <f>$AO64*([2]CPR_CEB!$K$139+[2]CPR_CEB!$K$141)/(SUM([2]CPR_CEB!$K$139:$K$141))</f>
        <v>0</v>
      </c>
      <c r="CC64" s="71">
        <f>$AO64*(SUM([2]CPR_CEB!$K$140)/(SUM([2]CPR_CEB!$K$139:$K$141)))</f>
        <v>0</v>
      </c>
      <c r="CD64" s="68">
        <f>$AP64*(SUM([2]CPR_CEB!$K$142)/(SUM([2]CPR_CEB!$K$142:$K$143)))</f>
        <v>0</v>
      </c>
      <c r="CE64" s="68">
        <f>$AP64*(SUM([2]CPR_CEB!$K$143)/(SUM([2]CPR_CEB!$K$142:$K$143)))</f>
        <v>0</v>
      </c>
      <c r="CF64" s="70"/>
      <c r="CG64" s="70"/>
      <c r="CI64" s="72">
        <f t="shared" si="5"/>
        <v>0</v>
      </c>
      <c r="CJ64" s="73">
        <f t="shared" si="6"/>
        <v>0</v>
      </c>
      <c r="CK64" s="73">
        <f t="shared" si="7"/>
        <v>1</v>
      </c>
      <c r="CL64" s="73">
        <f t="shared" si="8"/>
        <v>0</v>
      </c>
      <c r="CM64" s="73">
        <f t="shared" si="9"/>
        <v>0</v>
      </c>
      <c r="CN64" s="73">
        <f t="shared" si="10"/>
        <v>0</v>
      </c>
      <c r="CO64" s="73">
        <f t="shared" si="11"/>
        <v>0</v>
      </c>
      <c r="CP64" s="73">
        <f t="shared" si="11"/>
        <v>0</v>
      </c>
      <c r="CQ64" s="73">
        <f t="shared" si="12"/>
        <v>0</v>
      </c>
      <c r="CR64" s="73">
        <f t="shared" si="12"/>
        <v>0</v>
      </c>
      <c r="CS64" s="73">
        <f t="shared" si="13"/>
        <v>0</v>
      </c>
      <c r="CT64" s="73">
        <f t="shared" si="14"/>
        <v>0.11266872373115945</v>
      </c>
      <c r="CU64" s="73">
        <f t="shared" si="15"/>
        <v>0</v>
      </c>
      <c r="CV64" s="73">
        <f t="shared" si="16"/>
        <v>0</v>
      </c>
      <c r="CW64" s="73">
        <f t="shared" si="17"/>
        <v>0</v>
      </c>
      <c r="CX64" s="73">
        <f t="shared" si="18"/>
        <v>0</v>
      </c>
      <c r="CY64" s="73">
        <f t="shared" si="18"/>
        <v>0</v>
      </c>
      <c r="CZ64" s="73">
        <f t="shared" si="18"/>
        <v>0</v>
      </c>
      <c r="DA64" s="73">
        <f t="shared" si="19"/>
        <v>4</v>
      </c>
      <c r="DB64" s="73">
        <f t="shared" si="20"/>
        <v>0</v>
      </c>
      <c r="DC64" s="73">
        <f t="shared" si="21"/>
        <v>0</v>
      </c>
      <c r="DD64" s="73">
        <f t="shared" si="22"/>
        <v>0</v>
      </c>
      <c r="DE64" s="73">
        <f t="shared" si="23"/>
        <v>0.58457455588993434</v>
      </c>
      <c r="DF64" s="73">
        <f t="shared" si="24"/>
        <v>0.30275672037890622</v>
      </c>
      <c r="DG64" s="74">
        <f t="shared" si="25"/>
        <v>6</v>
      </c>
      <c r="DH64" s="99"/>
    </row>
    <row r="65" spans="1:112" ht="13.25" x14ac:dyDescent="0.25">
      <c r="A65" s="22" t="str">
        <f t="shared" si="3"/>
        <v>INDUSTRIE TEXTILE</v>
      </c>
      <c r="B65" s="22" t="str">
        <f t="shared" si="3"/>
        <v xml:space="preserve">FF2 </v>
      </c>
      <c r="C65" s="22">
        <v>12</v>
      </c>
      <c r="D65" s="67">
        <f t="shared" si="27"/>
        <v>0</v>
      </c>
      <c r="E65" s="67">
        <f t="shared" si="26"/>
        <v>0</v>
      </c>
      <c r="F65" s="67">
        <f t="shared" si="26"/>
        <v>0</v>
      </c>
      <c r="G65" s="67">
        <f t="shared" si="26"/>
        <v>0</v>
      </c>
      <c r="H65" s="67">
        <f t="shared" si="26"/>
        <v>0</v>
      </c>
      <c r="I65" s="67">
        <f t="shared" si="26"/>
        <v>0</v>
      </c>
      <c r="J65" s="67">
        <f t="shared" si="26"/>
        <v>0</v>
      </c>
      <c r="K65" s="67">
        <f t="shared" si="26"/>
        <v>0</v>
      </c>
      <c r="L65" s="67">
        <f t="shared" si="26"/>
        <v>0</v>
      </c>
      <c r="M65" s="67">
        <f t="shared" si="26"/>
        <v>0</v>
      </c>
      <c r="N65" s="67">
        <f t="shared" si="26"/>
        <v>0</v>
      </c>
      <c r="O65" s="68">
        <f t="shared" si="26"/>
        <v>0</v>
      </c>
      <c r="P65" s="67">
        <f t="shared" ref="E65:AS71" si="28">P17</f>
        <v>0</v>
      </c>
      <c r="Q65" s="69">
        <f t="shared" si="28"/>
        <v>0</v>
      </c>
      <c r="R65" s="68">
        <f t="shared" si="28"/>
        <v>0</v>
      </c>
      <c r="S65" s="69">
        <f t="shared" si="28"/>
        <v>0</v>
      </c>
      <c r="T65" s="67">
        <f t="shared" si="28"/>
        <v>0</v>
      </c>
      <c r="U65" s="68">
        <f t="shared" si="28"/>
        <v>0</v>
      </c>
      <c r="V65" s="69">
        <f t="shared" si="28"/>
        <v>0</v>
      </c>
      <c r="W65" s="67">
        <f t="shared" si="28"/>
        <v>0</v>
      </c>
      <c r="X65" s="67">
        <f t="shared" si="28"/>
        <v>0</v>
      </c>
      <c r="Y65" s="67">
        <f t="shared" si="28"/>
        <v>0</v>
      </c>
      <c r="Z65" s="67">
        <f t="shared" si="28"/>
        <v>0</v>
      </c>
      <c r="AA65" s="67">
        <f t="shared" si="28"/>
        <v>0</v>
      </c>
      <c r="AB65" s="68">
        <f t="shared" si="28"/>
        <v>0</v>
      </c>
      <c r="AC65" s="67">
        <f t="shared" si="28"/>
        <v>0</v>
      </c>
      <c r="AD65" s="67">
        <f t="shared" si="28"/>
        <v>0</v>
      </c>
      <c r="AE65" s="67">
        <f t="shared" si="28"/>
        <v>0</v>
      </c>
      <c r="AF65" s="67">
        <f t="shared" si="28"/>
        <v>0</v>
      </c>
      <c r="AG65" s="67">
        <f t="shared" si="28"/>
        <v>0</v>
      </c>
      <c r="AH65" s="67">
        <f t="shared" si="28"/>
        <v>0</v>
      </c>
      <c r="AI65" s="67">
        <f t="shared" si="28"/>
        <v>0</v>
      </c>
      <c r="AJ65" s="69">
        <f t="shared" si="28"/>
        <v>0</v>
      </c>
      <c r="AK65" s="67">
        <f t="shared" si="28"/>
        <v>0</v>
      </c>
      <c r="AL65" s="67">
        <f t="shared" si="28"/>
        <v>0</v>
      </c>
      <c r="AM65" s="70">
        <f t="shared" si="28"/>
        <v>0</v>
      </c>
      <c r="AN65" s="68">
        <f t="shared" si="28"/>
        <v>0</v>
      </c>
      <c r="AO65" s="69">
        <f t="shared" si="28"/>
        <v>0</v>
      </c>
      <c r="AP65" s="68">
        <f t="shared" si="28"/>
        <v>0</v>
      </c>
      <c r="AQ65" s="67">
        <f t="shared" si="28"/>
        <v>0</v>
      </c>
      <c r="AR65" s="67">
        <f t="shared" si="28"/>
        <v>0</v>
      </c>
      <c r="AS65" s="67">
        <f t="shared" si="28"/>
        <v>0</v>
      </c>
      <c r="AT65" s="75">
        <f>O65*(SUM([2]CPR_CEB!$K$69:$K$70))/(SUM([2]CPR_CEB!$K$69:$K$72))</f>
        <v>0</v>
      </c>
      <c r="AU65" s="75">
        <f>O65*([2]CPR_CEB!$K$71/(SUM([2]CPR_CEB!$K$69:$K$72)))</f>
        <v>0</v>
      </c>
      <c r="AV65" s="75">
        <f>O65*([2]CPR_CEB!$K$72/(SUM([2]CPR_CEB!$K$69:$K$72)))</f>
        <v>0</v>
      </c>
      <c r="AW65" s="71">
        <f>$Q65*([2]CPR_CEB!$K$76/(SUM([2]CPR_CEB!$K$76:$K$78)))</f>
        <v>0</v>
      </c>
      <c r="AX65" s="71">
        <f>$Q65*(SUM([2]CPR_CEB!$K$77:$K$78)/(SUM([2]CPR_CEB!$K$76:$K$78)))</f>
        <v>0</v>
      </c>
      <c r="AY65" s="75">
        <f>$R65*(SUM([2]CPR_CEB!$K$79)/(SUM([2]CPR_CEB!$K$79:$K$84)))</f>
        <v>0</v>
      </c>
      <c r="AZ65" s="75">
        <f>$R65*(SUM([2]CPR_CEB!$K$80)/(SUM([2]CPR_CEB!$K$79:$K$84)))</f>
        <v>0</v>
      </c>
      <c r="BA65" s="75">
        <f>$R65*(SUM([2]CPR_CEB!$K$81:$K$83)/(SUM([2]CPR_CEB!$K$79:$K$84)))</f>
        <v>0</v>
      </c>
      <c r="BB65" s="75">
        <f>$R65*(SUM([2]CPR_CEB!$K$84)/(SUM([2]CPR_CEB!$K$79:$K$84)))</f>
        <v>0</v>
      </c>
      <c r="BC65" s="71">
        <f>$S65*(SUM([2]CPR_CEB!$K$85)/(SUM([2]CPR_CEB!$K$85:$K$90)))</f>
        <v>0</v>
      </c>
      <c r="BD65" s="71">
        <f>$S65*(SUM([2]CPR_CEB!$K$86)/(SUM([2]CPR_CEB!$K$85:$K$90)))</f>
        <v>0</v>
      </c>
      <c r="BE65" s="71">
        <f>$S65*(SUM([2]CPR_CEB!$K$87:$K$90)/(SUM([2]CPR_CEB!$K$85:$K$90)))</f>
        <v>0</v>
      </c>
      <c r="BF65" s="75">
        <f>$U65*(SUM([2]CPR_CEB!$K$93)/(SUM([2]CPR_CEB!$K$93:$K$97)))</f>
        <v>0</v>
      </c>
      <c r="BG65" s="75">
        <f>$U65*(SUM([2]CPR_CEB!$K$94)/(SUM([2]CPR_CEB!$K$93:$K$97)))*([2]TRP!$D$246/SUM([2]TRP!$D$246:$D$247))</f>
        <v>0</v>
      </c>
      <c r="BH65" s="75">
        <f>$U65*(SUM([2]CPR_CEB!$K$94)/(SUM([2]CPR_CEB!$K$93:$K$97)))*([2]TRP!$D$247/SUM([2]TRP!$D$246:$D$247))</f>
        <v>0</v>
      </c>
      <c r="BI65" s="75">
        <f>$U65*(SUM([2]CPR_CEB!$K$95:$K$96)/(SUM([2]CPR_CEB!$K$93:$K$97)))</f>
        <v>0</v>
      </c>
      <c r="BJ65" s="75">
        <f>$U65*(SUM([2]CPR_CEB!$K$97)/(SUM([2]CPR_CEB!$K$93:$K$97)))</f>
        <v>0</v>
      </c>
      <c r="BK65" s="71">
        <f>$V65*(SUM([2]CPR_CEB!$K$98)/(SUM([2]CPR_CEB!$K$98:$K$100)))</f>
        <v>0</v>
      </c>
      <c r="BL65" s="71">
        <f>$V65*(SUM([2]CPR_CEB!$K$99)/(SUM([2]CPR_CEB!$K$98:$K$100)))</f>
        <v>0</v>
      </c>
      <c r="BM65" s="71">
        <f>$V65*(SUM([2]CPR_CEB!$K$100)/(SUM([2]CPR_CEB!$K$98:$K$100)))</f>
        <v>0</v>
      </c>
      <c r="BN65" s="75">
        <f>$AB65*(SUM([2]CPR_CEB!$K$106)/(SUM([2]CPR_CEB!$K$106:$K$113)))</f>
        <v>0</v>
      </c>
      <c r="BO65" s="75">
        <f>$AB65*(SUM([2]CPR_CEB!$K$107)/(SUM([2]CPR_CEB!$K$106:$K$113)))</f>
        <v>0</v>
      </c>
      <c r="BP65" s="75">
        <f>$AB65*(SUM([2]CPR_CEB!$K$108)/(SUM([2]CPR_CEB!$K$106:$K$113)))</f>
        <v>0</v>
      </c>
      <c r="BQ65" s="75">
        <f>$AB65*(SUM([2]CPR_CEB!$K$109)/(SUM([2]CPR_CEB!$K$106:$K$113)))</f>
        <v>0</v>
      </c>
      <c r="BR65" s="75">
        <f>$AB65*(SUM([2]CPR_CEB!$K$110)/(SUM([2]CPR_CEB!$K$106:$K$113)))</f>
        <v>0</v>
      </c>
      <c r="BS65" s="75">
        <f>$AB65*(SUM([2]CPR_CEB!$K$111:$K$112)/(SUM([2]CPR_CEB!$K$106:$K$113)))</f>
        <v>0</v>
      </c>
      <c r="BT65" s="75">
        <f>$AB65*(SUM([2]CPR_CEB!$K$113)/(SUM([2]CPR_CEB!$K$106:$K$113)))*([2]TRP!$D$248/SUM([2]TRP!$D$248:$D$251))</f>
        <v>0</v>
      </c>
      <c r="BU65" s="75">
        <f>$AB65*(SUM([2]CPR_CEB!$K$113)/(SUM([2]CPR_CEB!$K$106:$K$113)))*([2]TRP!$D$249/SUM([2]TRP!$D$248:$D$251))</f>
        <v>0</v>
      </c>
      <c r="BV65" s="75">
        <f>$AB65*(SUM([2]CPR_CEB!$K$113)/(SUM([2]CPR_CEB!$K$106:$K$113)))*([2]TRP!$D$250/SUM([2]TRP!$D$248:$D$251))</f>
        <v>0</v>
      </c>
      <c r="BW65" s="75">
        <f>$AB65*(SUM([2]CPR_CEB!$K$113)/(SUM([2]CPR_CEB!$K$106:$K$113)))*([2]TRP!$D$251/SUM([2]TRP!$D$248:$D$251))</f>
        <v>0</v>
      </c>
      <c r="BX65" s="71">
        <f>$AJ65*(SUM([2]CPR_CEB!$K$129)/(SUM([2]CPR_CEB!$K$129:$K$130)))</f>
        <v>0</v>
      </c>
      <c r="BY65" s="71">
        <f>$AJ65*(SUM([2]CPR_CEB!$K$130)/(SUM([2]CPR_CEB!$K$129:$K$130)))</f>
        <v>0</v>
      </c>
      <c r="BZ65" s="68">
        <f>$AN65*(SUM([2]CPR_CEB!$K$137)/(SUM([2]CPR_CEB!$K$137:$K$138)))</f>
        <v>0</v>
      </c>
      <c r="CA65" s="68">
        <f>$AN65*(SUM([2]CPR_CEB!$K$138)/(SUM([2]CPR_CEB!$K$137:$K$138)))</f>
        <v>0</v>
      </c>
      <c r="CB65" s="71">
        <f>$AO65*([2]CPR_CEB!$K$139+[2]CPR_CEB!$K$141)/(SUM([2]CPR_CEB!$K$139:$K$141))</f>
        <v>0</v>
      </c>
      <c r="CC65" s="71">
        <f>$AO65*(SUM([2]CPR_CEB!$K$140)/(SUM([2]CPR_CEB!$K$139:$K$141)))</f>
        <v>0</v>
      </c>
      <c r="CD65" s="68">
        <f>$AP65*(SUM([2]CPR_CEB!$K$142)/(SUM([2]CPR_CEB!$K$142:$K$143)))</f>
        <v>0</v>
      </c>
      <c r="CE65" s="68">
        <f>$AP65*(SUM([2]CPR_CEB!$K$143)/(SUM([2]CPR_CEB!$K$142:$K$143)))</f>
        <v>0</v>
      </c>
      <c r="CF65" s="70"/>
      <c r="CG65" s="70"/>
      <c r="CI65" s="72">
        <f t="shared" si="5"/>
        <v>0</v>
      </c>
      <c r="CJ65" s="73">
        <f t="shared" si="6"/>
        <v>0</v>
      </c>
      <c r="CK65" s="73">
        <f t="shared" si="7"/>
        <v>0</v>
      </c>
      <c r="CL65" s="73">
        <f t="shared" si="8"/>
        <v>0</v>
      </c>
      <c r="CM65" s="73">
        <f t="shared" si="9"/>
        <v>0</v>
      </c>
      <c r="CN65" s="73">
        <f t="shared" si="10"/>
        <v>0</v>
      </c>
      <c r="CO65" s="73">
        <f t="shared" si="11"/>
        <v>0</v>
      </c>
      <c r="CP65" s="73">
        <f t="shared" si="11"/>
        <v>0</v>
      </c>
      <c r="CQ65" s="73">
        <f t="shared" si="12"/>
        <v>0</v>
      </c>
      <c r="CR65" s="73">
        <f t="shared" si="12"/>
        <v>0</v>
      </c>
      <c r="CS65" s="73">
        <f t="shared" si="13"/>
        <v>0</v>
      </c>
      <c r="CT65" s="73">
        <f t="shared" si="14"/>
        <v>0</v>
      </c>
      <c r="CU65" s="73">
        <f t="shared" si="15"/>
        <v>0</v>
      </c>
      <c r="CV65" s="73">
        <f t="shared" si="16"/>
        <v>0</v>
      </c>
      <c r="CW65" s="73">
        <f t="shared" si="17"/>
        <v>0</v>
      </c>
      <c r="CX65" s="73">
        <f t="shared" si="18"/>
        <v>0</v>
      </c>
      <c r="CY65" s="73">
        <f t="shared" si="18"/>
        <v>0</v>
      </c>
      <c r="CZ65" s="73">
        <f t="shared" si="18"/>
        <v>0</v>
      </c>
      <c r="DA65" s="73">
        <f t="shared" si="19"/>
        <v>0</v>
      </c>
      <c r="DB65" s="73">
        <f t="shared" si="20"/>
        <v>0</v>
      </c>
      <c r="DC65" s="73">
        <f t="shared" si="21"/>
        <v>0</v>
      </c>
      <c r="DD65" s="73">
        <f t="shared" si="22"/>
        <v>0</v>
      </c>
      <c r="DE65" s="73">
        <f t="shared" si="23"/>
        <v>0</v>
      </c>
      <c r="DF65" s="73">
        <f t="shared" si="24"/>
        <v>0</v>
      </c>
      <c r="DG65" s="74">
        <f t="shared" si="25"/>
        <v>0</v>
      </c>
      <c r="DH65" s="99"/>
    </row>
    <row r="66" spans="1:112" ht="13.25" x14ac:dyDescent="0.25">
      <c r="A66" s="22" t="str">
        <f t="shared" si="3"/>
        <v>INDUSTRIES DU BOIS ET DU PAPIER</v>
      </c>
      <c r="B66" s="46" t="str">
        <f t="shared" si="3"/>
        <v xml:space="preserve">FF3 </v>
      </c>
      <c r="C66" s="22" t="s">
        <v>160</v>
      </c>
      <c r="D66" s="67">
        <f t="shared" si="27"/>
        <v>0</v>
      </c>
      <c r="E66" s="67">
        <f t="shared" si="28"/>
        <v>0</v>
      </c>
      <c r="F66" s="67">
        <f t="shared" si="28"/>
        <v>0</v>
      </c>
      <c r="G66" s="67">
        <f t="shared" si="28"/>
        <v>0</v>
      </c>
      <c r="H66" s="67">
        <f t="shared" si="28"/>
        <v>0</v>
      </c>
      <c r="I66" s="67">
        <f t="shared" si="28"/>
        <v>0</v>
      </c>
      <c r="J66" s="67">
        <f t="shared" si="28"/>
        <v>0</v>
      </c>
      <c r="K66" s="67">
        <f t="shared" si="28"/>
        <v>0</v>
      </c>
      <c r="L66" s="67">
        <f t="shared" si="28"/>
        <v>0</v>
      </c>
      <c r="M66" s="67">
        <f t="shared" si="28"/>
        <v>0</v>
      </c>
      <c r="N66" s="67">
        <f t="shared" si="28"/>
        <v>0</v>
      </c>
      <c r="O66" s="68">
        <f t="shared" si="28"/>
        <v>0</v>
      </c>
      <c r="P66" s="67">
        <f t="shared" si="28"/>
        <v>0</v>
      </c>
      <c r="Q66" s="69">
        <f t="shared" si="28"/>
        <v>0</v>
      </c>
      <c r="R66" s="68">
        <f t="shared" si="28"/>
        <v>0</v>
      </c>
      <c r="S66" s="69">
        <f t="shared" si="28"/>
        <v>0</v>
      </c>
      <c r="T66" s="67">
        <f t="shared" si="28"/>
        <v>0</v>
      </c>
      <c r="U66" s="68">
        <f t="shared" si="28"/>
        <v>0</v>
      </c>
      <c r="V66" s="69">
        <f t="shared" si="28"/>
        <v>0</v>
      </c>
      <c r="W66" s="67">
        <f t="shared" si="28"/>
        <v>0</v>
      </c>
      <c r="X66" s="67">
        <f t="shared" si="28"/>
        <v>0</v>
      </c>
      <c r="Y66" s="67">
        <f t="shared" si="28"/>
        <v>0</v>
      </c>
      <c r="Z66" s="67">
        <f t="shared" si="28"/>
        <v>0</v>
      </c>
      <c r="AA66" s="67">
        <f t="shared" si="28"/>
        <v>0</v>
      </c>
      <c r="AB66" s="68">
        <f t="shared" si="28"/>
        <v>0</v>
      </c>
      <c r="AC66" s="67">
        <f t="shared" si="28"/>
        <v>0</v>
      </c>
      <c r="AD66" s="67">
        <f t="shared" si="28"/>
        <v>0</v>
      </c>
      <c r="AE66" s="67">
        <f t="shared" si="28"/>
        <v>0</v>
      </c>
      <c r="AF66" s="67">
        <f t="shared" si="28"/>
        <v>0</v>
      </c>
      <c r="AG66" s="67">
        <f t="shared" si="28"/>
        <v>0</v>
      </c>
      <c r="AH66" s="67">
        <f t="shared" si="28"/>
        <v>0</v>
      </c>
      <c r="AI66" s="67">
        <f t="shared" si="28"/>
        <v>0</v>
      </c>
      <c r="AJ66" s="69">
        <f t="shared" si="28"/>
        <v>0</v>
      </c>
      <c r="AK66" s="67">
        <f t="shared" si="28"/>
        <v>0</v>
      </c>
      <c r="AL66" s="67">
        <f t="shared" si="28"/>
        <v>0</v>
      </c>
      <c r="AM66" s="70">
        <f t="shared" si="28"/>
        <v>0</v>
      </c>
      <c r="AN66" s="68">
        <f t="shared" si="28"/>
        <v>0</v>
      </c>
      <c r="AO66" s="69">
        <f t="shared" si="28"/>
        <v>0</v>
      </c>
      <c r="AP66" s="68">
        <f t="shared" si="28"/>
        <v>0</v>
      </c>
      <c r="AQ66" s="67">
        <f t="shared" si="28"/>
        <v>0</v>
      </c>
      <c r="AR66" s="67">
        <f t="shared" si="28"/>
        <v>0</v>
      </c>
      <c r="AS66" s="67">
        <f t="shared" si="28"/>
        <v>0</v>
      </c>
      <c r="AT66" s="75">
        <f>O66*(SUM([2]CPR_CEB!$K$69:$K$70))/(SUM([2]CPR_CEB!$K$69:$K$72))</f>
        <v>0</v>
      </c>
      <c r="AU66" s="75">
        <f>O66*([2]CPR_CEB!$K$71/(SUM([2]CPR_CEB!$K$69:$K$72)))</f>
        <v>0</v>
      </c>
      <c r="AV66" s="75">
        <f>O66*([2]CPR_CEB!$K$72/(SUM([2]CPR_CEB!$K$69:$K$72)))</f>
        <v>0</v>
      </c>
      <c r="AW66" s="71">
        <f>$Q66*([2]CPR_CEB!$K$76/(SUM([2]CPR_CEB!$K$76:$K$78)))</f>
        <v>0</v>
      </c>
      <c r="AX66" s="71">
        <f>$Q66*(SUM([2]CPR_CEB!$K$77:$K$78)/(SUM([2]CPR_CEB!$K$76:$K$78)))</f>
        <v>0</v>
      </c>
      <c r="AY66" s="75">
        <f>$R66*(SUM([2]CPR_CEB!$K$79)/(SUM([2]CPR_CEB!$K$79:$K$84)))</f>
        <v>0</v>
      </c>
      <c r="AZ66" s="75">
        <f>$R66*(SUM([2]CPR_CEB!$K$80)/(SUM([2]CPR_CEB!$K$79:$K$84)))</f>
        <v>0</v>
      </c>
      <c r="BA66" s="75">
        <f>$R66*(SUM([2]CPR_CEB!$K$81:$K$83)/(SUM([2]CPR_CEB!$K$79:$K$84)))</f>
        <v>0</v>
      </c>
      <c r="BB66" s="75">
        <f>$R66*(SUM([2]CPR_CEB!$K$84)/(SUM([2]CPR_CEB!$K$79:$K$84)))</f>
        <v>0</v>
      </c>
      <c r="BC66" s="71">
        <f>$S66*(SUM([2]CPR_CEB!$K$85)/(SUM([2]CPR_CEB!$K$85:$K$90)))</f>
        <v>0</v>
      </c>
      <c r="BD66" s="71">
        <f>$S66*(SUM([2]CPR_CEB!$K$86)/(SUM([2]CPR_CEB!$K$85:$K$90)))</f>
        <v>0</v>
      </c>
      <c r="BE66" s="71">
        <f>$S66*(SUM([2]CPR_CEB!$K$87:$K$90)/(SUM([2]CPR_CEB!$K$85:$K$90)))</f>
        <v>0</v>
      </c>
      <c r="BF66" s="75">
        <f>$U66*(SUM([2]CPR_CEB!$K$93)/(SUM([2]CPR_CEB!$K$93:$K$97)))</f>
        <v>0</v>
      </c>
      <c r="BG66" s="75">
        <f>$U66*(SUM([2]CPR_CEB!$K$94)/(SUM([2]CPR_CEB!$K$93:$K$97)))*([2]TRP!$D$246/SUM([2]TRP!$D$246:$D$247))</f>
        <v>0</v>
      </c>
      <c r="BH66" s="75">
        <f>$U66*(SUM([2]CPR_CEB!$K$94)/(SUM([2]CPR_CEB!$K$93:$K$97)))*([2]TRP!$D$247/SUM([2]TRP!$D$246:$D$247))</f>
        <v>0</v>
      </c>
      <c r="BI66" s="75">
        <f>$U66*(SUM([2]CPR_CEB!$K$95:$K$96)/(SUM([2]CPR_CEB!$K$93:$K$97)))</f>
        <v>0</v>
      </c>
      <c r="BJ66" s="75">
        <f>$U66*(SUM([2]CPR_CEB!$K$97)/(SUM([2]CPR_CEB!$K$93:$K$97)))</f>
        <v>0</v>
      </c>
      <c r="BK66" s="71">
        <f>$V66*(SUM([2]CPR_CEB!$K$98)/(SUM([2]CPR_CEB!$K$98:$K$100)))</f>
        <v>0</v>
      </c>
      <c r="BL66" s="71">
        <f>$V66*(SUM([2]CPR_CEB!$K$99)/(SUM([2]CPR_CEB!$K$98:$K$100)))</f>
        <v>0</v>
      </c>
      <c r="BM66" s="71">
        <f>$V66*(SUM([2]CPR_CEB!$K$100)/(SUM([2]CPR_CEB!$K$98:$K$100)))</f>
        <v>0</v>
      </c>
      <c r="BN66" s="75">
        <f>$AB66*(SUM([2]CPR_CEB!$K$106)/(SUM([2]CPR_CEB!$K$106:$K$113)))</f>
        <v>0</v>
      </c>
      <c r="BO66" s="75">
        <f>$AB66*(SUM([2]CPR_CEB!$K$107)/(SUM([2]CPR_CEB!$K$106:$K$113)))</f>
        <v>0</v>
      </c>
      <c r="BP66" s="75">
        <f>$AB66*(SUM([2]CPR_CEB!$K$108)/(SUM([2]CPR_CEB!$K$106:$K$113)))</f>
        <v>0</v>
      </c>
      <c r="BQ66" s="75">
        <f>$AB66*(SUM([2]CPR_CEB!$K$109)/(SUM([2]CPR_CEB!$K$106:$K$113)))</f>
        <v>0</v>
      </c>
      <c r="BR66" s="75">
        <f>$AB66*(SUM([2]CPR_CEB!$K$110)/(SUM([2]CPR_CEB!$K$106:$K$113)))</f>
        <v>0</v>
      </c>
      <c r="BS66" s="75">
        <f>$AB66*(SUM([2]CPR_CEB!$K$111:$K$112)/(SUM([2]CPR_CEB!$K$106:$K$113)))</f>
        <v>0</v>
      </c>
      <c r="BT66" s="75">
        <f>$AB66*(SUM([2]CPR_CEB!$K$113)/(SUM([2]CPR_CEB!$K$106:$K$113)))*([2]TRP!$D$248/SUM([2]TRP!$D$248:$D$251))</f>
        <v>0</v>
      </c>
      <c r="BU66" s="75">
        <f>$AB66*(SUM([2]CPR_CEB!$K$113)/(SUM([2]CPR_CEB!$K$106:$K$113)))*([2]TRP!$D$249/SUM([2]TRP!$D$248:$D$251))</f>
        <v>0</v>
      </c>
      <c r="BV66" s="75">
        <f>$AB66*(SUM([2]CPR_CEB!$K$113)/(SUM([2]CPR_CEB!$K$106:$K$113)))*([2]TRP!$D$250/SUM([2]TRP!$D$248:$D$251))</f>
        <v>0</v>
      </c>
      <c r="BW66" s="75">
        <f>$AB66*(SUM([2]CPR_CEB!$K$113)/(SUM([2]CPR_CEB!$K$106:$K$113)))*([2]TRP!$D$251/SUM([2]TRP!$D$248:$D$251))</f>
        <v>0</v>
      </c>
      <c r="BX66" s="71">
        <f>$AJ66*(SUM([2]CPR_CEB!$K$129)/(SUM([2]CPR_CEB!$K$129:$K$130)))</f>
        <v>0</v>
      </c>
      <c r="BY66" s="71">
        <f>$AJ66*(SUM([2]CPR_CEB!$K$130)/(SUM([2]CPR_CEB!$K$129:$K$130)))</f>
        <v>0</v>
      </c>
      <c r="BZ66" s="68">
        <f>$AN66*(SUM([2]CPR_CEB!$K$137)/(SUM([2]CPR_CEB!$K$137:$K$138)))</f>
        <v>0</v>
      </c>
      <c r="CA66" s="68">
        <f>$AN66*(SUM([2]CPR_CEB!$K$138)/(SUM([2]CPR_CEB!$K$137:$K$138)))</f>
        <v>0</v>
      </c>
      <c r="CB66" s="71">
        <f>$AO66*([2]CPR_CEB!$K$139+[2]CPR_CEB!$K$141)/(SUM([2]CPR_CEB!$K$139:$K$141))</f>
        <v>0</v>
      </c>
      <c r="CC66" s="71">
        <f>$AO66*(SUM([2]CPR_CEB!$K$140)/(SUM([2]CPR_CEB!$K$139:$K$141)))</f>
        <v>0</v>
      </c>
      <c r="CD66" s="68">
        <f>$AP66*(SUM([2]CPR_CEB!$K$142)/(SUM([2]CPR_CEB!$K$142:$K$143)))</f>
        <v>0</v>
      </c>
      <c r="CE66" s="68">
        <f>$AP66*(SUM([2]CPR_CEB!$K$143)/(SUM([2]CPR_CEB!$K$142:$K$143)))</f>
        <v>0</v>
      </c>
      <c r="CF66" s="70"/>
      <c r="CG66" s="70"/>
      <c r="CI66" s="72">
        <f t="shared" si="5"/>
        <v>0</v>
      </c>
      <c r="CJ66" s="73">
        <f t="shared" si="6"/>
        <v>0</v>
      </c>
      <c r="CK66" s="73">
        <f t="shared" si="7"/>
        <v>0</v>
      </c>
      <c r="CL66" s="73">
        <f t="shared" si="8"/>
        <v>0</v>
      </c>
      <c r="CM66" s="73">
        <f t="shared" si="9"/>
        <v>0</v>
      </c>
      <c r="CN66" s="73">
        <f t="shared" si="10"/>
        <v>0</v>
      </c>
      <c r="CO66" s="73">
        <f t="shared" si="11"/>
        <v>0</v>
      </c>
      <c r="CP66" s="73">
        <f t="shared" si="11"/>
        <v>0</v>
      </c>
      <c r="CQ66" s="73">
        <f t="shared" si="12"/>
        <v>0</v>
      </c>
      <c r="CR66" s="73">
        <f t="shared" si="12"/>
        <v>0</v>
      </c>
      <c r="CS66" s="73">
        <f t="shared" si="13"/>
        <v>0</v>
      </c>
      <c r="CT66" s="73">
        <f t="shared" si="14"/>
        <v>0</v>
      </c>
      <c r="CU66" s="73">
        <f t="shared" si="15"/>
        <v>0</v>
      </c>
      <c r="CV66" s="73">
        <f t="shared" si="16"/>
        <v>0</v>
      </c>
      <c r="CW66" s="73">
        <f t="shared" si="17"/>
        <v>0</v>
      </c>
      <c r="CX66" s="73">
        <f t="shared" si="18"/>
        <v>0</v>
      </c>
      <c r="CY66" s="73">
        <f t="shared" si="18"/>
        <v>0</v>
      </c>
      <c r="CZ66" s="73">
        <f t="shared" si="18"/>
        <v>0</v>
      </c>
      <c r="DA66" s="73">
        <f t="shared" si="19"/>
        <v>0</v>
      </c>
      <c r="DB66" s="73">
        <f t="shared" si="20"/>
        <v>0</v>
      </c>
      <c r="DC66" s="73">
        <f t="shared" si="21"/>
        <v>0</v>
      </c>
      <c r="DD66" s="73">
        <f t="shared" si="22"/>
        <v>0</v>
      </c>
      <c r="DE66" s="73">
        <f t="shared" si="23"/>
        <v>0</v>
      </c>
      <c r="DF66" s="73">
        <f t="shared" si="24"/>
        <v>0</v>
      </c>
      <c r="DG66" s="74">
        <f t="shared" si="25"/>
        <v>0</v>
      </c>
      <c r="DH66" s="99"/>
    </row>
    <row r="67" spans="1:112" ht="13.25" x14ac:dyDescent="0.25">
      <c r="A67" s="22" t="str">
        <f t="shared" si="3"/>
        <v>CHIMIE  CAOUTCHOUC  PLASTIQUES</v>
      </c>
      <c r="B67" s="45" t="str">
        <f t="shared" si="3"/>
        <v xml:space="preserve">FF4 </v>
      </c>
      <c r="C67" s="22" t="s">
        <v>161</v>
      </c>
      <c r="D67" s="67">
        <f t="shared" si="27"/>
        <v>0</v>
      </c>
      <c r="E67" s="67">
        <f t="shared" si="28"/>
        <v>0</v>
      </c>
      <c r="F67" s="67">
        <f t="shared" si="28"/>
        <v>0</v>
      </c>
      <c r="G67" s="67">
        <f t="shared" si="28"/>
        <v>0</v>
      </c>
      <c r="H67" s="67">
        <f t="shared" si="28"/>
        <v>0</v>
      </c>
      <c r="I67" s="67">
        <f t="shared" si="28"/>
        <v>0</v>
      </c>
      <c r="J67" s="67">
        <f t="shared" si="28"/>
        <v>0</v>
      </c>
      <c r="K67" s="67">
        <f t="shared" si="28"/>
        <v>0</v>
      </c>
      <c r="L67" s="67">
        <f t="shared" si="28"/>
        <v>0</v>
      </c>
      <c r="M67" s="67">
        <f t="shared" si="28"/>
        <v>0</v>
      </c>
      <c r="N67" s="67">
        <f t="shared" si="28"/>
        <v>0</v>
      </c>
      <c r="O67" s="68">
        <f t="shared" si="28"/>
        <v>0</v>
      </c>
      <c r="P67" s="67">
        <f t="shared" si="28"/>
        <v>0</v>
      </c>
      <c r="Q67" s="69">
        <f t="shared" si="28"/>
        <v>0</v>
      </c>
      <c r="R67" s="68">
        <f t="shared" si="28"/>
        <v>0</v>
      </c>
      <c r="S67" s="69">
        <f t="shared" si="28"/>
        <v>0</v>
      </c>
      <c r="T67" s="67">
        <f t="shared" si="28"/>
        <v>0</v>
      </c>
      <c r="U67" s="68">
        <f t="shared" si="28"/>
        <v>0</v>
      </c>
      <c r="V67" s="69">
        <f t="shared" si="28"/>
        <v>0</v>
      </c>
      <c r="W67" s="67">
        <f t="shared" si="28"/>
        <v>0</v>
      </c>
      <c r="X67" s="67">
        <f t="shared" si="28"/>
        <v>0</v>
      </c>
      <c r="Y67" s="67">
        <f t="shared" si="28"/>
        <v>0</v>
      </c>
      <c r="Z67" s="67">
        <f t="shared" si="28"/>
        <v>0</v>
      </c>
      <c r="AA67" s="67">
        <f t="shared" si="28"/>
        <v>0</v>
      </c>
      <c r="AB67" s="68">
        <f t="shared" si="28"/>
        <v>0</v>
      </c>
      <c r="AC67" s="67">
        <f t="shared" si="28"/>
        <v>0</v>
      </c>
      <c r="AD67" s="67">
        <f t="shared" si="28"/>
        <v>0</v>
      </c>
      <c r="AE67" s="67">
        <f t="shared" si="28"/>
        <v>0</v>
      </c>
      <c r="AF67" s="67">
        <f t="shared" si="28"/>
        <v>0</v>
      </c>
      <c r="AG67" s="67">
        <f t="shared" si="28"/>
        <v>0</v>
      </c>
      <c r="AH67" s="67">
        <f t="shared" si="28"/>
        <v>0</v>
      </c>
      <c r="AI67" s="67">
        <f t="shared" si="28"/>
        <v>0</v>
      </c>
      <c r="AJ67" s="69">
        <f t="shared" si="28"/>
        <v>0</v>
      </c>
      <c r="AK67" s="67">
        <f t="shared" si="28"/>
        <v>0</v>
      </c>
      <c r="AL67" s="67">
        <f t="shared" si="28"/>
        <v>0</v>
      </c>
      <c r="AM67" s="70">
        <f t="shared" si="28"/>
        <v>0</v>
      </c>
      <c r="AN67" s="68">
        <f t="shared" si="28"/>
        <v>0</v>
      </c>
      <c r="AO67" s="69">
        <f t="shared" si="28"/>
        <v>0</v>
      </c>
      <c r="AP67" s="68">
        <f t="shared" si="28"/>
        <v>0</v>
      </c>
      <c r="AQ67" s="67">
        <f t="shared" si="28"/>
        <v>0</v>
      </c>
      <c r="AR67" s="67">
        <f t="shared" si="28"/>
        <v>0</v>
      </c>
      <c r="AS67" s="67">
        <f t="shared" si="28"/>
        <v>0</v>
      </c>
      <c r="AT67" s="75">
        <f>O67*(SUM([2]CPR_CEB!$K$69:$K$70))/(SUM([2]CPR_CEB!$K$69:$K$72))</f>
        <v>0</v>
      </c>
      <c r="AU67" s="75">
        <f>O67*([2]CPR_CEB!$K$71/(SUM([2]CPR_CEB!$K$69:$K$72)))</f>
        <v>0</v>
      </c>
      <c r="AV67" s="75">
        <f>O67*([2]CPR_CEB!$K$72/(SUM([2]CPR_CEB!$K$69:$K$72)))</f>
        <v>0</v>
      </c>
      <c r="AW67" s="71">
        <f>$Q67*([2]CPR_CEB!$K$76/(SUM([2]CPR_CEB!$K$76:$K$78)))</f>
        <v>0</v>
      </c>
      <c r="AX67" s="71">
        <f>$Q67*(SUM([2]CPR_CEB!$K$77:$K$78)/(SUM([2]CPR_CEB!$K$76:$K$78)))</f>
        <v>0</v>
      </c>
      <c r="AY67" s="75">
        <f>$R67*(SUM([2]CPR_CEB!$K$79)/(SUM([2]CPR_CEB!$K$79:$K$84)))</f>
        <v>0</v>
      </c>
      <c r="AZ67" s="75">
        <f>$R67*(SUM([2]CPR_CEB!$K$80)/(SUM([2]CPR_CEB!$K$79:$K$84)))</f>
        <v>0</v>
      </c>
      <c r="BA67" s="75">
        <f>$R67*(SUM([2]CPR_CEB!$K$81:$K$83)/(SUM([2]CPR_CEB!$K$79:$K$84)))</f>
        <v>0</v>
      </c>
      <c r="BB67" s="75">
        <f>$R67*(SUM([2]CPR_CEB!$K$84)/(SUM([2]CPR_CEB!$K$79:$K$84)))</f>
        <v>0</v>
      </c>
      <c r="BC67" s="71">
        <f>$S67*(SUM([2]CPR_CEB!$K$85)/(SUM([2]CPR_CEB!$K$85:$K$90)))</f>
        <v>0</v>
      </c>
      <c r="BD67" s="71">
        <f>$S67*(SUM([2]CPR_CEB!$K$86)/(SUM([2]CPR_CEB!$K$85:$K$90)))</f>
        <v>0</v>
      </c>
      <c r="BE67" s="71">
        <f>$S67*(SUM([2]CPR_CEB!$K$87:$K$90)/(SUM([2]CPR_CEB!$K$85:$K$90)))</f>
        <v>0</v>
      </c>
      <c r="BF67" s="75">
        <f>$U67*(SUM([2]CPR_CEB!$K$93)/(SUM([2]CPR_CEB!$K$93:$K$97)))</f>
        <v>0</v>
      </c>
      <c r="BG67" s="75">
        <f>$U67*(SUM([2]CPR_CEB!$K$94)/(SUM([2]CPR_CEB!$K$93:$K$97)))*([2]TRP!$D$246/SUM([2]TRP!$D$246:$D$247))</f>
        <v>0</v>
      </c>
      <c r="BH67" s="75">
        <f>$U67*(SUM([2]CPR_CEB!$K$94)/(SUM([2]CPR_CEB!$K$93:$K$97)))*([2]TRP!$D$247/SUM([2]TRP!$D$246:$D$247))</f>
        <v>0</v>
      </c>
      <c r="BI67" s="75">
        <f>$U67*(SUM([2]CPR_CEB!$K$95:$K$96)/(SUM([2]CPR_CEB!$K$93:$K$97)))</f>
        <v>0</v>
      </c>
      <c r="BJ67" s="75">
        <f>$U67*(SUM([2]CPR_CEB!$K$97)/(SUM([2]CPR_CEB!$K$93:$K$97)))</f>
        <v>0</v>
      </c>
      <c r="BK67" s="71">
        <f>$V67*(SUM([2]CPR_CEB!$K$98)/(SUM([2]CPR_CEB!$K$98:$K$100)))</f>
        <v>0</v>
      </c>
      <c r="BL67" s="71">
        <f>$V67*(SUM([2]CPR_CEB!$K$99)/(SUM([2]CPR_CEB!$K$98:$K$100)))</f>
        <v>0</v>
      </c>
      <c r="BM67" s="71">
        <f>$V67*(SUM([2]CPR_CEB!$K$100)/(SUM([2]CPR_CEB!$K$98:$K$100)))</f>
        <v>0</v>
      </c>
      <c r="BN67" s="75">
        <f>$AB67*(SUM([2]CPR_CEB!$K$106)/(SUM([2]CPR_CEB!$K$106:$K$113)))</f>
        <v>0</v>
      </c>
      <c r="BO67" s="75">
        <f>$AB67*(SUM([2]CPR_CEB!$K$107)/(SUM([2]CPR_CEB!$K$106:$K$113)))</f>
        <v>0</v>
      </c>
      <c r="BP67" s="75">
        <f>$AB67*(SUM([2]CPR_CEB!$K$108)/(SUM([2]CPR_CEB!$K$106:$K$113)))</f>
        <v>0</v>
      </c>
      <c r="BQ67" s="75">
        <f>$AB67*(SUM([2]CPR_CEB!$K$109)/(SUM([2]CPR_CEB!$K$106:$K$113)))</f>
        <v>0</v>
      </c>
      <c r="BR67" s="75">
        <f>$AB67*(SUM([2]CPR_CEB!$K$110)/(SUM([2]CPR_CEB!$K$106:$K$113)))</f>
        <v>0</v>
      </c>
      <c r="BS67" s="75">
        <f>$AB67*(SUM([2]CPR_CEB!$K$111:$K$112)/(SUM([2]CPR_CEB!$K$106:$K$113)))</f>
        <v>0</v>
      </c>
      <c r="BT67" s="75">
        <f>$AB67*(SUM([2]CPR_CEB!$K$113)/(SUM([2]CPR_CEB!$K$106:$K$113)))*([2]TRP!$D$248/SUM([2]TRP!$D$248:$D$251))</f>
        <v>0</v>
      </c>
      <c r="BU67" s="75">
        <f>$AB67*(SUM([2]CPR_CEB!$K$113)/(SUM([2]CPR_CEB!$K$106:$K$113)))*([2]TRP!$D$249/SUM([2]TRP!$D$248:$D$251))</f>
        <v>0</v>
      </c>
      <c r="BV67" s="75">
        <f>$AB67*(SUM([2]CPR_CEB!$K$113)/(SUM([2]CPR_CEB!$K$106:$K$113)))*([2]TRP!$D$250/SUM([2]TRP!$D$248:$D$251))</f>
        <v>0</v>
      </c>
      <c r="BW67" s="75">
        <f>$AB67*(SUM([2]CPR_CEB!$K$113)/(SUM([2]CPR_CEB!$K$106:$K$113)))*([2]TRP!$D$251/SUM([2]TRP!$D$248:$D$251))</f>
        <v>0</v>
      </c>
      <c r="BX67" s="71">
        <f>$AJ67*(SUM([2]CPR_CEB!$K$129)/(SUM([2]CPR_CEB!$K$129:$K$130)))</f>
        <v>0</v>
      </c>
      <c r="BY67" s="71">
        <f>$AJ67*(SUM([2]CPR_CEB!$K$130)/(SUM([2]CPR_CEB!$K$129:$K$130)))</f>
        <v>0</v>
      </c>
      <c r="BZ67" s="68">
        <f>$AN67*(SUM([2]CPR_CEB!$K$137)/(SUM([2]CPR_CEB!$K$137:$K$138)))</f>
        <v>0</v>
      </c>
      <c r="CA67" s="68">
        <f>$AN67*(SUM([2]CPR_CEB!$K$138)/(SUM([2]CPR_CEB!$K$137:$K$138)))</f>
        <v>0</v>
      </c>
      <c r="CB67" s="71">
        <f>$AO67*([2]CPR_CEB!$K$139+[2]CPR_CEB!$K$141)/(SUM([2]CPR_CEB!$K$139:$K$141))</f>
        <v>0</v>
      </c>
      <c r="CC67" s="71">
        <f>$AO67*(SUM([2]CPR_CEB!$K$140)/(SUM([2]CPR_CEB!$K$139:$K$141)))</f>
        <v>0</v>
      </c>
      <c r="CD67" s="68">
        <f>$AP67*(SUM([2]CPR_CEB!$K$142)/(SUM([2]CPR_CEB!$K$142:$K$143)))</f>
        <v>0</v>
      </c>
      <c r="CE67" s="68">
        <f>$AP67*(SUM([2]CPR_CEB!$K$143)/(SUM([2]CPR_CEB!$K$142:$K$143)))</f>
        <v>0</v>
      </c>
      <c r="CF67" s="70"/>
      <c r="CG67" s="70"/>
      <c r="CI67" s="72">
        <f t="shared" si="5"/>
        <v>0</v>
      </c>
      <c r="CJ67" s="73">
        <f t="shared" si="6"/>
        <v>0</v>
      </c>
      <c r="CK67" s="73">
        <f t="shared" si="7"/>
        <v>0</v>
      </c>
      <c r="CL67" s="73">
        <f t="shared" si="8"/>
        <v>0</v>
      </c>
      <c r="CM67" s="73">
        <f t="shared" si="9"/>
        <v>0</v>
      </c>
      <c r="CN67" s="73">
        <f t="shared" si="10"/>
        <v>0</v>
      </c>
      <c r="CO67" s="73">
        <f t="shared" si="11"/>
        <v>0</v>
      </c>
      <c r="CP67" s="73">
        <f t="shared" si="11"/>
        <v>0</v>
      </c>
      <c r="CQ67" s="73">
        <f t="shared" si="12"/>
        <v>0</v>
      </c>
      <c r="CR67" s="73">
        <f t="shared" si="12"/>
        <v>0</v>
      </c>
      <c r="CS67" s="73">
        <f t="shared" si="13"/>
        <v>0</v>
      </c>
      <c r="CT67" s="73">
        <f t="shared" si="14"/>
        <v>0</v>
      </c>
      <c r="CU67" s="73">
        <f t="shared" si="15"/>
        <v>0</v>
      </c>
      <c r="CV67" s="73">
        <f t="shared" si="16"/>
        <v>0</v>
      </c>
      <c r="CW67" s="73">
        <f t="shared" si="17"/>
        <v>0</v>
      </c>
      <c r="CX67" s="73">
        <f t="shared" si="18"/>
        <v>0</v>
      </c>
      <c r="CY67" s="73">
        <f t="shared" si="18"/>
        <v>0</v>
      </c>
      <c r="CZ67" s="73">
        <f t="shared" si="18"/>
        <v>0</v>
      </c>
      <c r="DA67" s="73">
        <f t="shared" si="19"/>
        <v>0</v>
      </c>
      <c r="DB67" s="73">
        <f t="shared" si="20"/>
        <v>0</v>
      </c>
      <c r="DC67" s="73">
        <f t="shared" si="21"/>
        <v>0</v>
      </c>
      <c r="DD67" s="73">
        <f t="shared" si="22"/>
        <v>0</v>
      </c>
      <c r="DE67" s="73">
        <f t="shared" si="23"/>
        <v>0</v>
      </c>
      <c r="DF67" s="73">
        <f t="shared" si="24"/>
        <v>0</v>
      </c>
      <c r="DG67" s="74">
        <f t="shared" si="25"/>
        <v>0</v>
      </c>
      <c r="DH67" s="99"/>
    </row>
    <row r="68" spans="1:112" ht="13.25" x14ac:dyDescent="0.25">
      <c r="A68" s="22" t="str">
        <f t="shared" si="3"/>
        <v>METALLURGIE ET TRANSFORMATION DES METAUX</v>
      </c>
      <c r="B68" s="46" t="str">
        <f t="shared" si="3"/>
        <v xml:space="preserve">FF5 </v>
      </c>
      <c r="C68" s="22">
        <v>12</v>
      </c>
      <c r="D68" s="67">
        <f t="shared" si="27"/>
        <v>11</v>
      </c>
      <c r="E68" s="67">
        <f t="shared" si="28"/>
        <v>56</v>
      </c>
      <c r="F68" s="67">
        <f t="shared" si="28"/>
        <v>158</v>
      </c>
      <c r="G68" s="67">
        <f t="shared" si="28"/>
        <v>3</v>
      </c>
      <c r="H68" s="67">
        <f t="shared" si="28"/>
        <v>39</v>
      </c>
      <c r="I68" s="67">
        <f t="shared" si="28"/>
        <v>35</v>
      </c>
      <c r="J68" s="67">
        <f t="shared" si="28"/>
        <v>23</v>
      </c>
      <c r="K68" s="67">
        <f t="shared" si="28"/>
        <v>193</v>
      </c>
      <c r="L68" s="67">
        <f t="shared" si="28"/>
        <v>46</v>
      </c>
      <c r="M68" s="67">
        <f t="shared" si="28"/>
        <v>63</v>
      </c>
      <c r="N68" s="67">
        <f t="shared" si="28"/>
        <v>26</v>
      </c>
      <c r="O68" s="68">
        <f t="shared" si="28"/>
        <v>101</v>
      </c>
      <c r="P68" s="67">
        <f t="shared" si="28"/>
        <v>14</v>
      </c>
      <c r="Q68" s="69">
        <f t="shared" si="28"/>
        <v>68</v>
      </c>
      <c r="R68" s="68">
        <f t="shared" si="28"/>
        <v>181</v>
      </c>
      <c r="S68" s="69">
        <f t="shared" si="28"/>
        <v>178</v>
      </c>
      <c r="T68" s="67">
        <f t="shared" si="28"/>
        <v>56</v>
      </c>
      <c r="U68" s="68">
        <f t="shared" si="28"/>
        <v>85</v>
      </c>
      <c r="V68" s="69">
        <f t="shared" si="28"/>
        <v>233</v>
      </c>
      <c r="W68" s="67">
        <f t="shared" si="28"/>
        <v>89</v>
      </c>
      <c r="X68" s="67">
        <f t="shared" si="28"/>
        <v>89</v>
      </c>
      <c r="Y68" s="67">
        <f t="shared" si="28"/>
        <v>23</v>
      </c>
      <c r="Z68" s="67">
        <f t="shared" si="28"/>
        <v>130</v>
      </c>
      <c r="AA68" s="67">
        <f t="shared" si="28"/>
        <v>89</v>
      </c>
      <c r="AB68" s="68">
        <f t="shared" si="28"/>
        <v>192</v>
      </c>
      <c r="AC68" s="67">
        <f t="shared" si="28"/>
        <v>14</v>
      </c>
      <c r="AD68" s="67">
        <f t="shared" si="28"/>
        <v>3</v>
      </c>
      <c r="AE68" s="67">
        <f t="shared" si="28"/>
        <v>1</v>
      </c>
      <c r="AF68" s="67">
        <f t="shared" si="28"/>
        <v>144</v>
      </c>
      <c r="AG68" s="67">
        <f t="shared" si="28"/>
        <v>235</v>
      </c>
      <c r="AH68" s="67">
        <f t="shared" si="28"/>
        <v>159</v>
      </c>
      <c r="AI68" s="67">
        <f t="shared" si="28"/>
        <v>215</v>
      </c>
      <c r="AJ68" s="69">
        <f t="shared" si="28"/>
        <v>94</v>
      </c>
      <c r="AK68" s="67">
        <f t="shared" si="28"/>
        <v>68</v>
      </c>
      <c r="AL68" s="67">
        <f t="shared" si="28"/>
        <v>80</v>
      </c>
      <c r="AM68" s="70">
        <f t="shared" si="28"/>
        <v>14</v>
      </c>
      <c r="AN68" s="68">
        <f t="shared" si="28"/>
        <v>9</v>
      </c>
      <c r="AO68" s="69">
        <f t="shared" si="28"/>
        <v>84</v>
      </c>
      <c r="AP68" s="68">
        <f t="shared" si="28"/>
        <v>12</v>
      </c>
      <c r="AQ68" s="67">
        <f t="shared" si="28"/>
        <v>0</v>
      </c>
      <c r="AR68" s="67">
        <f t="shared" si="28"/>
        <v>2</v>
      </c>
      <c r="AS68" s="67">
        <f t="shared" si="28"/>
        <v>3315</v>
      </c>
      <c r="AT68" s="75">
        <f>O68*(SUM([2]CPR_CEB!$K$69:$K$70))/(SUM([2]CPR_CEB!$K$69:$K$72))</f>
        <v>17.467758091779878</v>
      </c>
      <c r="AU68" s="75">
        <f>O68*([2]CPR_CEB!$K$71/(SUM([2]CPR_CEB!$K$69:$K$72)))</f>
        <v>21.353346271833718</v>
      </c>
      <c r="AV68" s="75">
        <f>O68*([2]CPR_CEB!$K$72/(SUM([2]CPR_CEB!$K$69:$K$72)))</f>
        <v>62.1788956363864</v>
      </c>
      <c r="AW68" s="71">
        <f>$Q68*([2]CPR_CEB!$K$76/(SUM([2]CPR_CEB!$K$76:$K$78)))</f>
        <v>25.401302747097137</v>
      </c>
      <c r="AX68" s="71">
        <f>$Q68*(SUM([2]CPR_CEB!$K$77:$K$78)/(SUM([2]CPR_CEB!$K$76:$K$78)))</f>
        <v>42.598697252902859</v>
      </c>
      <c r="AY68" s="75">
        <f>$R68*(SUM([2]CPR_CEB!$K$79)/(SUM([2]CPR_CEB!$K$79:$K$84)))</f>
        <v>14.056043642771989</v>
      </c>
      <c r="AZ68" s="75">
        <f>$R68*(SUM([2]CPR_CEB!$K$80)/(SUM([2]CPR_CEB!$K$79:$K$84)))</f>
        <v>55.736329238583942</v>
      </c>
      <c r="BA68" s="75">
        <f>$R68*(SUM([2]CPR_CEB!$K$81:$K$83)/(SUM([2]CPR_CEB!$K$79:$K$84)))</f>
        <v>52.175996475405583</v>
      </c>
      <c r="BB68" s="75">
        <f>$R68*(SUM([2]CPR_CEB!$K$84)/(SUM([2]CPR_CEB!$K$79:$K$84)))</f>
        <v>59.031630643238479</v>
      </c>
      <c r="BC68" s="71">
        <f>$S68*(SUM([2]CPR_CEB!$K$85)/(SUM([2]CPR_CEB!$K$85:$K$90)))</f>
        <v>55.490304961310876</v>
      </c>
      <c r="BD68" s="71">
        <f>$S68*(SUM([2]CPR_CEB!$K$86)/(SUM([2]CPR_CEB!$K$85:$K$90)))</f>
        <v>25.644720072826583</v>
      </c>
      <c r="BE68" s="71">
        <f>$S68*(SUM([2]CPR_CEB!$K$87:$K$90)/(SUM([2]CPR_CEB!$K$85:$K$90)))</f>
        <v>96.864974965862544</v>
      </c>
      <c r="BF68" s="75">
        <f>$U68*(SUM([2]CPR_CEB!$K$93)/(SUM([2]CPR_CEB!$K$93:$K$97)))</f>
        <v>0.20355373562693085</v>
      </c>
      <c r="BG68" s="75">
        <f>$U68*(SUM([2]CPR_CEB!$K$94)/(SUM([2]CPR_CEB!$K$93:$K$97)))*([2]TRP!$D$246/SUM([2]TRP!$D$246:$D$247))</f>
        <v>0.59155653400978447</v>
      </c>
      <c r="BH68" s="75">
        <f>$U68*(SUM([2]CPR_CEB!$K$94)/(SUM([2]CPR_CEB!$K$93:$K$97)))*([2]TRP!$D$247/SUM([2]TRP!$D$246:$D$247))</f>
        <v>0.28170453028285036</v>
      </c>
      <c r="BI68" s="75">
        <f>$U68*(SUM([2]CPR_CEB!$K$95:$K$96)/(SUM([2]CPR_CEB!$K$93:$K$97)))</f>
        <v>6.2915196607133064</v>
      </c>
      <c r="BJ68" s="75">
        <f>$U68*(SUM([2]CPR_CEB!$K$97)/(SUM([2]CPR_CEB!$K$93:$K$97)))</f>
        <v>77.63166553936712</v>
      </c>
      <c r="BK68" s="71">
        <f>$V68*(SUM([2]CPR_CEB!$K$98)/(SUM([2]CPR_CEB!$K$98:$K$100)))</f>
        <v>136.2058715223547</v>
      </c>
      <c r="BL68" s="71">
        <f>$V68*(SUM([2]CPR_CEB!$K$99)/(SUM([2]CPR_CEB!$K$98:$K$100)))</f>
        <v>70.542315848285142</v>
      </c>
      <c r="BM68" s="71">
        <f>$V68*(SUM([2]CPR_CEB!$K$100)/(SUM([2]CPR_CEB!$K$98:$K$100)))</f>
        <v>26.251812629360153</v>
      </c>
      <c r="BN68" s="75">
        <f>$AB68*(SUM([2]CPR_CEB!$K$106)/(SUM([2]CPR_CEB!$K$106:$K$113)))</f>
        <v>12.450433108758421</v>
      </c>
      <c r="BO68" s="75">
        <f>$AB68*(SUM([2]CPR_CEB!$K$107)/(SUM([2]CPR_CEB!$K$106:$K$113)))</f>
        <v>22.724414501122876</v>
      </c>
      <c r="BP68" s="75">
        <f>$AB68*(SUM([2]CPR_CEB!$K$108)/(SUM([2]CPR_CEB!$K$106:$K$113)))</f>
        <v>54.026307346807833</v>
      </c>
      <c r="BQ68" s="75">
        <f>$AB68*(SUM([2]CPR_CEB!$K$109)/(SUM([2]CPR_CEB!$K$106:$K$113)))</f>
        <v>12.183509785049729</v>
      </c>
      <c r="BR68" s="75">
        <f>$AB68*(SUM([2]CPR_CEB!$K$110)/(SUM([2]CPR_CEB!$K$106:$K$113)))</f>
        <v>22.839910170035289</v>
      </c>
      <c r="BS68" s="75">
        <f>$AB68*(SUM([2]CPR_CEB!$K$111:$K$112)/(SUM([2]CPR_CEB!$K$106:$K$113)))</f>
        <v>49.45139557266603</v>
      </c>
      <c r="BT68" s="75">
        <f>$AB68*(SUM([2]CPR_CEB!$K$113)/(SUM([2]CPR_CEB!$K$106:$K$113)))*([2]TRP!$D$248/SUM([2]TRP!$D$248:$D$251))</f>
        <v>1.9908534562912168</v>
      </c>
      <c r="BU68" s="75">
        <f>$AB68*(SUM([2]CPR_CEB!$K$113)/(SUM([2]CPR_CEB!$K$106:$K$113)))*([2]TRP!$D$249/SUM([2]TRP!$D$248:$D$251))</f>
        <v>10.20440062808523</v>
      </c>
      <c r="BV68" s="75">
        <f>$AB68*(SUM([2]CPR_CEB!$K$113)/(SUM([2]CPR_CEB!$K$106:$K$113)))*([2]TRP!$D$250/SUM([2]TRP!$D$248:$D$251))</f>
        <v>2.4297389882912959</v>
      </c>
      <c r="BW68" s="75">
        <f>$AB68*(SUM([2]CPR_CEB!$K$113)/(SUM([2]CPR_CEB!$K$106:$K$113)))*([2]TRP!$D$251/SUM([2]TRP!$D$248:$D$251))</f>
        <v>3.699036442892091</v>
      </c>
      <c r="BX68" s="71">
        <f>$AJ68*(SUM([2]CPR_CEB!$K$129)/(SUM([2]CPR_CEB!$K$129:$K$130)))</f>
        <v>70.819842891261175</v>
      </c>
      <c r="BY68" s="71">
        <f>$AJ68*(SUM([2]CPR_CEB!$K$130)/(SUM([2]CPR_CEB!$K$129:$K$130)))</f>
        <v>23.180157108738815</v>
      </c>
      <c r="BZ68" s="68">
        <f>$AN68*(SUM([2]CPR_CEB!$K$137)/(SUM([2]CPR_CEB!$K$137:$K$138)))</f>
        <v>1.5151039207562078</v>
      </c>
      <c r="CA68" s="68">
        <f>$AN68*(SUM([2]CPR_CEB!$K$138)/(SUM([2]CPR_CEB!$K$137:$K$138)))</f>
        <v>7.4848960792437929</v>
      </c>
      <c r="CB68" s="71">
        <f>$AO68*([2]CPR_CEB!$K$139+[2]CPR_CEB!$K$141)/(SUM([2]CPR_CEB!$K$139:$K$141))</f>
        <v>45.919632380092729</v>
      </c>
      <c r="CC68" s="71">
        <f>$AO68*(SUM([2]CPR_CEB!$K$140)/(SUM([2]CPR_CEB!$K$139:$K$141)))</f>
        <v>38.080367619907278</v>
      </c>
      <c r="CD68" s="68">
        <f>$AP68*(SUM([2]CPR_CEB!$K$142)/(SUM([2]CPR_CEB!$K$142:$K$143)))</f>
        <v>5.0489955903968644</v>
      </c>
      <c r="CE68" s="68">
        <f>$AP68*(SUM([2]CPR_CEB!$K$143)/(SUM([2]CPR_CEB!$K$142:$K$143)))</f>
        <v>6.9510044096031347</v>
      </c>
      <c r="CF68" s="70"/>
      <c r="CG68" s="70"/>
      <c r="CI68" s="72">
        <f t="shared" si="5"/>
        <v>11</v>
      </c>
      <c r="CJ68" s="73">
        <f t="shared" si="6"/>
        <v>214</v>
      </c>
      <c r="CK68" s="73">
        <f t="shared" si="7"/>
        <v>193</v>
      </c>
      <c r="CL68" s="73">
        <f t="shared" si="8"/>
        <v>21.353346271833718</v>
      </c>
      <c r="CM68" s="73">
        <f t="shared" si="9"/>
        <v>62.1788956363864</v>
      </c>
      <c r="CN68" s="73">
        <f t="shared" si="10"/>
        <v>42.598697252902859</v>
      </c>
      <c r="CO68" s="73">
        <f t="shared" si="11"/>
        <v>14.056043642771989</v>
      </c>
      <c r="CP68" s="73">
        <f t="shared" si="11"/>
        <v>55.736329238583942</v>
      </c>
      <c r="CQ68" s="73">
        <f t="shared" si="12"/>
        <v>59.031630643238479</v>
      </c>
      <c r="CR68" s="73">
        <f t="shared" si="12"/>
        <v>55.490304961310876</v>
      </c>
      <c r="CS68" s="73">
        <f t="shared" si="13"/>
        <v>25.644720072826583</v>
      </c>
      <c r="CT68" s="73">
        <f t="shared" si="14"/>
        <v>529.4533645702187</v>
      </c>
      <c r="CU68" s="73">
        <f t="shared" si="15"/>
        <v>178</v>
      </c>
      <c r="CV68" s="73">
        <f t="shared" si="16"/>
        <v>14.441286565049637</v>
      </c>
      <c r="CW68" s="73">
        <f t="shared" si="17"/>
        <v>22.724414501122876</v>
      </c>
      <c r="CX68" s="73">
        <f t="shared" si="18"/>
        <v>64.230707974893065</v>
      </c>
      <c r="CY68" s="73">
        <f t="shared" si="18"/>
        <v>14.613248773341025</v>
      </c>
      <c r="CZ68" s="73">
        <f t="shared" si="18"/>
        <v>26.538946612927379</v>
      </c>
      <c r="DA68" s="73">
        <f t="shared" si="19"/>
        <v>1347.7549703551731</v>
      </c>
      <c r="DB68" s="73">
        <f t="shared" si="20"/>
        <v>77.696425217493015</v>
      </c>
      <c r="DC68" s="73">
        <f t="shared" si="21"/>
        <v>0.20355373562693085</v>
      </c>
      <c r="DD68" s="73">
        <f t="shared" si="22"/>
        <v>78.223222073376903</v>
      </c>
      <c r="DE68" s="73">
        <f t="shared" si="23"/>
        <v>136.2058715223547</v>
      </c>
      <c r="DF68" s="73">
        <f t="shared" si="24"/>
        <v>70.824020378567994</v>
      </c>
      <c r="DG68" s="74">
        <f t="shared" si="25"/>
        <v>3315</v>
      </c>
      <c r="DH68" s="99"/>
    </row>
    <row r="69" spans="1:112" ht="13.25" x14ac:dyDescent="0.25">
      <c r="A69" s="22" t="str">
        <f t="shared" si="3"/>
        <v xml:space="preserve">INDUSTRIE DES COMPOSANTS ELECTRIQUES ET </v>
      </c>
      <c r="B69" s="22" t="str">
        <f t="shared" si="3"/>
        <v xml:space="preserve">FF6 </v>
      </c>
      <c r="C69" s="22">
        <v>12</v>
      </c>
      <c r="D69" s="67">
        <f t="shared" si="27"/>
        <v>6</v>
      </c>
      <c r="E69" s="67">
        <f t="shared" si="28"/>
        <v>32</v>
      </c>
      <c r="F69" s="67">
        <f t="shared" si="28"/>
        <v>92</v>
      </c>
      <c r="G69" s="67">
        <f t="shared" si="28"/>
        <v>2</v>
      </c>
      <c r="H69" s="67">
        <f t="shared" si="28"/>
        <v>29</v>
      </c>
      <c r="I69" s="67">
        <f t="shared" si="28"/>
        <v>22</v>
      </c>
      <c r="J69" s="67">
        <f t="shared" si="28"/>
        <v>15</v>
      </c>
      <c r="K69" s="67">
        <f t="shared" si="28"/>
        <v>115</v>
      </c>
      <c r="L69" s="67">
        <f t="shared" si="28"/>
        <v>28</v>
      </c>
      <c r="M69" s="67">
        <f t="shared" si="28"/>
        <v>44</v>
      </c>
      <c r="N69" s="67">
        <f t="shared" si="28"/>
        <v>19</v>
      </c>
      <c r="O69" s="68">
        <f t="shared" si="28"/>
        <v>58</v>
      </c>
      <c r="P69" s="67">
        <f t="shared" si="28"/>
        <v>8</v>
      </c>
      <c r="Q69" s="69">
        <f t="shared" si="28"/>
        <v>38</v>
      </c>
      <c r="R69" s="68">
        <f t="shared" si="28"/>
        <v>101</v>
      </c>
      <c r="S69" s="69">
        <f t="shared" si="28"/>
        <v>103</v>
      </c>
      <c r="T69" s="67">
        <f t="shared" si="28"/>
        <v>34</v>
      </c>
      <c r="U69" s="68">
        <f t="shared" si="28"/>
        <v>50</v>
      </c>
      <c r="V69" s="69">
        <f t="shared" si="28"/>
        <v>130</v>
      </c>
      <c r="W69" s="67">
        <f t="shared" si="28"/>
        <v>66</v>
      </c>
      <c r="X69" s="67">
        <f t="shared" si="28"/>
        <v>53</v>
      </c>
      <c r="Y69" s="67">
        <f t="shared" si="28"/>
        <v>22</v>
      </c>
      <c r="Z69" s="67">
        <f t="shared" si="28"/>
        <v>110</v>
      </c>
      <c r="AA69" s="67">
        <f t="shared" si="28"/>
        <v>73</v>
      </c>
      <c r="AB69" s="68">
        <f t="shared" si="28"/>
        <v>136</v>
      </c>
      <c r="AC69" s="67">
        <f t="shared" si="28"/>
        <v>0</v>
      </c>
      <c r="AD69" s="67">
        <f t="shared" si="28"/>
        <v>4</v>
      </c>
      <c r="AE69" s="67">
        <f t="shared" si="28"/>
        <v>5</v>
      </c>
      <c r="AF69" s="67">
        <f t="shared" si="28"/>
        <v>86</v>
      </c>
      <c r="AG69" s="67">
        <f t="shared" si="28"/>
        <v>157</v>
      </c>
      <c r="AH69" s="67">
        <f t="shared" si="28"/>
        <v>200</v>
      </c>
      <c r="AI69" s="67">
        <f t="shared" si="28"/>
        <v>194</v>
      </c>
      <c r="AJ69" s="69">
        <f t="shared" si="28"/>
        <v>58</v>
      </c>
      <c r="AK69" s="67">
        <f t="shared" si="28"/>
        <v>58</v>
      </c>
      <c r="AL69" s="67">
        <f t="shared" si="28"/>
        <v>61</v>
      </c>
      <c r="AM69" s="70">
        <f t="shared" si="28"/>
        <v>9</v>
      </c>
      <c r="AN69" s="68">
        <f t="shared" si="28"/>
        <v>12</v>
      </c>
      <c r="AO69" s="69">
        <f t="shared" si="28"/>
        <v>69</v>
      </c>
      <c r="AP69" s="68">
        <f t="shared" si="28"/>
        <v>14</v>
      </c>
      <c r="AQ69" s="67">
        <f t="shared" si="28"/>
        <v>5</v>
      </c>
      <c r="AR69" s="67">
        <f t="shared" si="28"/>
        <v>2</v>
      </c>
      <c r="AS69" s="67">
        <f t="shared" si="28"/>
        <v>2320</v>
      </c>
      <c r="AT69" s="75">
        <f>O69*(SUM([2]CPR_CEB!$K$69:$K$70))/(SUM([2]CPR_CEB!$K$69:$K$72))</f>
        <v>10.030989795279535</v>
      </c>
      <c r="AU69" s="75">
        <f>O69*([2]CPR_CEB!$K$71/(SUM([2]CPR_CEB!$K$69:$K$72)))</f>
        <v>12.262317661053027</v>
      </c>
      <c r="AV69" s="75">
        <f>O69*([2]CPR_CEB!$K$72/(SUM([2]CPR_CEB!$K$69:$K$72)))</f>
        <v>35.706692543667437</v>
      </c>
      <c r="AW69" s="71">
        <f>$Q69*([2]CPR_CEB!$K$76/(SUM([2]CPR_CEB!$K$76:$K$78)))</f>
        <v>14.194845652789578</v>
      </c>
      <c r="AX69" s="71">
        <f>$Q69*(SUM([2]CPR_CEB!$K$77:$K$78)/(SUM([2]CPR_CEB!$K$76:$K$78)))</f>
        <v>23.805154347210422</v>
      </c>
      <c r="AY69" s="75">
        <f>$R69*(SUM([2]CPR_CEB!$K$79)/(SUM([2]CPR_CEB!$K$79:$K$84)))</f>
        <v>7.8434276680661377</v>
      </c>
      <c r="AZ69" s="75">
        <f>$R69*(SUM([2]CPR_CEB!$K$80)/(SUM([2]CPR_CEB!$K$79:$K$84)))</f>
        <v>31.10148758617115</v>
      </c>
      <c r="BA69" s="75">
        <f>$R69*(SUM([2]CPR_CEB!$K$81:$K$83)/(SUM([2]CPR_CEB!$K$79:$K$84)))</f>
        <v>29.114782563624111</v>
      </c>
      <c r="BB69" s="75">
        <f>$R69*(SUM([2]CPR_CEB!$K$84)/(SUM([2]CPR_CEB!$K$79:$K$84)))</f>
        <v>32.940302182138602</v>
      </c>
      <c r="BC69" s="71">
        <f>$S69*(SUM([2]CPR_CEB!$K$85)/(SUM([2]CPR_CEB!$K$85:$K$90)))</f>
        <v>32.109558488848428</v>
      </c>
      <c r="BD69" s="71">
        <f>$S69*(SUM([2]CPR_CEB!$K$86)/(SUM([2]CPR_CEB!$K$85:$K$90)))</f>
        <v>14.839360491579427</v>
      </c>
      <c r="BE69" s="71">
        <f>$S69*(SUM([2]CPR_CEB!$K$87:$K$90)/(SUM([2]CPR_CEB!$K$85:$K$90)))</f>
        <v>56.051081019572145</v>
      </c>
      <c r="BF69" s="75">
        <f>$U69*(SUM([2]CPR_CEB!$K$93)/(SUM([2]CPR_CEB!$K$93:$K$97)))</f>
        <v>0.11973749154525345</v>
      </c>
      <c r="BG69" s="75">
        <f>$U69*(SUM([2]CPR_CEB!$K$94)/(SUM([2]CPR_CEB!$K$93:$K$97)))*([2]TRP!$D$246/SUM([2]TRP!$D$246:$D$247))</f>
        <v>0.34797443177046145</v>
      </c>
      <c r="BH69" s="75">
        <f>$U69*(SUM([2]CPR_CEB!$K$94)/(SUM([2]CPR_CEB!$K$93:$K$97)))*([2]TRP!$D$247/SUM([2]TRP!$D$246:$D$247))</f>
        <v>0.16570854722520606</v>
      </c>
      <c r="BI69" s="75">
        <f>$U69*(SUM([2]CPR_CEB!$K$95:$K$96)/(SUM([2]CPR_CEB!$K$93:$K$97)))</f>
        <v>3.7008939180666509</v>
      </c>
      <c r="BJ69" s="75">
        <f>$U69*(SUM([2]CPR_CEB!$K$97)/(SUM([2]CPR_CEB!$K$93:$K$97)))</f>
        <v>45.665685611392426</v>
      </c>
      <c r="BK69" s="71">
        <f>$V69*(SUM([2]CPR_CEB!$K$98)/(SUM([2]CPR_CEB!$K$98:$K$100)))</f>
        <v>75.994692265691469</v>
      </c>
      <c r="BL69" s="71">
        <f>$V69*(SUM([2]CPR_CEB!$K$99)/(SUM([2]CPR_CEB!$K$98:$K$100)))</f>
        <v>39.358373649257807</v>
      </c>
      <c r="BM69" s="71">
        <f>$V69*(SUM([2]CPR_CEB!$K$100)/(SUM([2]CPR_CEB!$K$98:$K$100)))</f>
        <v>14.646934085050729</v>
      </c>
      <c r="BN69" s="75">
        <f>$AB69*(SUM([2]CPR_CEB!$K$106)/(SUM([2]CPR_CEB!$K$106:$K$113)))</f>
        <v>8.8190567853705488</v>
      </c>
      <c r="BO69" s="75">
        <f>$AB69*(SUM([2]CPR_CEB!$K$107)/(SUM([2]CPR_CEB!$K$106:$K$113)))</f>
        <v>16.096460271628704</v>
      </c>
      <c r="BP69" s="75">
        <f>$AB69*(SUM([2]CPR_CEB!$K$108)/(SUM([2]CPR_CEB!$K$106:$K$113)))</f>
        <v>38.268634370655548</v>
      </c>
      <c r="BQ69" s="75">
        <f>$AB69*(SUM([2]CPR_CEB!$K$109)/(SUM([2]CPR_CEB!$K$106:$K$113)))</f>
        <v>8.6299860977435578</v>
      </c>
      <c r="BR69" s="75">
        <f>$AB69*(SUM([2]CPR_CEB!$K$110)/(SUM([2]CPR_CEB!$K$106:$K$113)))</f>
        <v>16.178269703774998</v>
      </c>
      <c r="BS69" s="75">
        <f>$AB69*(SUM([2]CPR_CEB!$K$111:$K$112)/(SUM([2]CPR_CEB!$K$106:$K$113)))</f>
        <v>35.028071863971775</v>
      </c>
      <c r="BT69" s="75">
        <f>$AB69*(SUM([2]CPR_CEB!$K$113)/(SUM([2]CPR_CEB!$K$106:$K$113)))*([2]TRP!$D$248/SUM([2]TRP!$D$248:$D$251))</f>
        <v>1.4101878648729453</v>
      </c>
      <c r="BU69" s="75">
        <f>$AB69*(SUM([2]CPR_CEB!$K$113)/(SUM([2]CPR_CEB!$K$106:$K$113)))*([2]TRP!$D$249/SUM([2]TRP!$D$248:$D$251))</f>
        <v>7.2281171115603708</v>
      </c>
      <c r="BV69" s="75">
        <f>$AB69*(SUM([2]CPR_CEB!$K$113)/(SUM([2]CPR_CEB!$K$106:$K$113)))*([2]TRP!$D$250/SUM([2]TRP!$D$248:$D$251))</f>
        <v>1.7210651167063347</v>
      </c>
      <c r="BW69" s="75">
        <f>$AB69*(SUM([2]CPR_CEB!$K$113)/(SUM([2]CPR_CEB!$K$106:$K$113)))*([2]TRP!$D$251/SUM([2]TRP!$D$248:$D$251))</f>
        <v>2.6201508137152314</v>
      </c>
      <c r="BX69" s="71">
        <f>$AJ69*(SUM([2]CPR_CEB!$K$129)/(SUM([2]CPR_CEB!$K$129:$K$130)))</f>
        <v>43.697349869076049</v>
      </c>
      <c r="BY69" s="71">
        <f>$AJ69*(SUM([2]CPR_CEB!$K$130)/(SUM([2]CPR_CEB!$K$129:$K$130)))</f>
        <v>14.302650130923949</v>
      </c>
      <c r="BZ69" s="68">
        <f>$AN69*(SUM([2]CPR_CEB!$K$137)/(SUM([2]CPR_CEB!$K$137:$K$138)))</f>
        <v>2.0201385610082774</v>
      </c>
      <c r="CA69" s="68">
        <f>$AN69*(SUM([2]CPR_CEB!$K$138)/(SUM([2]CPR_CEB!$K$137:$K$138)))</f>
        <v>9.9798614389917226</v>
      </c>
      <c r="CB69" s="71">
        <f>$AO69*([2]CPR_CEB!$K$139+[2]CPR_CEB!$K$141)/(SUM([2]CPR_CEB!$K$139:$K$141))</f>
        <v>37.719698026504737</v>
      </c>
      <c r="CC69" s="71">
        <f>$AO69*(SUM([2]CPR_CEB!$K$140)/(SUM([2]CPR_CEB!$K$139:$K$141)))</f>
        <v>31.280301973495263</v>
      </c>
      <c r="CD69" s="68">
        <f>$AP69*(SUM([2]CPR_CEB!$K$142)/(SUM([2]CPR_CEB!$K$142:$K$143)))</f>
        <v>5.8904948554630083</v>
      </c>
      <c r="CE69" s="68">
        <f>$AP69*(SUM([2]CPR_CEB!$K$143)/(SUM([2]CPR_CEB!$K$142:$K$143)))</f>
        <v>8.1095051445369908</v>
      </c>
      <c r="CF69" s="70"/>
      <c r="CG69" s="70"/>
      <c r="CI69" s="72">
        <f t="shared" si="5"/>
        <v>6</v>
      </c>
      <c r="CJ69" s="73">
        <f t="shared" si="6"/>
        <v>124</v>
      </c>
      <c r="CK69" s="73">
        <f t="shared" si="7"/>
        <v>115</v>
      </c>
      <c r="CL69" s="73">
        <f t="shared" si="8"/>
        <v>12.262317661053027</v>
      </c>
      <c r="CM69" s="73">
        <f t="shared" si="9"/>
        <v>35.706692543667437</v>
      </c>
      <c r="CN69" s="73">
        <f t="shared" si="10"/>
        <v>23.805154347210422</v>
      </c>
      <c r="CO69" s="73">
        <f t="shared" si="11"/>
        <v>7.8434276680661377</v>
      </c>
      <c r="CP69" s="73">
        <f t="shared" si="11"/>
        <v>31.10148758617115</v>
      </c>
      <c r="CQ69" s="73">
        <f t="shared" si="12"/>
        <v>32.940302182138602</v>
      </c>
      <c r="CR69" s="73">
        <f t="shared" si="12"/>
        <v>32.109558488848428</v>
      </c>
      <c r="CS69" s="73">
        <f t="shared" si="13"/>
        <v>14.839360491579427</v>
      </c>
      <c r="CT69" s="73">
        <f t="shared" si="14"/>
        <v>328.73952703438272</v>
      </c>
      <c r="CU69" s="73">
        <f t="shared" si="15"/>
        <v>119</v>
      </c>
      <c r="CV69" s="73">
        <f t="shared" si="16"/>
        <v>10.229244650243494</v>
      </c>
      <c r="CW69" s="73">
        <f t="shared" si="17"/>
        <v>16.096460271628704</v>
      </c>
      <c r="CX69" s="73">
        <f t="shared" si="18"/>
        <v>45.49675148221592</v>
      </c>
      <c r="CY69" s="73">
        <f t="shared" si="18"/>
        <v>10.351051214449893</v>
      </c>
      <c r="CZ69" s="73">
        <f t="shared" si="18"/>
        <v>18.798420517490229</v>
      </c>
      <c r="DA69" s="73">
        <f t="shared" si="19"/>
        <v>1103.3557531760239</v>
      </c>
      <c r="DB69" s="73">
        <f t="shared" si="20"/>
        <v>70.672318687947936</v>
      </c>
      <c r="DC69" s="73">
        <f t="shared" si="21"/>
        <v>0.11973749154525345</v>
      </c>
      <c r="DD69" s="73">
        <f t="shared" si="22"/>
        <v>46.013660043162886</v>
      </c>
      <c r="DE69" s="73">
        <f t="shared" si="23"/>
        <v>75.994692265691469</v>
      </c>
      <c r="DF69" s="73">
        <f t="shared" si="24"/>
        <v>39.524082196483015</v>
      </c>
      <c r="DG69" s="74">
        <f t="shared" si="25"/>
        <v>2320</v>
      </c>
      <c r="DH69" s="99"/>
    </row>
    <row r="70" spans="1:112" ht="13.25" x14ac:dyDescent="0.25">
      <c r="A70" s="22" t="str">
        <f t="shared" si="3"/>
        <v>PRODUCTION DE COMBUSTIBLES ET DE CARBURA</v>
      </c>
      <c r="B70" s="45" t="str">
        <f t="shared" si="3"/>
        <v xml:space="preserve">FG1 </v>
      </c>
      <c r="C70" s="22" t="s">
        <v>162</v>
      </c>
      <c r="D70" s="67">
        <f t="shared" si="27"/>
        <v>0</v>
      </c>
      <c r="E70" s="67">
        <f t="shared" si="28"/>
        <v>0</v>
      </c>
      <c r="F70" s="67">
        <f t="shared" si="28"/>
        <v>0</v>
      </c>
      <c r="G70" s="67">
        <f t="shared" si="28"/>
        <v>0</v>
      </c>
      <c r="H70" s="67">
        <f t="shared" si="28"/>
        <v>0</v>
      </c>
      <c r="I70" s="67">
        <f t="shared" si="28"/>
        <v>0</v>
      </c>
      <c r="J70" s="67">
        <f t="shared" si="28"/>
        <v>0</v>
      </c>
      <c r="K70" s="67">
        <f t="shared" si="28"/>
        <v>0</v>
      </c>
      <c r="L70" s="67">
        <f t="shared" si="28"/>
        <v>0</v>
      </c>
      <c r="M70" s="67">
        <f t="shared" si="28"/>
        <v>0</v>
      </c>
      <c r="N70" s="67">
        <f t="shared" si="28"/>
        <v>0</v>
      </c>
      <c r="O70" s="68">
        <f t="shared" si="28"/>
        <v>0</v>
      </c>
      <c r="P70" s="67">
        <f t="shared" si="28"/>
        <v>0</v>
      </c>
      <c r="Q70" s="69">
        <f t="shared" si="28"/>
        <v>0</v>
      </c>
      <c r="R70" s="68">
        <f t="shared" si="28"/>
        <v>0</v>
      </c>
      <c r="S70" s="69">
        <f t="shared" si="28"/>
        <v>0</v>
      </c>
      <c r="T70" s="67">
        <f t="shared" si="28"/>
        <v>0</v>
      </c>
      <c r="U70" s="68">
        <f t="shared" si="28"/>
        <v>0</v>
      </c>
      <c r="V70" s="69">
        <f t="shared" si="28"/>
        <v>0</v>
      </c>
      <c r="W70" s="67">
        <f t="shared" si="28"/>
        <v>0</v>
      </c>
      <c r="X70" s="67">
        <f t="shared" si="28"/>
        <v>0</v>
      </c>
      <c r="Y70" s="67">
        <f t="shared" si="28"/>
        <v>0</v>
      </c>
      <c r="Z70" s="67">
        <f t="shared" si="28"/>
        <v>0</v>
      </c>
      <c r="AA70" s="67">
        <f t="shared" si="28"/>
        <v>0</v>
      </c>
      <c r="AB70" s="68">
        <f t="shared" si="28"/>
        <v>0</v>
      </c>
      <c r="AC70" s="67">
        <f t="shared" si="28"/>
        <v>0</v>
      </c>
      <c r="AD70" s="67">
        <f t="shared" si="28"/>
        <v>0</v>
      </c>
      <c r="AE70" s="67">
        <f t="shared" si="28"/>
        <v>0</v>
      </c>
      <c r="AF70" s="67">
        <f t="shared" si="28"/>
        <v>0</v>
      </c>
      <c r="AG70" s="67">
        <f t="shared" si="28"/>
        <v>0</v>
      </c>
      <c r="AH70" s="67">
        <f t="shared" si="28"/>
        <v>0</v>
      </c>
      <c r="AI70" s="67">
        <f t="shared" si="28"/>
        <v>0</v>
      </c>
      <c r="AJ70" s="69">
        <f t="shared" si="28"/>
        <v>0</v>
      </c>
      <c r="AK70" s="67">
        <f t="shared" si="28"/>
        <v>0</v>
      </c>
      <c r="AL70" s="67">
        <f t="shared" si="28"/>
        <v>0</v>
      </c>
      <c r="AM70" s="70">
        <f t="shared" si="28"/>
        <v>0</v>
      </c>
      <c r="AN70" s="68">
        <f t="shared" si="28"/>
        <v>0</v>
      </c>
      <c r="AO70" s="69">
        <f t="shared" si="28"/>
        <v>0</v>
      </c>
      <c r="AP70" s="68">
        <f t="shared" si="28"/>
        <v>0</v>
      </c>
      <c r="AQ70" s="67">
        <f t="shared" si="28"/>
        <v>0</v>
      </c>
      <c r="AR70" s="67">
        <f t="shared" si="28"/>
        <v>0</v>
      </c>
      <c r="AS70" s="67">
        <f t="shared" si="28"/>
        <v>0</v>
      </c>
      <c r="AT70" s="75">
        <f>O70*(SUM([2]CPR_CEB!$K$69:$K$70))/(SUM([2]CPR_CEB!$K$69:$K$72))</f>
        <v>0</v>
      </c>
      <c r="AU70" s="75">
        <f>O70*([2]CPR_CEB!$K$71/(SUM([2]CPR_CEB!$K$69:$K$72)))</f>
        <v>0</v>
      </c>
      <c r="AV70" s="75">
        <f>O70*([2]CPR_CEB!$K$72/(SUM([2]CPR_CEB!$K$69:$K$72)))</f>
        <v>0</v>
      </c>
      <c r="AW70" s="71">
        <f>$Q70*([2]CPR_CEB!$K$76/(SUM([2]CPR_CEB!$K$76:$K$78)))</f>
        <v>0</v>
      </c>
      <c r="AX70" s="71">
        <f>$Q70*(SUM([2]CPR_CEB!$K$77:$K$78)/(SUM([2]CPR_CEB!$K$76:$K$78)))</f>
        <v>0</v>
      </c>
      <c r="AY70" s="75">
        <f>$R70*(SUM([2]CPR_CEB!$K$79)/(SUM([2]CPR_CEB!$K$79:$K$84)))</f>
        <v>0</v>
      </c>
      <c r="AZ70" s="75">
        <f>$R70*(SUM([2]CPR_CEB!$K$80)/(SUM([2]CPR_CEB!$K$79:$K$84)))</f>
        <v>0</v>
      </c>
      <c r="BA70" s="75">
        <f>$R70*(SUM([2]CPR_CEB!$K$81:$K$83)/(SUM([2]CPR_CEB!$K$79:$K$84)))</f>
        <v>0</v>
      </c>
      <c r="BB70" s="75">
        <f>$R70*(SUM([2]CPR_CEB!$K$84)/(SUM([2]CPR_CEB!$K$79:$K$84)))</f>
        <v>0</v>
      </c>
      <c r="BC70" s="71">
        <f>$S70*(SUM([2]CPR_CEB!$K$85)/(SUM([2]CPR_CEB!$K$85:$K$90)))</f>
        <v>0</v>
      </c>
      <c r="BD70" s="71">
        <f>$S70*(SUM([2]CPR_CEB!$K$86)/(SUM([2]CPR_CEB!$K$85:$K$90)))</f>
        <v>0</v>
      </c>
      <c r="BE70" s="71">
        <f>$S70*(SUM([2]CPR_CEB!$K$87:$K$90)/(SUM([2]CPR_CEB!$K$85:$K$90)))</f>
        <v>0</v>
      </c>
      <c r="BF70" s="75">
        <f>$U70*(SUM([2]CPR_CEB!$K$93)/(SUM([2]CPR_CEB!$K$93:$K$97)))</f>
        <v>0</v>
      </c>
      <c r="BG70" s="75">
        <f>$U70*(SUM([2]CPR_CEB!$K$94)/(SUM([2]CPR_CEB!$K$93:$K$97)))*([2]TRP!$D$246/SUM([2]TRP!$D$246:$D$247))</f>
        <v>0</v>
      </c>
      <c r="BH70" s="75">
        <f>$U70*(SUM([2]CPR_CEB!$K$94)/(SUM([2]CPR_CEB!$K$93:$K$97)))*([2]TRP!$D$247/SUM([2]TRP!$D$246:$D$247))</f>
        <v>0</v>
      </c>
      <c r="BI70" s="75">
        <f>$U70*(SUM([2]CPR_CEB!$K$95:$K$96)/(SUM([2]CPR_CEB!$K$93:$K$97)))</f>
        <v>0</v>
      </c>
      <c r="BJ70" s="75">
        <f>$U70*(SUM([2]CPR_CEB!$K$97)/(SUM([2]CPR_CEB!$K$93:$K$97)))</f>
        <v>0</v>
      </c>
      <c r="BK70" s="71">
        <f>$V70*(SUM([2]CPR_CEB!$K$98)/(SUM([2]CPR_CEB!$K$98:$K$100)))</f>
        <v>0</v>
      </c>
      <c r="BL70" s="71">
        <f>$V70*(SUM([2]CPR_CEB!$K$99)/(SUM([2]CPR_CEB!$K$98:$K$100)))</f>
        <v>0</v>
      </c>
      <c r="BM70" s="71">
        <f>$V70*(SUM([2]CPR_CEB!$K$100)/(SUM([2]CPR_CEB!$K$98:$K$100)))</f>
        <v>0</v>
      </c>
      <c r="BN70" s="75">
        <f>$AB70*(SUM([2]CPR_CEB!$K$106)/(SUM([2]CPR_CEB!$K$106:$K$113)))</f>
        <v>0</v>
      </c>
      <c r="BO70" s="75">
        <f>$AB70*(SUM([2]CPR_CEB!$K$107)/(SUM([2]CPR_CEB!$K$106:$K$113)))</f>
        <v>0</v>
      </c>
      <c r="BP70" s="75">
        <f>$AB70*(SUM([2]CPR_CEB!$K$108)/(SUM([2]CPR_CEB!$K$106:$K$113)))</f>
        <v>0</v>
      </c>
      <c r="BQ70" s="75">
        <f>$AB70*(SUM([2]CPR_CEB!$K$109)/(SUM([2]CPR_CEB!$K$106:$K$113)))</f>
        <v>0</v>
      </c>
      <c r="BR70" s="75">
        <f>$AB70*(SUM([2]CPR_CEB!$K$110)/(SUM([2]CPR_CEB!$K$106:$K$113)))</f>
        <v>0</v>
      </c>
      <c r="BS70" s="75">
        <f>$AB70*(SUM([2]CPR_CEB!$K$111:$K$112)/(SUM([2]CPR_CEB!$K$106:$K$113)))</f>
        <v>0</v>
      </c>
      <c r="BT70" s="75">
        <f>$AB70*(SUM([2]CPR_CEB!$K$113)/(SUM([2]CPR_CEB!$K$106:$K$113)))*([2]TRP!$D$248/SUM([2]TRP!$D$248:$D$251))</f>
        <v>0</v>
      </c>
      <c r="BU70" s="75">
        <f>$AB70*(SUM([2]CPR_CEB!$K$113)/(SUM([2]CPR_CEB!$K$106:$K$113)))*([2]TRP!$D$249/SUM([2]TRP!$D$248:$D$251))</f>
        <v>0</v>
      </c>
      <c r="BV70" s="75">
        <f>$AB70*(SUM([2]CPR_CEB!$K$113)/(SUM([2]CPR_CEB!$K$106:$K$113)))*([2]TRP!$D$250/SUM([2]TRP!$D$248:$D$251))</f>
        <v>0</v>
      </c>
      <c r="BW70" s="75">
        <f>$AB70*(SUM([2]CPR_CEB!$K$113)/(SUM([2]CPR_CEB!$K$106:$K$113)))*([2]TRP!$D$251/SUM([2]TRP!$D$248:$D$251))</f>
        <v>0</v>
      </c>
      <c r="BX70" s="71">
        <f>$AJ70*(SUM([2]CPR_CEB!$K$129)/(SUM([2]CPR_CEB!$K$129:$K$130)))</f>
        <v>0</v>
      </c>
      <c r="BY70" s="71">
        <f>$AJ70*(SUM([2]CPR_CEB!$K$130)/(SUM([2]CPR_CEB!$K$129:$K$130)))</f>
        <v>0</v>
      </c>
      <c r="BZ70" s="68">
        <f>$AN70*(SUM([2]CPR_CEB!$K$137)/(SUM([2]CPR_CEB!$K$137:$K$138)))</f>
        <v>0</v>
      </c>
      <c r="CA70" s="68">
        <f>$AN70*(SUM([2]CPR_CEB!$K$138)/(SUM([2]CPR_CEB!$K$137:$K$138)))</f>
        <v>0</v>
      </c>
      <c r="CB70" s="71">
        <f>$AO70*([2]CPR_CEB!$K$139+[2]CPR_CEB!$K$141)/(SUM([2]CPR_CEB!$K$139:$K$141))</f>
        <v>0</v>
      </c>
      <c r="CC70" s="71">
        <f>$AO70*(SUM([2]CPR_CEB!$K$140)/(SUM([2]CPR_CEB!$K$139:$K$141)))</f>
        <v>0</v>
      </c>
      <c r="CD70" s="68">
        <f>$AP70*(SUM([2]CPR_CEB!$K$142)/(SUM([2]CPR_CEB!$K$142:$K$143)))</f>
        <v>0</v>
      </c>
      <c r="CE70" s="68">
        <f>$AP70*(SUM([2]CPR_CEB!$K$143)/(SUM([2]CPR_CEB!$K$142:$K$143)))</f>
        <v>0</v>
      </c>
      <c r="CF70" s="70"/>
      <c r="CG70" s="70"/>
      <c r="CI70" s="72">
        <f t="shared" si="5"/>
        <v>0</v>
      </c>
      <c r="CJ70" s="73">
        <f t="shared" si="6"/>
        <v>0</v>
      </c>
      <c r="CK70" s="73">
        <f t="shared" si="7"/>
        <v>0</v>
      </c>
      <c r="CL70" s="73">
        <f t="shared" si="8"/>
        <v>0</v>
      </c>
      <c r="CM70" s="73">
        <f t="shared" si="9"/>
        <v>0</v>
      </c>
      <c r="CN70" s="73">
        <f t="shared" si="10"/>
        <v>0</v>
      </c>
      <c r="CO70" s="73">
        <f t="shared" si="11"/>
        <v>0</v>
      </c>
      <c r="CP70" s="73">
        <f t="shared" si="11"/>
        <v>0</v>
      </c>
      <c r="CQ70" s="73">
        <f t="shared" si="12"/>
        <v>0</v>
      </c>
      <c r="CR70" s="73">
        <f t="shared" si="12"/>
        <v>0</v>
      </c>
      <c r="CS70" s="73">
        <f t="shared" si="13"/>
        <v>0</v>
      </c>
      <c r="CT70" s="73">
        <f t="shared" si="14"/>
        <v>0</v>
      </c>
      <c r="CU70" s="73">
        <f t="shared" si="15"/>
        <v>0</v>
      </c>
      <c r="CV70" s="73">
        <f t="shared" si="16"/>
        <v>0</v>
      </c>
      <c r="CW70" s="73">
        <f t="shared" si="17"/>
        <v>0</v>
      </c>
      <c r="CX70" s="73">
        <f t="shared" si="18"/>
        <v>0</v>
      </c>
      <c r="CY70" s="73">
        <f t="shared" si="18"/>
        <v>0</v>
      </c>
      <c r="CZ70" s="73">
        <f t="shared" si="18"/>
        <v>0</v>
      </c>
      <c r="DA70" s="73">
        <f t="shared" si="19"/>
        <v>0</v>
      </c>
      <c r="DB70" s="73">
        <f t="shared" si="20"/>
        <v>0</v>
      </c>
      <c r="DC70" s="73">
        <f t="shared" si="21"/>
        <v>0</v>
      </c>
      <c r="DD70" s="73">
        <f t="shared" si="22"/>
        <v>0</v>
      </c>
      <c r="DE70" s="73">
        <f t="shared" si="23"/>
        <v>0</v>
      </c>
      <c r="DF70" s="73">
        <f t="shared" si="24"/>
        <v>0</v>
      </c>
      <c r="DG70" s="74">
        <f t="shared" si="25"/>
        <v>0</v>
      </c>
      <c r="DH70" s="99"/>
    </row>
    <row r="71" spans="1:112" ht="13.25" x14ac:dyDescent="0.25">
      <c r="A71" s="22" t="str">
        <f t="shared" si="3"/>
        <v>EAU  GAZ  ELECTRICITE</v>
      </c>
      <c r="B71" s="46" t="str">
        <f t="shared" si="3"/>
        <v xml:space="preserve">FG2 </v>
      </c>
      <c r="C71" s="22" t="s">
        <v>163</v>
      </c>
      <c r="D71" s="67">
        <f t="shared" si="27"/>
        <v>0</v>
      </c>
      <c r="E71" s="67">
        <f t="shared" si="28"/>
        <v>0</v>
      </c>
      <c r="F71" s="67">
        <f t="shared" si="28"/>
        <v>0</v>
      </c>
      <c r="G71" s="67">
        <f t="shared" si="28"/>
        <v>0</v>
      </c>
      <c r="H71" s="67">
        <f t="shared" si="28"/>
        <v>0</v>
      </c>
      <c r="I71" s="67">
        <f t="shared" si="28"/>
        <v>0</v>
      </c>
      <c r="J71" s="67">
        <f t="shared" si="28"/>
        <v>0</v>
      </c>
      <c r="K71" s="67">
        <f t="shared" si="28"/>
        <v>0</v>
      </c>
      <c r="L71" s="67">
        <f t="shared" si="28"/>
        <v>0</v>
      </c>
      <c r="M71" s="67">
        <f t="shared" si="28"/>
        <v>0</v>
      </c>
      <c r="N71" s="67">
        <f t="shared" si="28"/>
        <v>0</v>
      </c>
      <c r="O71" s="68">
        <f t="shared" si="28"/>
        <v>0</v>
      </c>
      <c r="P71" s="67">
        <f t="shared" si="28"/>
        <v>0</v>
      </c>
      <c r="Q71" s="69">
        <f t="shared" si="28"/>
        <v>0</v>
      </c>
      <c r="R71" s="68">
        <f t="shared" si="28"/>
        <v>0</v>
      </c>
      <c r="S71" s="69">
        <f t="shared" si="28"/>
        <v>0</v>
      </c>
      <c r="T71" s="67">
        <f t="shared" si="28"/>
        <v>0</v>
      </c>
      <c r="U71" s="68">
        <f t="shared" si="28"/>
        <v>0</v>
      </c>
      <c r="V71" s="69">
        <f t="shared" si="28"/>
        <v>0</v>
      </c>
      <c r="W71" s="67">
        <f t="shared" si="28"/>
        <v>0</v>
      </c>
      <c r="X71" s="67">
        <f t="shared" si="28"/>
        <v>0</v>
      </c>
      <c r="Y71" s="67">
        <f t="shared" ref="E71:AS77" si="29">Y23</f>
        <v>0</v>
      </c>
      <c r="Z71" s="67">
        <f t="shared" si="29"/>
        <v>0</v>
      </c>
      <c r="AA71" s="67">
        <f t="shared" si="29"/>
        <v>0</v>
      </c>
      <c r="AB71" s="68">
        <f t="shared" si="29"/>
        <v>0</v>
      </c>
      <c r="AC71" s="67">
        <f t="shared" si="29"/>
        <v>0</v>
      </c>
      <c r="AD71" s="67">
        <f t="shared" si="29"/>
        <v>0</v>
      </c>
      <c r="AE71" s="67">
        <f t="shared" si="29"/>
        <v>0</v>
      </c>
      <c r="AF71" s="67">
        <f t="shared" si="29"/>
        <v>0</v>
      </c>
      <c r="AG71" s="67">
        <f t="shared" si="29"/>
        <v>0</v>
      </c>
      <c r="AH71" s="67">
        <f t="shared" si="29"/>
        <v>0</v>
      </c>
      <c r="AI71" s="67">
        <f t="shared" si="29"/>
        <v>0</v>
      </c>
      <c r="AJ71" s="69">
        <f t="shared" si="29"/>
        <v>0</v>
      </c>
      <c r="AK71" s="67">
        <f t="shared" si="29"/>
        <v>0</v>
      </c>
      <c r="AL71" s="67">
        <f t="shared" si="29"/>
        <v>0</v>
      </c>
      <c r="AM71" s="70">
        <f t="shared" si="29"/>
        <v>0</v>
      </c>
      <c r="AN71" s="68">
        <f t="shared" si="29"/>
        <v>0</v>
      </c>
      <c r="AO71" s="69">
        <f t="shared" si="29"/>
        <v>0</v>
      </c>
      <c r="AP71" s="68">
        <f t="shared" si="29"/>
        <v>0</v>
      </c>
      <c r="AQ71" s="67">
        <f t="shared" si="29"/>
        <v>0</v>
      </c>
      <c r="AR71" s="67">
        <f t="shared" si="29"/>
        <v>0</v>
      </c>
      <c r="AS71" s="67">
        <f t="shared" si="29"/>
        <v>0</v>
      </c>
      <c r="AT71" s="75">
        <f>O71*(SUM([2]CPR_CEB!$K$69:$K$70))/(SUM([2]CPR_CEB!$K$69:$K$72))</f>
        <v>0</v>
      </c>
      <c r="AU71" s="75">
        <f>O71*([2]CPR_CEB!$K$71/(SUM([2]CPR_CEB!$K$69:$K$72)))</f>
        <v>0</v>
      </c>
      <c r="AV71" s="75">
        <f>O71*([2]CPR_CEB!$K$72/(SUM([2]CPR_CEB!$K$69:$K$72)))</f>
        <v>0</v>
      </c>
      <c r="AW71" s="71">
        <f>$Q71*([2]CPR_CEB!$K$76/(SUM([2]CPR_CEB!$K$76:$K$78)))</f>
        <v>0</v>
      </c>
      <c r="AX71" s="71">
        <f>$Q71*(SUM([2]CPR_CEB!$K$77:$K$78)/(SUM([2]CPR_CEB!$K$76:$K$78)))</f>
        <v>0</v>
      </c>
      <c r="AY71" s="75">
        <f>$R71*(SUM([2]CPR_CEB!$K$79)/(SUM([2]CPR_CEB!$K$79:$K$84)))</f>
        <v>0</v>
      </c>
      <c r="AZ71" s="75">
        <f>$R71*(SUM([2]CPR_CEB!$K$80)/(SUM([2]CPR_CEB!$K$79:$K$84)))</f>
        <v>0</v>
      </c>
      <c r="BA71" s="75">
        <f>$R71*(SUM([2]CPR_CEB!$K$81:$K$83)/(SUM([2]CPR_CEB!$K$79:$K$84)))</f>
        <v>0</v>
      </c>
      <c r="BB71" s="75">
        <f>$R71*(SUM([2]CPR_CEB!$K$84)/(SUM([2]CPR_CEB!$K$79:$K$84)))</f>
        <v>0</v>
      </c>
      <c r="BC71" s="71">
        <f>$S71*(SUM([2]CPR_CEB!$K$85)/(SUM([2]CPR_CEB!$K$85:$K$90)))</f>
        <v>0</v>
      </c>
      <c r="BD71" s="71">
        <f>$S71*(SUM([2]CPR_CEB!$K$86)/(SUM([2]CPR_CEB!$K$85:$K$90)))</f>
        <v>0</v>
      </c>
      <c r="BE71" s="71">
        <f>$S71*(SUM([2]CPR_CEB!$K$87:$K$90)/(SUM([2]CPR_CEB!$K$85:$K$90)))</f>
        <v>0</v>
      </c>
      <c r="BF71" s="75">
        <f>$U71*(SUM([2]CPR_CEB!$K$93)/(SUM([2]CPR_CEB!$K$93:$K$97)))</f>
        <v>0</v>
      </c>
      <c r="BG71" s="75">
        <f>$U71*(SUM([2]CPR_CEB!$K$94)/(SUM([2]CPR_CEB!$K$93:$K$97)))*([2]TRP!$D$246/SUM([2]TRP!$D$246:$D$247))</f>
        <v>0</v>
      </c>
      <c r="BH71" s="75">
        <f>$U71*(SUM([2]CPR_CEB!$K$94)/(SUM([2]CPR_CEB!$K$93:$K$97)))*([2]TRP!$D$247/SUM([2]TRP!$D$246:$D$247))</f>
        <v>0</v>
      </c>
      <c r="BI71" s="75">
        <f>$U71*(SUM([2]CPR_CEB!$K$95:$K$96)/(SUM([2]CPR_CEB!$K$93:$K$97)))</f>
        <v>0</v>
      </c>
      <c r="BJ71" s="75">
        <f>$U71*(SUM([2]CPR_CEB!$K$97)/(SUM([2]CPR_CEB!$K$93:$K$97)))</f>
        <v>0</v>
      </c>
      <c r="BK71" s="71">
        <f>$V71*(SUM([2]CPR_CEB!$K$98)/(SUM([2]CPR_CEB!$K$98:$K$100)))</f>
        <v>0</v>
      </c>
      <c r="BL71" s="71">
        <f>$V71*(SUM([2]CPR_CEB!$K$99)/(SUM([2]CPR_CEB!$K$98:$K$100)))</f>
        <v>0</v>
      </c>
      <c r="BM71" s="71">
        <f>$V71*(SUM([2]CPR_CEB!$K$100)/(SUM([2]CPR_CEB!$K$98:$K$100)))</f>
        <v>0</v>
      </c>
      <c r="BN71" s="75">
        <f>$AB71*(SUM([2]CPR_CEB!$K$106)/(SUM([2]CPR_CEB!$K$106:$K$113)))</f>
        <v>0</v>
      </c>
      <c r="BO71" s="75">
        <f>$AB71*(SUM([2]CPR_CEB!$K$107)/(SUM([2]CPR_CEB!$K$106:$K$113)))</f>
        <v>0</v>
      </c>
      <c r="BP71" s="75">
        <f>$AB71*(SUM([2]CPR_CEB!$K$108)/(SUM([2]CPR_CEB!$K$106:$K$113)))</f>
        <v>0</v>
      </c>
      <c r="BQ71" s="75">
        <f>$AB71*(SUM([2]CPR_CEB!$K$109)/(SUM([2]CPR_CEB!$K$106:$K$113)))</f>
        <v>0</v>
      </c>
      <c r="BR71" s="75">
        <f>$AB71*(SUM([2]CPR_CEB!$K$110)/(SUM([2]CPR_CEB!$K$106:$K$113)))</f>
        <v>0</v>
      </c>
      <c r="BS71" s="75">
        <f>$AB71*(SUM([2]CPR_CEB!$K$111:$K$112)/(SUM([2]CPR_CEB!$K$106:$K$113)))</f>
        <v>0</v>
      </c>
      <c r="BT71" s="75">
        <f>$AB71*(SUM([2]CPR_CEB!$K$113)/(SUM([2]CPR_CEB!$K$106:$K$113)))*([2]TRP!$D$248/SUM([2]TRP!$D$248:$D$251))</f>
        <v>0</v>
      </c>
      <c r="BU71" s="75">
        <f>$AB71*(SUM([2]CPR_CEB!$K$113)/(SUM([2]CPR_CEB!$K$106:$K$113)))*([2]TRP!$D$249/SUM([2]TRP!$D$248:$D$251))</f>
        <v>0</v>
      </c>
      <c r="BV71" s="75">
        <f>$AB71*(SUM([2]CPR_CEB!$K$113)/(SUM([2]CPR_CEB!$K$106:$K$113)))*([2]TRP!$D$250/SUM([2]TRP!$D$248:$D$251))</f>
        <v>0</v>
      </c>
      <c r="BW71" s="75">
        <f>$AB71*(SUM([2]CPR_CEB!$K$113)/(SUM([2]CPR_CEB!$K$106:$K$113)))*([2]TRP!$D$251/SUM([2]TRP!$D$248:$D$251))</f>
        <v>0</v>
      </c>
      <c r="BX71" s="71">
        <f>$AJ71*(SUM([2]CPR_CEB!$K$129)/(SUM([2]CPR_CEB!$K$129:$K$130)))</f>
        <v>0</v>
      </c>
      <c r="BY71" s="71">
        <f>$AJ71*(SUM([2]CPR_CEB!$K$130)/(SUM([2]CPR_CEB!$K$129:$K$130)))</f>
        <v>0</v>
      </c>
      <c r="BZ71" s="68">
        <f>$AN71*(SUM([2]CPR_CEB!$K$137)/(SUM([2]CPR_CEB!$K$137:$K$138)))</f>
        <v>0</v>
      </c>
      <c r="CA71" s="68">
        <f>$AN71*(SUM([2]CPR_CEB!$K$138)/(SUM([2]CPR_CEB!$K$137:$K$138)))</f>
        <v>0</v>
      </c>
      <c r="CB71" s="71">
        <f>$AO71*([2]CPR_CEB!$K$139+[2]CPR_CEB!$K$141)/(SUM([2]CPR_CEB!$K$139:$K$141))</f>
        <v>0</v>
      </c>
      <c r="CC71" s="71">
        <f>$AO71*(SUM([2]CPR_CEB!$K$140)/(SUM([2]CPR_CEB!$K$139:$K$141)))</f>
        <v>0</v>
      </c>
      <c r="CD71" s="68">
        <f>$AP71*(SUM([2]CPR_CEB!$K$142)/(SUM([2]CPR_CEB!$K$142:$K$143)))</f>
        <v>0</v>
      </c>
      <c r="CE71" s="68">
        <f>$AP71*(SUM([2]CPR_CEB!$K$143)/(SUM([2]CPR_CEB!$K$142:$K$143)))</f>
        <v>0</v>
      </c>
      <c r="CF71" s="70"/>
      <c r="CG71" s="70"/>
      <c r="CI71" s="72">
        <f t="shared" si="5"/>
        <v>0</v>
      </c>
      <c r="CJ71" s="73">
        <f t="shared" si="6"/>
        <v>0</v>
      </c>
      <c r="CK71" s="73">
        <f t="shared" si="7"/>
        <v>0</v>
      </c>
      <c r="CL71" s="73">
        <f t="shared" si="8"/>
        <v>0</v>
      </c>
      <c r="CM71" s="73">
        <f t="shared" si="9"/>
        <v>0</v>
      </c>
      <c r="CN71" s="73">
        <f t="shared" si="10"/>
        <v>0</v>
      </c>
      <c r="CO71" s="73">
        <f t="shared" si="11"/>
        <v>0</v>
      </c>
      <c r="CP71" s="73">
        <f t="shared" si="11"/>
        <v>0</v>
      </c>
      <c r="CQ71" s="73">
        <f t="shared" si="12"/>
        <v>0</v>
      </c>
      <c r="CR71" s="73">
        <f t="shared" si="12"/>
        <v>0</v>
      </c>
      <c r="CS71" s="73">
        <f t="shared" si="13"/>
        <v>0</v>
      </c>
      <c r="CT71" s="73">
        <f t="shared" si="14"/>
        <v>0</v>
      </c>
      <c r="CU71" s="73">
        <f t="shared" si="15"/>
        <v>0</v>
      </c>
      <c r="CV71" s="73">
        <f t="shared" si="16"/>
        <v>0</v>
      </c>
      <c r="CW71" s="73">
        <f t="shared" si="17"/>
        <v>0</v>
      </c>
      <c r="CX71" s="73">
        <f t="shared" si="18"/>
        <v>0</v>
      </c>
      <c r="CY71" s="73">
        <f t="shared" si="18"/>
        <v>0</v>
      </c>
      <c r="CZ71" s="73">
        <f t="shared" si="18"/>
        <v>0</v>
      </c>
      <c r="DA71" s="73">
        <f t="shared" si="19"/>
        <v>0</v>
      </c>
      <c r="DB71" s="73">
        <f t="shared" si="20"/>
        <v>0</v>
      </c>
      <c r="DC71" s="73">
        <f t="shared" si="21"/>
        <v>0</v>
      </c>
      <c r="DD71" s="73">
        <f t="shared" si="22"/>
        <v>0</v>
      </c>
      <c r="DE71" s="73">
        <f t="shared" si="23"/>
        <v>0</v>
      </c>
      <c r="DF71" s="73">
        <f t="shared" si="24"/>
        <v>0</v>
      </c>
      <c r="DG71" s="74">
        <f t="shared" si="25"/>
        <v>0</v>
      </c>
      <c r="DH71" s="99"/>
    </row>
    <row r="72" spans="1:112" ht="13.25" x14ac:dyDescent="0.25">
      <c r="A72" s="22" t="str">
        <f t="shared" si="3"/>
        <v>BATIMENT</v>
      </c>
      <c r="B72" s="22" t="str">
        <f t="shared" si="3"/>
        <v xml:space="preserve">FH1 </v>
      </c>
      <c r="C72" s="22">
        <v>13</v>
      </c>
      <c r="D72" s="67">
        <f t="shared" si="27"/>
        <v>2777</v>
      </c>
      <c r="E72" s="67">
        <f t="shared" si="29"/>
        <v>241</v>
      </c>
      <c r="F72" s="67">
        <f t="shared" si="29"/>
        <v>516</v>
      </c>
      <c r="G72" s="67">
        <f t="shared" si="29"/>
        <v>16</v>
      </c>
      <c r="H72" s="67">
        <f t="shared" si="29"/>
        <v>125</v>
      </c>
      <c r="I72" s="67">
        <f t="shared" si="29"/>
        <v>21</v>
      </c>
      <c r="J72" s="67">
        <f t="shared" si="29"/>
        <v>57</v>
      </c>
      <c r="K72" s="67">
        <f t="shared" si="29"/>
        <v>437</v>
      </c>
      <c r="L72" s="67">
        <f t="shared" si="29"/>
        <v>90</v>
      </c>
      <c r="M72" s="67">
        <f t="shared" si="29"/>
        <v>219</v>
      </c>
      <c r="N72" s="67">
        <f t="shared" si="29"/>
        <v>33</v>
      </c>
      <c r="O72" s="68">
        <f t="shared" si="29"/>
        <v>267</v>
      </c>
      <c r="P72" s="67">
        <f t="shared" si="29"/>
        <v>46</v>
      </c>
      <c r="Q72" s="69">
        <f t="shared" si="29"/>
        <v>207</v>
      </c>
      <c r="R72" s="68">
        <f t="shared" si="29"/>
        <v>482</v>
      </c>
      <c r="S72" s="69">
        <f t="shared" si="29"/>
        <v>479</v>
      </c>
      <c r="T72" s="67">
        <f t="shared" si="29"/>
        <v>69</v>
      </c>
      <c r="U72" s="68">
        <f t="shared" si="29"/>
        <v>169</v>
      </c>
      <c r="V72" s="69">
        <f t="shared" si="29"/>
        <v>2075</v>
      </c>
      <c r="W72" s="67">
        <f t="shared" si="29"/>
        <v>339</v>
      </c>
      <c r="X72" s="67">
        <f t="shared" si="29"/>
        <v>199</v>
      </c>
      <c r="Y72" s="67">
        <f t="shared" si="29"/>
        <v>329</v>
      </c>
      <c r="Z72" s="67">
        <f t="shared" si="29"/>
        <v>814</v>
      </c>
      <c r="AA72" s="67">
        <f t="shared" si="29"/>
        <v>1871</v>
      </c>
      <c r="AB72" s="68">
        <f t="shared" si="29"/>
        <v>2194</v>
      </c>
      <c r="AC72" s="67">
        <f t="shared" si="29"/>
        <v>4051</v>
      </c>
      <c r="AD72" s="67">
        <f t="shared" si="29"/>
        <v>1787</v>
      </c>
      <c r="AE72" s="67">
        <f t="shared" si="29"/>
        <v>1193</v>
      </c>
      <c r="AF72" s="67">
        <f t="shared" si="29"/>
        <v>78345</v>
      </c>
      <c r="AG72" s="67">
        <f t="shared" si="29"/>
        <v>608</v>
      </c>
      <c r="AH72" s="67">
        <f t="shared" si="29"/>
        <v>1013</v>
      </c>
      <c r="AI72" s="67">
        <f t="shared" si="29"/>
        <v>1848</v>
      </c>
      <c r="AJ72" s="69">
        <f t="shared" si="29"/>
        <v>918</v>
      </c>
      <c r="AK72" s="67">
        <f t="shared" si="29"/>
        <v>1103</v>
      </c>
      <c r="AL72" s="67">
        <f t="shared" si="29"/>
        <v>4893</v>
      </c>
      <c r="AM72" s="70">
        <f t="shared" si="29"/>
        <v>130</v>
      </c>
      <c r="AN72" s="68">
        <f t="shared" si="29"/>
        <v>6480</v>
      </c>
      <c r="AO72" s="69">
        <f t="shared" si="29"/>
        <v>3362</v>
      </c>
      <c r="AP72" s="68">
        <f t="shared" si="29"/>
        <v>1961</v>
      </c>
      <c r="AQ72" s="67">
        <f t="shared" si="29"/>
        <v>8347</v>
      </c>
      <c r="AR72" s="67">
        <f t="shared" si="29"/>
        <v>248</v>
      </c>
      <c r="AS72" s="67">
        <f t="shared" si="29"/>
        <v>130359</v>
      </c>
      <c r="AT72" s="75">
        <f>O72*(SUM([2]CPR_CEB!$K$69:$K$70))/(SUM([2]CPR_CEB!$K$69:$K$72))</f>
        <v>46.177142678269583</v>
      </c>
      <c r="AU72" s="75">
        <f>O72*([2]CPR_CEB!$K$71/(SUM([2]CPR_CEB!$K$69:$K$72)))</f>
        <v>56.448945094847552</v>
      </c>
      <c r="AV72" s="75">
        <f>O72*([2]CPR_CEB!$K$72/(SUM([2]CPR_CEB!$K$69:$K$72)))</f>
        <v>164.37391222688285</v>
      </c>
      <c r="AW72" s="71">
        <f>$Q72*([2]CPR_CEB!$K$76/(SUM([2]CPR_CEB!$K$76:$K$78)))</f>
        <v>77.324553950722176</v>
      </c>
      <c r="AX72" s="71">
        <f>$Q72*(SUM([2]CPR_CEB!$K$77:$K$78)/(SUM([2]CPR_CEB!$K$76:$K$78)))</f>
        <v>129.67544604927781</v>
      </c>
      <c r="AY72" s="75">
        <f>$R72*(SUM([2]CPR_CEB!$K$79)/(SUM([2]CPR_CEB!$K$79:$K$84)))</f>
        <v>37.431011247602754</v>
      </c>
      <c r="AZ72" s="75">
        <f>$R72*(SUM([2]CPR_CEB!$K$80)/(SUM([2]CPR_CEB!$K$79:$K$84)))</f>
        <v>148.42492095578706</v>
      </c>
      <c r="BA72" s="75">
        <f>$R72*(SUM([2]CPR_CEB!$K$81:$K$83)/(SUM([2]CPR_CEB!$K$79:$K$84)))</f>
        <v>138.94381381848336</v>
      </c>
      <c r="BB72" s="75">
        <f>$R72*(SUM([2]CPR_CEB!$K$84)/(SUM([2]CPR_CEB!$K$79:$K$84)))</f>
        <v>157.2002539781268</v>
      </c>
      <c r="BC72" s="71">
        <f>$S72*(SUM([2]CPR_CEB!$K$85)/(SUM([2]CPR_CEB!$K$85:$K$90)))</f>
        <v>149.32503413746016</v>
      </c>
      <c r="BD72" s="71">
        <f>$S72*(SUM([2]CPR_CEB!$K$86)/(SUM([2]CPR_CEB!$K$85:$K$90)))</f>
        <v>69.010229858898498</v>
      </c>
      <c r="BE72" s="71">
        <f>$S72*(SUM([2]CPR_CEB!$K$87:$K$90)/(SUM([2]CPR_CEB!$K$85:$K$90)))</f>
        <v>260.66473600364134</v>
      </c>
      <c r="BF72" s="75">
        <f>$U72*(SUM([2]CPR_CEB!$K$93)/(SUM([2]CPR_CEB!$K$93:$K$97)))</f>
        <v>0.40471272142295667</v>
      </c>
      <c r="BG72" s="75">
        <f>$U72*(SUM([2]CPR_CEB!$K$94)/(SUM([2]CPR_CEB!$K$93:$K$97)))*([2]TRP!$D$246/SUM([2]TRP!$D$246:$D$247))</f>
        <v>1.1761535793841598</v>
      </c>
      <c r="BH72" s="75">
        <f>$U72*(SUM([2]CPR_CEB!$K$94)/(SUM([2]CPR_CEB!$K$93:$K$97)))*([2]TRP!$D$247/SUM([2]TRP!$D$246:$D$247))</f>
        <v>0.56009488962119658</v>
      </c>
      <c r="BI72" s="75">
        <f>$U72*(SUM([2]CPR_CEB!$K$95:$K$96)/(SUM([2]CPR_CEB!$K$93:$K$97)))</f>
        <v>12.509021443065279</v>
      </c>
      <c r="BJ72" s="75">
        <f>$U72*(SUM([2]CPR_CEB!$K$97)/(SUM([2]CPR_CEB!$K$93:$K$97)))</f>
        <v>154.35001736650639</v>
      </c>
      <c r="BK72" s="71">
        <f>$V72*(SUM([2]CPR_CEB!$K$98)/(SUM([2]CPR_CEB!$K$98:$K$100)))</f>
        <v>1212.9922034716137</v>
      </c>
      <c r="BL72" s="71">
        <f>$V72*(SUM([2]CPR_CEB!$K$99)/(SUM([2]CPR_CEB!$K$98:$K$100)))</f>
        <v>628.22019478623042</v>
      </c>
      <c r="BM72" s="71">
        <f>$V72*(SUM([2]CPR_CEB!$K$100)/(SUM([2]CPR_CEB!$K$98:$K$100)))</f>
        <v>233.78760174215586</v>
      </c>
      <c r="BN72" s="75">
        <f>$AB72*(SUM([2]CPR_CEB!$K$106)/(SUM([2]CPR_CEB!$K$106:$K$113)))</f>
        <v>142.27213666987487</v>
      </c>
      <c r="BO72" s="75">
        <f>$AB72*(SUM([2]CPR_CEB!$K$107)/(SUM([2]CPR_CEB!$K$106:$K$113)))</f>
        <v>259.67377820553952</v>
      </c>
      <c r="BP72" s="75">
        <f>$AB72*(SUM([2]CPR_CEB!$K$108)/(SUM([2]CPR_CEB!$K$106:$K$113)))</f>
        <v>617.36311624425196</v>
      </c>
      <c r="BQ72" s="75">
        <f>$AB72*(SUM([2]CPR_CEB!$K$109)/(SUM([2]CPR_CEB!$K$106:$K$113)))</f>
        <v>139.22198160624532</v>
      </c>
      <c r="BR72" s="75">
        <f>$AB72*(SUM([2]CPR_CEB!$K$110)/(SUM([2]CPR_CEB!$K$106:$K$113)))</f>
        <v>260.99355683884079</v>
      </c>
      <c r="BS72" s="75">
        <f>$AB72*(SUM([2]CPR_CEB!$K$111:$K$112)/(SUM([2]CPR_CEB!$K$106:$K$113)))</f>
        <v>565.08521815848576</v>
      </c>
      <c r="BT72" s="75">
        <f>$AB72*(SUM([2]CPR_CEB!$K$113)/(SUM([2]CPR_CEB!$K$106:$K$113)))*([2]TRP!$D$248/SUM([2]TRP!$D$248:$D$251))</f>
        <v>22.749648349494429</v>
      </c>
      <c r="BU72" s="75">
        <f>$AB72*(SUM([2]CPR_CEB!$K$113)/(SUM([2]CPR_CEB!$K$106:$K$113)))*([2]TRP!$D$249/SUM([2]TRP!$D$248:$D$251))</f>
        <v>116.60653634384892</v>
      </c>
      <c r="BV72" s="75">
        <f>$AB72*(SUM([2]CPR_CEB!$K$113)/(SUM([2]CPR_CEB!$K$106:$K$113)))*([2]TRP!$D$250/SUM([2]TRP!$D$248:$D$251))</f>
        <v>27.764829897453662</v>
      </c>
      <c r="BW72" s="75">
        <f>$AB72*(SUM([2]CPR_CEB!$K$113)/(SUM([2]CPR_CEB!$K$106:$K$113)))*([2]TRP!$D$251/SUM([2]TRP!$D$248:$D$251))</f>
        <v>42.269197685964834</v>
      </c>
      <c r="BX72" s="71">
        <f>$AJ72*(SUM([2]CPR_CEB!$K$129)/(SUM([2]CPR_CEB!$K$129:$K$130)))</f>
        <v>691.62357206572085</v>
      </c>
      <c r="BY72" s="71">
        <f>$AJ72*(SUM([2]CPR_CEB!$K$130)/(SUM([2]CPR_CEB!$K$129:$K$130)))</f>
        <v>226.37642793427906</v>
      </c>
      <c r="BZ72" s="68">
        <f>$AN72*(SUM([2]CPR_CEB!$K$137)/(SUM([2]CPR_CEB!$K$137:$K$138)))</f>
        <v>1090.8748229444698</v>
      </c>
      <c r="CA72" s="68">
        <f>$AN72*(SUM([2]CPR_CEB!$K$138)/(SUM([2]CPR_CEB!$K$137:$K$138)))</f>
        <v>5389.1251770555309</v>
      </c>
      <c r="CB72" s="71">
        <f>$AO72*([2]CPR_CEB!$K$139+[2]CPR_CEB!$K$141)/(SUM([2]CPR_CEB!$K$139:$K$141))</f>
        <v>1837.8786197841873</v>
      </c>
      <c r="CC72" s="71">
        <f>$AO72*(SUM([2]CPR_CEB!$K$140)/(SUM([2]CPR_CEB!$K$139:$K$141)))</f>
        <v>1524.1213802158127</v>
      </c>
      <c r="CD72" s="68">
        <f>$AP72*(SUM([2]CPR_CEB!$K$142)/(SUM([2]CPR_CEB!$K$142:$K$143)))</f>
        <v>825.09002939735421</v>
      </c>
      <c r="CE72" s="68">
        <f>$AP72*(SUM([2]CPR_CEB!$K$143)/(SUM([2]CPR_CEB!$K$142:$K$143)))</f>
        <v>1135.9099706026457</v>
      </c>
      <c r="CF72" s="70"/>
      <c r="CG72" s="70"/>
      <c r="CI72" s="72">
        <f t="shared" si="5"/>
        <v>2777</v>
      </c>
      <c r="CJ72" s="73">
        <f t="shared" si="6"/>
        <v>757</v>
      </c>
      <c r="CK72" s="73">
        <f t="shared" si="7"/>
        <v>437</v>
      </c>
      <c r="CL72" s="73">
        <f t="shared" si="8"/>
        <v>56.448945094847552</v>
      </c>
      <c r="CM72" s="73">
        <f t="shared" si="9"/>
        <v>164.37391222688285</v>
      </c>
      <c r="CN72" s="73">
        <f t="shared" si="10"/>
        <v>129.67544604927781</v>
      </c>
      <c r="CO72" s="73">
        <f t="shared" si="11"/>
        <v>37.431011247602754</v>
      </c>
      <c r="CP72" s="73">
        <f t="shared" si="11"/>
        <v>148.42492095578706</v>
      </c>
      <c r="CQ72" s="73">
        <f t="shared" si="12"/>
        <v>157.2002539781268</v>
      </c>
      <c r="CR72" s="73">
        <f t="shared" si="12"/>
        <v>149.32503413746016</v>
      </c>
      <c r="CS72" s="73">
        <f t="shared" si="13"/>
        <v>69.010229858898498</v>
      </c>
      <c r="CT72" s="73">
        <f t="shared" si="14"/>
        <v>1445.4068696363374</v>
      </c>
      <c r="CU72" s="73">
        <f t="shared" si="15"/>
        <v>538</v>
      </c>
      <c r="CV72" s="73">
        <f t="shared" si="16"/>
        <v>165.0217850193693</v>
      </c>
      <c r="CW72" s="73">
        <f t="shared" si="17"/>
        <v>259.67377820553952</v>
      </c>
      <c r="CX72" s="73">
        <f t="shared" si="18"/>
        <v>733.96965258810087</v>
      </c>
      <c r="CY72" s="73">
        <f t="shared" si="18"/>
        <v>166.98681150369899</v>
      </c>
      <c r="CZ72" s="73">
        <f t="shared" si="18"/>
        <v>303.26275452480564</v>
      </c>
      <c r="DA72" s="73">
        <f t="shared" si="19"/>
        <v>102995.55226235023</v>
      </c>
      <c r="DB72" s="73">
        <f t="shared" si="20"/>
        <v>16870.53295580827</v>
      </c>
      <c r="DC72" s="73">
        <f t="shared" si="21"/>
        <v>0.40471272142295667</v>
      </c>
      <c r="DD72" s="73">
        <f t="shared" si="22"/>
        <v>155.52617094589056</v>
      </c>
      <c r="DE72" s="73">
        <f t="shared" si="23"/>
        <v>1212.9922034716137</v>
      </c>
      <c r="DF72" s="73">
        <f t="shared" si="24"/>
        <v>628.78028967585158</v>
      </c>
      <c r="DG72" s="74">
        <f t="shared" si="25"/>
        <v>130359.00000000003</v>
      </c>
      <c r="DH72" s="99"/>
    </row>
    <row r="73" spans="1:112" ht="13.25" x14ac:dyDescent="0.25">
      <c r="A73" s="22" t="str">
        <f t="shared" ref="A73:B92" si="30">B25</f>
        <v>TRAVAUX PUBLICS</v>
      </c>
      <c r="B73" s="22" t="str">
        <f t="shared" si="30"/>
        <v xml:space="preserve">FH2 </v>
      </c>
      <c r="C73" s="22">
        <v>13</v>
      </c>
      <c r="D73" s="67">
        <f t="shared" si="27"/>
        <v>2</v>
      </c>
      <c r="E73" s="67">
        <f t="shared" si="29"/>
        <v>114</v>
      </c>
      <c r="F73" s="67">
        <f t="shared" si="29"/>
        <v>212</v>
      </c>
      <c r="G73" s="67">
        <f t="shared" si="29"/>
        <v>14</v>
      </c>
      <c r="H73" s="67">
        <f t="shared" si="29"/>
        <v>68</v>
      </c>
      <c r="I73" s="67">
        <f t="shared" si="29"/>
        <v>-20</v>
      </c>
      <c r="J73" s="67">
        <f t="shared" si="29"/>
        <v>15</v>
      </c>
      <c r="K73" s="67">
        <f t="shared" si="29"/>
        <v>65</v>
      </c>
      <c r="L73" s="67">
        <f t="shared" si="29"/>
        <v>36</v>
      </c>
      <c r="M73" s="67">
        <f t="shared" si="29"/>
        <v>106</v>
      </c>
      <c r="N73" s="67">
        <f t="shared" si="29"/>
        <v>2</v>
      </c>
      <c r="O73" s="68">
        <f t="shared" si="29"/>
        <v>79</v>
      </c>
      <c r="P73" s="67">
        <f t="shared" si="29"/>
        <v>28</v>
      </c>
      <c r="Q73" s="69">
        <f t="shared" si="29"/>
        <v>80</v>
      </c>
      <c r="R73" s="68">
        <f t="shared" si="29"/>
        <v>156</v>
      </c>
      <c r="S73" s="69">
        <f t="shared" si="29"/>
        <v>161</v>
      </c>
      <c r="T73" s="67">
        <f t="shared" si="29"/>
        <v>-28</v>
      </c>
      <c r="U73" s="68">
        <f t="shared" si="29"/>
        <v>17</v>
      </c>
      <c r="V73" s="69">
        <f t="shared" si="29"/>
        <v>475</v>
      </c>
      <c r="W73" s="67">
        <f t="shared" si="29"/>
        <v>219</v>
      </c>
      <c r="X73" s="67">
        <f t="shared" si="29"/>
        <v>33</v>
      </c>
      <c r="Y73" s="67">
        <f t="shared" si="29"/>
        <v>373</v>
      </c>
      <c r="Z73" s="67">
        <f t="shared" si="29"/>
        <v>699</v>
      </c>
      <c r="AA73" s="67">
        <f t="shared" si="29"/>
        <v>2351</v>
      </c>
      <c r="AB73" s="68">
        <f t="shared" si="29"/>
        <v>1816</v>
      </c>
      <c r="AC73" s="67">
        <f t="shared" si="29"/>
        <v>0</v>
      </c>
      <c r="AD73" s="67">
        <f t="shared" si="29"/>
        <v>18</v>
      </c>
      <c r="AE73" s="67">
        <f t="shared" si="29"/>
        <v>973</v>
      </c>
      <c r="AF73" s="67">
        <f t="shared" si="29"/>
        <v>8953</v>
      </c>
      <c r="AG73" s="67">
        <f t="shared" si="29"/>
        <v>179</v>
      </c>
      <c r="AH73" s="67">
        <f t="shared" si="29"/>
        <v>860</v>
      </c>
      <c r="AI73" s="67">
        <f t="shared" si="29"/>
        <v>616</v>
      </c>
      <c r="AJ73" s="69">
        <f t="shared" si="29"/>
        <v>778</v>
      </c>
      <c r="AK73" s="67">
        <f t="shared" si="29"/>
        <v>1041</v>
      </c>
      <c r="AL73" s="67">
        <f t="shared" si="29"/>
        <v>1600</v>
      </c>
      <c r="AM73" s="70">
        <f t="shared" si="29"/>
        <v>134</v>
      </c>
      <c r="AN73" s="68">
        <f t="shared" si="29"/>
        <v>848</v>
      </c>
      <c r="AO73" s="69">
        <f t="shared" si="29"/>
        <v>754</v>
      </c>
      <c r="AP73" s="68">
        <f t="shared" si="29"/>
        <v>419</v>
      </c>
      <c r="AQ73" s="67">
        <f t="shared" si="29"/>
        <v>12339</v>
      </c>
      <c r="AR73" s="67">
        <f t="shared" si="29"/>
        <v>17</v>
      </c>
      <c r="AS73" s="67">
        <f t="shared" si="29"/>
        <v>36602</v>
      </c>
      <c r="AT73" s="75">
        <f>O73*(SUM([2]CPR_CEB!$K$69:$K$70))/(SUM([2]CPR_CEB!$K$69:$K$72))</f>
        <v>13.662899893570399</v>
      </c>
      <c r="AU73" s="75">
        <f>O73*([2]CPR_CEB!$K$71/(SUM([2]CPR_CEB!$K$69:$K$72)))</f>
        <v>16.702122331434296</v>
      </c>
      <c r="AV73" s="75">
        <f>O73*([2]CPR_CEB!$K$72/(SUM([2]CPR_CEB!$K$69:$K$72)))</f>
        <v>48.634977774995299</v>
      </c>
      <c r="AW73" s="71">
        <f>$Q73*([2]CPR_CEB!$K$76/(SUM([2]CPR_CEB!$K$76:$K$78)))</f>
        <v>29.883885584820163</v>
      </c>
      <c r="AX73" s="71">
        <f>$Q73*(SUM([2]CPR_CEB!$K$77:$K$78)/(SUM([2]CPR_CEB!$K$76:$K$78)))</f>
        <v>50.116114415179837</v>
      </c>
      <c r="AY73" s="75">
        <f>$R73*(SUM([2]CPR_CEB!$K$79)/(SUM([2]CPR_CEB!$K$79:$K$84)))</f>
        <v>12.11460115067641</v>
      </c>
      <c r="AZ73" s="75">
        <f>$R73*(SUM([2]CPR_CEB!$K$80)/(SUM([2]CPR_CEB!$K$79:$K$84)))</f>
        <v>48.037941222204942</v>
      </c>
      <c r="BA73" s="75">
        <f>$R73*(SUM([2]CPR_CEB!$K$81:$K$83)/(SUM([2]CPR_CEB!$K$79:$K$84)))</f>
        <v>44.969367127973875</v>
      </c>
      <c r="BB73" s="75">
        <f>$R73*(SUM([2]CPR_CEB!$K$84)/(SUM([2]CPR_CEB!$K$79:$K$84)))</f>
        <v>50.878090499144768</v>
      </c>
      <c r="BC73" s="71">
        <f>$S73*(SUM([2]CPR_CEB!$K$85)/(SUM([2]CPR_CEB!$K$85:$K$90)))</f>
        <v>50.190669094219388</v>
      </c>
      <c r="BD73" s="71">
        <f>$S73*(SUM([2]CPR_CEB!$K$86)/(SUM([2]CPR_CEB!$K$85:$K$90)))</f>
        <v>23.195505234410561</v>
      </c>
      <c r="BE73" s="71">
        <f>$S73*(SUM([2]CPR_CEB!$K$87:$K$90)/(SUM([2]CPR_CEB!$K$85:$K$90)))</f>
        <v>87.613825671370051</v>
      </c>
      <c r="BF73" s="75">
        <f>$U73*(SUM([2]CPR_CEB!$K$93)/(SUM([2]CPR_CEB!$K$93:$K$97)))</f>
        <v>4.0710747125386172E-2</v>
      </c>
      <c r="BG73" s="75">
        <f>$U73*(SUM([2]CPR_CEB!$K$94)/(SUM([2]CPR_CEB!$K$93:$K$97)))*([2]TRP!$D$246/SUM([2]TRP!$D$246:$D$247))</f>
        <v>0.11831130680195691</v>
      </c>
      <c r="BH73" s="75">
        <f>$U73*(SUM([2]CPR_CEB!$K$94)/(SUM([2]CPR_CEB!$K$93:$K$97)))*([2]TRP!$D$247/SUM([2]TRP!$D$246:$D$247))</f>
        <v>5.6340906056570071E-2</v>
      </c>
      <c r="BI73" s="75">
        <f>$U73*(SUM([2]CPR_CEB!$K$95:$K$96)/(SUM([2]CPR_CEB!$K$93:$K$97)))</f>
        <v>1.2583039321426612</v>
      </c>
      <c r="BJ73" s="75">
        <f>$U73*(SUM([2]CPR_CEB!$K$97)/(SUM([2]CPR_CEB!$K$93:$K$97)))</f>
        <v>15.526333107873425</v>
      </c>
      <c r="BK73" s="71">
        <f>$V73*(SUM([2]CPR_CEB!$K$98)/(SUM([2]CPR_CEB!$K$98:$K$100)))</f>
        <v>277.67291404771879</v>
      </c>
      <c r="BL73" s="71">
        <f>$V73*(SUM([2]CPR_CEB!$K$99)/(SUM([2]CPR_CEB!$K$98:$K$100)))</f>
        <v>143.80944217998046</v>
      </c>
      <c r="BM73" s="71">
        <f>$V73*(SUM([2]CPR_CEB!$K$100)/(SUM([2]CPR_CEB!$K$98:$K$100)))</f>
        <v>53.517643772300737</v>
      </c>
      <c r="BN73" s="75">
        <f>$AB73*(SUM([2]CPR_CEB!$K$106)/(SUM([2]CPR_CEB!$K$106:$K$113)))</f>
        <v>117.76034648700673</v>
      </c>
      <c r="BO73" s="75">
        <f>$AB73*(SUM([2]CPR_CEB!$K$107)/(SUM([2]CPR_CEB!$K$106:$K$113)))</f>
        <v>214.93508715645385</v>
      </c>
      <c r="BP73" s="75">
        <f>$AB73*(SUM([2]CPR_CEB!$K$108)/(SUM([2]CPR_CEB!$K$106:$K$113)))</f>
        <v>510.9988236552241</v>
      </c>
      <c r="BQ73" s="75">
        <f>$AB73*(SUM([2]CPR_CEB!$K$109)/(SUM([2]CPR_CEB!$K$106:$K$113)))</f>
        <v>115.23569671692869</v>
      </c>
      <c r="BR73" s="75">
        <f>$AB73*(SUM([2]CPR_CEB!$K$110)/(SUM([2]CPR_CEB!$K$106:$K$113)))</f>
        <v>216.0274836915838</v>
      </c>
      <c r="BS73" s="75">
        <f>$AB73*(SUM([2]CPR_CEB!$K$111:$K$112)/(SUM([2]CPR_CEB!$K$106:$K$113)))</f>
        <v>467.72778312479954</v>
      </c>
      <c r="BT73" s="75">
        <f>$AB73*(SUM([2]CPR_CEB!$K$113)/(SUM([2]CPR_CEB!$K$106:$K$113)))*([2]TRP!$D$248/SUM([2]TRP!$D$248:$D$251))</f>
        <v>18.830155607421091</v>
      </c>
      <c r="BU73" s="75">
        <f>$AB73*(SUM([2]CPR_CEB!$K$113)/(SUM([2]CPR_CEB!$K$106:$K$113)))*([2]TRP!$D$249/SUM([2]TRP!$D$248:$D$251))</f>
        <v>96.516622607306118</v>
      </c>
      <c r="BV73" s="75">
        <f>$AB73*(SUM([2]CPR_CEB!$K$113)/(SUM([2]CPR_CEB!$K$106:$K$113)))*([2]TRP!$D$250/SUM([2]TRP!$D$248:$D$251))</f>
        <v>22.981281264255173</v>
      </c>
      <c r="BW73" s="75">
        <f>$AB73*(SUM([2]CPR_CEB!$K$113)/(SUM([2]CPR_CEB!$K$106:$K$113)))*([2]TRP!$D$251/SUM([2]TRP!$D$248:$D$251))</f>
        <v>34.986719689021029</v>
      </c>
      <c r="BX73" s="71">
        <f>$AJ73*(SUM([2]CPR_CEB!$K$129)/(SUM([2]CPR_CEB!$K$129:$K$130)))</f>
        <v>586.14721031277872</v>
      </c>
      <c r="BY73" s="71">
        <f>$AJ73*(SUM([2]CPR_CEB!$K$130)/(SUM([2]CPR_CEB!$K$129:$K$130)))</f>
        <v>191.85278968722125</v>
      </c>
      <c r="BZ73" s="68">
        <f>$AN73*(SUM([2]CPR_CEB!$K$137)/(SUM([2]CPR_CEB!$K$137:$K$138)))</f>
        <v>142.75645831125158</v>
      </c>
      <c r="CA73" s="68">
        <f>$AN73*(SUM([2]CPR_CEB!$K$138)/(SUM([2]CPR_CEB!$K$137:$K$138)))</f>
        <v>705.24354168874845</v>
      </c>
      <c r="CB73" s="71">
        <f>$AO73*([2]CPR_CEB!$K$139+[2]CPR_CEB!$K$141)/(SUM([2]CPR_CEB!$K$139:$K$141))</f>
        <v>412.18336684035614</v>
      </c>
      <c r="CC73" s="71">
        <f>$AO73*(SUM([2]CPR_CEB!$K$140)/(SUM([2]CPR_CEB!$K$139:$K$141)))</f>
        <v>341.81663315964386</v>
      </c>
      <c r="CD73" s="68">
        <f>$AP73*(SUM([2]CPR_CEB!$K$142)/(SUM([2]CPR_CEB!$K$142:$K$143)))</f>
        <v>176.29409603135718</v>
      </c>
      <c r="CE73" s="68">
        <f>$AP73*(SUM([2]CPR_CEB!$K$143)/(SUM([2]CPR_CEB!$K$142:$K$143)))</f>
        <v>242.70590396864282</v>
      </c>
      <c r="CF73" s="70"/>
      <c r="CG73" s="70"/>
      <c r="CI73" s="72">
        <f t="shared" si="5"/>
        <v>2</v>
      </c>
      <c r="CJ73" s="73">
        <f t="shared" si="6"/>
        <v>326</v>
      </c>
      <c r="CK73" s="73">
        <f t="shared" si="7"/>
        <v>65</v>
      </c>
      <c r="CL73" s="73">
        <f t="shared" si="8"/>
        <v>16.702122331434296</v>
      </c>
      <c r="CM73" s="73">
        <f t="shared" si="9"/>
        <v>48.634977774995299</v>
      </c>
      <c r="CN73" s="73">
        <f t="shared" si="10"/>
        <v>50.116114415179837</v>
      </c>
      <c r="CO73" s="73">
        <f t="shared" si="11"/>
        <v>12.11460115067641</v>
      </c>
      <c r="CP73" s="73">
        <f t="shared" si="11"/>
        <v>48.037941222204942</v>
      </c>
      <c r="CQ73" s="73">
        <f t="shared" si="12"/>
        <v>50.878090499144768</v>
      </c>
      <c r="CR73" s="73">
        <f t="shared" si="12"/>
        <v>50.190669094219388</v>
      </c>
      <c r="CS73" s="73">
        <f t="shared" si="13"/>
        <v>23.195505234410561</v>
      </c>
      <c r="CT73" s="73">
        <f t="shared" si="14"/>
        <v>451.90592598217791</v>
      </c>
      <c r="CU73" s="73">
        <f t="shared" si="15"/>
        <v>252</v>
      </c>
      <c r="CV73" s="73">
        <f t="shared" si="16"/>
        <v>136.59050209442782</v>
      </c>
      <c r="CW73" s="73">
        <f t="shared" si="17"/>
        <v>214.93508715645385</v>
      </c>
      <c r="CX73" s="73">
        <f t="shared" si="18"/>
        <v>607.51544626253019</v>
      </c>
      <c r="CY73" s="73">
        <f t="shared" si="18"/>
        <v>138.21697798118385</v>
      </c>
      <c r="CZ73" s="73">
        <f t="shared" si="18"/>
        <v>251.01420338060484</v>
      </c>
      <c r="DA73" s="73">
        <f t="shared" si="19"/>
        <v>19582.108914620541</v>
      </c>
      <c r="DB73" s="73">
        <f t="shared" si="20"/>
        <v>13837.618868504258</v>
      </c>
      <c r="DC73" s="73">
        <f t="shared" si="21"/>
        <v>4.0710747125386172E-2</v>
      </c>
      <c r="DD73" s="73">
        <f t="shared" si="22"/>
        <v>15.644644414675382</v>
      </c>
      <c r="DE73" s="73">
        <f t="shared" si="23"/>
        <v>277.67291404771879</v>
      </c>
      <c r="DF73" s="73">
        <f t="shared" si="24"/>
        <v>143.86578308603703</v>
      </c>
      <c r="DG73" s="74">
        <f t="shared" si="25"/>
        <v>36602.000000000007</v>
      </c>
      <c r="DH73" s="99"/>
    </row>
    <row r="74" spans="1:112" ht="13.25" x14ac:dyDescent="0.25">
      <c r="A74" s="22" t="str">
        <f t="shared" si="30"/>
        <v>COMMERCE ET REPARATION AUTOMOBILE</v>
      </c>
      <c r="B74" s="22" t="str">
        <f t="shared" si="30"/>
        <v xml:space="preserve">FJ1 </v>
      </c>
      <c r="C74" s="22">
        <v>19</v>
      </c>
      <c r="D74" s="67">
        <f t="shared" si="27"/>
        <v>0</v>
      </c>
      <c r="E74" s="67">
        <f t="shared" si="29"/>
        <v>0</v>
      </c>
      <c r="F74" s="67">
        <f t="shared" si="29"/>
        <v>0</v>
      </c>
      <c r="G74" s="67">
        <f t="shared" si="29"/>
        <v>0</v>
      </c>
      <c r="H74" s="67">
        <f t="shared" si="29"/>
        <v>0</v>
      </c>
      <c r="I74" s="67">
        <f t="shared" si="29"/>
        <v>0</v>
      </c>
      <c r="J74" s="67">
        <f t="shared" si="29"/>
        <v>0</v>
      </c>
      <c r="K74" s="67">
        <f t="shared" si="29"/>
        <v>0</v>
      </c>
      <c r="L74" s="67">
        <f t="shared" si="29"/>
        <v>0</v>
      </c>
      <c r="M74" s="67">
        <f t="shared" si="29"/>
        <v>0</v>
      </c>
      <c r="N74" s="67">
        <f t="shared" si="29"/>
        <v>0</v>
      </c>
      <c r="O74" s="68">
        <f t="shared" si="29"/>
        <v>0</v>
      </c>
      <c r="P74" s="67">
        <f t="shared" si="29"/>
        <v>0</v>
      </c>
      <c r="Q74" s="69">
        <f t="shared" si="29"/>
        <v>0</v>
      </c>
      <c r="R74" s="68">
        <f t="shared" si="29"/>
        <v>0</v>
      </c>
      <c r="S74" s="69">
        <f t="shared" si="29"/>
        <v>0</v>
      </c>
      <c r="T74" s="67">
        <f t="shared" si="29"/>
        <v>0</v>
      </c>
      <c r="U74" s="68">
        <f t="shared" si="29"/>
        <v>0</v>
      </c>
      <c r="V74" s="69">
        <f t="shared" si="29"/>
        <v>0</v>
      </c>
      <c r="W74" s="67">
        <f t="shared" si="29"/>
        <v>0</v>
      </c>
      <c r="X74" s="67">
        <f t="shared" si="29"/>
        <v>0</v>
      </c>
      <c r="Y74" s="67">
        <f t="shared" si="29"/>
        <v>0</v>
      </c>
      <c r="Z74" s="67">
        <f t="shared" si="29"/>
        <v>0</v>
      </c>
      <c r="AA74" s="67">
        <f t="shared" si="29"/>
        <v>0</v>
      </c>
      <c r="AB74" s="68">
        <f t="shared" si="29"/>
        <v>0</v>
      </c>
      <c r="AC74" s="67">
        <f t="shared" si="29"/>
        <v>0</v>
      </c>
      <c r="AD74" s="67">
        <f t="shared" si="29"/>
        <v>0</v>
      </c>
      <c r="AE74" s="67">
        <f t="shared" si="29"/>
        <v>0</v>
      </c>
      <c r="AF74" s="67">
        <f t="shared" si="29"/>
        <v>0</v>
      </c>
      <c r="AG74" s="67">
        <f t="shared" si="29"/>
        <v>0</v>
      </c>
      <c r="AH74" s="67">
        <f t="shared" si="29"/>
        <v>0</v>
      </c>
      <c r="AI74" s="67">
        <f t="shared" si="29"/>
        <v>0</v>
      </c>
      <c r="AJ74" s="69">
        <f t="shared" si="29"/>
        <v>0</v>
      </c>
      <c r="AK74" s="67">
        <f t="shared" si="29"/>
        <v>0</v>
      </c>
      <c r="AL74" s="67">
        <f t="shared" si="29"/>
        <v>0</v>
      </c>
      <c r="AM74" s="70">
        <f t="shared" si="29"/>
        <v>0</v>
      </c>
      <c r="AN74" s="68">
        <f t="shared" si="29"/>
        <v>0</v>
      </c>
      <c r="AO74" s="69">
        <f t="shared" si="29"/>
        <v>0</v>
      </c>
      <c r="AP74" s="68">
        <f t="shared" si="29"/>
        <v>0</v>
      </c>
      <c r="AQ74" s="67">
        <f t="shared" si="29"/>
        <v>0</v>
      </c>
      <c r="AR74" s="67">
        <f t="shared" si="29"/>
        <v>0</v>
      </c>
      <c r="AS74" s="67">
        <f t="shared" si="29"/>
        <v>0</v>
      </c>
      <c r="AT74" s="75">
        <f>O74*(SUM([2]CPR_CEB!$K$69:$K$70))/(SUM([2]CPR_CEB!$K$69:$K$72))</f>
        <v>0</v>
      </c>
      <c r="AU74" s="75">
        <f>O74*([2]CPR_CEB!$K$71/(SUM([2]CPR_CEB!$K$69:$K$72)))</f>
        <v>0</v>
      </c>
      <c r="AV74" s="75">
        <f>O74*([2]CPR_CEB!$K$72/(SUM([2]CPR_CEB!$K$69:$K$72)))</f>
        <v>0</v>
      </c>
      <c r="AW74" s="71">
        <f>$Q74*([2]CPR_CEB!$K$76/(SUM([2]CPR_CEB!$K$76:$K$78)))</f>
        <v>0</v>
      </c>
      <c r="AX74" s="71">
        <f>$Q74*(SUM([2]CPR_CEB!$K$77:$K$78)/(SUM([2]CPR_CEB!$K$76:$K$78)))</f>
        <v>0</v>
      </c>
      <c r="AY74" s="75">
        <f>$R74*(SUM([2]CPR_CEB!$K$79)/(SUM([2]CPR_CEB!$K$79:$K$84)))</f>
        <v>0</v>
      </c>
      <c r="AZ74" s="75">
        <f>$R74*(SUM([2]CPR_CEB!$K$80)/(SUM([2]CPR_CEB!$K$79:$K$84)))</f>
        <v>0</v>
      </c>
      <c r="BA74" s="75">
        <f>$R74*(SUM([2]CPR_CEB!$K$81:$K$83)/(SUM([2]CPR_CEB!$K$79:$K$84)))</f>
        <v>0</v>
      </c>
      <c r="BB74" s="75">
        <f>$R74*(SUM([2]CPR_CEB!$K$84)/(SUM([2]CPR_CEB!$K$79:$K$84)))</f>
        <v>0</v>
      </c>
      <c r="BC74" s="71">
        <f>$S74*(SUM([2]CPR_CEB!$K$85)/(SUM([2]CPR_CEB!$K$85:$K$90)))</f>
        <v>0</v>
      </c>
      <c r="BD74" s="71">
        <f>$S74*(SUM([2]CPR_CEB!$K$86)/(SUM([2]CPR_CEB!$K$85:$K$90)))</f>
        <v>0</v>
      </c>
      <c r="BE74" s="71">
        <f>$S74*(SUM([2]CPR_CEB!$K$87:$K$90)/(SUM([2]CPR_CEB!$K$85:$K$90)))</f>
        <v>0</v>
      </c>
      <c r="BF74" s="75">
        <f>$U74*(SUM([2]CPR_CEB!$K$93)/(SUM([2]CPR_CEB!$K$93:$K$97)))</f>
        <v>0</v>
      </c>
      <c r="BG74" s="75">
        <f>$U74*(SUM([2]CPR_CEB!$K$94)/(SUM([2]CPR_CEB!$K$93:$K$97)))*([2]TRP!$D$246/SUM([2]TRP!$D$246:$D$247))</f>
        <v>0</v>
      </c>
      <c r="BH74" s="75">
        <f>$U74*(SUM([2]CPR_CEB!$K$94)/(SUM([2]CPR_CEB!$K$93:$K$97)))*([2]TRP!$D$247/SUM([2]TRP!$D$246:$D$247))</f>
        <v>0</v>
      </c>
      <c r="BI74" s="75">
        <f>$U74*(SUM([2]CPR_CEB!$K$95:$K$96)/(SUM([2]CPR_CEB!$K$93:$K$97)))</f>
        <v>0</v>
      </c>
      <c r="BJ74" s="75">
        <f>$U74*(SUM([2]CPR_CEB!$K$97)/(SUM([2]CPR_CEB!$K$93:$K$97)))</f>
        <v>0</v>
      </c>
      <c r="BK74" s="71">
        <f>$V74*(SUM([2]CPR_CEB!$K$98)/(SUM([2]CPR_CEB!$K$98:$K$100)))</f>
        <v>0</v>
      </c>
      <c r="BL74" s="71">
        <f>$V74*(SUM([2]CPR_CEB!$K$99)/(SUM([2]CPR_CEB!$K$98:$K$100)))</f>
        <v>0</v>
      </c>
      <c r="BM74" s="71">
        <f>$V74*(SUM([2]CPR_CEB!$K$100)/(SUM([2]CPR_CEB!$K$98:$K$100)))</f>
        <v>0</v>
      </c>
      <c r="BN74" s="75">
        <f>$AB74*(SUM([2]CPR_CEB!$K$106)/(SUM([2]CPR_CEB!$K$106:$K$113)))</f>
        <v>0</v>
      </c>
      <c r="BO74" s="75">
        <f>$AB74*(SUM([2]CPR_CEB!$K$107)/(SUM([2]CPR_CEB!$K$106:$K$113)))</f>
        <v>0</v>
      </c>
      <c r="BP74" s="75">
        <f>$AB74*(SUM([2]CPR_CEB!$K$108)/(SUM([2]CPR_CEB!$K$106:$K$113)))</f>
        <v>0</v>
      </c>
      <c r="BQ74" s="75">
        <f>$AB74*(SUM([2]CPR_CEB!$K$109)/(SUM([2]CPR_CEB!$K$106:$K$113)))</f>
        <v>0</v>
      </c>
      <c r="BR74" s="75">
        <f>$AB74*(SUM([2]CPR_CEB!$K$110)/(SUM([2]CPR_CEB!$K$106:$K$113)))</f>
        <v>0</v>
      </c>
      <c r="BS74" s="75">
        <f>$AB74*(SUM([2]CPR_CEB!$K$111:$K$112)/(SUM([2]CPR_CEB!$K$106:$K$113)))</f>
        <v>0</v>
      </c>
      <c r="BT74" s="75">
        <f>$AB74*(SUM([2]CPR_CEB!$K$113)/(SUM([2]CPR_CEB!$K$106:$K$113)))*([2]TRP!$D$248/SUM([2]TRP!$D$248:$D$251))</f>
        <v>0</v>
      </c>
      <c r="BU74" s="75">
        <f>$AB74*(SUM([2]CPR_CEB!$K$113)/(SUM([2]CPR_CEB!$K$106:$K$113)))*([2]TRP!$D$249/SUM([2]TRP!$D$248:$D$251))</f>
        <v>0</v>
      </c>
      <c r="BV74" s="75">
        <f>$AB74*(SUM([2]CPR_CEB!$K$113)/(SUM([2]CPR_CEB!$K$106:$K$113)))*([2]TRP!$D$250/SUM([2]TRP!$D$248:$D$251))</f>
        <v>0</v>
      </c>
      <c r="BW74" s="75">
        <f>$AB74*(SUM([2]CPR_CEB!$K$113)/(SUM([2]CPR_CEB!$K$106:$K$113)))*([2]TRP!$D$251/SUM([2]TRP!$D$248:$D$251))</f>
        <v>0</v>
      </c>
      <c r="BX74" s="71">
        <f>$AJ74*(SUM([2]CPR_CEB!$K$129)/(SUM([2]CPR_CEB!$K$129:$K$130)))</f>
        <v>0</v>
      </c>
      <c r="BY74" s="71">
        <f>$AJ74*(SUM([2]CPR_CEB!$K$130)/(SUM([2]CPR_CEB!$K$129:$K$130)))</f>
        <v>0</v>
      </c>
      <c r="BZ74" s="68">
        <f>$AN74*(SUM([2]CPR_CEB!$K$137)/(SUM([2]CPR_CEB!$K$137:$K$138)))</f>
        <v>0</v>
      </c>
      <c r="CA74" s="68">
        <f>$AN74*(SUM([2]CPR_CEB!$K$138)/(SUM([2]CPR_CEB!$K$137:$K$138)))</f>
        <v>0</v>
      </c>
      <c r="CB74" s="71">
        <f>$AO74*([2]CPR_CEB!$K$139+[2]CPR_CEB!$K$141)/(SUM([2]CPR_CEB!$K$139:$K$141))</f>
        <v>0</v>
      </c>
      <c r="CC74" s="71">
        <f>$AO74*(SUM([2]CPR_CEB!$K$140)/(SUM([2]CPR_CEB!$K$139:$K$141)))</f>
        <v>0</v>
      </c>
      <c r="CD74" s="68">
        <f>$AP74*(SUM([2]CPR_CEB!$K$142)/(SUM([2]CPR_CEB!$K$142:$K$143)))</f>
        <v>0</v>
      </c>
      <c r="CE74" s="68">
        <f>$AP74*(SUM([2]CPR_CEB!$K$143)/(SUM([2]CPR_CEB!$K$142:$K$143)))</f>
        <v>0</v>
      </c>
      <c r="CF74" s="70"/>
      <c r="CG74" s="70"/>
      <c r="CI74" s="72">
        <f t="shared" si="5"/>
        <v>0</v>
      </c>
      <c r="CJ74" s="73">
        <f t="shared" si="6"/>
        <v>0</v>
      </c>
      <c r="CK74" s="73">
        <f t="shared" si="7"/>
        <v>0</v>
      </c>
      <c r="CL74" s="73">
        <f t="shared" si="8"/>
        <v>0</v>
      </c>
      <c r="CM74" s="73">
        <f t="shared" si="9"/>
        <v>0</v>
      </c>
      <c r="CN74" s="73">
        <f t="shared" si="10"/>
        <v>0</v>
      </c>
      <c r="CO74" s="73">
        <f t="shared" si="11"/>
        <v>0</v>
      </c>
      <c r="CP74" s="73">
        <f t="shared" si="11"/>
        <v>0</v>
      </c>
      <c r="CQ74" s="73">
        <f t="shared" si="12"/>
        <v>0</v>
      </c>
      <c r="CR74" s="73">
        <f t="shared" si="12"/>
        <v>0</v>
      </c>
      <c r="CS74" s="73">
        <f t="shared" si="13"/>
        <v>0</v>
      </c>
      <c r="CT74" s="73">
        <f t="shared" si="14"/>
        <v>0</v>
      </c>
      <c r="CU74" s="73">
        <f t="shared" si="15"/>
        <v>0</v>
      </c>
      <c r="CV74" s="73">
        <f t="shared" si="16"/>
        <v>0</v>
      </c>
      <c r="CW74" s="73">
        <f t="shared" si="17"/>
        <v>0</v>
      </c>
      <c r="CX74" s="73">
        <f t="shared" si="18"/>
        <v>0</v>
      </c>
      <c r="CY74" s="73">
        <f t="shared" si="18"/>
        <v>0</v>
      </c>
      <c r="CZ74" s="73">
        <f t="shared" si="18"/>
        <v>0</v>
      </c>
      <c r="DA74" s="73">
        <f t="shared" si="19"/>
        <v>0</v>
      </c>
      <c r="DB74" s="73">
        <f t="shared" si="20"/>
        <v>0</v>
      </c>
      <c r="DC74" s="73">
        <f t="shared" si="21"/>
        <v>0</v>
      </c>
      <c r="DD74" s="73">
        <f t="shared" si="22"/>
        <v>0</v>
      </c>
      <c r="DE74" s="73">
        <f t="shared" si="23"/>
        <v>0</v>
      </c>
      <c r="DF74" s="73">
        <f t="shared" si="24"/>
        <v>0</v>
      </c>
      <c r="DG74" s="74">
        <f t="shared" si="25"/>
        <v>0</v>
      </c>
      <c r="DH74" s="99"/>
    </row>
    <row r="75" spans="1:112" ht="13.25" x14ac:dyDescent="0.25">
      <c r="A75" s="22" t="str">
        <f t="shared" si="30"/>
        <v>COMMERCE DE GROS  INTERMEDIAIRES</v>
      </c>
      <c r="B75" s="22" t="str">
        <f t="shared" si="30"/>
        <v xml:space="preserve">FJ2 </v>
      </c>
      <c r="C75" s="22">
        <v>19</v>
      </c>
      <c r="D75" s="67">
        <f t="shared" si="27"/>
        <v>0</v>
      </c>
      <c r="E75" s="67">
        <f t="shared" si="29"/>
        <v>0</v>
      </c>
      <c r="F75" s="67">
        <f t="shared" si="29"/>
        <v>0</v>
      </c>
      <c r="G75" s="67">
        <f t="shared" si="29"/>
        <v>0</v>
      </c>
      <c r="H75" s="67">
        <f t="shared" si="29"/>
        <v>0</v>
      </c>
      <c r="I75" s="67">
        <f t="shared" si="29"/>
        <v>0</v>
      </c>
      <c r="J75" s="67">
        <f t="shared" si="29"/>
        <v>0</v>
      </c>
      <c r="K75" s="67">
        <f t="shared" si="29"/>
        <v>0</v>
      </c>
      <c r="L75" s="67">
        <f t="shared" si="29"/>
        <v>0</v>
      </c>
      <c r="M75" s="67">
        <f t="shared" si="29"/>
        <v>0</v>
      </c>
      <c r="N75" s="67">
        <f t="shared" si="29"/>
        <v>0</v>
      </c>
      <c r="O75" s="68">
        <f t="shared" si="29"/>
        <v>0</v>
      </c>
      <c r="P75" s="67">
        <f t="shared" si="29"/>
        <v>0</v>
      </c>
      <c r="Q75" s="69">
        <f t="shared" si="29"/>
        <v>0</v>
      </c>
      <c r="R75" s="68">
        <f t="shared" si="29"/>
        <v>0</v>
      </c>
      <c r="S75" s="69">
        <f t="shared" si="29"/>
        <v>0</v>
      </c>
      <c r="T75" s="67">
        <f t="shared" si="29"/>
        <v>0</v>
      </c>
      <c r="U75" s="68">
        <f t="shared" si="29"/>
        <v>0</v>
      </c>
      <c r="V75" s="69">
        <f t="shared" si="29"/>
        <v>0</v>
      </c>
      <c r="W75" s="67">
        <f t="shared" si="29"/>
        <v>0</v>
      </c>
      <c r="X75" s="67">
        <f t="shared" si="29"/>
        <v>0</v>
      </c>
      <c r="Y75" s="67">
        <f t="shared" si="29"/>
        <v>0</v>
      </c>
      <c r="Z75" s="67">
        <f t="shared" si="29"/>
        <v>0</v>
      </c>
      <c r="AA75" s="67">
        <f t="shared" si="29"/>
        <v>0</v>
      </c>
      <c r="AB75" s="68">
        <f t="shared" si="29"/>
        <v>0</v>
      </c>
      <c r="AC75" s="67">
        <f t="shared" si="29"/>
        <v>0</v>
      </c>
      <c r="AD75" s="67">
        <f t="shared" si="29"/>
        <v>0</v>
      </c>
      <c r="AE75" s="67">
        <f t="shared" si="29"/>
        <v>0</v>
      </c>
      <c r="AF75" s="67">
        <f t="shared" si="29"/>
        <v>0</v>
      </c>
      <c r="AG75" s="67">
        <f t="shared" si="29"/>
        <v>0</v>
      </c>
      <c r="AH75" s="67">
        <f t="shared" si="29"/>
        <v>0</v>
      </c>
      <c r="AI75" s="67">
        <f t="shared" si="29"/>
        <v>0</v>
      </c>
      <c r="AJ75" s="69">
        <f t="shared" si="29"/>
        <v>0</v>
      </c>
      <c r="AK75" s="67">
        <f t="shared" si="29"/>
        <v>0</v>
      </c>
      <c r="AL75" s="67">
        <f t="shared" si="29"/>
        <v>0</v>
      </c>
      <c r="AM75" s="70">
        <f t="shared" si="29"/>
        <v>0</v>
      </c>
      <c r="AN75" s="68">
        <f t="shared" si="29"/>
        <v>0</v>
      </c>
      <c r="AO75" s="69">
        <f t="shared" si="29"/>
        <v>0</v>
      </c>
      <c r="AP75" s="68">
        <f t="shared" si="29"/>
        <v>0</v>
      </c>
      <c r="AQ75" s="67">
        <f t="shared" si="29"/>
        <v>0</v>
      </c>
      <c r="AR75" s="67">
        <f t="shared" si="29"/>
        <v>0</v>
      </c>
      <c r="AS75" s="67">
        <f t="shared" si="29"/>
        <v>0</v>
      </c>
      <c r="AT75" s="75">
        <f>O75*(SUM([2]CPR_CEB!$K$69:$K$70))/(SUM([2]CPR_CEB!$K$69:$K$72))</f>
        <v>0</v>
      </c>
      <c r="AU75" s="75">
        <f>O75*([2]CPR_CEB!$K$71/(SUM([2]CPR_CEB!$K$69:$K$72)))</f>
        <v>0</v>
      </c>
      <c r="AV75" s="75">
        <f>O75*([2]CPR_CEB!$K$72/(SUM([2]CPR_CEB!$K$69:$K$72)))</f>
        <v>0</v>
      </c>
      <c r="AW75" s="71">
        <f>$Q75*([2]CPR_CEB!$K$76/(SUM([2]CPR_CEB!$K$76:$K$78)))</f>
        <v>0</v>
      </c>
      <c r="AX75" s="71">
        <f>$Q75*(SUM([2]CPR_CEB!$K$77:$K$78)/(SUM([2]CPR_CEB!$K$76:$K$78)))</f>
        <v>0</v>
      </c>
      <c r="AY75" s="75">
        <f>$R75*(SUM([2]CPR_CEB!$K$79)/(SUM([2]CPR_CEB!$K$79:$K$84)))</f>
        <v>0</v>
      </c>
      <c r="AZ75" s="75">
        <f>$R75*(SUM([2]CPR_CEB!$K$80)/(SUM([2]CPR_CEB!$K$79:$K$84)))</f>
        <v>0</v>
      </c>
      <c r="BA75" s="75">
        <f>$R75*(SUM([2]CPR_CEB!$K$81:$K$83)/(SUM([2]CPR_CEB!$K$79:$K$84)))</f>
        <v>0</v>
      </c>
      <c r="BB75" s="75">
        <f>$R75*(SUM([2]CPR_CEB!$K$84)/(SUM([2]CPR_CEB!$K$79:$K$84)))</f>
        <v>0</v>
      </c>
      <c r="BC75" s="71">
        <f>$S75*(SUM([2]CPR_CEB!$K$85)/(SUM([2]CPR_CEB!$K$85:$K$90)))</f>
        <v>0</v>
      </c>
      <c r="BD75" s="71">
        <f>$S75*(SUM([2]CPR_CEB!$K$86)/(SUM([2]CPR_CEB!$K$85:$K$90)))</f>
        <v>0</v>
      </c>
      <c r="BE75" s="71">
        <f>$S75*(SUM([2]CPR_CEB!$K$87:$K$90)/(SUM([2]CPR_CEB!$K$85:$K$90)))</f>
        <v>0</v>
      </c>
      <c r="BF75" s="75">
        <f>$U75*(SUM([2]CPR_CEB!$K$93)/(SUM([2]CPR_CEB!$K$93:$K$97)))</f>
        <v>0</v>
      </c>
      <c r="BG75" s="75">
        <f>$U75*(SUM([2]CPR_CEB!$K$94)/(SUM([2]CPR_CEB!$K$93:$K$97)))*([2]TRP!$D$246/SUM([2]TRP!$D$246:$D$247))</f>
        <v>0</v>
      </c>
      <c r="BH75" s="75">
        <f>$U75*(SUM([2]CPR_CEB!$K$94)/(SUM([2]CPR_CEB!$K$93:$K$97)))*([2]TRP!$D$247/SUM([2]TRP!$D$246:$D$247))</f>
        <v>0</v>
      </c>
      <c r="BI75" s="75">
        <f>$U75*(SUM([2]CPR_CEB!$K$95:$K$96)/(SUM([2]CPR_CEB!$K$93:$K$97)))</f>
        <v>0</v>
      </c>
      <c r="BJ75" s="75">
        <f>$U75*(SUM([2]CPR_CEB!$K$97)/(SUM([2]CPR_CEB!$K$93:$K$97)))</f>
        <v>0</v>
      </c>
      <c r="BK75" s="71">
        <f>$V75*(SUM([2]CPR_CEB!$K$98)/(SUM([2]CPR_CEB!$K$98:$K$100)))</f>
        <v>0</v>
      </c>
      <c r="BL75" s="71">
        <f>$V75*(SUM([2]CPR_CEB!$K$99)/(SUM([2]CPR_CEB!$K$98:$K$100)))</f>
        <v>0</v>
      </c>
      <c r="BM75" s="71">
        <f>$V75*(SUM([2]CPR_CEB!$K$100)/(SUM([2]CPR_CEB!$K$98:$K$100)))</f>
        <v>0</v>
      </c>
      <c r="BN75" s="75">
        <f>$AB75*(SUM([2]CPR_CEB!$K$106)/(SUM([2]CPR_CEB!$K$106:$K$113)))</f>
        <v>0</v>
      </c>
      <c r="BO75" s="75">
        <f>$AB75*(SUM([2]CPR_CEB!$K$107)/(SUM([2]CPR_CEB!$K$106:$K$113)))</f>
        <v>0</v>
      </c>
      <c r="BP75" s="75">
        <f>$AB75*(SUM([2]CPR_CEB!$K$108)/(SUM([2]CPR_CEB!$K$106:$K$113)))</f>
        <v>0</v>
      </c>
      <c r="BQ75" s="75">
        <f>$AB75*(SUM([2]CPR_CEB!$K$109)/(SUM([2]CPR_CEB!$K$106:$K$113)))</f>
        <v>0</v>
      </c>
      <c r="BR75" s="75">
        <f>$AB75*(SUM([2]CPR_CEB!$K$110)/(SUM([2]CPR_CEB!$K$106:$K$113)))</f>
        <v>0</v>
      </c>
      <c r="BS75" s="75">
        <f>$AB75*(SUM([2]CPR_CEB!$K$111:$K$112)/(SUM([2]CPR_CEB!$K$106:$K$113)))</f>
        <v>0</v>
      </c>
      <c r="BT75" s="75">
        <f>$AB75*(SUM([2]CPR_CEB!$K$113)/(SUM([2]CPR_CEB!$K$106:$K$113)))*([2]TRP!$D$248/SUM([2]TRP!$D$248:$D$251))</f>
        <v>0</v>
      </c>
      <c r="BU75" s="75">
        <f>$AB75*(SUM([2]CPR_CEB!$K$113)/(SUM([2]CPR_CEB!$K$106:$K$113)))*([2]TRP!$D$249/SUM([2]TRP!$D$248:$D$251))</f>
        <v>0</v>
      </c>
      <c r="BV75" s="75">
        <f>$AB75*(SUM([2]CPR_CEB!$K$113)/(SUM([2]CPR_CEB!$K$106:$K$113)))*([2]TRP!$D$250/SUM([2]TRP!$D$248:$D$251))</f>
        <v>0</v>
      </c>
      <c r="BW75" s="75">
        <f>$AB75*(SUM([2]CPR_CEB!$K$113)/(SUM([2]CPR_CEB!$K$106:$K$113)))*([2]TRP!$D$251/SUM([2]TRP!$D$248:$D$251))</f>
        <v>0</v>
      </c>
      <c r="BX75" s="71">
        <f>$AJ75*(SUM([2]CPR_CEB!$K$129)/(SUM([2]CPR_CEB!$K$129:$K$130)))</f>
        <v>0</v>
      </c>
      <c r="BY75" s="71">
        <f>$AJ75*(SUM([2]CPR_CEB!$K$130)/(SUM([2]CPR_CEB!$K$129:$K$130)))</f>
        <v>0</v>
      </c>
      <c r="BZ75" s="68">
        <f>$AN75*(SUM([2]CPR_CEB!$K$137)/(SUM([2]CPR_CEB!$K$137:$K$138)))</f>
        <v>0</v>
      </c>
      <c r="CA75" s="68">
        <f>$AN75*(SUM([2]CPR_CEB!$K$138)/(SUM([2]CPR_CEB!$K$137:$K$138)))</f>
        <v>0</v>
      </c>
      <c r="CB75" s="71">
        <f>$AO75*([2]CPR_CEB!$K$139+[2]CPR_CEB!$K$141)/(SUM([2]CPR_CEB!$K$139:$K$141))</f>
        <v>0</v>
      </c>
      <c r="CC75" s="71">
        <f>$AO75*(SUM([2]CPR_CEB!$K$140)/(SUM([2]CPR_CEB!$K$139:$K$141)))</f>
        <v>0</v>
      </c>
      <c r="CD75" s="68">
        <f>$AP75*(SUM([2]CPR_CEB!$K$142)/(SUM([2]CPR_CEB!$K$142:$K$143)))</f>
        <v>0</v>
      </c>
      <c r="CE75" s="68">
        <f>$AP75*(SUM([2]CPR_CEB!$K$143)/(SUM([2]CPR_CEB!$K$142:$K$143)))</f>
        <v>0</v>
      </c>
      <c r="CF75" s="70"/>
      <c r="CG75" s="70"/>
      <c r="CI75" s="72">
        <f t="shared" si="5"/>
        <v>0</v>
      </c>
      <c r="CJ75" s="73">
        <f t="shared" si="6"/>
        <v>0</v>
      </c>
      <c r="CK75" s="73">
        <f t="shared" si="7"/>
        <v>0</v>
      </c>
      <c r="CL75" s="73">
        <f t="shared" si="8"/>
        <v>0</v>
      </c>
      <c r="CM75" s="73">
        <f t="shared" si="9"/>
        <v>0</v>
      </c>
      <c r="CN75" s="73">
        <f t="shared" si="10"/>
        <v>0</v>
      </c>
      <c r="CO75" s="73">
        <f t="shared" si="11"/>
        <v>0</v>
      </c>
      <c r="CP75" s="73">
        <f t="shared" si="11"/>
        <v>0</v>
      </c>
      <c r="CQ75" s="73">
        <f t="shared" si="12"/>
        <v>0</v>
      </c>
      <c r="CR75" s="73">
        <f t="shared" si="12"/>
        <v>0</v>
      </c>
      <c r="CS75" s="73">
        <f t="shared" si="13"/>
        <v>0</v>
      </c>
      <c r="CT75" s="73">
        <f t="shared" si="14"/>
        <v>0</v>
      </c>
      <c r="CU75" s="73">
        <f t="shared" si="15"/>
        <v>0</v>
      </c>
      <c r="CV75" s="73">
        <f t="shared" si="16"/>
        <v>0</v>
      </c>
      <c r="CW75" s="73">
        <f t="shared" si="17"/>
        <v>0</v>
      </c>
      <c r="CX75" s="73">
        <f t="shared" si="18"/>
        <v>0</v>
      </c>
      <c r="CY75" s="73">
        <f t="shared" si="18"/>
        <v>0</v>
      </c>
      <c r="CZ75" s="73">
        <f t="shared" si="18"/>
        <v>0</v>
      </c>
      <c r="DA75" s="73">
        <f t="shared" si="19"/>
        <v>0</v>
      </c>
      <c r="DB75" s="73">
        <f t="shared" si="20"/>
        <v>0</v>
      </c>
      <c r="DC75" s="73">
        <f t="shared" si="21"/>
        <v>0</v>
      </c>
      <c r="DD75" s="73">
        <f t="shared" si="22"/>
        <v>0</v>
      </c>
      <c r="DE75" s="73">
        <f t="shared" si="23"/>
        <v>0</v>
      </c>
      <c r="DF75" s="73">
        <f t="shared" si="24"/>
        <v>0</v>
      </c>
      <c r="DG75" s="74">
        <f t="shared" si="25"/>
        <v>0</v>
      </c>
      <c r="DH75" s="99"/>
    </row>
    <row r="76" spans="1:112" ht="13.25" x14ac:dyDescent="0.25">
      <c r="A76" s="22" t="str">
        <f t="shared" si="30"/>
        <v>COMMERCE DE DETAIL ET REPARATIONS</v>
      </c>
      <c r="B76" s="22" t="str">
        <f t="shared" si="30"/>
        <v xml:space="preserve">FJ3 </v>
      </c>
      <c r="C76" s="22">
        <v>19</v>
      </c>
      <c r="D76" s="67">
        <f t="shared" si="27"/>
        <v>0</v>
      </c>
      <c r="E76" s="67">
        <f t="shared" si="29"/>
        <v>0</v>
      </c>
      <c r="F76" s="67">
        <f t="shared" si="29"/>
        <v>0</v>
      </c>
      <c r="G76" s="67">
        <f t="shared" si="29"/>
        <v>0</v>
      </c>
      <c r="H76" s="67">
        <f t="shared" si="29"/>
        <v>0</v>
      </c>
      <c r="I76" s="67">
        <f t="shared" si="29"/>
        <v>0</v>
      </c>
      <c r="J76" s="67">
        <f t="shared" si="29"/>
        <v>0</v>
      </c>
      <c r="K76" s="67">
        <f t="shared" si="29"/>
        <v>0</v>
      </c>
      <c r="L76" s="67">
        <f t="shared" si="29"/>
        <v>0</v>
      </c>
      <c r="M76" s="67">
        <f t="shared" si="29"/>
        <v>0</v>
      </c>
      <c r="N76" s="67">
        <f t="shared" si="29"/>
        <v>0</v>
      </c>
      <c r="O76" s="68">
        <f t="shared" si="29"/>
        <v>0</v>
      </c>
      <c r="P76" s="67">
        <f t="shared" si="29"/>
        <v>0</v>
      </c>
      <c r="Q76" s="69">
        <f t="shared" si="29"/>
        <v>0</v>
      </c>
      <c r="R76" s="68">
        <f t="shared" si="29"/>
        <v>0</v>
      </c>
      <c r="S76" s="69">
        <f t="shared" si="29"/>
        <v>0</v>
      </c>
      <c r="T76" s="67">
        <f t="shared" si="29"/>
        <v>0</v>
      </c>
      <c r="U76" s="68">
        <f t="shared" si="29"/>
        <v>0</v>
      </c>
      <c r="V76" s="69">
        <f t="shared" si="29"/>
        <v>0</v>
      </c>
      <c r="W76" s="67">
        <f t="shared" si="29"/>
        <v>0</v>
      </c>
      <c r="X76" s="67">
        <f t="shared" si="29"/>
        <v>0</v>
      </c>
      <c r="Y76" s="67">
        <f t="shared" si="29"/>
        <v>0</v>
      </c>
      <c r="Z76" s="67">
        <f t="shared" si="29"/>
        <v>0</v>
      </c>
      <c r="AA76" s="67">
        <f t="shared" si="29"/>
        <v>0</v>
      </c>
      <c r="AB76" s="68">
        <f t="shared" si="29"/>
        <v>0</v>
      </c>
      <c r="AC76" s="67">
        <f t="shared" si="29"/>
        <v>0</v>
      </c>
      <c r="AD76" s="67">
        <f t="shared" si="29"/>
        <v>0</v>
      </c>
      <c r="AE76" s="67">
        <f t="shared" si="29"/>
        <v>0</v>
      </c>
      <c r="AF76" s="67">
        <f t="shared" si="29"/>
        <v>0</v>
      </c>
      <c r="AG76" s="67">
        <f t="shared" si="29"/>
        <v>0</v>
      </c>
      <c r="AH76" s="67">
        <f t="shared" si="29"/>
        <v>0</v>
      </c>
      <c r="AI76" s="67">
        <f t="shared" si="29"/>
        <v>0</v>
      </c>
      <c r="AJ76" s="69">
        <f t="shared" si="29"/>
        <v>0</v>
      </c>
      <c r="AK76" s="67">
        <f t="shared" si="29"/>
        <v>0</v>
      </c>
      <c r="AL76" s="67">
        <f t="shared" si="29"/>
        <v>0</v>
      </c>
      <c r="AM76" s="70">
        <f t="shared" si="29"/>
        <v>0</v>
      </c>
      <c r="AN76" s="68">
        <f t="shared" si="29"/>
        <v>0</v>
      </c>
      <c r="AO76" s="69">
        <f t="shared" si="29"/>
        <v>0</v>
      </c>
      <c r="AP76" s="68">
        <f t="shared" si="29"/>
        <v>0</v>
      </c>
      <c r="AQ76" s="67">
        <f t="shared" si="29"/>
        <v>0</v>
      </c>
      <c r="AR76" s="67">
        <f t="shared" si="29"/>
        <v>0</v>
      </c>
      <c r="AS76" s="67">
        <f t="shared" si="29"/>
        <v>0</v>
      </c>
      <c r="AT76" s="75">
        <f>O76*(SUM([2]CPR_CEB!$K$69:$K$70))/(SUM([2]CPR_CEB!$K$69:$K$72))</f>
        <v>0</v>
      </c>
      <c r="AU76" s="75">
        <f>O76*([2]CPR_CEB!$K$71/(SUM([2]CPR_CEB!$K$69:$K$72)))</f>
        <v>0</v>
      </c>
      <c r="AV76" s="75">
        <f>O76*([2]CPR_CEB!$K$72/(SUM([2]CPR_CEB!$K$69:$K$72)))</f>
        <v>0</v>
      </c>
      <c r="AW76" s="71">
        <f>$Q76*([2]CPR_CEB!$K$76/(SUM([2]CPR_CEB!$K$76:$K$78)))</f>
        <v>0</v>
      </c>
      <c r="AX76" s="71">
        <f>$Q76*(SUM([2]CPR_CEB!$K$77:$K$78)/(SUM([2]CPR_CEB!$K$76:$K$78)))</f>
        <v>0</v>
      </c>
      <c r="AY76" s="75">
        <f>$R76*(SUM([2]CPR_CEB!$K$79)/(SUM([2]CPR_CEB!$K$79:$K$84)))</f>
        <v>0</v>
      </c>
      <c r="AZ76" s="75">
        <f>$R76*(SUM([2]CPR_CEB!$K$80)/(SUM([2]CPR_CEB!$K$79:$K$84)))</f>
        <v>0</v>
      </c>
      <c r="BA76" s="75">
        <f>$R76*(SUM([2]CPR_CEB!$K$81:$K$83)/(SUM([2]CPR_CEB!$K$79:$K$84)))</f>
        <v>0</v>
      </c>
      <c r="BB76" s="75">
        <f>$R76*(SUM([2]CPR_CEB!$K$84)/(SUM([2]CPR_CEB!$K$79:$K$84)))</f>
        <v>0</v>
      </c>
      <c r="BC76" s="71">
        <f>$S76*(SUM([2]CPR_CEB!$K$85)/(SUM([2]CPR_CEB!$K$85:$K$90)))</f>
        <v>0</v>
      </c>
      <c r="BD76" s="71">
        <f>$S76*(SUM([2]CPR_CEB!$K$86)/(SUM([2]CPR_CEB!$K$85:$K$90)))</f>
        <v>0</v>
      </c>
      <c r="BE76" s="71">
        <f>$S76*(SUM([2]CPR_CEB!$K$87:$K$90)/(SUM([2]CPR_CEB!$K$85:$K$90)))</f>
        <v>0</v>
      </c>
      <c r="BF76" s="75">
        <f>$U76*(SUM([2]CPR_CEB!$K$93)/(SUM([2]CPR_CEB!$K$93:$K$97)))</f>
        <v>0</v>
      </c>
      <c r="BG76" s="75">
        <f>$U76*(SUM([2]CPR_CEB!$K$94)/(SUM([2]CPR_CEB!$K$93:$K$97)))*([2]TRP!$D$246/SUM([2]TRP!$D$246:$D$247))</f>
        <v>0</v>
      </c>
      <c r="BH76" s="75">
        <f>$U76*(SUM([2]CPR_CEB!$K$94)/(SUM([2]CPR_CEB!$K$93:$K$97)))*([2]TRP!$D$247/SUM([2]TRP!$D$246:$D$247))</f>
        <v>0</v>
      </c>
      <c r="BI76" s="75">
        <f>$U76*(SUM([2]CPR_CEB!$K$95:$K$96)/(SUM([2]CPR_CEB!$K$93:$K$97)))</f>
        <v>0</v>
      </c>
      <c r="BJ76" s="75">
        <f>$U76*(SUM([2]CPR_CEB!$K$97)/(SUM([2]CPR_CEB!$K$93:$K$97)))</f>
        <v>0</v>
      </c>
      <c r="BK76" s="71">
        <f>$V76*(SUM([2]CPR_CEB!$K$98)/(SUM([2]CPR_CEB!$K$98:$K$100)))</f>
        <v>0</v>
      </c>
      <c r="BL76" s="71">
        <f>$V76*(SUM([2]CPR_CEB!$K$99)/(SUM([2]CPR_CEB!$K$98:$K$100)))</f>
        <v>0</v>
      </c>
      <c r="BM76" s="71">
        <f>$V76*(SUM([2]CPR_CEB!$K$100)/(SUM([2]CPR_CEB!$K$98:$K$100)))</f>
        <v>0</v>
      </c>
      <c r="BN76" s="75">
        <f>$AB76*(SUM([2]CPR_CEB!$K$106)/(SUM([2]CPR_CEB!$K$106:$K$113)))</f>
        <v>0</v>
      </c>
      <c r="BO76" s="75">
        <f>$AB76*(SUM([2]CPR_CEB!$K$107)/(SUM([2]CPR_CEB!$K$106:$K$113)))</f>
        <v>0</v>
      </c>
      <c r="BP76" s="75">
        <f>$AB76*(SUM([2]CPR_CEB!$K$108)/(SUM([2]CPR_CEB!$K$106:$K$113)))</f>
        <v>0</v>
      </c>
      <c r="BQ76" s="75">
        <f>$AB76*(SUM([2]CPR_CEB!$K$109)/(SUM([2]CPR_CEB!$K$106:$K$113)))</f>
        <v>0</v>
      </c>
      <c r="BR76" s="75">
        <f>$AB76*(SUM([2]CPR_CEB!$K$110)/(SUM([2]CPR_CEB!$K$106:$K$113)))</f>
        <v>0</v>
      </c>
      <c r="BS76" s="75">
        <f>$AB76*(SUM([2]CPR_CEB!$K$111:$K$112)/(SUM([2]CPR_CEB!$K$106:$K$113)))</f>
        <v>0</v>
      </c>
      <c r="BT76" s="75">
        <f>$AB76*(SUM([2]CPR_CEB!$K$113)/(SUM([2]CPR_CEB!$K$106:$K$113)))*([2]TRP!$D$248/SUM([2]TRP!$D$248:$D$251))</f>
        <v>0</v>
      </c>
      <c r="BU76" s="75">
        <f>$AB76*(SUM([2]CPR_CEB!$K$113)/(SUM([2]CPR_CEB!$K$106:$K$113)))*([2]TRP!$D$249/SUM([2]TRP!$D$248:$D$251))</f>
        <v>0</v>
      </c>
      <c r="BV76" s="75">
        <f>$AB76*(SUM([2]CPR_CEB!$K$113)/(SUM([2]CPR_CEB!$K$106:$K$113)))*([2]TRP!$D$250/SUM([2]TRP!$D$248:$D$251))</f>
        <v>0</v>
      </c>
      <c r="BW76" s="75">
        <f>$AB76*(SUM([2]CPR_CEB!$K$113)/(SUM([2]CPR_CEB!$K$106:$K$113)))*([2]TRP!$D$251/SUM([2]TRP!$D$248:$D$251))</f>
        <v>0</v>
      </c>
      <c r="BX76" s="71">
        <f>$AJ76*(SUM([2]CPR_CEB!$K$129)/(SUM([2]CPR_CEB!$K$129:$K$130)))</f>
        <v>0</v>
      </c>
      <c r="BY76" s="71">
        <f>$AJ76*(SUM([2]CPR_CEB!$K$130)/(SUM([2]CPR_CEB!$K$129:$K$130)))</f>
        <v>0</v>
      </c>
      <c r="BZ76" s="68">
        <f>$AN76*(SUM([2]CPR_CEB!$K$137)/(SUM([2]CPR_CEB!$K$137:$K$138)))</f>
        <v>0</v>
      </c>
      <c r="CA76" s="68">
        <f>$AN76*(SUM([2]CPR_CEB!$K$138)/(SUM([2]CPR_CEB!$K$137:$K$138)))</f>
        <v>0</v>
      </c>
      <c r="CB76" s="71">
        <f>$AO76*([2]CPR_CEB!$K$139+[2]CPR_CEB!$K$141)/(SUM([2]CPR_CEB!$K$139:$K$141))</f>
        <v>0</v>
      </c>
      <c r="CC76" s="71">
        <f>$AO76*(SUM([2]CPR_CEB!$K$140)/(SUM([2]CPR_CEB!$K$139:$K$141)))</f>
        <v>0</v>
      </c>
      <c r="CD76" s="68">
        <f>$AP76*(SUM([2]CPR_CEB!$K$142)/(SUM([2]CPR_CEB!$K$142:$K$143)))</f>
        <v>0</v>
      </c>
      <c r="CE76" s="68">
        <f>$AP76*(SUM([2]CPR_CEB!$K$143)/(SUM([2]CPR_CEB!$K$142:$K$143)))</f>
        <v>0</v>
      </c>
      <c r="CF76" s="70"/>
      <c r="CG76" s="70"/>
      <c r="CI76" s="72">
        <f t="shared" si="5"/>
        <v>0</v>
      </c>
      <c r="CJ76" s="73">
        <f t="shared" si="6"/>
        <v>0</v>
      </c>
      <c r="CK76" s="73">
        <f t="shared" si="7"/>
        <v>0</v>
      </c>
      <c r="CL76" s="73">
        <f t="shared" si="8"/>
        <v>0</v>
      </c>
      <c r="CM76" s="73">
        <f t="shared" si="9"/>
        <v>0</v>
      </c>
      <c r="CN76" s="73">
        <f t="shared" si="10"/>
        <v>0</v>
      </c>
      <c r="CO76" s="73">
        <f t="shared" si="11"/>
        <v>0</v>
      </c>
      <c r="CP76" s="73">
        <f t="shared" si="11"/>
        <v>0</v>
      </c>
      <c r="CQ76" s="73">
        <f t="shared" si="12"/>
        <v>0</v>
      </c>
      <c r="CR76" s="73">
        <f t="shared" si="12"/>
        <v>0</v>
      </c>
      <c r="CS76" s="73">
        <f t="shared" si="13"/>
        <v>0</v>
      </c>
      <c r="CT76" s="73">
        <f t="shared" si="14"/>
        <v>0</v>
      </c>
      <c r="CU76" s="73">
        <f t="shared" si="15"/>
        <v>0</v>
      </c>
      <c r="CV76" s="73">
        <f t="shared" si="16"/>
        <v>0</v>
      </c>
      <c r="CW76" s="73">
        <f t="shared" si="17"/>
        <v>0</v>
      </c>
      <c r="CX76" s="73">
        <f t="shared" si="18"/>
        <v>0</v>
      </c>
      <c r="CY76" s="73">
        <f t="shared" si="18"/>
        <v>0</v>
      </c>
      <c r="CZ76" s="73">
        <f t="shared" si="18"/>
        <v>0</v>
      </c>
      <c r="DA76" s="73">
        <f t="shared" si="19"/>
        <v>0</v>
      </c>
      <c r="DB76" s="73">
        <f t="shared" si="20"/>
        <v>0</v>
      </c>
      <c r="DC76" s="73">
        <f t="shared" si="21"/>
        <v>0</v>
      </c>
      <c r="DD76" s="73">
        <f t="shared" si="22"/>
        <v>0</v>
      </c>
      <c r="DE76" s="73">
        <f t="shared" si="23"/>
        <v>0</v>
      </c>
      <c r="DF76" s="73">
        <f t="shared" si="24"/>
        <v>0</v>
      </c>
      <c r="DG76" s="74">
        <f t="shared" si="25"/>
        <v>0</v>
      </c>
      <c r="DH76" s="99"/>
    </row>
    <row r="77" spans="1:112" ht="13.25" x14ac:dyDescent="0.25">
      <c r="A77" s="22" t="str">
        <f t="shared" si="30"/>
        <v>TRANSPORTS</v>
      </c>
      <c r="B77" s="45" t="str">
        <f t="shared" si="30"/>
        <v xml:space="preserve">FK0 </v>
      </c>
      <c r="C77" s="22" t="s">
        <v>164</v>
      </c>
      <c r="D77" s="67">
        <f t="shared" si="27"/>
        <v>0</v>
      </c>
      <c r="E77" s="67">
        <f t="shared" si="29"/>
        <v>0</v>
      </c>
      <c r="F77" s="67">
        <f t="shared" si="29"/>
        <v>0</v>
      </c>
      <c r="G77" s="67">
        <f t="shared" si="29"/>
        <v>0</v>
      </c>
      <c r="H77" s="67">
        <f t="shared" si="29"/>
        <v>0</v>
      </c>
      <c r="I77" s="67">
        <f t="shared" si="29"/>
        <v>0</v>
      </c>
      <c r="J77" s="67">
        <f t="shared" si="29"/>
        <v>0</v>
      </c>
      <c r="K77" s="67">
        <f t="shared" si="29"/>
        <v>0</v>
      </c>
      <c r="L77" s="67">
        <f t="shared" si="29"/>
        <v>0</v>
      </c>
      <c r="M77" s="67">
        <f t="shared" si="29"/>
        <v>0</v>
      </c>
      <c r="N77" s="67">
        <f t="shared" si="29"/>
        <v>0</v>
      </c>
      <c r="O77" s="68">
        <f t="shared" si="29"/>
        <v>0</v>
      </c>
      <c r="P77" s="67">
        <f t="shared" si="29"/>
        <v>0</v>
      </c>
      <c r="Q77" s="69">
        <f t="shared" si="29"/>
        <v>0</v>
      </c>
      <c r="R77" s="68">
        <f t="shared" si="29"/>
        <v>0</v>
      </c>
      <c r="S77" s="69">
        <f t="shared" si="29"/>
        <v>0</v>
      </c>
      <c r="T77" s="67">
        <f t="shared" si="29"/>
        <v>0</v>
      </c>
      <c r="U77" s="68">
        <f t="shared" si="29"/>
        <v>0</v>
      </c>
      <c r="V77" s="69">
        <f t="shared" si="29"/>
        <v>0</v>
      </c>
      <c r="W77" s="67">
        <f t="shared" si="29"/>
        <v>0</v>
      </c>
      <c r="X77" s="67">
        <f t="shared" si="29"/>
        <v>0</v>
      </c>
      <c r="Y77" s="67">
        <f t="shared" si="29"/>
        <v>0</v>
      </c>
      <c r="Z77" s="67">
        <f t="shared" si="29"/>
        <v>0</v>
      </c>
      <c r="AA77" s="67">
        <f t="shared" si="29"/>
        <v>0</v>
      </c>
      <c r="AB77" s="68">
        <f t="shared" si="29"/>
        <v>0</v>
      </c>
      <c r="AC77" s="67">
        <f t="shared" si="29"/>
        <v>0</v>
      </c>
      <c r="AD77" s="67">
        <f t="shared" si="29"/>
        <v>0</v>
      </c>
      <c r="AE77" s="67">
        <f t="shared" si="29"/>
        <v>0</v>
      </c>
      <c r="AF77" s="67">
        <f t="shared" si="29"/>
        <v>0</v>
      </c>
      <c r="AG77" s="67">
        <f t="shared" si="29"/>
        <v>0</v>
      </c>
      <c r="AH77" s="67">
        <f t="shared" ref="AH77:AS77" si="31">AH29</f>
        <v>0</v>
      </c>
      <c r="AI77" s="67">
        <f t="shared" si="31"/>
        <v>0</v>
      </c>
      <c r="AJ77" s="69">
        <f t="shared" si="31"/>
        <v>0</v>
      </c>
      <c r="AK77" s="67">
        <f t="shared" si="31"/>
        <v>0</v>
      </c>
      <c r="AL77" s="67">
        <f t="shared" si="31"/>
        <v>0</v>
      </c>
      <c r="AM77" s="70">
        <f t="shared" si="31"/>
        <v>0</v>
      </c>
      <c r="AN77" s="68">
        <f t="shared" si="31"/>
        <v>0</v>
      </c>
      <c r="AO77" s="69">
        <f t="shared" si="31"/>
        <v>0</v>
      </c>
      <c r="AP77" s="68">
        <f t="shared" si="31"/>
        <v>0</v>
      </c>
      <c r="AQ77" s="67">
        <f t="shared" si="31"/>
        <v>0</v>
      </c>
      <c r="AR77" s="67">
        <f t="shared" si="31"/>
        <v>0</v>
      </c>
      <c r="AS77" s="67">
        <f t="shared" si="31"/>
        <v>0</v>
      </c>
      <c r="AT77" s="75">
        <f>O77*(SUM([2]CPR_CEB!$K$69:$K$70))/(SUM([2]CPR_CEB!$K$69:$K$72))</f>
        <v>0</v>
      </c>
      <c r="AU77" s="75">
        <f>O77*([2]CPR_CEB!$K$71/(SUM([2]CPR_CEB!$K$69:$K$72)))</f>
        <v>0</v>
      </c>
      <c r="AV77" s="75">
        <f>O77*([2]CPR_CEB!$K$72/(SUM([2]CPR_CEB!$K$69:$K$72)))</f>
        <v>0</v>
      </c>
      <c r="AW77" s="71">
        <f>$Q77*([2]CPR_CEB!$K$76/(SUM([2]CPR_CEB!$K$76:$K$78)))</f>
        <v>0</v>
      </c>
      <c r="AX77" s="71">
        <f>$Q77*(SUM([2]CPR_CEB!$K$77:$K$78)/(SUM([2]CPR_CEB!$K$76:$K$78)))</f>
        <v>0</v>
      </c>
      <c r="AY77" s="75">
        <f>$R77*(SUM([2]CPR_CEB!$K$79)/(SUM([2]CPR_CEB!$K$79:$K$84)))</f>
        <v>0</v>
      </c>
      <c r="AZ77" s="75">
        <f>$R77*(SUM([2]CPR_CEB!$K$80)/(SUM([2]CPR_CEB!$K$79:$K$84)))</f>
        <v>0</v>
      </c>
      <c r="BA77" s="75">
        <f>$R77*(SUM([2]CPR_CEB!$K$81:$K$83)/(SUM([2]CPR_CEB!$K$79:$K$84)))</f>
        <v>0</v>
      </c>
      <c r="BB77" s="75">
        <f>$R77*(SUM([2]CPR_CEB!$K$84)/(SUM([2]CPR_CEB!$K$79:$K$84)))</f>
        <v>0</v>
      </c>
      <c r="BC77" s="71">
        <f>$S77*(SUM([2]CPR_CEB!$K$85)/(SUM([2]CPR_CEB!$K$85:$K$90)))</f>
        <v>0</v>
      </c>
      <c r="BD77" s="71">
        <f>$S77*(SUM([2]CPR_CEB!$K$86)/(SUM([2]CPR_CEB!$K$85:$K$90)))</f>
        <v>0</v>
      </c>
      <c r="BE77" s="71">
        <f>$S77*(SUM([2]CPR_CEB!$K$87:$K$90)/(SUM([2]CPR_CEB!$K$85:$K$90)))</f>
        <v>0</v>
      </c>
      <c r="BF77" s="75">
        <f>$U77*(SUM([2]CPR_CEB!$K$93)/(SUM([2]CPR_CEB!$K$93:$K$97)))</f>
        <v>0</v>
      </c>
      <c r="BG77" s="75">
        <f>$U77*(SUM([2]CPR_CEB!$K$94)/(SUM([2]CPR_CEB!$K$93:$K$97)))*([2]TRP!$D$246/SUM([2]TRP!$D$246:$D$247))</f>
        <v>0</v>
      </c>
      <c r="BH77" s="75">
        <f>$U77*(SUM([2]CPR_CEB!$K$94)/(SUM([2]CPR_CEB!$K$93:$K$97)))*([2]TRP!$D$247/SUM([2]TRP!$D$246:$D$247))</f>
        <v>0</v>
      </c>
      <c r="BI77" s="75">
        <f>$U77*(SUM([2]CPR_CEB!$K$95:$K$96)/(SUM([2]CPR_CEB!$K$93:$K$97)))</f>
        <v>0</v>
      </c>
      <c r="BJ77" s="75">
        <f>$U77*(SUM([2]CPR_CEB!$K$97)/(SUM([2]CPR_CEB!$K$93:$K$97)))</f>
        <v>0</v>
      </c>
      <c r="BK77" s="71">
        <f>$V77*(SUM([2]CPR_CEB!$K$98)/(SUM([2]CPR_CEB!$K$98:$K$100)))</f>
        <v>0</v>
      </c>
      <c r="BL77" s="71">
        <f>$V77*(SUM([2]CPR_CEB!$K$99)/(SUM([2]CPR_CEB!$K$98:$K$100)))</f>
        <v>0</v>
      </c>
      <c r="BM77" s="71">
        <f>$V77*(SUM([2]CPR_CEB!$K$100)/(SUM([2]CPR_CEB!$K$98:$K$100)))</f>
        <v>0</v>
      </c>
      <c r="BN77" s="75">
        <f>$AB77*(SUM([2]CPR_CEB!$K$106)/(SUM([2]CPR_CEB!$K$106:$K$113)))</f>
        <v>0</v>
      </c>
      <c r="BO77" s="75">
        <f>$AB77*(SUM([2]CPR_CEB!$K$107)/(SUM([2]CPR_CEB!$K$106:$K$113)))</f>
        <v>0</v>
      </c>
      <c r="BP77" s="75">
        <f>$AB77*(SUM([2]CPR_CEB!$K$108)/(SUM([2]CPR_CEB!$K$106:$K$113)))</f>
        <v>0</v>
      </c>
      <c r="BQ77" s="75">
        <f>$AB77*(SUM([2]CPR_CEB!$K$109)/(SUM([2]CPR_CEB!$K$106:$K$113)))</f>
        <v>0</v>
      </c>
      <c r="BR77" s="75">
        <f>$AB77*(SUM([2]CPR_CEB!$K$110)/(SUM([2]CPR_CEB!$K$106:$K$113)))</f>
        <v>0</v>
      </c>
      <c r="BS77" s="75">
        <f>$AB77*(SUM([2]CPR_CEB!$K$111:$K$112)/(SUM([2]CPR_CEB!$K$106:$K$113)))</f>
        <v>0</v>
      </c>
      <c r="BT77" s="75">
        <f>$AB77*(SUM([2]CPR_CEB!$K$113)/(SUM([2]CPR_CEB!$K$106:$K$113)))*([2]TRP!$D$248/SUM([2]TRP!$D$248:$D$251))</f>
        <v>0</v>
      </c>
      <c r="BU77" s="75">
        <f>$AB77*(SUM([2]CPR_CEB!$K$113)/(SUM([2]CPR_CEB!$K$106:$K$113)))*([2]TRP!$D$249/SUM([2]TRP!$D$248:$D$251))</f>
        <v>0</v>
      </c>
      <c r="BV77" s="75">
        <f>$AB77*(SUM([2]CPR_CEB!$K$113)/(SUM([2]CPR_CEB!$K$106:$K$113)))*([2]TRP!$D$250/SUM([2]TRP!$D$248:$D$251))</f>
        <v>0</v>
      </c>
      <c r="BW77" s="75">
        <f>$AB77*(SUM([2]CPR_CEB!$K$113)/(SUM([2]CPR_CEB!$K$106:$K$113)))*([2]TRP!$D$251/SUM([2]TRP!$D$248:$D$251))</f>
        <v>0</v>
      </c>
      <c r="BX77" s="71">
        <f>$AJ77*(SUM([2]CPR_CEB!$K$129)/(SUM([2]CPR_CEB!$K$129:$K$130)))</f>
        <v>0</v>
      </c>
      <c r="BY77" s="71">
        <f>$AJ77*(SUM([2]CPR_CEB!$K$130)/(SUM([2]CPR_CEB!$K$129:$K$130)))</f>
        <v>0</v>
      </c>
      <c r="BZ77" s="68">
        <f>$AN77*(SUM([2]CPR_CEB!$K$137)/(SUM([2]CPR_CEB!$K$137:$K$138)))</f>
        <v>0</v>
      </c>
      <c r="CA77" s="68">
        <f>$AN77*(SUM([2]CPR_CEB!$K$138)/(SUM([2]CPR_CEB!$K$137:$K$138)))</f>
        <v>0</v>
      </c>
      <c r="CB77" s="71">
        <f>$AO77*([2]CPR_CEB!$K$139+[2]CPR_CEB!$K$141)/(SUM([2]CPR_CEB!$K$139:$K$141))</f>
        <v>0</v>
      </c>
      <c r="CC77" s="71">
        <f>$AO77*(SUM([2]CPR_CEB!$K$140)/(SUM([2]CPR_CEB!$K$139:$K$141)))</f>
        <v>0</v>
      </c>
      <c r="CD77" s="68">
        <f>$AP77*(SUM([2]CPR_CEB!$K$142)/(SUM([2]CPR_CEB!$K$142:$K$143)))</f>
        <v>0</v>
      </c>
      <c r="CE77" s="68">
        <f>$AP77*(SUM([2]CPR_CEB!$K$143)/(SUM([2]CPR_CEB!$K$142:$K$143)))</f>
        <v>0</v>
      </c>
      <c r="CF77" s="70"/>
      <c r="CG77" s="70"/>
      <c r="CI77" s="72">
        <f t="shared" si="5"/>
        <v>0</v>
      </c>
      <c r="CJ77" s="73">
        <f t="shared" si="6"/>
        <v>0</v>
      </c>
      <c r="CK77" s="73">
        <f t="shared" si="7"/>
        <v>0</v>
      </c>
      <c r="CL77" s="73">
        <f t="shared" si="8"/>
        <v>0</v>
      </c>
      <c r="CM77" s="73">
        <f t="shared" si="9"/>
        <v>0</v>
      </c>
      <c r="CN77" s="73">
        <f t="shared" si="10"/>
        <v>0</v>
      </c>
      <c r="CO77" s="73">
        <f t="shared" si="11"/>
        <v>0</v>
      </c>
      <c r="CP77" s="73">
        <f t="shared" si="11"/>
        <v>0</v>
      </c>
      <c r="CQ77" s="73">
        <f t="shared" si="12"/>
        <v>0</v>
      </c>
      <c r="CR77" s="73">
        <f t="shared" si="12"/>
        <v>0</v>
      </c>
      <c r="CS77" s="73">
        <f t="shared" si="13"/>
        <v>0</v>
      </c>
      <c r="CT77" s="73">
        <f t="shared" si="14"/>
        <v>0</v>
      </c>
      <c r="CU77" s="73">
        <f t="shared" si="15"/>
        <v>0</v>
      </c>
      <c r="CV77" s="73">
        <f t="shared" si="16"/>
        <v>0</v>
      </c>
      <c r="CW77" s="73">
        <f t="shared" si="17"/>
        <v>0</v>
      </c>
      <c r="CX77" s="73">
        <f t="shared" si="18"/>
        <v>0</v>
      </c>
      <c r="CY77" s="73">
        <f t="shared" si="18"/>
        <v>0</v>
      </c>
      <c r="CZ77" s="73">
        <f t="shared" si="18"/>
        <v>0</v>
      </c>
      <c r="DA77" s="73">
        <f t="shared" si="19"/>
        <v>0</v>
      </c>
      <c r="DB77" s="73">
        <f t="shared" si="20"/>
        <v>0</v>
      </c>
      <c r="DC77" s="73">
        <f t="shared" si="21"/>
        <v>0</v>
      </c>
      <c r="DD77" s="73">
        <f t="shared" si="22"/>
        <v>0</v>
      </c>
      <c r="DE77" s="73">
        <f t="shared" si="23"/>
        <v>0</v>
      </c>
      <c r="DF77" s="73">
        <f t="shared" si="24"/>
        <v>0</v>
      </c>
      <c r="DG77" s="74">
        <f t="shared" si="25"/>
        <v>0</v>
      </c>
      <c r="DH77" s="99"/>
    </row>
    <row r="78" spans="1:112" ht="13.25" x14ac:dyDescent="0.25">
      <c r="A78" s="22" t="str">
        <f t="shared" si="30"/>
        <v>INTERMEDIATION FINANCIERE</v>
      </c>
      <c r="B78" s="22" t="str">
        <f t="shared" si="30"/>
        <v xml:space="preserve">FL1 </v>
      </c>
      <c r="C78" s="22">
        <v>19</v>
      </c>
      <c r="D78" s="67">
        <f t="shared" si="27"/>
        <v>0</v>
      </c>
      <c r="E78" s="67">
        <f t="shared" ref="E78:S78" si="32">E30</f>
        <v>0</v>
      </c>
      <c r="F78" s="67">
        <f t="shared" si="32"/>
        <v>0</v>
      </c>
      <c r="G78" s="67">
        <f t="shared" si="32"/>
        <v>0</v>
      </c>
      <c r="H78" s="67">
        <f t="shared" si="32"/>
        <v>0</v>
      </c>
      <c r="I78" s="67">
        <f t="shared" si="32"/>
        <v>0</v>
      </c>
      <c r="J78" s="67">
        <f t="shared" si="32"/>
        <v>0</v>
      </c>
      <c r="K78" s="67">
        <f t="shared" si="32"/>
        <v>0</v>
      </c>
      <c r="L78" s="67">
        <f t="shared" si="32"/>
        <v>0</v>
      </c>
      <c r="M78" s="67">
        <f t="shared" si="32"/>
        <v>0</v>
      </c>
      <c r="N78" s="67">
        <f t="shared" si="32"/>
        <v>0</v>
      </c>
      <c r="O78" s="68">
        <f t="shared" si="32"/>
        <v>0</v>
      </c>
      <c r="P78" s="67">
        <f t="shared" si="32"/>
        <v>0</v>
      </c>
      <c r="Q78" s="69">
        <f t="shared" si="32"/>
        <v>0</v>
      </c>
      <c r="R78" s="68">
        <f t="shared" si="32"/>
        <v>0</v>
      </c>
      <c r="S78" s="69">
        <f t="shared" si="32"/>
        <v>0</v>
      </c>
      <c r="T78" s="67">
        <f t="shared" ref="E78:AS84" si="33">T30</f>
        <v>0</v>
      </c>
      <c r="U78" s="68">
        <f t="shared" si="33"/>
        <v>0</v>
      </c>
      <c r="V78" s="69">
        <f t="shared" si="33"/>
        <v>0</v>
      </c>
      <c r="W78" s="67">
        <f t="shared" si="33"/>
        <v>0</v>
      </c>
      <c r="X78" s="67">
        <f t="shared" si="33"/>
        <v>0</v>
      </c>
      <c r="Y78" s="67">
        <f t="shared" si="33"/>
        <v>0</v>
      </c>
      <c r="Z78" s="67">
        <f t="shared" si="33"/>
        <v>0</v>
      </c>
      <c r="AA78" s="67">
        <f t="shared" si="33"/>
        <v>0</v>
      </c>
      <c r="AB78" s="68">
        <f t="shared" si="33"/>
        <v>0</v>
      </c>
      <c r="AC78" s="67">
        <f t="shared" si="33"/>
        <v>0</v>
      </c>
      <c r="AD78" s="67">
        <f t="shared" si="33"/>
        <v>0</v>
      </c>
      <c r="AE78" s="67">
        <f t="shared" si="33"/>
        <v>0</v>
      </c>
      <c r="AF78" s="67">
        <f t="shared" si="33"/>
        <v>0</v>
      </c>
      <c r="AG78" s="67">
        <f t="shared" si="33"/>
        <v>0</v>
      </c>
      <c r="AH78" s="67">
        <f t="shared" si="33"/>
        <v>0</v>
      </c>
      <c r="AI78" s="67">
        <f t="shared" si="33"/>
        <v>0</v>
      </c>
      <c r="AJ78" s="69">
        <f t="shared" si="33"/>
        <v>0</v>
      </c>
      <c r="AK78" s="67">
        <f t="shared" si="33"/>
        <v>0</v>
      </c>
      <c r="AL78" s="67">
        <f t="shared" si="33"/>
        <v>0</v>
      </c>
      <c r="AM78" s="70">
        <f t="shared" si="33"/>
        <v>0</v>
      </c>
      <c r="AN78" s="68">
        <f t="shared" si="33"/>
        <v>0</v>
      </c>
      <c r="AO78" s="69">
        <f t="shared" si="33"/>
        <v>0</v>
      </c>
      <c r="AP78" s="68">
        <f t="shared" si="33"/>
        <v>0</v>
      </c>
      <c r="AQ78" s="67">
        <f t="shared" si="33"/>
        <v>0</v>
      </c>
      <c r="AR78" s="67">
        <f t="shared" si="33"/>
        <v>0</v>
      </c>
      <c r="AS78" s="67">
        <f t="shared" si="33"/>
        <v>0</v>
      </c>
      <c r="AT78" s="75">
        <f>O78*(SUM([2]CPR_CEB!$K$69:$K$70))/(SUM([2]CPR_CEB!$K$69:$K$72))</f>
        <v>0</v>
      </c>
      <c r="AU78" s="75">
        <f>O78*([2]CPR_CEB!$K$71/(SUM([2]CPR_CEB!$K$69:$K$72)))</f>
        <v>0</v>
      </c>
      <c r="AV78" s="75">
        <f>O78*([2]CPR_CEB!$K$72/(SUM([2]CPR_CEB!$K$69:$K$72)))</f>
        <v>0</v>
      </c>
      <c r="AW78" s="71">
        <f>$Q78*([2]CPR_CEB!$K$76/(SUM([2]CPR_CEB!$K$76:$K$78)))</f>
        <v>0</v>
      </c>
      <c r="AX78" s="71">
        <f>$Q78*(SUM([2]CPR_CEB!$K$77:$K$78)/(SUM([2]CPR_CEB!$K$76:$K$78)))</f>
        <v>0</v>
      </c>
      <c r="AY78" s="75">
        <f>$R78*(SUM([2]CPR_CEB!$K$79)/(SUM([2]CPR_CEB!$K$79:$K$84)))</f>
        <v>0</v>
      </c>
      <c r="AZ78" s="75">
        <f>$R78*(SUM([2]CPR_CEB!$K$80)/(SUM([2]CPR_CEB!$K$79:$K$84)))</f>
        <v>0</v>
      </c>
      <c r="BA78" s="75">
        <f>$R78*(SUM([2]CPR_CEB!$K$81:$K$83)/(SUM([2]CPR_CEB!$K$79:$K$84)))</f>
        <v>0</v>
      </c>
      <c r="BB78" s="75">
        <f>$R78*(SUM([2]CPR_CEB!$K$84)/(SUM([2]CPR_CEB!$K$79:$K$84)))</f>
        <v>0</v>
      </c>
      <c r="BC78" s="71">
        <f>$S78*(SUM([2]CPR_CEB!$K$85)/(SUM([2]CPR_CEB!$K$85:$K$90)))</f>
        <v>0</v>
      </c>
      <c r="BD78" s="71">
        <f>$S78*(SUM([2]CPR_CEB!$K$86)/(SUM([2]CPR_CEB!$K$85:$K$90)))</f>
        <v>0</v>
      </c>
      <c r="BE78" s="71">
        <f>$S78*(SUM([2]CPR_CEB!$K$87:$K$90)/(SUM([2]CPR_CEB!$K$85:$K$90)))</f>
        <v>0</v>
      </c>
      <c r="BF78" s="75">
        <f>$U78*(SUM([2]CPR_CEB!$K$93)/(SUM([2]CPR_CEB!$K$93:$K$97)))</f>
        <v>0</v>
      </c>
      <c r="BG78" s="75">
        <f>$U78*(SUM([2]CPR_CEB!$K$94)/(SUM([2]CPR_CEB!$K$93:$K$97)))*([2]TRP!$D$246/SUM([2]TRP!$D$246:$D$247))</f>
        <v>0</v>
      </c>
      <c r="BH78" s="75">
        <f>$U78*(SUM([2]CPR_CEB!$K$94)/(SUM([2]CPR_CEB!$K$93:$K$97)))*([2]TRP!$D$247/SUM([2]TRP!$D$246:$D$247))</f>
        <v>0</v>
      </c>
      <c r="BI78" s="75">
        <f>$U78*(SUM([2]CPR_CEB!$K$95:$K$96)/(SUM([2]CPR_CEB!$K$93:$K$97)))</f>
        <v>0</v>
      </c>
      <c r="BJ78" s="75">
        <f>$U78*(SUM([2]CPR_CEB!$K$97)/(SUM([2]CPR_CEB!$K$93:$K$97)))</f>
        <v>0</v>
      </c>
      <c r="BK78" s="71">
        <f>$V78*(SUM([2]CPR_CEB!$K$98)/(SUM([2]CPR_CEB!$K$98:$K$100)))</f>
        <v>0</v>
      </c>
      <c r="BL78" s="71">
        <f>$V78*(SUM([2]CPR_CEB!$K$99)/(SUM([2]CPR_CEB!$K$98:$K$100)))</f>
        <v>0</v>
      </c>
      <c r="BM78" s="71">
        <f>$V78*(SUM([2]CPR_CEB!$K$100)/(SUM([2]CPR_CEB!$K$98:$K$100)))</f>
        <v>0</v>
      </c>
      <c r="BN78" s="75">
        <f>$AB78*(SUM([2]CPR_CEB!$K$106)/(SUM([2]CPR_CEB!$K$106:$K$113)))</f>
        <v>0</v>
      </c>
      <c r="BO78" s="75">
        <f>$AB78*(SUM([2]CPR_CEB!$K$107)/(SUM([2]CPR_CEB!$K$106:$K$113)))</f>
        <v>0</v>
      </c>
      <c r="BP78" s="75">
        <f>$AB78*(SUM([2]CPR_CEB!$K$108)/(SUM([2]CPR_CEB!$K$106:$K$113)))</f>
        <v>0</v>
      </c>
      <c r="BQ78" s="75">
        <f>$AB78*(SUM([2]CPR_CEB!$K$109)/(SUM([2]CPR_CEB!$K$106:$K$113)))</f>
        <v>0</v>
      </c>
      <c r="BR78" s="75">
        <f>$AB78*(SUM([2]CPR_CEB!$K$110)/(SUM([2]CPR_CEB!$K$106:$K$113)))</f>
        <v>0</v>
      </c>
      <c r="BS78" s="75">
        <f>$AB78*(SUM([2]CPR_CEB!$K$111:$K$112)/(SUM([2]CPR_CEB!$K$106:$K$113)))</f>
        <v>0</v>
      </c>
      <c r="BT78" s="75">
        <f>$AB78*(SUM([2]CPR_CEB!$K$113)/(SUM([2]CPR_CEB!$K$106:$K$113)))*([2]TRP!$D$248/SUM([2]TRP!$D$248:$D$251))</f>
        <v>0</v>
      </c>
      <c r="BU78" s="75">
        <f>$AB78*(SUM([2]CPR_CEB!$K$113)/(SUM([2]CPR_CEB!$K$106:$K$113)))*([2]TRP!$D$249/SUM([2]TRP!$D$248:$D$251))</f>
        <v>0</v>
      </c>
      <c r="BV78" s="75">
        <f>$AB78*(SUM([2]CPR_CEB!$K$113)/(SUM([2]CPR_CEB!$K$106:$K$113)))*([2]TRP!$D$250/SUM([2]TRP!$D$248:$D$251))</f>
        <v>0</v>
      </c>
      <c r="BW78" s="75">
        <f>$AB78*(SUM([2]CPR_CEB!$K$113)/(SUM([2]CPR_CEB!$K$106:$K$113)))*([2]TRP!$D$251/SUM([2]TRP!$D$248:$D$251))</f>
        <v>0</v>
      </c>
      <c r="BX78" s="71">
        <f>$AJ78*(SUM([2]CPR_CEB!$K$129)/(SUM([2]CPR_CEB!$K$129:$K$130)))</f>
        <v>0</v>
      </c>
      <c r="BY78" s="71">
        <f>$AJ78*(SUM([2]CPR_CEB!$K$130)/(SUM([2]CPR_CEB!$K$129:$K$130)))</f>
        <v>0</v>
      </c>
      <c r="BZ78" s="68">
        <f>$AN78*(SUM([2]CPR_CEB!$K$137)/(SUM([2]CPR_CEB!$K$137:$K$138)))</f>
        <v>0</v>
      </c>
      <c r="CA78" s="68">
        <f>$AN78*(SUM([2]CPR_CEB!$K$138)/(SUM([2]CPR_CEB!$K$137:$K$138)))</f>
        <v>0</v>
      </c>
      <c r="CB78" s="71">
        <f>$AO78*([2]CPR_CEB!$K$139+[2]CPR_CEB!$K$141)/(SUM([2]CPR_CEB!$K$139:$K$141))</f>
        <v>0</v>
      </c>
      <c r="CC78" s="71">
        <f>$AO78*(SUM([2]CPR_CEB!$K$140)/(SUM([2]CPR_CEB!$K$139:$K$141)))</f>
        <v>0</v>
      </c>
      <c r="CD78" s="68">
        <f>$AP78*(SUM([2]CPR_CEB!$K$142)/(SUM([2]CPR_CEB!$K$142:$K$143)))</f>
        <v>0</v>
      </c>
      <c r="CE78" s="68">
        <f>$AP78*(SUM([2]CPR_CEB!$K$143)/(SUM([2]CPR_CEB!$K$142:$K$143)))</f>
        <v>0</v>
      </c>
      <c r="CF78" s="70"/>
      <c r="CG78" s="70"/>
      <c r="CI78" s="72">
        <f t="shared" si="5"/>
        <v>0</v>
      </c>
      <c r="CJ78" s="73">
        <f t="shared" si="6"/>
        <v>0</v>
      </c>
      <c r="CK78" s="73">
        <f t="shared" si="7"/>
        <v>0</v>
      </c>
      <c r="CL78" s="73">
        <f t="shared" si="8"/>
        <v>0</v>
      </c>
      <c r="CM78" s="73">
        <f t="shared" si="9"/>
        <v>0</v>
      </c>
      <c r="CN78" s="73">
        <f t="shared" si="10"/>
        <v>0</v>
      </c>
      <c r="CO78" s="73">
        <f t="shared" si="11"/>
        <v>0</v>
      </c>
      <c r="CP78" s="73">
        <f t="shared" si="11"/>
        <v>0</v>
      </c>
      <c r="CQ78" s="73">
        <f t="shared" si="12"/>
        <v>0</v>
      </c>
      <c r="CR78" s="73">
        <f t="shared" si="12"/>
        <v>0</v>
      </c>
      <c r="CS78" s="73">
        <f t="shared" si="13"/>
        <v>0</v>
      </c>
      <c r="CT78" s="73">
        <f t="shared" si="14"/>
        <v>0</v>
      </c>
      <c r="CU78" s="73">
        <f t="shared" si="15"/>
        <v>0</v>
      </c>
      <c r="CV78" s="73">
        <f t="shared" si="16"/>
        <v>0</v>
      </c>
      <c r="CW78" s="73">
        <f t="shared" si="17"/>
        <v>0</v>
      </c>
      <c r="CX78" s="73">
        <f t="shared" si="18"/>
        <v>0</v>
      </c>
      <c r="CY78" s="73">
        <f t="shared" si="18"/>
        <v>0</v>
      </c>
      <c r="CZ78" s="73">
        <f t="shared" si="18"/>
        <v>0</v>
      </c>
      <c r="DA78" s="73">
        <f t="shared" si="19"/>
        <v>0</v>
      </c>
      <c r="DB78" s="73">
        <f t="shared" si="20"/>
        <v>0</v>
      </c>
      <c r="DC78" s="73">
        <f t="shared" si="21"/>
        <v>0</v>
      </c>
      <c r="DD78" s="73">
        <f t="shared" si="22"/>
        <v>0</v>
      </c>
      <c r="DE78" s="73">
        <f t="shared" si="23"/>
        <v>0</v>
      </c>
      <c r="DF78" s="73">
        <f t="shared" si="24"/>
        <v>0</v>
      </c>
      <c r="DG78" s="74">
        <f t="shared" si="25"/>
        <v>0</v>
      </c>
      <c r="DH78" s="99"/>
    </row>
    <row r="79" spans="1:112" ht="13.25" x14ac:dyDescent="0.25">
      <c r="A79" s="22" t="str">
        <f t="shared" si="30"/>
        <v>ASSURANCES ET AUXILIAIRES FINANCIERS</v>
      </c>
      <c r="B79" s="22" t="str">
        <f t="shared" si="30"/>
        <v xml:space="preserve">FL2 </v>
      </c>
      <c r="C79" s="22">
        <v>19</v>
      </c>
      <c r="D79" s="67">
        <f t="shared" si="27"/>
        <v>0</v>
      </c>
      <c r="E79" s="67">
        <f t="shared" si="33"/>
        <v>0</v>
      </c>
      <c r="F79" s="67">
        <f t="shared" si="33"/>
        <v>0</v>
      </c>
      <c r="G79" s="67">
        <f t="shared" si="33"/>
        <v>0</v>
      </c>
      <c r="H79" s="67">
        <f t="shared" si="33"/>
        <v>0</v>
      </c>
      <c r="I79" s="67">
        <f t="shared" si="33"/>
        <v>0</v>
      </c>
      <c r="J79" s="67">
        <f t="shared" si="33"/>
        <v>0</v>
      </c>
      <c r="K79" s="67">
        <f t="shared" si="33"/>
        <v>0</v>
      </c>
      <c r="L79" s="67">
        <f t="shared" si="33"/>
        <v>0</v>
      </c>
      <c r="M79" s="67">
        <f t="shared" si="33"/>
        <v>0</v>
      </c>
      <c r="N79" s="67">
        <f t="shared" si="33"/>
        <v>0</v>
      </c>
      <c r="O79" s="68">
        <f t="shared" si="33"/>
        <v>0</v>
      </c>
      <c r="P79" s="67">
        <f t="shared" si="33"/>
        <v>0</v>
      </c>
      <c r="Q79" s="69">
        <f t="shared" si="33"/>
        <v>0</v>
      </c>
      <c r="R79" s="68">
        <f t="shared" si="33"/>
        <v>0</v>
      </c>
      <c r="S79" s="69">
        <f t="shared" si="33"/>
        <v>0</v>
      </c>
      <c r="T79" s="67">
        <f t="shared" si="33"/>
        <v>0</v>
      </c>
      <c r="U79" s="68">
        <f t="shared" si="33"/>
        <v>0</v>
      </c>
      <c r="V79" s="69">
        <f t="shared" si="33"/>
        <v>0</v>
      </c>
      <c r="W79" s="67">
        <f t="shared" si="33"/>
        <v>0</v>
      </c>
      <c r="X79" s="67">
        <f t="shared" si="33"/>
        <v>0</v>
      </c>
      <c r="Y79" s="67">
        <f t="shared" si="33"/>
        <v>0</v>
      </c>
      <c r="Z79" s="67">
        <f t="shared" si="33"/>
        <v>0</v>
      </c>
      <c r="AA79" s="67">
        <f t="shared" si="33"/>
        <v>0</v>
      </c>
      <c r="AB79" s="68">
        <f t="shared" si="33"/>
        <v>0</v>
      </c>
      <c r="AC79" s="67">
        <f t="shared" si="33"/>
        <v>0</v>
      </c>
      <c r="AD79" s="67">
        <f t="shared" si="33"/>
        <v>0</v>
      </c>
      <c r="AE79" s="67">
        <f t="shared" si="33"/>
        <v>0</v>
      </c>
      <c r="AF79" s="67">
        <f t="shared" si="33"/>
        <v>0</v>
      </c>
      <c r="AG79" s="67">
        <f t="shared" si="33"/>
        <v>0</v>
      </c>
      <c r="AH79" s="67">
        <f t="shared" si="33"/>
        <v>0</v>
      </c>
      <c r="AI79" s="67">
        <f t="shared" si="33"/>
        <v>0</v>
      </c>
      <c r="AJ79" s="69">
        <f t="shared" si="33"/>
        <v>0</v>
      </c>
      <c r="AK79" s="67">
        <f t="shared" si="33"/>
        <v>0</v>
      </c>
      <c r="AL79" s="67">
        <f t="shared" si="33"/>
        <v>0</v>
      </c>
      <c r="AM79" s="70">
        <f t="shared" si="33"/>
        <v>0</v>
      </c>
      <c r="AN79" s="68">
        <f t="shared" si="33"/>
        <v>0</v>
      </c>
      <c r="AO79" s="69">
        <f t="shared" si="33"/>
        <v>0</v>
      </c>
      <c r="AP79" s="68">
        <f t="shared" si="33"/>
        <v>0</v>
      </c>
      <c r="AQ79" s="67">
        <f t="shared" si="33"/>
        <v>0</v>
      </c>
      <c r="AR79" s="67">
        <f t="shared" si="33"/>
        <v>0</v>
      </c>
      <c r="AS79" s="67">
        <f t="shared" si="33"/>
        <v>0</v>
      </c>
      <c r="AT79" s="75">
        <f>O79*(SUM([2]CPR_CEB!$K$69:$K$70))/(SUM([2]CPR_CEB!$K$69:$K$72))</f>
        <v>0</v>
      </c>
      <c r="AU79" s="75">
        <f>O79*([2]CPR_CEB!$K$71/(SUM([2]CPR_CEB!$K$69:$K$72)))</f>
        <v>0</v>
      </c>
      <c r="AV79" s="75">
        <f>O79*([2]CPR_CEB!$K$72/(SUM([2]CPR_CEB!$K$69:$K$72)))</f>
        <v>0</v>
      </c>
      <c r="AW79" s="71">
        <f>$Q79*([2]CPR_CEB!$K$76/(SUM([2]CPR_CEB!$K$76:$K$78)))</f>
        <v>0</v>
      </c>
      <c r="AX79" s="71">
        <f>$Q79*(SUM([2]CPR_CEB!$K$77:$K$78)/(SUM([2]CPR_CEB!$K$76:$K$78)))</f>
        <v>0</v>
      </c>
      <c r="AY79" s="75">
        <f>$R79*(SUM([2]CPR_CEB!$K$79)/(SUM([2]CPR_CEB!$K$79:$K$84)))</f>
        <v>0</v>
      </c>
      <c r="AZ79" s="75">
        <f>$R79*(SUM([2]CPR_CEB!$K$80)/(SUM([2]CPR_CEB!$K$79:$K$84)))</f>
        <v>0</v>
      </c>
      <c r="BA79" s="75">
        <f>$R79*(SUM([2]CPR_CEB!$K$81:$K$83)/(SUM([2]CPR_CEB!$K$79:$K$84)))</f>
        <v>0</v>
      </c>
      <c r="BB79" s="75">
        <f>$R79*(SUM([2]CPR_CEB!$K$84)/(SUM([2]CPR_CEB!$K$79:$K$84)))</f>
        <v>0</v>
      </c>
      <c r="BC79" s="71">
        <f>$S79*(SUM([2]CPR_CEB!$K$85)/(SUM([2]CPR_CEB!$K$85:$K$90)))</f>
        <v>0</v>
      </c>
      <c r="BD79" s="71">
        <f>$S79*(SUM([2]CPR_CEB!$K$86)/(SUM([2]CPR_CEB!$K$85:$K$90)))</f>
        <v>0</v>
      </c>
      <c r="BE79" s="71">
        <f>$S79*(SUM([2]CPR_CEB!$K$87:$K$90)/(SUM([2]CPR_CEB!$K$85:$K$90)))</f>
        <v>0</v>
      </c>
      <c r="BF79" s="75">
        <f>$U79*(SUM([2]CPR_CEB!$K$93)/(SUM([2]CPR_CEB!$K$93:$K$97)))</f>
        <v>0</v>
      </c>
      <c r="BG79" s="75">
        <f>$U79*(SUM([2]CPR_CEB!$K$94)/(SUM([2]CPR_CEB!$K$93:$K$97)))*([2]TRP!$D$246/SUM([2]TRP!$D$246:$D$247))</f>
        <v>0</v>
      </c>
      <c r="BH79" s="75">
        <f>$U79*(SUM([2]CPR_CEB!$K$94)/(SUM([2]CPR_CEB!$K$93:$K$97)))*([2]TRP!$D$247/SUM([2]TRP!$D$246:$D$247))</f>
        <v>0</v>
      </c>
      <c r="BI79" s="75">
        <f>$U79*(SUM([2]CPR_CEB!$K$95:$K$96)/(SUM([2]CPR_CEB!$K$93:$K$97)))</f>
        <v>0</v>
      </c>
      <c r="BJ79" s="75">
        <f>$U79*(SUM([2]CPR_CEB!$K$97)/(SUM([2]CPR_CEB!$K$93:$K$97)))</f>
        <v>0</v>
      </c>
      <c r="BK79" s="71">
        <f>$V79*(SUM([2]CPR_CEB!$K$98)/(SUM([2]CPR_CEB!$K$98:$K$100)))</f>
        <v>0</v>
      </c>
      <c r="BL79" s="71">
        <f>$V79*(SUM([2]CPR_CEB!$K$99)/(SUM([2]CPR_CEB!$K$98:$K$100)))</f>
        <v>0</v>
      </c>
      <c r="BM79" s="71">
        <f>$V79*(SUM([2]CPR_CEB!$K$100)/(SUM([2]CPR_CEB!$K$98:$K$100)))</f>
        <v>0</v>
      </c>
      <c r="BN79" s="75">
        <f>$AB79*(SUM([2]CPR_CEB!$K$106)/(SUM([2]CPR_CEB!$K$106:$K$113)))</f>
        <v>0</v>
      </c>
      <c r="BO79" s="75">
        <f>$AB79*(SUM([2]CPR_CEB!$K$107)/(SUM([2]CPR_CEB!$K$106:$K$113)))</f>
        <v>0</v>
      </c>
      <c r="BP79" s="75">
        <f>$AB79*(SUM([2]CPR_CEB!$K$108)/(SUM([2]CPR_CEB!$K$106:$K$113)))</f>
        <v>0</v>
      </c>
      <c r="BQ79" s="75">
        <f>$AB79*(SUM([2]CPR_CEB!$K$109)/(SUM([2]CPR_CEB!$K$106:$K$113)))</f>
        <v>0</v>
      </c>
      <c r="BR79" s="75">
        <f>$AB79*(SUM([2]CPR_CEB!$K$110)/(SUM([2]CPR_CEB!$K$106:$K$113)))</f>
        <v>0</v>
      </c>
      <c r="BS79" s="75">
        <f>$AB79*(SUM([2]CPR_CEB!$K$111:$K$112)/(SUM([2]CPR_CEB!$K$106:$K$113)))</f>
        <v>0</v>
      </c>
      <c r="BT79" s="75">
        <f>$AB79*(SUM([2]CPR_CEB!$K$113)/(SUM([2]CPR_CEB!$K$106:$K$113)))*([2]TRP!$D$248/SUM([2]TRP!$D$248:$D$251))</f>
        <v>0</v>
      </c>
      <c r="BU79" s="75">
        <f>$AB79*(SUM([2]CPR_CEB!$K$113)/(SUM([2]CPR_CEB!$K$106:$K$113)))*([2]TRP!$D$249/SUM([2]TRP!$D$248:$D$251))</f>
        <v>0</v>
      </c>
      <c r="BV79" s="75">
        <f>$AB79*(SUM([2]CPR_CEB!$K$113)/(SUM([2]CPR_CEB!$K$106:$K$113)))*([2]TRP!$D$250/SUM([2]TRP!$D$248:$D$251))</f>
        <v>0</v>
      </c>
      <c r="BW79" s="75">
        <f>$AB79*(SUM([2]CPR_CEB!$K$113)/(SUM([2]CPR_CEB!$K$106:$K$113)))*([2]TRP!$D$251/SUM([2]TRP!$D$248:$D$251))</f>
        <v>0</v>
      </c>
      <c r="BX79" s="71">
        <f>$AJ79*(SUM([2]CPR_CEB!$K$129)/(SUM([2]CPR_CEB!$K$129:$K$130)))</f>
        <v>0</v>
      </c>
      <c r="BY79" s="71">
        <f>$AJ79*(SUM([2]CPR_CEB!$K$130)/(SUM([2]CPR_CEB!$K$129:$K$130)))</f>
        <v>0</v>
      </c>
      <c r="BZ79" s="68">
        <f>$AN79*(SUM([2]CPR_CEB!$K$137)/(SUM([2]CPR_CEB!$K$137:$K$138)))</f>
        <v>0</v>
      </c>
      <c r="CA79" s="68">
        <f>$AN79*(SUM([2]CPR_CEB!$K$138)/(SUM([2]CPR_CEB!$K$137:$K$138)))</f>
        <v>0</v>
      </c>
      <c r="CB79" s="71">
        <f>$AO79*([2]CPR_CEB!$K$139+[2]CPR_CEB!$K$141)/(SUM([2]CPR_CEB!$K$139:$K$141))</f>
        <v>0</v>
      </c>
      <c r="CC79" s="71">
        <f>$AO79*(SUM([2]CPR_CEB!$K$140)/(SUM([2]CPR_CEB!$K$139:$K$141)))</f>
        <v>0</v>
      </c>
      <c r="CD79" s="68">
        <f>$AP79*(SUM([2]CPR_CEB!$K$142)/(SUM([2]CPR_CEB!$K$142:$K$143)))</f>
        <v>0</v>
      </c>
      <c r="CE79" s="68">
        <f>$AP79*(SUM([2]CPR_CEB!$K$143)/(SUM([2]CPR_CEB!$K$142:$K$143)))</f>
        <v>0</v>
      </c>
      <c r="CF79" s="70"/>
      <c r="CG79" s="70"/>
      <c r="CI79" s="72">
        <f t="shared" si="5"/>
        <v>0</v>
      </c>
      <c r="CJ79" s="73">
        <f t="shared" si="6"/>
        <v>0</v>
      </c>
      <c r="CK79" s="73">
        <f t="shared" si="7"/>
        <v>0</v>
      </c>
      <c r="CL79" s="73">
        <f t="shared" si="8"/>
        <v>0</v>
      </c>
      <c r="CM79" s="73">
        <f t="shared" si="9"/>
        <v>0</v>
      </c>
      <c r="CN79" s="73">
        <f t="shared" si="10"/>
        <v>0</v>
      </c>
      <c r="CO79" s="73">
        <f t="shared" si="11"/>
        <v>0</v>
      </c>
      <c r="CP79" s="73">
        <f t="shared" si="11"/>
        <v>0</v>
      </c>
      <c r="CQ79" s="73">
        <f t="shared" si="12"/>
        <v>0</v>
      </c>
      <c r="CR79" s="73">
        <f t="shared" si="12"/>
        <v>0</v>
      </c>
      <c r="CS79" s="73">
        <f t="shared" si="13"/>
        <v>0</v>
      </c>
      <c r="CT79" s="73">
        <f t="shared" si="14"/>
        <v>0</v>
      </c>
      <c r="CU79" s="73">
        <f t="shared" si="15"/>
        <v>0</v>
      </c>
      <c r="CV79" s="73">
        <f t="shared" si="16"/>
        <v>0</v>
      </c>
      <c r="CW79" s="73">
        <f t="shared" si="17"/>
        <v>0</v>
      </c>
      <c r="CX79" s="73">
        <f t="shared" si="18"/>
        <v>0</v>
      </c>
      <c r="CY79" s="73">
        <f t="shared" si="18"/>
        <v>0</v>
      </c>
      <c r="CZ79" s="73">
        <f t="shared" si="18"/>
        <v>0</v>
      </c>
      <c r="DA79" s="73">
        <f t="shared" si="19"/>
        <v>0</v>
      </c>
      <c r="DB79" s="73">
        <f t="shared" si="20"/>
        <v>0</v>
      </c>
      <c r="DC79" s="73">
        <f t="shared" si="21"/>
        <v>0</v>
      </c>
      <c r="DD79" s="73">
        <f t="shared" si="22"/>
        <v>0</v>
      </c>
      <c r="DE79" s="73">
        <f t="shared" si="23"/>
        <v>0</v>
      </c>
      <c r="DF79" s="73">
        <f t="shared" si="24"/>
        <v>0</v>
      </c>
      <c r="DG79" s="74">
        <f t="shared" si="25"/>
        <v>0</v>
      </c>
      <c r="DH79" s="99"/>
    </row>
    <row r="80" spans="1:112" ht="13.25" x14ac:dyDescent="0.25">
      <c r="A80" s="22" t="str">
        <f t="shared" si="30"/>
        <v>PROMOTION  GESTION IMMOBILIERE</v>
      </c>
      <c r="B80" s="22" t="str">
        <f t="shared" si="30"/>
        <v xml:space="preserve">FM1 </v>
      </c>
      <c r="C80" s="22">
        <v>19</v>
      </c>
      <c r="D80" s="67">
        <f t="shared" si="27"/>
        <v>0</v>
      </c>
      <c r="E80" s="67">
        <f t="shared" si="33"/>
        <v>77</v>
      </c>
      <c r="F80" s="67">
        <f t="shared" si="33"/>
        <v>131</v>
      </c>
      <c r="G80" s="67">
        <f t="shared" si="33"/>
        <v>3</v>
      </c>
      <c r="H80" s="67">
        <f t="shared" si="33"/>
        <v>0</v>
      </c>
      <c r="I80" s="67">
        <f t="shared" si="33"/>
        <v>-45</v>
      </c>
      <c r="J80" s="67">
        <f t="shared" si="33"/>
        <v>-1</v>
      </c>
      <c r="K80" s="67">
        <f t="shared" si="33"/>
        <v>58</v>
      </c>
      <c r="L80" s="67">
        <f t="shared" si="33"/>
        <v>-1</v>
      </c>
      <c r="M80" s="67">
        <f t="shared" si="33"/>
        <v>46</v>
      </c>
      <c r="N80" s="67">
        <f t="shared" si="33"/>
        <v>-20</v>
      </c>
      <c r="O80" s="68">
        <f t="shared" si="33"/>
        <v>44</v>
      </c>
      <c r="P80" s="67">
        <f t="shared" si="33"/>
        <v>6</v>
      </c>
      <c r="Q80" s="69">
        <f t="shared" si="33"/>
        <v>45</v>
      </c>
      <c r="R80" s="68">
        <f t="shared" si="33"/>
        <v>77</v>
      </c>
      <c r="S80" s="69">
        <f t="shared" si="33"/>
        <v>70</v>
      </c>
      <c r="T80" s="67">
        <f t="shared" si="33"/>
        <v>-22</v>
      </c>
      <c r="U80" s="68">
        <f t="shared" si="33"/>
        <v>4</v>
      </c>
      <c r="V80" s="69">
        <f t="shared" si="33"/>
        <v>-19</v>
      </c>
      <c r="W80" s="67">
        <f t="shared" si="33"/>
        <v>53</v>
      </c>
      <c r="X80" s="67">
        <f t="shared" si="33"/>
        <v>2</v>
      </c>
      <c r="Y80" s="67">
        <f t="shared" si="33"/>
        <v>76</v>
      </c>
      <c r="Z80" s="67">
        <f t="shared" si="33"/>
        <v>191</v>
      </c>
      <c r="AA80" s="67">
        <f t="shared" si="33"/>
        <v>340</v>
      </c>
      <c r="AB80" s="68">
        <f t="shared" si="33"/>
        <v>877</v>
      </c>
      <c r="AC80" s="67">
        <f t="shared" si="33"/>
        <v>0</v>
      </c>
      <c r="AD80" s="67">
        <f t="shared" si="33"/>
        <v>288</v>
      </c>
      <c r="AE80" s="67">
        <f t="shared" si="33"/>
        <v>796</v>
      </c>
      <c r="AF80" s="67">
        <f t="shared" si="33"/>
        <v>17291</v>
      </c>
      <c r="AG80" s="67">
        <f t="shared" si="33"/>
        <v>95</v>
      </c>
      <c r="AH80" s="67">
        <f t="shared" si="33"/>
        <v>209</v>
      </c>
      <c r="AI80" s="67">
        <f t="shared" si="33"/>
        <v>-100</v>
      </c>
      <c r="AJ80" s="69">
        <f t="shared" si="33"/>
        <v>44</v>
      </c>
      <c r="AK80" s="67">
        <f t="shared" si="33"/>
        <v>445</v>
      </c>
      <c r="AL80" s="67">
        <f t="shared" si="33"/>
        <v>51</v>
      </c>
      <c r="AM80" s="70">
        <f t="shared" si="33"/>
        <v>27</v>
      </c>
      <c r="AN80" s="68">
        <f t="shared" si="33"/>
        <v>13</v>
      </c>
      <c r="AO80" s="69">
        <f t="shared" si="33"/>
        <v>223</v>
      </c>
      <c r="AP80" s="68">
        <f t="shared" si="33"/>
        <v>88</v>
      </c>
      <c r="AQ80" s="67">
        <f t="shared" si="33"/>
        <v>0</v>
      </c>
      <c r="AR80" s="67">
        <f t="shared" si="33"/>
        <v>6</v>
      </c>
      <c r="AS80" s="67">
        <f t="shared" si="33"/>
        <v>21468</v>
      </c>
      <c r="AT80" s="75">
        <f>O80*(SUM([2]CPR_CEB!$K$69:$K$70))/(SUM([2]CPR_CEB!$K$69:$K$72))</f>
        <v>7.6097163964189569</v>
      </c>
      <c r="AU80" s="75">
        <f>O80*([2]CPR_CEB!$K$71/(SUM([2]CPR_CEB!$K$69:$K$72)))</f>
        <v>9.302447880798848</v>
      </c>
      <c r="AV80" s="75">
        <f>O80*([2]CPR_CEB!$K$72/(SUM([2]CPR_CEB!$K$69:$K$72)))</f>
        <v>27.087835722782192</v>
      </c>
      <c r="AW80" s="71">
        <f>$Q80*([2]CPR_CEB!$K$76/(SUM([2]CPR_CEB!$K$76:$K$78)))</f>
        <v>16.809685641461343</v>
      </c>
      <c r="AX80" s="71">
        <f>$Q80*(SUM([2]CPR_CEB!$K$77:$K$78)/(SUM([2]CPR_CEB!$K$76:$K$78)))</f>
        <v>28.190314358538657</v>
      </c>
      <c r="AY80" s="75">
        <f>$R80*(SUM([2]CPR_CEB!$K$79)/(SUM([2]CPR_CEB!$K$79:$K$84)))</f>
        <v>5.979642875654382</v>
      </c>
      <c r="AZ80" s="75">
        <f>$R80*(SUM([2]CPR_CEB!$K$80)/(SUM([2]CPR_CEB!$K$79:$K$84)))</f>
        <v>23.711035090447311</v>
      </c>
      <c r="BA80" s="75">
        <f>$R80*(SUM([2]CPR_CEB!$K$81:$K$83)/(SUM([2]CPR_CEB!$K$79:$K$84)))</f>
        <v>22.196418390089669</v>
      </c>
      <c r="BB80" s="75">
        <f>$R80*(SUM([2]CPR_CEB!$K$84)/(SUM([2]CPR_CEB!$K$79:$K$84)))</f>
        <v>25.112903643808636</v>
      </c>
      <c r="BC80" s="71">
        <f>$S80*(SUM([2]CPR_CEB!$K$85)/(SUM([2]CPR_CEB!$K$85:$K$90)))</f>
        <v>21.822030040964954</v>
      </c>
      <c r="BD80" s="71">
        <f>$S80*(SUM([2]CPR_CEB!$K$86)/(SUM([2]CPR_CEB!$K$85:$K$90)))</f>
        <v>10.085002275830679</v>
      </c>
      <c r="BE80" s="71">
        <f>$S80*(SUM([2]CPR_CEB!$K$87:$K$90)/(SUM([2]CPR_CEB!$K$85:$K$90)))</f>
        <v>38.092967683204371</v>
      </c>
      <c r="BF80" s="75">
        <f>$U80*(SUM([2]CPR_CEB!$K$93)/(SUM([2]CPR_CEB!$K$93:$K$97)))</f>
        <v>9.5789993236202759E-3</v>
      </c>
      <c r="BG80" s="75">
        <f>$U80*(SUM([2]CPR_CEB!$K$94)/(SUM([2]CPR_CEB!$K$93:$K$97)))*([2]TRP!$D$246/SUM([2]TRP!$D$246:$D$247))</f>
        <v>2.7837954541636917E-2</v>
      </c>
      <c r="BH80" s="75">
        <f>$U80*(SUM([2]CPR_CEB!$K$94)/(SUM([2]CPR_CEB!$K$93:$K$97)))*([2]TRP!$D$247/SUM([2]TRP!$D$246:$D$247))</f>
        <v>1.3256683778016486E-2</v>
      </c>
      <c r="BI80" s="75">
        <f>$U80*(SUM([2]CPR_CEB!$K$95:$K$96)/(SUM([2]CPR_CEB!$K$93:$K$97)))</f>
        <v>0.29607151344533206</v>
      </c>
      <c r="BJ80" s="75">
        <f>$U80*(SUM([2]CPR_CEB!$K$97)/(SUM([2]CPR_CEB!$K$93:$K$97)))</f>
        <v>3.6532548489113941</v>
      </c>
      <c r="BK80" s="71">
        <f>$V80*(SUM([2]CPR_CEB!$K$98)/(SUM([2]CPR_CEB!$K$98:$K$100)))</f>
        <v>-11.106916561908752</v>
      </c>
      <c r="BL80" s="71">
        <f>$V80*(SUM([2]CPR_CEB!$K$99)/(SUM([2]CPR_CEB!$K$98:$K$100)))</f>
        <v>-5.7523776871992185</v>
      </c>
      <c r="BM80" s="71">
        <f>$V80*(SUM([2]CPR_CEB!$K$100)/(SUM([2]CPR_CEB!$K$98:$K$100)))</f>
        <v>-2.1407057508920295</v>
      </c>
      <c r="BN80" s="75">
        <f>$AB80*(SUM([2]CPR_CEB!$K$106)/(SUM([2]CPR_CEB!$K$106:$K$113)))</f>
        <v>56.869947064485082</v>
      </c>
      <c r="BO80" s="75">
        <f>$AB80*(SUM([2]CPR_CEB!$K$107)/(SUM([2]CPR_CEB!$K$106:$K$113)))</f>
        <v>103.79849748689981</v>
      </c>
      <c r="BP80" s="75">
        <f>$AB80*(SUM([2]CPR_CEB!$K$108)/(SUM([2]CPR_CEB!$K$106:$K$113)))</f>
        <v>246.77641428724203</v>
      </c>
      <c r="BQ80" s="75">
        <f>$AB80*(SUM([2]CPR_CEB!$K$109)/(SUM([2]CPR_CEB!$K$106:$K$113)))</f>
        <v>55.650719174419855</v>
      </c>
      <c r="BR80" s="75">
        <f>$AB80*(SUM([2]CPR_CEB!$K$110)/(SUM([2]CPR_CEB!$K$106:$K$113)))</f>
        <v>104.32604801625494</v>
      </c>
      <c r="BS80" s="75">
        <f>$AB80*(SUM([2]CPR_CEB!$K$111:$K$112)/(SUM([2]CPR_CEB!$K$106:$K$113)))</f>
        <v>225.87955165222974</v>
      </c>
      <c r="BT80" s="75">
        <f>$AB80*(SUM([2]CPR_CEB!$K$113)/(SUM([2]CPR_CEB!$K$106:$K$113)))*([2]TRP!$D$248/SUM([2]TRP!$D$248:$D$251))</f>
        <v>9.0936379227468613</v>
      </c>
      <c r="BU80" s="75">
        <f>$AB80*(SUM([2]CPR_CEB!$K$113)/(SUM([2]CPR_CEB!$K$106:$K$113)))*([2]TRP!$D$249/SUM([2]TRP!$D$248:$D$251))</f>
        <v>46.610725785576804</v>
      </c>
      <c r="BV80" s="75">
        <f>$AB80*(SUM([2]CPR_CEB!$K$113)/(SUM([2]CPR_CEB!$K$106:$K$113)))*([2]TRP!$D$250/SUM([2]TRP!$D$248:$D$251))</f>
        <v>11.098339024643055</v>
      </c>
      <c r="BW80" s="75">
        <f>$AB80*(SUM([2]CPR_CEB!$K$113)/(SUM([2]CPR_CEB!$K$106:$K$113)))*([2]TRP!$D$251/SUM([2]TRP!$D$248:$D$251))</f>
        <v>16.896119585501896</v>
      </c>
      <c r="BX80" s="71">
        <f>$AJ80*(SUM([2]CPR_CEB!$K$129)/(SUM([2]CPR_CEB!$K$129:$K$130)))</f>
        <v>33.149713693781827</v>
      </c>
      <c r="BY80" s="71">
        <f>$AJ80*(SUM([2]CPR_CEB!$K$130)/(SUM([2]CPR_CEB!$K$129:$K$130)))</f>
        <v>10.850286306218168</v>
      </c>
      <c r="BZ80" s="68">
        <f>$AN80*(SUM([2]CPR_CEB!$K$137)/(SUM([2]CPR_CEB!$K$137:$K$138)))</f>
        <v>2.1884834410923002</v>
      </c>
      <c r="CA80" s="68">
        <f>$AN80*(SUM([2]CPR_CEB!$K$138)/(SUM([2]CPR_CEB!$K$137:$K$138)))</f>
        <v>10.8115165589077</v>
      </c>
      <c r="CB80" s="71">
        <f>$AO80*([2]CPR_CEB!$K$139+[2]CPR_CEB!$K$141)/(SUM([2]CPR_CEB!$K$139:$K$141))</f>
        <v>121.90569072334141</v>
      </c>
      <c r="CC80" s="71">
        <f>$AO80*(SUM([2]CPR_CEB!$K$140)/(SUM([2]CPR_CEB!$K$139:$K$141)))</f>
        <v>101.09430927665861</v>
      </c>
      <c r="CD80" s="68">
        <f>$AP80*(SUM([2]CPR_CEB!$K$142)/(SUM([2]CPR_CEB!$K$142:$K$143)))</f>
        <v>37.02596766291034</v>
      </c>
      <c r="CE80" s="68">
        <f>$AP80*(SUM([2]CPR_CEB!$K$143)/(SUM([2]CPR_CEB!$K$142:$K$143)))</f>
        <v>50.97403233708966</v>
      </c>
      <c r="CF80" s="70"/>
      <c r="CG80" s="70"/>
      <c r="CI80" s="72">
        <f t="shared" si="5"/>
        <v>0</v>
      </c>
      <c r="CJ80" s="73">
        <f t="shared" si="6"/>
        <v>208</v>
      </c>
      <c r="CK80" s="73">
        <f t="shared" si="7"/>
        <v>58</v>
      </c>
      <c r="CL80" s="73">
        <f t="shared" si="8"/>
        <v>9.302447880798848</v>
      </c>
      <c r="CM80" s="73">
        <f t="shared" si="9"/>
        <v>27.087835722782192</v>
      </c>
      <c r="CN80" s="73">
        <f t="shared" si="10"/>
        <v>28.190314358538657</v>
      </c>
      <c r="CO80" s="73">
        <f t="shared" si="11"/>
        <v>5.979642875654382</v>
      </c>
      <c r="CP80" s="73">
        <f t="shared" si="11"/>
        <v>23.711035090447311</v>
      </c>
      <c r="CQ80" s="73">
        <f t="shared" si="12"/>
        <v>25.112903643808636</v>
      </c>
      <c r="CR80" s="73">
        <f t="shared" si="12"/>
        <v>21.822030040964954</v>
      </c>
      <c r="CS80" s="73">
        <f t="shared" si="13"/>
        <v>10.085002275830679</v>
      </c>
      <c r="CT80" s="73">
        <f t="shared" si="14"/>
        <v>48.864153873727645</v>
      </c>
      <c r="CU80" s="73">
        <f t="shared" si="15"/>
        <v>55</v>
      </c>
      <c r="CV80" s="73">
        <f t="shared" si="16"/>
        <v>65.96358498723194</v>
      </c>
      <c r="CW80" s="73">
        <f t="shared" si="17"/>
        <v>103.79849748689981</v>
      </c>
      <c r="CX80" s="73">
        <f t="shared" si="18"/>
        <v>293.38714007281885</v>
      </c>
      <c r="CY80" s="73">
        <f t="shared" si="18"/>
        <v>66.749058199062915</v>
      </c>
      <c r="CZ80" s="73">
        <f t="shared" si="18"/>
        <v>121.22216760175684</v>
      </c>
      <c r="DA80" s="73">
        <f t="shared" si="19"/>
        <v>20129.149407173358</v>
      </c>
      <c r="DB80" s="73">
        <f t="shared" si="20"/>
        <v>179.73014447887411</v>
      </c>
      <c r="DC80" s="73">
        <f t="shared" si="21"/>
        <v>9.5789993236202759E-3</v>
      </c>
      <c r="DD80" s="73">
        <f t="shared" si="22"/>
        <v>3.6810928034530308</v>
      </c>
      <c r="DE80" s="73">
        <f t="shared" si="23"/>
        <v>-11.106916561908752</v>
      </c>
      <c r="DF80" s="73">
        <f t="shared" si="24"/>
        <v>-5.7391210034212019</v>
      </c>
      <c r="DG80" s="74">
        <f t="shared" si="25"/>
        <v>21468.000000000004</v>
      </c>
      <c r="DH80" s="99"/>
    </row>
    <row r="81" spans="1:112" ht="13.25" x14ac:dyDescent="0.25">
      <c r="A81" s="22" t="str">
        <f t="shared" si="30"/>
        <v>LOCATION IMMOBILIERE</v>
      </c>
      <c r="B81" s="22" t="str">
        <f t="shared" si="30"/>
        <v xml:space="preserve">FM2 </v>
      </c>
      <c r="C81" s="22">
        <v>19</v>
      </c>
      <c r="D81" s="67">
        <f t="shared" si="27"/>
        <v>0</v>
      </c>
      <c r="E81" s="67">
        <f t="shared" si="33"/>
        <v>0</v>
      </c>
      <c r="F81" s="67">
        <f t="shared" si="33"/>
        <v>0</v>
      </c>
      <c r="G81" s="67">
        <f t="shared" si="33"/>
        <v>0</v>
      </c>
      <c r="H81" s="67">
        <f t="shared" si="33"/>
        <v>0</v>
      </c>
      <c r="I81" s="67">
        <f t="shared" si="33"/>
        <v>0</v>
      </c>
      <c r="J81" s="67">
        <f t="shared" si="33"/>
        <v>0</v>
      </c>
      <c r="K81" s="67">
        <f t="shared" si="33"/>
        <v>0</v>
      </c>
      <c r="L81" s="67">
        <f t="shared" si="33"/>
        <v>0</v>
      </c>
      <c r="M81" s="67">
        <f t="shared" si="33"/>
        <v>0</v>
      </c>
      <c r="N81" s="67">
        <f t="shared" si="33"/>
        <v>0</v>
      </c>
      <c r="O81" s="68">
        <f t="shared" si="33"/>
        <v>0</v>
      </c>
      <c r="P81" s="67">
        <f t="shared" si="33"/>
        <v>0</v>
      </c>
      <c r="Q81" s="69">
        <f t="shared" si="33"/>
        <v>0</v>
      </c>
      <c r="R81" s="68">
        <f t="shared" si="33"/>
        <v>0</v>
      </c>
      <c r="S81" s="69">
        <f t="shared" si="33"/>
        <v>0</v>
      </c>
      <c r="T81" s="67">
        <f t="shared" si="33"/>
        <v>0</v>
      </c>
      <c r="U81" s="68">
        <f t="shared" si="33"/>
        <v>0</v>
      </c>
      <c r="V81" s="69">
        <f t="shared" si="33"/>
        <v>0</v>
      </c>
      <c r="W81" s="67">
        <f t="shared" si="33"/>
        <v>0</v>
      </c>
      <c r="X81" s="67">
        <f t="shared" si="33"/>
        <v>0</v>
      </c>
      <c r="Y81" s="67">
        <f t="shared" si="33"/>
        <v>0</v>
      </c>
      <c r="Z81" s="67">
        <f t="shared" si="33"/>
        <v>0</v>
      </c>
      <c r="AA81" s="67">
        <f t="shared" si="33"/>
        <v>0</v>
      </c>
      <c r="AB81" s="68">
        <f t="shared" si="33"/>
        <v>0</v>
      </c>
      <c r="AC81" s="67">
        <f t="shared" si="33"/>
        <v>0</v>
      </c>
      <c r="AD81" s="67">
        <f t="shared" si="33"/>
        <v>0</v>
      </c>
      <c r="AE81" s="67">
        <f t="shared" si="33"/>
        <v>0</v>
      </c>
      <c r="AF81" s="67">
        <f t="shared" si="33"/>
        <v>0</v>
      </c>
      <c r="AG81" s="67">
        <f t="shared" si="33"/>
        <v>0</v>
      </c>
      <c r="AH81" s="67">
        <f t="shared" si="33"/>
        <v>0</v>
      </c>
      <c r="AI81" s="67">
        <f t="shared" si="33"/>
        <v>0</v>
      </c>
      <c r="AJ81" s="69">
        <f t="shared" si="33"/>
        <v>0</v>
      </c>
      <c r="AK81" s="67">
        <f t="shared" si="33"/>
        <v>0</v>
      </c>
      <c r="AL81" s="67">
        <f t="shared" si="33"/>
        <v>0</v>
      </c>
      <c r="AM81" s="70">
        <f t="shared" si="33"/>
        <v>0</v>
      </c>
      <c r="AN81" s="68">
        <f t="shared" si="33"/>
        <v>0</v>
      </c>
      <c r="AO81" s="69">
        <f t="shared" si="33"/>
        <v>0</v>
      </c>
      <c r="AP81" s="68">
        <f t="shared" si="33"/>
        <v>0</v>
      </c>
      <c r="AQ81" s="67">
        <f t="shared" si="33"/>
        <v>0</v>
      </c>
      <c r="AR81" s="67">
        <f t="shared" si="33"/>
        <v>0</v>
      </c>
      <c r="AS81" s="67">
        <f t="shared" si="33"/>
        <v>0</v>
      </c>
      <c r="AT81" s="75">
        <f>O81*(SUM([2]CPR_CEB!$K$69:$K$70))/(SUM([2]CPR_CEB!$K$69:$K$72))</f>
        <v>0</v>
      </c>
      <c r="AU81" s="75">
        <f>O81*([2]CPR_CEB!$K$71/(SUM([2]CPR_CEB!$K$69:$K$72)))</f>
        <v>0</v>
      </c>
      <c r="AV81" s="75">
        <f>O81*([2]CPR_CEB!$K$72/(SUM([2]CPR_CEB!$K$69:$K$72)))</f>
        <v>0</v>
      </c>
      <c r="AW81" s="71">
        <f>$Q81*([2]CPR_CEB!$K$76/(SUM([2]CPR_CEB!$K$76:$K$78)))</f>
        <v>0</v>
      </c>
      <c r="AX81" s="71">
        <f>$Q81*(SUM([2]CPR_CEB!$K$77:$K$78)/(SUM([2]CPR_CEB!$K$76:$K$78)))</f>
        <v>0</v>
      </c>
      <c r="AY81" s="75">
        <f>$R81*(SUM([2]CPR_CEB!$K$79)/(SUM([2]CPR_CEB!$K$79:$K$84)))</f>
        <v>0</v>
      </c>
      <c r="AZ81" s="75">
        <f>$R81*(SUM([2]CPR_CEB!$K$80)/(SUM([2]CPR_CEB!$K$79:$K$84)))</f>
        <v>0</v>
      </c>
      <c r="BA81" s="75">
        <f>$R81*(SUM([2]CPR_CEB!$K$81:$K$83)/(SUM([2]CPR_CEB!$K$79:$K$84)))</f>
        <v>0</v>
      </c>
      <c r="BB81" s="75">
        <f>$R81*(SUM([2]CPR_CEB!$K$84)/(SUM([2]CPR_CEB!$K$79:$K$84)))</f>
        <v>0</v>
      </c>
      <c r="BC81" s="71">
        <f>$S81*(SUM([2]CPR_CEB!$K$85)/(SUM([2]CPR_CEB!$K$85:$K$90)))</f>
        <v>0</v>
      </c>
      <c r="BD81" s="71">
        <f>$S81*(SUM([2]CPR_CEB!$K$86)/(SUM([2]CPR_CEB!$K$85:$K$90)))</f>
        <v>0</v>
      </c>
      <c r="BE81" s="71">
        <f>$S81*(SUM([2]CPR_CEB!$K$87:$K$90)/(SUM([2]CPR_CEB!$K$85:$K$90)))</f>
        <v>0</v>
      </c>
      <c r="BF81" s="75">
        <f>$U81*(SUM([2]CPR_CEB!$K$93)/(SUM([2]CPR_CEB!$K$93:$K$97)))</f>
        <v>0</v>
      </c>
      <c r="BG81" s="75">
        <f>$U81*(SUM([2]CPR_CEB!$K$94)/(SUM([2]CPR_CEB!$K$93:$K$97)))*([2]TRP!$D$246/SUM([2]TRP!$D$246:$D$247))</f>
        <v>0</v>
      </c>
      <c r="BH81" s="75">
        <f>$U81*(SUM([2]CPR_CEB!$K$94)/(SUM([2]CPR_CEB!$K$93:$K$97)))*([2]TRP!$D$247/SUM([2]TRP!$D$246:$D$247))</f>
        <v>0</v>
      </c>
      <c r="BI81" s="75">
        <f>$U81*(SUM([2]CPR_CEB!$K$95:$K$96)/(SUM([2]CPR_CEB!$K$93:$K$97)))</f>
        <v>0</v>
      </c>
      <c r="BJ81" s="75">
        <f>$U81*(SUM([2]CPR_CEB!$K$97)/(SUM([2]CPR_CEB!$K$93:$K$97)))</f>
        <v>0</v>
      </c>
      <c r="BK81" s="71">
        <f>$V81*(SUM([2]CPR_CEB!$K$98)/(SUM([2]CPR_CEB!$K$98:$K$100)))</f>
        <v>0</v>
      </c>
      <c r="BL81" s="71">
        <f>$V81*(SUM([2]CPR_CEB!$K$99)/(SUM([2]CPR_CEB!$K$98:$K$100)))</f>
        <v>0</v>
      </c>
      <c r="BM81" s="71">
        <f>$V81*(SUM([2]CPR_CEB!$K$100)/(SUM([2]CPR_CEB!$K$98:$K$100)))</f>
        <v>0</v>
      </c>
      <c r="BN81" s="75">
        <f>$AB81*(SUM([2]CPR_CEB!$K$106)/(SUM([2]CPR_CEB!$K$106:$K$113)))</f>
        <v>0</v>
      </c>
      <c r="BO81" s="75">
        <f>$AB81*(SUM([2]CPR_CEB!$K$107)/(SUM([2]CPR_CEB!$K$106:$K$113)))</f>
        <v>0</v>
      </c>
      <c r="BP81" s="75">
        <f>$AB81*(SUM([2]CPR_CEB!$K$108)/(SUM([2]CPR_CEB!$K$106:$K$113)))</f>
        <v>0</v>
      </c>
      <c r="BQ81" s="75">
        <f>$AB81*(SUM([2]CPR_CEB!$K$109)/(SUM([2]CPR_CEB!$K$106:$K$113)))</f>
        <v>0</v>
      </c>
      <c r="BR81" s="75">
        <f>$AB81*(SUM([2]CPR_CEB!$K$110)/(SUM([2]CPR_CEB!$K$106:$K$113)))</f>
        <v>0</v>
      </c>
      <c r="BS81" s="75">
        <f>$AB81*(SUM([2]CPR_CEB!$K$111:$K$112)/(SUM([2]CPR_CEB!$K$106:$K$113)))</f>
        <v>0</v>
      </c>
      <c r="BT81" s="75">
        <f>$AB81*(SUM([2]CPR_CEB!$K$113)/(SUM([2]CPR_CEB!$K$106:$K$113)))*([2]TRP!$D$248/SUM([2]TRP!$D$248:$D$251))</f>
        <v>0</v>
      </c>
      <c r="BU81" s="75">
        <f>$AB81*(SUM([2]CPR_CEB!$K$113)/(SUM([2]CPR_CEB!$K$106:$K$113)))*([2]TRP!$D$249/SUM([2]TRP!$D$248:$D$251))</f>
        <v>0</v>
      </c>
      <c r="BV81" s="75">
        <f>$AB81*(SUM([2]CPR_CEB!$K$113)/(SUM([2]CPR_CEB!$K$106:$K$113)))*([2]TRP!$D$250/SUM([2]TRP!$D$248:$D$251))</f>
        <v>0</v>
      </c>
      <c r="BW81" s="75">
        <f>$AB81*(SUM([2]CPR_CEB!$K$113)/(SUM([2]CPR_CEB!$K$106:$K$113)))*([2]TRP!$D$251/SUM([2]TRP!$D$248:$D$251))</f>
        <v>0</v>
      </c>
      <c r="BX81" s="71">
        <f>$AJ81*(SUM([2]CPR_CEB!$K$129)/(SUM([2]CPR_CEB!$K$129:$K$130)))</f>
        <v>0</v>
      </c>
      <c r="BY81" s="71">
        <f>$AJ81*(SUM([2]CPR_CEB!$K$130)/(SUM([2]CPR_CEB!$K$129:$K$130)))</f>
        <v>0</v>
      </c>
      <c r="BZ81" s="68">
        <f>$AN81*(SUM([2]CPR_CEB!$K$137)/(SUM([2]CPR_CEB!$K$137:$K$138)))</f>
        <v>0</v>
      </c>
      <c r="CA81" s="68">
        <f>$AN81*(SUM([2]CPR_CEB!$K$138)/(SUM([2]CPR_CEB!$K$137:$K$138)))</f>
        <v>0</v>
      </c>
      <c r="CB81" s="71">
        <f>$AO81*([2]CPR_CEB!$K$139+[2]CPR_CEB!$K$141)/(SUM([2]CPR_CEB!$K$139:$K$141))</f>
        <v>0</v>
      </c>
      <c r="CC81" s="71">
        <f>$AO81*(SUM([2]CPR_CEB!$K$140)/(SUM([2]CPR_CEB!$K$139:$K$141)))</f>
        <v>0</v>
      </c>
      <c r="CD81" s="68">
        <f>$AP81*(SUM([2]CPR_CEB!$K$142)/(SUM([2]CPR_CEB!$K$142:$K$143)))</f>
        <v>0</v>
      </c>
      <c r="CE81" s="68">
        <f>$AP81*(SUM([2]CPR_CEB!$K$143)/(SUM([2]CPR_CEB!$K$142:$K$143)))</f>
        <v>0</v>
      </c>
      <c r="CF81" s="70"/>
      <c r="CG81" s="70"/>
      <c r="CI81" s="72">
        <f t="shared" si="5"/>
        <v>0</v>
      </c>
      <c r="CJ81" s="73">
        <f t="shared" si="6"/>
        <v>0</v>
      </c>
      <c r="CK81" s="73">
        <f t="shared" si="7"/>
        <v>0</v>
      </c>
      <c r="CL81" s="73">
        <f t="shared" si="8"/>
        <v>0</v>
      </c>
      <c r="CM81" s="73">
        <f t="shared" si="9"/>
        <v>0</v>
      </c>
      <c r="CN81" s="73">
        <f t="shared" si="10"/>
        <v>0</v>
      </c>
      <c r="CO81" s="73">
        <f t="shared" si="11"/>
        <v>0</v>
      </c>
      <c r="CP81" s="73">
        <f t="shared" si="11"/>
        <v>0</v>
      </c>
      <c r="CQ81" s="73">
        <f t="shared" si="12"/>
        <v>0</v>
      </c>
      <c r="CR81" s="73">
        <f t="shared" si="12"/>
        <v>0</v>
      </c>
      <c r="CS81" s="73">
        <f t="shared" si="13"/>
        <v>0</v>
      </c>
      <c r="CT81" s="73">
        <f t="shared" si="14"/>
        <v>0</v>
      </c>
      <c r="CU81" s="73">
        <f t="shared" si="15"/>
        <v>0</v>
      </c>
      <c r="CV81" s="73">
        <f t="shared" si="16"/>
        <v>0</v>
      </c>
      <c r="CW81" s="73">
        <f t="shared" si="17"/>
        <v>0</v>
      </c>
      <c r="CX81" s="73">
        <f t="shared" si="18"/>
        <v>0</v>
      </c>
      <c r="CY81" s="73">
        <f t="shared" si="18"/>
        <v>0</v>
      </c>
      <c r="CZ81" s="73">
        <f t="shared" si="18"/>
        <v>0</v>
      </c>
      <c r="DA81" s="73">
        <f t="shared" si="19"/>
        <v>0</v>
      </c>
      <c r="DB81" s="73">
        <f t="shared" si="20"/>
        <v>0</v>
      </c>
      <c r="DC81" s="73">
        <f t="shared" si="21"/>
        <v>0</v>
      </c>
      <c r="DD81" s="73">
        <f t="shared" si="22"/>
        <v>0</v>
      </c>
      <c r="DE81" s="73">
        <f t="shared" si="23"/>
        <v>0</v>
      </c>
      <c r="DF81" s="73">
        <f t="shared" si="24"/>
        <v>0</v>
      </c>
      <c r="DG81" s="74">
        <f t="shared" si="25"/>
        <v>0</v>
      </c>
      <c r="DH81" s="99"/>
    </row>
    <row r="82" spans="1:112" ht="13.25" x14ac:dyDescent="0.25">
      <c r="A82" s="22" t="str">
        <f t="shared" si="30"/>
        <v>POSTES ET TELECOMMUNICATIONS</v>
      </c>
      <c r="B82" s="22" t="str">
        <f t="shared" si="30"/>
        <v xml:space="preserve">FN1 </v>
      </c>
      <c r="C82" s="22">
        <v>19</v>
      </c>
      <c r="D82" s="67">
        <f t="shared" si="27"/>
        <v>0</v>
      </c>
      <c r="E82" s="67">
        <f t="shared" si="33"/>
        <v>0</v>
      </c>
      <c r="F82" s="67">
        <f t="shared" si="33"/>
        <v>0</v>
      </c>
      <c r="G82" s="67">
        <f t="shared" si="33"/>
        <v>0</v>
      </c>
      <c r="H82" s="67">
        <f t="shared" si="33"/>
        <v>0</v>
      </c>
      <c r="I82" s="67">
        <f t="shared" si="33"/>
        <v>0</v>
      </c>
      <c r="J82" s="67">
        <f t="shared" si="33"/>
        <v>0</v>
      </c>
      <c r="K82" s="67">
        <f t="shared" si="33"/>
        <v>0</v>
      </c>
      <c r="L82" s="67">
        <f t="shared" si="33"/>
        <v>0</v>
      </c>
      <c r="M82" s="67">
        <f t="shared" si="33"/>
        <v>0</v>
      </c>
      <c r="N82" s="67">
        <f t="shared" si="33"/>
        <v>0</v>
      </c>
      <c r="O82" s="68">
        <f t="shared" si="33"/>
        <v>0</v>
      </c>
      <c r="P82" s="67">
        <f t="shared" si="33"/>
        <v>0</v>
      </c>
      <c r="Q82" s="69">
        <f t="shared" si="33"/>
        <v>0</v>
      </c>
      <c r="R82" s="68">
        <f t="shared" si="33"/>
        <v>0</v>
      </c>
      <c r="S82" s="69">
        <f t="shared" si="33"/>
        <v>0</v>
      </c>
      <c r="T82" s="67">
        <f t="shared" si="33"/>
        <v>0</v>
      </c>
      <c r="U82" s="68">
        <f t="shared" si="33"/>
        <v>0</v>
      </c>
      <c r="V82" s="69">
        <f t="shared" si="33"/>
        <v>0</v>
      </c>
      <c r="W82" s="67">
        <f t="shared" si="33"/>
        <v>0</v>
      </c>
      <c r="X82" s="67">
        <f t="shared" si="33"/>
        <v>0</v>
      </c>
      <c r="Y82" s="67">
        <f t="shared" si="33"/>
        <v>0</v>
      </c>
      <c r="Z82" s="67">
        <f t="shared" si="33"/>
        <v>0</v>
      </c>
      <c r="AA82" s="67">
        <f t="shared" si="33"/>
        <v>0</v>
      </c>
      <c r="AB82" s="68">
        <f t="shared" si="33"/>
        <v>0</v>
      </c>
      <c r="AC82" s="67">
        <f t="shared" si="33"/>
        <v>0</v>
      </c>
      <c r="AD82" s="67">
        <f t="shared" si="33"/>
        <v>0</v>
      </c>
      <c r="AE82" s="67">
        <f t="shared" si="33"/>
        <v>0</v>
      </c>
      <c r="AF82" s="67">
        <f t="shared" si="33"/>
        <v>0</v>
      </c>
      <c r="AG82" s="67">
        <f t="shared" si="33"/>
        <v>0</v>
      </c>
      <c r="AH82" s="67">
        <f t="shared" si="33"/>
        <v>0</v>
      </c>
      <c r="AI82" s="67">
        <f t="shared" si="33"/>
        <v>0</v>
      </c>
      <c r="AJ82" s="69">
        <f t="shared" si="33"/>
        <v>0</v>
      </c>
      <c r="AK82" s="67">
        <f t="shared" si="33"/>
        <v>0</v>
      </c>
      <c r="AL82" s="67">
        <f t="shared" si="33"/>
        <v>0</v>
      </c>
      <c r="AM82" s="70">
        <f t="shared" si="33"/>
        <v>0</v>
      </c>
      <c r="AN82" s="68">
        <f t="shared" si="33"/>
        <v>0</v>
      </c>
      <c r="AO82" s="69">
        <f t="shared" si="33"/>
        <v>0</v>
      </c>
      <c r="AP82" s="68">
        <f t="shared" si="33"/>
        <v>0</v>
      </c>
      <c r="AQ82" s="67">
        <f t="shared" si="33"/>
        <v>0</v>
      </c>
      <c r="AR82" s="67">
        <f t="shared" si="33"/>
        <v>0</v>
      </c>
      <c r="AS82" s="67">
        <f t="shared" si="33"/>
        <v>0</v>
      </c>
      <c r="AT82" s="75">
        <f>O82*(SUM([2]CPR_CEB!$K$69:$K$70))/(SUM([2]CPR_CEB!$K$69:$K$72))</f>
        <v>0</v>
      </c>
      <c r="AU82" s="75">
        <f>O82*([2]CPR_CEB!$K$71/(SUM([2]CPR_CEB!$K$69:$K$72)))</f>
        <v>0</v>
      </c>
      <c r="AV82" s="75">
        <f>O82*([2]CPR_CEB!$K$72/(SUM([2]CPR_CEB!$K$69:$K$72)))</f>
        <v>0</v>
      </c>
      <c r="AW82" s="71">
        <f>$Q82*([2]CPR_CEB!$K$76/(SUM([2]CPR_CEB!$K$76:$K$78)))</f>
        <v>0</v>
      </c>
      <c r="AX82" s="71">
        <f>$Q82*(SUM([2]CPR_CEB!$K$77:$K$78)/(SUM([2]CPR_CEB!$K$76:$K$78)))</f>
        <v>0</v>
      </c>
      <c r="AY82" s="75">
        <f>$R82*(SUM([2]CPR_CEB!$K$79)/(SUM([2]CPR_CEB!$K$79:$K$84)))</f>
        <v>0</v>
      </c>
      <c r="AZ82" s="75">
        <f>$R82*(SUM([2]CPR_CEB!$K$80)/(SUM([2]CPR_CEB!$K$79:$K$84)))</f>
        <v>0</v>
      </c>
      <c r="BA82" s="75">
        <f>$R82*(SUM([2]CPR_CEB!$K$81:$K$83)/(SUM([2]CPR_CEB!$K$79:$K$84)))</f>
        <v>0</v>
      </c>
      <c r="BB82" s="75">
        <f>$R82*(SUM([2]CPR_CEB!$K$84)/(SUM([2]CPR_CEB!$K$79:$K$84)))</f>
        <v>0</v>
      </c>
      <c r="BC82" s="71">
        <f>$S82*(SUM([2]CPR_CEB!$K$85)/(SUM([2]CPR_CEB!$K$85:$K$90)))</f>
        <v>0</v>
      </c>
      <c r="BD82" s="71">
        <f>$S82*(SUM([2]CPR_CEB!$K$86)/(SUM([2]CPR_CEB!$K$85:$K$90)))</f>
        <v>0</v>
      </c>
      <c r="BE82" s="71">
        <f>$S82*(SUM([2]CPR_CEB!$K$87:$K$90)/(SUM([2]CPR_CEB!$K$85:$K$90)))</f>
        <v>0</v>
      </c>
      <c r="BF82" s="75">
        <f>$U82*(SUM([2]CPR_CEB!$K$93)/(SUM([2]CPR_CEB!$K$93:$K$97)))</f>
        <v>0</v>
      </c>
      <c r="BG82" s="75">
        <f>$U82*(SUM([2]CPR_CEB!$K$94)/(SUM([2]CPR_CEB!$K$93:$K$97)))*([2]TRP!$D$246/SUM([2]TRP!$D$246:$D$247))</f>
        <v>0</v>
      </c>
      <c r="BH82" s="75">
        <f>$U82*(SUM([2]CPR_CEB!$K$94)/(SUM([2]CPR_CEB!$K$93:$K$97)))*([2]TRP!$D$247/SUM([2]TRP!$D$246:$D$247))</f>
        <v>0</v>
      </c>
      <c r="BI82" s="75">
        <f>$U82*(SUM([2]CPR_CEB!$K$95:$K$96)/(SUM([2]CPR_CEB!$K$93:$K$97)))</f>
        <v>0</v>
      </c>
      <c r="BJ82" s="75">
        <f>$U82*(SUM([2]CPR_CEB!$K$97)/(SUM([2]CPR_CEB!$K$93:$K$97)))</f>
        <v>0</v>
      </c>
      <c r="BK82" s="71">
        <f>$V82*(SUM([2]CPR_CEB!$K$98)/(SUM([2]CPR_CEB!$K$98:$K$100)))</f>
        <v>0</v>
      </c>
      <c r="BL82" s="71">
        <f>$V82*(SUM([2]CPR_CEB!$K$99)/(SUM([2]CPR_CEB!$K$98:$K$100)))</f>
        <v>0</v>
      </c>
      <c r="BM82" s="71">
        <f>$V82*(SUM([2]CPR_CEB!$K$100)/(SUM([2]CPR_CEB!$K$98:$K$100)))</f>
        <v>0</v>
      </c>
      <c r="BN82" s="75">
        <f>$AB82*(SUM([2]CPR_CEB!$K$106)/(SUM([2]CPR_CEB!$K$106:$K$113)))</f>
        <v>0</v>
      </c>
      <c r="BO82" s="75">
        <f>$AB82*(SUM([2]CPR_CEB!$K$107)/(SUM([2]CPR_CEB!$K$106:$K$113)))</f>
        <v>0</v>
      </c>
      <c r="BP82" s="75">
        <f>$AB82*(SUM([2]CPR_CEB!$K$108)/(SUM([2]CPR_CEB!$K$106:$K$113)))</f>
        <v>0</v>
      </c>
      <c r="BQ82" s="75">
        <f>$AB82*(SUM([2]CPR_CEB!$K$109)/(SUM([2]CPR_CEB!$K$106:$K$113)))</f>
        <v>0</v>
      </c>
      <c r="BR82" s="75">
        <f>$AB82*(SUM([2]CPR_CEB!$K$110)/(SUM([2]CPR_CEB!$K$106:$K$113)))</f>
        <v>0</v>
      </c>
      <c r="BS82" s="75">
        <f>$AB82*(SUM([2]CPR_CEB!$K$111:$K$112)/(SUM([2]CPR_CEB!$K$106:$K$113)))</f>
        <v>0</v>
      </c>
      <c r="BT82" s="75">
        <f>$AB82*(SUM([2]CPR_CEB!$K$113)/(SUM([2]CPR_CEB!$K$106:$K$113)))*([2]TRP!$D$248/SUM([2]TRP!$D$248:$D$251))</f>
        <v>0</v>
      </c>
      <c r="BU82" s="75">
        <f>$AB82*(SUM([2]CPR_CEB!$K$113)/(SUM([2]CPR_CEB!$K$106:$K$113)))*([2]TRP!$D$249/SUM([2]TRP!$D$248:$D$251))</f>
        <v>0</v>
      </c>
      <c r="BV82" s="75">
        <f>$AB82*(SUM([2]CPR_CEB!$K$113)/(SUM([2]CPR_CEB!$K$106:$K$113)))*([2]TRP!$D$250/SUM([2]TRP!$D$248:$D$251))</f>
        <v>0</v>
      </c>
      <c r="BW82" s="75">
        <f>$AB82*(SUM([2]CPR_CEB!$K$113)/(SUM([2]CPR_CEB!$K$106:$K$113)))*([2]TRP!$D$251/SUM([2]TRP!$D$248:$D$251))</f>
        <v>0</v>
      </c>
      <c r="BX82" s="71">
        <f>$AJ82*(SUM([2]CPR_CEB!$K$129)/(SUM([2]CPR_CEB!$K$129:$K$130)))</f>
        <v>0</v>
      </c>
      <c r="BY82" s="71">
        <f>$AJ82*(SUM([2]CPR_CEB!$K$130)/(SUM([2]CPR_CEB!$K$129:$K$130)))</f>
        <v>0</v>
      </c>
      <c r="BZ82" s="68">
        <f>$AN82*(SUM([2]CPR_CEB!$K$137)/(SUM([2]CPR_CEB!$K$137:$K$138)))</f>
        <v>0</v>
      </c>
      <c r="CA82" s="68">
        <f>$AN82*(SUM([2]CPR_CEB!$K$138)/(SUM([2]CPR_CEB!$K$137:$K$138)))</f>
        <v>0</v>
      </c>
      <c r="CB82" s="71">
        <f>$AO82*([2]CPR_CEB!$K$139+[2]CPR_CEB!$K$141)/(SUM([2]CPR_CEB!$K$139:$K$141))</f>
        <v>0</v>
      </c>
      <c r="CC82" s="71">
        <f>$AO82*(SUM([2]CPR_CEB!$K$140)/(SUM([2]CPR_CEB!$K$139:$K$141)))</f>
        <v>0</v>
      </c>
      <c r="CD82" s="68">
        <f>$AP82*(SUM([2]CPR_CEB!$K$142)/(SUM([2]CPR_CEB!$K$142:$K$143)))</f>
        <v>0</v>
      </c>
      <c r="CE82" s="68">
        <f>$AP82*(SUM([2]CPR_CEB!$K$143)/(SUM([2]CPR_CEB!$K$142:$K$143)))</f>
        <v>0</v>
      </c>
      <c r="CF82" s="70"/>
      <c r="CG82" s="70"/>
      <c r="CI82" s="72">
        <f t="shared" si="5"/>
        <v>0</v>
      </c>
      <c r="CJ82" s="73">
        <f t="shared" si="6"/>
        <v>0</v>
      </c>
      <c r="CK82" s="73">
        <f t="shared" si="7"/>
        <v>0</v>
      </c>
      <c r="CL82" s="73">
        <f t="shared" si="8"/>
        <v>0</v>
      </c>
      <c r="CM82" s="73">
        <f t="shared" si="9"/>
        <v>0</v>
      </c>
      <c r="CN82" s="73">
        <f t="shared" si="10"/>
        <v>0</v>
      </c>
      <c r="CO82" s="73">
        <f t="shared" si="11"/>
        <v>0</v>
      </c>
      <c r="CP82" s="73">
        <f t="shared" si="11"/>
        <v>0</v>
      </c>
      <c r="CQ82" s="73">
        <f t="shared" si="12"/>
        <v>0</v>
      </c>
      <c r="CR82" s="73">
        <f t="shared" si="12"/>
        <v>0</v>
      </c>
      <c r="CS82" s="73">
        <f t="shared" si="13"/>
        <v>0</v>
      </c>
      <c r="CT82" s="73">
        <f t="shared" si="14"/>
        <v>0</v>
      </c>
      <c r="CU82" s="73">
        <f t="shared" si="15"/>
        <v>0</v>
      </c>
      <c r="CV82" s="73">
        <f t="shared" si="16"/>
        <v>0</v>
      </c>
      <c r="CW82" s="73">
        <f t="shared" si="17"/>
        <v>0</v>
      </c>
      <c r="CX82" s="73">
        <f t="shared" si="18"/>
        <v>0</v>
      </c>
      <c r="CY82" s="73">
        <f t="shared" si="18"/>
        <v>0</v>
      </c>
      <c r="CZ82" s="73">
        <f t="shared" si="18"/>
        <v>0</v>
      </c>
      <c r="DA82" s="73">
        <f t="shared" si="19"/>
        <v>0</v>
      </c>
      <c r="DB82" s="73">
        <f t="shared" si="20"/>
        <v>0</v>
      </c>
      <c r="DC82" s="73">
        <f t="shared" si="21"/>
        <v>0</v>
      </c>
      <c r="DD82" s="73">
        <f t="shared" si="22"/>
        <v>0</v>
      </c>
      <c r="DE82" s="73">
        <f t="shared" si="23"/>
        <v>0</v>
      </c>
      <c r="DF82" s="73">
        <f t="shared" si="24"/>
        <v>0</v>
      </c>
      <c r="DG82" s="74">
        <f t="shared" si="25"/>
        <v>0</v>
      </c>
      <c r="DH82" s="99"/>
    </row>
    <row r="83" spans="1:112" ht="13.25" x14ac:dyDescent="0.25">
      <c r="A83" s="22" t="str">
        <f t="shared" si="30"/>
        <v>CONSEILS ET ASSISTANCE</v>
      </c>
      <c r="B83" s="22" t="str">
        <f t="shared" si="30"/>
        <v xml:space="preserve">FN2 </v>
      </c>
      <c r="C83" s="22">
        <v>19</v>
      </c>
      <c r="D83" s="67">
        <f t="shared" si="27"/>
        <v>340</v>
      </c>
      <c r="E83" s="67">
        <f t="shared" si="33"/>
        <v>205</v>
      </c>
      <c r="F83" s="67">
        <f t="shared" si="33"/>
        <v>396</v>
      </c>
      <c r="G83" s="67">
        <f t="shared" si="33"/>
        <v>55</v>
      </c>
      <c r="H83" s="67">
        <f t="shared" si="33"/>
        <v>262</v>
      </c>
      <c r="I83" s="67">
        <f t="shared" si="33"/>
        <v>102</v>
      </c>
      <c r="J83" s="67">
        <f t="shared" si="33"/>
        <v>129</v>
      </c>
      <c r="K83" s="67">
        <f t="shared" si="33"/>
        <v>445</v>
      </c>
      <c r="L83" s="67">
        <f t="shared" si="33"/>
        <v>414</v>
      </c>
      <c r="M83" s="67">
        <f t="shared" si="33"/>
        <v>471</v>
      </c>
      <c r="N83" s="67">
        <f t="shared" si="33"/>
        <v>1871</v>
      </c>
      <c r="O83" s="68">
        <f t="shared" si="33"/>
        <v>159</v>
      </c>
      <c r="P83" s="67">
        <f t="shared" si="33"/>
        <v>54</v>
      </c>
      <c r="Q83" s="69">
        <f t="shared" si="33"/>
        <v>160</v>
      </c>
      <c r="R83" s="68">
        <f t="shared" si="33"/>
        <v>378</v>
      </c>
      <c r="S83" s="69">
        <f t="shared" si="33"/>
        <v>366</v>
      </c>
      <c r="T83" s="67">
        <f t="shared" si="33"/>
        <v>352</v>
      </c>
      <c r="U83" s="68">
        <f t="shared" si="33"/>
        <v>154</v>
      </c>
      <c r="V83" s="69">
        <f t="shared" si="33"/>
        <v>372</v>
      </c>
      <c r="W83" s="67">
        <f t="shared" si="33"/>
        <v>390</v>
      </c>
      <c r="X83" s="67">
        <f t="shared" si="33"/>
        <v>60</v>
      </c>
      <c r="Y83" s="67">
        <f t="shared" si="33"/>
        <v>206</v>
      </c>
      <c r="Z83" s="67">
        <f t="shared" si="33"/>
        <v>2197</v>
      </c>
      <c r="AA83" s="67">
        <f t="shared" si="33"/>
        <v>903</v>
      </c>
      <c r="AB83" s="68">
        <f t="shared" si="33"/>
        <v>2283</v>
      </c>
      <c r="AC83" s="67">
        <f t="shared" si="33"/>
        <v>2199</v>
      </c>
      <c r="AD83" s="67">
        <f t="shared" si="33"/>
        <v>646</v>
      </c>
      <c r="AE83" s="67">
        <f t="shared" si="33"/>
        <v>1253</v>
      </c>
      <c r="AF83" s="67">
        <f t="shared" si="33"/>
        <v>20569</v>
      </c>
      <c r="AG83" s="67">
        <f t="shared" si="33"/>
        <v>608</v>
      </c>
      <c r="AH83" s="67">
        <f t="shared" si="33"/>
        <v>9574</v>
      </c>
      <c r="AI83" s="67">
        <f t="shared" si="33"/>
        <v>1083</v>
      </c>
      <c r="AJ83" s="69">
        <f t="shared" si="33"/>
        <v>988</v>
      </c>
      <c r="AK83" s="67">
        <f t="shared" si="33"/>
        <v>775</v>
      </c>
      <c r="AL83" s="67">
        <f t="shared" si="33"/>
        <v>469</v>
      </c>
      <c r="AM83" s="70">
        <f t="shared" si="33"/>
        <v>62</v>
      </c>
      <c r="AN83" s="68">
        <f t="shared" si="33"/>
        <v>609</v>
      </c>
      <c r="AO83" s="69">
        <f t="shared" si="33"/>
        <v>745</v>
      </c>
      <c r="AP83" s="68">
        <f t="shared" si="33"/>
        <v>316</v>
      </c>
      <c r="AQ83" s="67">
        <f t="shared" si="33"/>
        <v>4008</v>
      </c>
      <c r="AR83" s="67">
        <f t="shared" si="33"/>
        <v>151</v>
      </c>
      <c r="AS83" s="67">
        <f t="shared" si="33"/>
        <v>56779</v>
      </c>
      <c r="AT83" s="75">
        <f>O83*(SUM([2]CPR_CEB!$K$69:$K$70))/(SUM([2]CPR_CEB!$K$69:$K$72))</f>
        <v>27.498747887059412</v>
      </c>
      <c r="AU83" s="75">
        <f>O83*([2]CPR_CEB!$K$71/(SUM([2]CPR_CEB!$K$69:$K$72)))</f>
        <v>33.615663932886747</v>
      </c>
      <c r="AV83" s="75">
        <f>O83*([2]CPR_CEB!$K$72/(SUM([2]CPR_CEB!$K$69:$K$72)))</f>
        <v>97.88558818005383</v>
      </c>
      <c r="AW83" s="71">
        <f>$Q83*([2]CPR_CEB!$K$76/(SUM([2]CPR_CEB!$K$76:$K$78)))</f>
        <v>59.767771169640326</v>
      </c>
      <c r="AX83" s="71">
        <f>$Q83*(SUM([2]CPR_CEB!$K$77:$K$78)/(SUM([2]CPR_CEB!$K$76:$K$78)))</f>
        <v>100.23222883035967</v>
      </c>
      <c r="AY83" s="75">
        <f>$R83*(SUM([2]CPR_CEB!$K$79)/(SUM([2]CPR_CEB!$K$79:$K$84)))</f>
        <v>29.35461048048515</v>
      </c>
      <c r="AZ83" s="75">
        <f>$R83*(SUM([2]CPR_CEB!$K$80)/(SUM([2]CPR_CEB!$K$79:$K$84)))</f>
        <v>116.39962680765044</v>
      </c>
      <c r="BA83" s="75">
        <f>$R83*(SUM([2]CPR_CEB!$K$81:$K$83)/(SUM([2]CPR_CEB!$K$79:$K$84)))</f>
        <v>108.96423573316746</v>
      </c>
      <c r="BB83" s="75">
        <f>$R83*(SUM([2]CPR_CEB!$K$84)/(SUM([2]CPR_CEB!$K$79:$K$84)))</f>
        <v>123.28152697869693</v>
      </c>
      <c r="BC83" s="71">
        <f>$S83*(SUM([2]CPR_CEB!$K$85)/(SUM([2]CPR_CEB!$K$85:$K$90)))</f>
        <v>114.09804278561676</v>
      </c>
      <c r="BD83" s="71">
        <f>$S83*(SUM([2]CPR_CEB!$K$86)/(SUM([2]CPR_CEB!$K$85:$K$90)))</f>
        <v>52.730154756486122</v>
      </c>
      <c r="BE83" s="71">
        <f>$S83*(SUM([2]CPR_CEB!$K$87:$K$90)/(SUM([2]CPR_CEB!$K$85:$K$90)))</f>
        <v>199.17180245789714</v>
      </c>
      <c r="BF83" s="75">
        <f>$U83*(SUM([2]CPR_CEB!$K$93)/(SUM([2]CPR_CEB!$K$93:$K$97)))</f>
        <v>0.36879147395938061</v>
      </c>
      <c r="BG83" s="75">
        <f>$U83*(SUM([2]CPR_CEB!$K$94)/(SUM([2]CPR_CEB!$K$93:$K$97)))*([2]TRP!$D$246/SUM([2]TRP!$D$246:$D$247))</f>
        <v>1.0717612498530213</v>
      </c>
      <c r="BH83" s="75">
        <f>$U83*(SUM([2]CPR_CEB!$K$94)/(SUM([2]CPR_CEB!$K$93:$K$97)))*([2]TRP!$D$247/SUM([2]TRP!$D$246:$D$247))</f>
        <v>0.51038232545363471</v>
      </c>
      <c r="BI83" s="75">
        <f>$U83*(SUM([2]CPR_CEB!$K$95:$K$96)/(SUM([2]CPR_CEB!$K$93:$K$97)))</f>
        <v>11.398753267645285</v>
      </c>
      <c r="BJ83" s="75">
        <f>$U83*(SUM([2]CPR_CEB!$K$97)/(SUM([2]CPR_CEB!$K$93:$K$97)))</f>
        <v>140.65031168308866</v>
      </c>
      <c r="BK83" s="71">
        <f>$V83*(SUM([2]CPR_CEB!$K$98)/(SUM([2]CPR_CEB!$K$98:$K$100)))</f>
        <v>217.46173479105556</v>
      </c>
      <c r="BL83" s="71">
        <f>$V83*(SUM([2]CPR_CEB!$K$99)/(SUM([2]CPR_CEB!$K$98:$K$100)))</f>
        <v>112.62549998095311</v>
      </c>
      <c r="BM83" s="71">
        <f>$V83*(SUM([2]CPR_CEB!$K$100)/(SUM([2]CPR_CEB!$K$98:$K$100)))</f>
        <v>41.912765227991315</v>
      </c>
      <c r="BN83" s="75">
        <f>$AB83*(SUM([2]CPR_CEB!$K$106)/(SUM([2]CPR_CEB!$K$106:$K$113)))</f>
        <v>148.04343118383059</v>
      </c>
      <c r="BO83" s="75">
        <f>$AB83*(SUM([2]CPR_CEB!$K$107)/(SUM([2]CPR_CEB!$K$106:$K$113)))</f>
        <v>270.20749117741417</v>
      </c>
      <c r="BP83" s="75">
        <f>$AB83*(SUM([2]CPR_CEB!$K$108)/(SUM([2]CPR_CEB!$K$106:$K$113)))</f>
        <v>642.40656079563689</v>
      </c>
      <c r="BQ83" s="75">
        <f>$AB83*(SUM([2]CPR_CEB!$K$109)/(SUM([2]CPR_CEB!$K$106:$K$113)))</f>
        <v>144.86954603785694</v>
      </c>
      <c r="BR83" s="75">
        <f>$AB83*(SUM([2]CPR_CEB!$K$110)/(SUM([2]CPR_CEB!$K$106:$K$113)))</f>
        <v>271.58080686557588</v>
      </c>
      <c r="BS83" s="75">
        <f>$AB83*(SUM([2]CPR_CEB!$K$111:$K$112)/(SUM([2]CPR_CEB!$K$106:$K$113)))</f>
        <v>588.00800048123199</v>
      </c>
      <c r="BT83" s="75">
        <f>$AB83*(SUM([2]CPR_CEB!$K$113)/(SUM([2]CPR_CEB!$K$106:$K$113)))*([2]TRP!$D$248/SUM([2]TRP!$D$248:$D$251))</f>
        <v>23.672491878712751</v>
      </c>
      <c r="BU83" s="75">
        <f>$AB83*(SUM([2]CPR_CEB!$K$113)/(SUM([2]CPR_CEB!$K$106:$K$113)))*([2]TRP!$D$249/SUM([2]TRP!$D$248:$D$251))</f>
        <v>121.33670121832593</v>
      </c>
      <c r="BV83" s="75">
        <f>$AB83*(SUM([2]CPR_CEB!$K$113)/(SUM([2]CPR_CEB!$K$106:$K$113)))*([2]TRP!$D$250/SUM([2]TRP!$D$248:$D$251))</f>
        <v>28.891115157651189</v>
      </c>
      <c r="BW83" s="75">
        <f>$AB83*(SUM([2]CPR_CEB!$K$113)/(SUM([2]CPR_CEB!$K$106:$K$113)))*([2]TRP!$D$251/SUM([2]TRP!$D$248:$D$251))</f>
        <v>43.983855203763767</v>
      </c>
      <c r="BX83" s="71">
        <f>$AJ83*(SUM([2]CPR_CEB!$K$129)/(SUM([2]CPR_CEB!$K$129:$K$130)))</f>
        <v>744.36175294219197</v>
      </c>
      <c r="BY83" s="71">
        <f>$AJ83*(SUM([2]CPR_CEB!$K$130)/(SUM([2]CPR_CEB!$K$129:$K$130)))</f>
        <v>243.63824705780794</v>
      </c>
      <c r="BZ83" s="68">
        <f>$AN83*(SUM([2]CPR_CEB!$K$137)/(SUM([2]CPR_CEB!$K$137:$K$138)))</f>
        <v>102.52203197117007</v>
      </c>
      <c r="CA83" s="68">
        <f>$AN83*(SUM([2]CPR_CEB!$K$138)/(SUM([2]CPR_CEB!$K$137:$K$138)))</f>
        <v>506.47796802882999</v>
      </c>
      <c r="CB83" s="71">
        <f>$AO83*([2]CPR_CEB!$K$139+[2]CPR_CEB!$K$141)/(SUM([2]CPR_CEB!$K$139:$K$141))</f>
        <v>407.26340622820334</v>
      </c>
      <c r="CC83" s="71">
        <f>$AO83*(SUM([2]CPR_CEB!$K$140)/(SUM([2]CPR_CEB!$K$139:$K$141)))</f>
        <v>337.73659377179666</v>
      </c>
      <c r="CD83" s="68">
        <f>$AP83*(SUM([2]CPR_CEB!$K$142)/(SUM([2]CPR_CEB!$K$142:$K$143)))</f>
        <v>132.95688388045076</v>
      </c>
      <c r="CE83" s="68">
        <f>$AP83*(SUM([2]CPR_CEB!$K$143)/(SUM([2]CPR_CEB!$K$142:$K$143)))</f>
        <v>183.04311611954924</v>
      </c>
      <c r="CF83" s="70"/>
      <c r="CG83" s="70"/>
      <c r="CI83" s="72">
        <f t="shared" si="5"/>
        <v>340</v>
      </c>
      <c r="CJ83" s="73">
        <f t="shared" si="6"/>
        <v>601</v>
      </c>
      <c r="CK83" s="73">
        <f t="shared" si="7"/>
        <v>445</v>
      </c>
      <c r="CL83" s="73">
        <f t="shared" si="8"/>
        <v>33.615663932886747</v>
      </c>
      <c r="CM83" s="73">
        <f t="shared" si="9"/>
        <v>97.88558818005383</v>
      </c>
      <c r="CN83" s="73">
        <f t="shared" si="10"/>
        <v>100.23222883035967</v>
      </c>
      <c r="CO83" s="73">
        <f t="shared" si="11"/>
        <v>29.35461048048515</v>
      </c>
      <c r="CP83" s="73">
        <f t="shared" si="11"/>
        <v>116.39962680765044</v>
      </c>
      <c r="CQ83" s="73">
        <f t="shared" si="12"/>
        <v>123.28152697869693</v>
      </c>
      <c r="CR83" s="73">
        <f t="shared" si="12"/>
        <v>114.09804278561676</v>
      </c>
      <c r="CS83" s="73">
        <f t="shared" si="13"/>
        <v>52.730154756486122</v>
      </c>
      <c r="CT83" s="73">
        <f t="shared" si="14"/>
        <v>4158.7140757434008</v>
      </c>
      <c r="CU83" s="73">
        <f t="shared" si="15"/>
        <v>450</v>
      </c>
      <c r="CV83" s="73">
        <f t="shared" si="16"/>
        <v>171.71592306254334</v>
      </c>
      <c r="CW83" s="73">
        <f t="shared" si="17"/>
        <v>270.20749117741417</v>
      </c>
      <c r="CX83" s="73">
        <f t="shared" si="18"/>
        <v>763.74326201396286</v>
      </c>
      <c r="CY83" s="73">
        <f t="shared" si="18"/>
        <v>173.76066119550813</v>
      </c>
      <c r="CZ83" s="73">
        <f t="shared" si="18"/>
        <v>315.56466206933965</v>
      </c>
      <c r="DA83" s="73">
        <f t="shared" si="19"/>
        <v>42519.112075503246</v>
      </c>
      <c r="DB83" s="73">
        <f t="shared" si="20"/>
        <v>5429.8959249779846</v>
      </c>
      <c r="DC83" s="73">
        <f t="shared" si="21"/>
        <v>0.36879147395938061</v>
      </c>
      <c r="DD83" s="73">
        <f t="shared" si="22"/>
        <v>141.72207293294167</v>
      </c>
      <c r="DE83" s="73">
        <f t="shared" si="23"/>
        <v>217.46173479105556</v>
      </c>
      <c r="DF83" s="73">
        <f t="shared" si="24"/>
        <v>113.13588230640674</v>
      </c>
      <c r="DG83" s="74">
        <f t="shared" si="25"/>
        <v>56779</v>
      </c>
      <c r="DH83" s="99"/>
    </row>
    <row r="84" spans="1:112" ht="13.25" x14ac:dyDescent="0.25">
      <c r="A84" s="22" t="str">
        <f t="shared" si="30"/>
        <v>SERVICES OPERATIONNELS</v>
      </c>
      <c r="B84" s="22" t="str">
        <f t="shared" si="30"/>
        <v xml:space="preserve">FN3 </v>
      </c>
      <c r="C84" s="22">
        <v>19</v>
      </c>
      <c r="D84" s="67">
        <f t="shared" si="27"/>
        <v>0</v>
      </c>
      <c r="E84" s="67">
        <f t="shared" si="33"/>
        <v>0</v>
      </c>
      <c r="F84" s="67">
        <f t="shared" si="33"/>
        <v>0</v>
      </c>
      <c r="G84" s="67">
        <f t="shared" si="33"/>
        <v>0</v>
      </c>
      <c r="H84" s="67">
        <f t="shared" si="33"/>
        <v>0</v>
      </c>
      <c r="I84" s="67">
        <f t="shared" si="33"/>
        <v>0</v>
      </c>
      <c r="J84" s="67">
        <f t="shared" si="33"/>
        <v>0</v>
      </c>
      <c r="K84" s="67">
        <f t="shared" si="33"/>
        <v>0</v>
      </c>
      <c r="L84" s="67">
        <f t="shared" si="33"/>
        <v>0</v>
      </c>
      <c r="M84" s="67">
        <f t="shared" si="33"/>
        <v>0</v>
      </c>
      <c r="N84" s="67">
        <f t="shared" si="33"/>
        <v>0</v>
      </c>
      <c r="O84" s="68">
        <f t="shared" si="33"/>
        <v>0</v>
      </c>
      <c r="P84" s="67">
        <f t="shared" si="33"/>
        <v>0</v>
      </c>
      <c r="Q84" s="69">
        <f t="shared" si="33"/>
        <v>0</v>
      </c>
      <c r="R84" s="68">
        <f t="shared" si="33"/>
        <v>0</v>
      </c>
      <c r="S84" s="69">
        <f t="shared" si="33"/>
        <v>0</v>
      </c>
      <c r="T84" s="67">
        <f t="shared" si="33"/>
        <v>0</v>
      </c>
      <c r="U84" s="68">
        <f t="shared" si="33"/>
        <v>0</v>
      </c>
      <c r="V84" s="69">
        <f t="shared" si="33"/>
        <v>0</v>
      </c>
      <c r="W84" s="67">
        <f t="shared" si="33"/>
        <v>0</v>
      </c>
      <c r="X84" s="67">
        <f t="shared" si="33"/>
        <v>0</v>
      </c>
      <c r="Y84" s="67">
        <f t="shared" si="33"/>
        <v>0</v>
      </c>
      <c r="Z84" s="67">
        <f t="shared" si="33"/>
        <v>0</v>
      </c>
      <c r="AA84" s="67">
        <f t="shared" si="33"/>
        <v>0</v>
      </c>
      <c r="AB84" s="68">
        <f t="shared" si="33"/>
        <v>0</v>
      </c>
      <c r="AC84" s="67">
        <f t="shared" ref="AC84:AS84" si="34">AC36</f>
        <v>0</v>
      </c>
      <c r="AD84" s="67">
        <f t="shared" si="34"/>
        <v>0</v>
      </c>
      <c r="AE84" s="67">
        <f t="shared" si="34"/>
        <v>0</v>
      </c>
      <c r="AF84" s="67">
        <f t="shared" si="34"/>
        <v>0</v>
      </c>
      <c r="AG84" s="67">
        <f t="shared" si="34"/>
        <v>0</v>
      </c>
      <c r="AH84" s="67">
        <f t="shared" si="34"/>
        <v>0</v>
      </c>
      <c r="AI84" s="67">
        <f t="shared" si="34"/>
        <v>0</v>
      </c>
      <c r="AJ84" s="69">
        <f t="shared" si="34"/>
        <v>0</v>
      </c>
      <c r="AK84" s="67">
        <f t="shared" si="34"/>
        <v>0</v>
      </c>
      <c r="AL84" s="67">
        <f t="shared" si="34"/>
        <v>0</v>
      </c>
      <c r="AM84" s="70">
        <f t="shared" si="34"/>
        <v>0</v>
      </c>
      <c r="AN84" s="68">
        <f t="shared" si="34"/>
        <v>0</v>
      </c>
      <c r="AO84" s="69">
        <f t="shared" si="34"/>
        <v>0</v>
      </c>
      <c r="AP84" s="68">
        <f t="shared" si="34"/>
        <v>0</v>
      </c>
      <c r="AQ84" s="67">
        <f t="shared" si="34"/>
        <v>0</v>
      </c>
      <c r="AR84" s="67">
        <f t="shared" si="34"/>
        <v>0</v>
      </c>
      <c r="AS84" s="67">
        <f t="shared" si="34"/>
        <v>0</v>
      </c>
      <c r="AT84" s="75">
        <f>O84*(SUM([2]CPR_CEB!$K$69:$K$70))/(SUM([2]CPR_CEB!$K$69:$K$72))</f>
        <v>0</v>
      </c>
      <c r="AU84" s="75">
        <f>O84*([2]CPR_CEB!$K$71/(SUM([2]CPR_CEB!$K$69:$K$72)))</f>
        <v>0</v>
      </c>
      <c r="AV84" s="75">
        <f>O84*([2]CPR_CEB!$K$72/(SUM([2]CPR_CEB!$K$69:$K$72)))</f>
        <v>0</v>
      </c>
      <c r="AW84" s="71">
        <f>$Q84*([2]CPR_CEB!$K$76/(SUM([2]CPR_CEB!$K$76:$K$78)))</f>
        <v>0</v>
      </c>
      <c r="AX84" s="71">
        <f>$Q84*(SUM([2]CPR_CEB!$K$77:$K$78)/(SUM([2]CPR_CEB!$K$76:$K$78)))</f>
        <v>0</v>
      </c>
      <c r="AY84" s="75">
        <f>$R84*(SUM([2]CPR_CEB!$K$79)/(SUM([2]CPR_CEB!$K$79:$K$84)))</f>
        <v>0</v>
      </c>
      <c r="AZ84" s="75">
        <f>$R84*(SUM([2]CPR_CEB!$K$80)/(SUM([2]CPR_CEB!$K$79:$K$84)))</f>
        <v>0</v>
      </c>
      <c r="BA84" s="75">
        <f>$R84*(SUM([2]CPR_CEB!$K$81:$K$83)/(SUM([2]CPR_CEB!$K$79:$K$84)))</f>
        <v>0</v>
      </c>
      <c r="BB84" s="75">
        <f>$R84*(SUM([2]CPR_CEB!$K$84)/(SUM([2]CPR_CEB!$K$79:$K$84)))</f>
        <v>0</v>
      </c>
      <c r="BC84" s="71">
        <f>$S84*(SUM([2]CPR_CEB!$K$85)/(SUM([2]CPR_CEB!$K$85:$K$90)))</f>
        <v>0</v>
      </c>
      <c r="BD84" s="71">
        <f>$S84*(SUM([2]CPR_CEB!$K$86)/(SUM([2]CPR_CEB!$K$85:$K$90)))</f>
        <v>0</v>
      </c>
      <c r="BE84" s="71">
        <f>$S84*(SUM([2]CPR_CEB!$K$87:$K$90)/(SUM([2]CPR_CEB!$K$85:$K$90)))</f>
        <v>0</v>
      </c>
      <c r="BF84" s="75">
        <f>$U84*(SUM([2]CPR_CEB!$K$93)/(SUM([2]CPR_CEB!$K$93:$K$97)))</f>
        <v>0</v>
      </c>
      <c r="BG84" s="75">
        <f>$U84*(SUM([2]CPR_CEB!$K$94)/(SUM([2]CPR_CEB!$K$93:$K$97)))*([2]TRP!$D$246/SUM([2]TRP!$D$246:$D$247))</f>
        <v>0</v>
      </c>
      <c r="BH84" s="75">
        <f>$U84*(SUM([2]CPR_CEB!$K$94)/(SUM([2]CPR_CEB!$K$93:$K$97)))*([2]TRP!$D$247/SUM([2]TRP!$D$246:$D$247))</f>
        <v>0</v>
      </c>
      <c r="BI84" s="75">
        <f>$U84*(SUM([2]CPR_CEB!$K$95:$K$96)/(SUM([2]CPR_CEB!$K$93:$K$97)))</f>
        <v>0</v>
      </c>
      <c r="BJ84" s="75">
        <f>$U84*(SUM([2]CPR_CEB!$K$97)/(SUM([2]CPR_CEB!$K$93:$K$97)))</f>
        <v>0</v>
      </c>
      <c r="BK84" s="71">
        <f>$V84*(SUM([2]CPR_CEB!$K$98)/(SUM([2]CPR_CEB!$K$98:$K$100)))</f>
        <v>0</v>
      </c>
      <c r="BL84" s="71">
        <f>$V84*(SUM([2]CPR_CEB!$K$99)/(SUM([2]CPR_CEB!$K$98:$K$100)))</f>
        <v>0</v>
      </c>
      <c r="BM84" s="71">
        <f>$V84*(SUM([2]CPR_CEB!$K$100)/(SUM([2]CPR_CEB!$K$98:$K$100)))</f>
        <v>0</v>
      </c>
      <c r="BN84" s="75">
        <f>$AB84*(SUM([2]CPR_CEB!$K$106)/(SUM([2]CPR_CEB!$K$106:$K$113)))</f>
        <v>0</v>
      </c>
      <c r="BO84" s="75">
        <f>$AB84*(SUM([2]CPR_CEB!$K$107)/(SUM([2]CPR_CEB!$K$106:$K$113)))</f>
        <v>0</v>
      </c>
      <c r="BP84" s="75">
        <f>$AB84*(SUM([2]CPR_CEB!$K$108)/(SUM([2]CPR_CEB!$K$106:$K$113)))</f>
        <v>0</v>
      </c>
      <c r="BQ84" s="75">
        <f>$AB84*(SUM([2]CPR_CEB!$K$109)/(SUM([2]CPR_CEB!$K$106:$K$113)))</f>
        <v>0</v>
      </c>
      <c r="BR84" s="75">
        <f>$AB84*(SUM([2]CPR_CEB!$K$110)/(SUM([2]CPR_CEB!$K$106:$K$113)))</f>
        <v>0</v>
      </c>
      <c r="BS84" s="75">
        <f>$AB84*(SUM([2]CPR_CEB!$K$111:$K$112)/(SUM([2]CPR_CEB!$K$106:$K$113)))</f>
        <v>0</v>
      </c>
      <c r="BT84" s="75">
        <f>$AB84*(SUM([2]CPR_CEB!$K$113)/(SUM([2]CPR_CEB!$K$106:$K$113)))*([2]TRP!$D$248/SUM([2]TRP!$D$248:$D$251))</f>
        <v>0</v>
      </c>
      <c r="BU84" s="75">
        <f>$AB84*(SUM([2]CPR_CEB!$K$113)/(SUM([2]CPR_CEB!$K$106:$K$113)))*([2]TRP!$D$249/SUM([2]TRP!$D$248:$D$251))</f>
        <v>0</v>
      </c>
      <c r="BV84" s="75">
        <f>$AB84*(SUM([2]CPR_CEB!$K$113)/(SUM([2]CPR_CEB!$K$106:$K$113)))*([2]TRP!$D$250/SUM([2]TRP!$D$248:$D$251))</f>
        <v>0</v>
      </c>
      <c r="BW84" s="75">
        <f>$AB84*(SUM([2]CPR_CEB!$K$113)/(SUM([2]CPR_CEB!$K$106:$K$113)))*([2]TRP!$D$251/SUM([2]TRP!$D$248:$D$251))</f>
        <v>0</v>
      </c>
      <c r="BX84" s="71">
        <f>$AJ84*(SUM([2]CPR_CEB!$K$129)/(SUM([2]CPR_CEB!$K$129:$K$130)))</f>
        <v>0</v>
      </c>
      <c r="BY84" s="71">
        <f>$AJ84*(SUM([2]CPR_CEB!$K$130)/(SUM([2]CPR_CEB!$K$129:$K$130)))</f>
        <v>0</v>
      </c>
      <c r="BZ84" s="68">
        <f>$AN84*(SUM([2]CPR_CEB!$K$137)/(SUM([2]CPR_CEB!$K$137:$K$138)))</f>
        <v>0</v>
      </c>
      <c r="CA84" s="68">
        <f>$AN84*(SUM([2]CPR_CEB!$K$138)/(SUM([2]CPR_CEB!$K$137:$K$138)))</f>
        <v>0</v>
      </c>
      <c r="CB84" s="71">
        <f>$AO84*([2]CPR_CEB!$K$139+[2]CPR_CEB!$K$141)/(SUM([2]CPR_CEB!$K$139:$K$141))</f>
        <v>0</v>
      </c>
      <c r="CC84" s="71">
        <f>$AO84*(SUM([2]CPR_CEB!$K$140)/(SUM([2]CPR_CEB!$K$139:$K$141)))</f>
        <v>0</v>
      </c>
      <c r="CD84" s="68">
        <f>$AP84*(SUM([2]CPR_CEB!$K$142)/(SUM([2]CPR_CEB!$K$142:$K$143)))</f>
        <v>0</v>
      </c>
      <c r="CE84" s="68">
        <f>$AP84*(SUM([2]CPR_CEB!$K$143)/(SUM([2]CPR_CEB!$K$142:$K$143)))</f>
        <v>0</v>
      </c>
      <c r="CF84" s="70"/>
      <c r="CG84" s="70"/>
      <c r="CI84" s="72">
        <f t="shared" si="5"/>
        <v>0</v>
      </c>
      <c r="CJ84" s="73">
        <f t="shared" si="6"/>
        <v>0</v>
      </c>
      <c r="CK84" s="73">
        <f t="shared" si="7"/>
        <v>0</v>
      </c>
      <c r="CL84" s="73">
        <f t="shared" si="8"/>
        <v>0</v>
      </c>
      <c r="CM84" s="73">
        <f t="shared" si="9"/>
        <v>0</v>
      </c>
      <c r="CN84" s="73">
        <f t="shared" si="10"/>
        <v>0</v>
      </c>
      <c r="CO84" s="73">
        <f t="shared" si="11"/>
        <v>0</v>
      </c>
      <c r="CP84" s="73">
        <f t="shared" si="11"/>
        <v>0</v>
      </c>
      <c r="CQ84" s="73">
        <f t="shared" si="12"/>
        <v>0</v>
      </c>
      <c r="CR84" s="73">
        <f t="shared" si="12"/>
        <v>0</v>
      </c>
      <c r="CS84" s="73">
        <f t="shared" si="13"/>
        <v>0</v>
      </c>
      <c r="CT84" s="73">
        <f t="shared" si="14"/>
        <v>0</v>
      </c>
      <c r="CU84" s="73">
        <f t="shared" si="15"/>
        <v>0</v>
      </c>
      <c r="CV84" s="73">
        <f t="shared" si="16"/>
        <v>0</v>
      </c>
      <c r="CW84" s="73">
        <f t="shared" si="17"/>
        <v>0</v>
      </c>
      <c r="CX84" s="73">
        <f t="shared" si="18"/>
        <v>0</v>
      </c>
      <c r="CY84" s="73">
        <f t="shared" si="18"/>
        <v>0</v>
      </c>
      <c r="CZ84" s="73">
        <f t="shared" si="18"/>
        <v>0</v>
      </c>
      <c r="DA84" s="73">
        <f t="shared" si="19"/>
        <v>0</v>
      </c>
      <c r="DB84" s="73">
        <f t="shared" si="20"/>
        <v>0</v>
      </c>
      <c r="DC84" s="73">
        <f t="shared" si="21"/>
        <v>0</v>
      </c>
      <c r="DD84" s="73">
        <f t="shared" si="22"/>
        <v>0</v>
      </c>
      <c r="DE84" s="73">
        <f t="shared" si="23"/>
        <v>0</v>
      </c>
      <c r="DF84" s="73">
        <f t="shared" si="24"/>
        <v>0</v>
      </c>
      <c r="DG84" s="74">
        <f t="shared" si="25"/>
        <v>0</v>
      </c>
      <c r="DH84" s="99"/>
    </row>
    <row r="85" spans="1:112" ht="13.25" x14ac:dyDescent="0.25">
      <c r="A85" s="22" t="str">
        <f t="shared" si="30"/>
        <v>RECHERCHE ET DEVELOPPEMENT</v>
      </c>
      <c r="B85" s="46" t="str">
        <f t="shared" si="30"/>
        <v xml:space="preserve">FN4 </v>
      </c>
      <c r="C85" s="22" t="s">
        <v>165</v>
      </c>
      <c r="D85" s="67">
        <f t="shared" si="27"/>
        <v>0</v>
      </c>
      <c r="E85" s="67">
        <f t="shared" ref="E85:S85" si="35">E37</f>
        <v>0</v>
      </c>
      <c r="F85" s="67">
        <f t="shared" si="35"/>
        <v>0</v>
      </c>
      <c r="G85" s="67">
        <f t="shared" si="35"/>
        <v>0</v>
      </c>
      <c r="H85" s="67">
        <f t="shared" si="35"/>
        <v>0</v>
      </c>
      <c r="I85" s="67">
        <f t="shared" si="35"/>
        <v>0</v>
      </c>
      <c r="J85" s="67">
        <f t="shared" si="35"/>
        <v>0</v>
      </c>
      <c r="K85" s="67">
        <f t="shared" si="35"/>
        <v>0</v>
      </c>
      <c r="L85" s="67">
        <f t="shared" si="35"/>
        <v>0</v>
      </c>
      <c r="M85" s="67">
        <f t="shared" si="35"/>
        <v>0</v>
      </c>
      <c r="N85" s="67">
        <f t="shared" si="35"/>
        <v>0</v>
      </c>
      <c r="O85" s="68">
        <f t="shared" si="35"/>
        <v>0</v>
      </c>
      <c r="P85" s="67">
        <f t="shared" si="35"/>
        <v>0</v>
      </c>
      <c r="Q85" s="69">
        <f t="shared" si="35"/>
        <v>0</v>
      </c>
      <c r="R85" s="68">
        <f t="shared" si="35"/>
        <v>0</v>
      </c>
      <c r="S85" s="69">
        <f t="shared" si="35"/>
        <v>0</v>
      </c>
      <c r="T85" s="67">
        <f t="shared" ref="E85:AS91" si="36">T37</f>
        <v>0</v>
      </c>
      <c r="U85" s="68">
        <f t="shared" si="36"/>
        <v>0</v>
      </c>
      <c r="V85" s="69">
        <f t="shared" si="36"/>
        <v>0</v>
      </c>
      <c r="W85" s="67">
        <f t="shared" si="36"/>
        <v>0</v>
      </c>
      <c r="X85" s="67">
        <f t="shared" si="36"/>
        <v>0</v>
      </c>
      <c r="Y85" s="67">
        <f t="shared" si="36"/>
        <v>0</v>
      </c>
      <c r="Z85" s="67">
        <f t="shared" si="36"/>
        <v>0</v>
      </c>
      <c r="AA85" s="67">
        <f t="shared" si="36"/>
        <v>0</v>
      </c>
      <c r="AB85" s="68">
        <f t="shared" si="36"/>
        <v>0</v>
      </c>
      <c r="AC85" s="67">
        <f t="shared" si="36"/>
        <v>0</v>
      </c>
      <c r="AD85" s="67">
        <f t="shared" si="36"/>
        <v>0</v>
      </c>
      <c r="AE85" s="67">
        <f t="shared" si="36"/>
        <v>0</v>
      </c>
      <c r="AF85" s="67">
        <f t="shared" si="36"/>
        <v>0</v>
      </c>
      <c r="AG85" s="67">
        <f t="shared" si="36"/>
        <v>0</v>
      </c>
      <c r="AH85" s="67">
        <f t="shared" si="36"/>
        <v>0</v>
      </c>
      <c r="AI85" s="67">
        <f t="shared" si="36"/>
        <v>0</v>
      </c>
      <c r="AJ85" s="69">
        <f t="shared" si="36"/>
        <v>0</v>
      </c>
      <c r="AK85" s="67">
        <f t="shared" si="36"/>
        <v>0</v>
      </c>
      <c r="AL85" s="67">
        <f t="shared" si="36"/>
        <v>0</v>
      </c>
      <c r="AM85" s="70">
        <f t="shared" si="36"/>
        <v>0</v>
      </c>
      <c r="AN85" s="68">
        <f t="shared" si="36"/>
        <v>0</v>
      </c>
      <c r="AO85" s="69">
        <f t="shared" si="36"/>
        <v>0</v>
      </c>
      <c r="AP85" s="68">
        <f t="shared" si="36"/>
        <v>0</v>
      </c>
      <c r="AQ85" s="67">
        <f t="shared" si="36"/>
        <v>0</v>
      </c>
      <c r="AR85" s="67">
        <f t="shared" si="36"/>
        <v>0</v>
      </c>
      <c r="AS85" s="67">
        <f t="shared" si="36"/>
        <v>0</v>
      </c>
      <c r="AT85" s="75">
        <f>O85*(SUM([2]CPR_CEB!$K$69:$K$70))/(SUM([2]CPR_CEB!$K$69:$K$72))</f>
        <v>0</v>
      </c>
      <c r="AU85" s="75">
        <f>O85*([2]CPR_CEB!$K$71/(SUM([2]CPR_CEB!$K$69:$K$72)))</f>
        <v>0</v>
      </c>
      <c r="AV85" s="75">
        <f>O85*([2]CPR_CEB!$K$72/(SUM([2]CPR_CEB!$K$69:$K$72)))</f>
        <v>0</v>
      </c>
      <c r="AW85" s="71">
        <f>$Q85*([2]CPR_CEB!$K$76/(SUM([2]CPR_CEB!$K$76:$K$78)))</f>
        <v>0</v>
      </c>
      <c r="AX85" s="71">
        <f>$Q85*(SUM([2]CPR_CEB!$K$77:$K$78)/(SUM([2]CPR_CEB!$K$76:$K$78)))</f>
        <v>0</v>
      </c>
      <c r="AY85" s="75">
        <f>$R85*(SUM([2]CPR_CEB!$K$79)/(SUM([2]CPR_CEB!$K$79:$K$84)))</f>
        <v>0</v>
      </c>
      <c r="AZ85" s="75">
        <f>$R85*(SUM([2]CPR_CEB!$K$80)/(SUM([2]CPR_CEB!$K$79:$K$84)))</f>
        <v>0</v>
      </c>
      <c r="BA85" s="75">
        <f>$R85*(SUM([2]CPR_CEB!$K$81:$K$83)/(SUM([2]CPR_CEB!$K$79:$K$84)))</f>
        <v>0</v>
      </c>
      <c r="BB85" s="75">
        <f>$R85*(SUM([2]CPR_CEB!$K$84)/(SUM([2]CPR_CEB!$K$79:$K$84)))</f>
        <v>0</v>
      </c>
      <c r="BC85" s="71">
        <f>$S85*(SUM([2]CPR_CEB!$K$85)/(SUM([2]CPR_CEB!$K$85:$K$90)))</f>
        <v>0</v>
      </c>
      <c r="BD85" s="71">
        <f>$S85*(SUM([2]CPR_CEB!$K$86)/(SUM([2]CPR_CEB!$K$85:$K$90)))</f>
        <v>0</v>
      </c>
      <c r="BE85" s="71">
        <f>$S85*(SUM([2]CPR_CEB!$K$87:$K$90)/(SUM([2]CPR_CEB!$K$85:$K$90)))</f>
        <v>0</v>
      </c>
      <c r="BF85" s="75">
        <f>$U85*(SUM([2]CPR_CEB!$K$93)/(SUM([2]CPR_CEB!$K$93:$K$97)))</f>
        <v>0</v>
      </c>
      <c r="BG85" s="75">
        <f>$U85*(SUM([2]CPR_CEB!$K$94)/(SUM([2]CPR_CEB!$K$93:$K$97)))*([2]TRP!$D$246/SUM([2]TRP!$D$246:$D$247))</f>
        <v>0</v>
      </c>
      <c r="BH85" s="75">
        <f>$U85*(SUM([2]CPR_CEB!$K$94)/(SUM([2]CPR_CEB!$K$93:$K$97)))*([2]TRP!$D$247/SUM([2]TRP!$D$246:$D$247))</f>
        <v>0</v>
      </c>
      <c r="BI85" s="75">
        <f>$U85*(SUM([2]CPR_CEB!$K$95:$K$96)/(SUM([2]CPR_CEB!$K$93:$K$97)))</f>
        <v>0</v>
      </c>
      <c r="BJ85" s="75">
        <f>$U85*(SUM([2]CPR_CEB!$K$97)/(SUM([2]CPR_CEB!$K$93:$K$97)))</f>
        <v>0</v>
      </c>
      <c r="BK85" s="71">
        <f>$V85*(SUM([2]CPR_CEB!$K$98)/(SUM([2]CPR_CEB!$K$98:$K$100)))</f>
        <v>0</v>
      </c>
      <c r="BL85" s="71">
        <f>$V85*(SUM([2]CPR_CEB!$K$99)/(SUM([2]CPR_CEB!$K$98:$K$100)))</f>
        <v>0</v>
      </c>
      <c r="BM85" s="71">
        <f>$V85*(SUM([2]CPR_CEB!$K$100)/(SUM([2]CPR_CEB!$K$98:$K$100)))</f>
        <v>0</v>
      </c>
      <c r="BN85" s="75">
        <f>$AB85*(SUM([2]CPR_CEB!$K$106)/(SUM([2]CPR_CEB!$K$106:$K$113)))</f>
        <v>0</v>
      </c>
      <c r="BO85" s="75">
        <f>$AB85*(SUM([2]CPR_CEB!$K$107)/(SUM([2]CPR_CEB!$K$106:$K$113)))</f>
        <v>0</v>
      </c>
      <c r="BP85" s="75">
        <f>$AB85*(SUM([2]CPR_CEB!$K$108)/(SUM([2]CPR_CEB!$K$106:$K$113)))</f>
        <v>0</v>
      </c>
      <c r="BQ85" s="75">
        <f>$AB85*(SUM([2]CPR_CEB!$K$109)/(SUM([2]CPR_CEB!$K$106:$K$113)))</f>
        <v>0</v>
      </c>
      <c r="BR85" s="75">
        <f>$AB85*(SUM([2]CPR_CEB!$K$110)/(SUM([2]CPR_CEB!$K$106:$K$113)))</f>
        <v>0</v>
      </c>
      <c r="BS85" s="75">
        <f>$AB85*(SUM([2]CPR_CEB!$K$111:$K$112)/(SUM([2]CPR_CEB!$K$106:$K$113)))</f>
        <v>0</v>
      </c>
      <c r="BT85" s="75">
        <f>$AB85*(SUM([2]CPR_CEB!$K$113)/(SUM([2]CPR_CEB!$K$106:$K$113)))*([2]TRP!$D$248/SUM([2]TRP!$D$248:$D$251))</f>
        <v>0</v>
      </c>
      <c r="BU85" s="75">
        <f>$AB85*(SUM([2]CPR_CEB!$K$113)/(SUM([2]CPR_CEB!$K$106:$K$113)))*([2]TRP!$D$249/SUM([2]TRP!$D$248:$D$251))</f>
        <v>0</v>
      </c>
      <c r="BV85" s="75">
        <f>$AB85*(SUM([2]CPR_CEB!$K$113)/(SUM([2]CPR_CEB!$K$106:$K$113)))*([2]TRP!$D$250/SUM([2]TRP!$D$248:$D$251))</f>
        <v>0</v>
      </c>
      <c r="BW85" s="75">
        <f>$AB85*(SUM([2]CPR_CEB!$K$113)/(SUM([2]CPR_CEB!$K$106:$K$113)))*([2]TRP!$D$251/SUM([2]TRP!$D$248:$D$251))</f>
        <v>0</v>
      </c>
      <c r="BX85" s="71">
        <f>$AJ85*(SUM([2]CPR_CEB!$K$129)/(SUM([2]CPR_CEB!$K$129:$K$130)))</f>
        <v>0</v>
      </c>
      <c r="BY85" s="71">
        <f>$AJ85*(SUM([2]CPR_CEB!$K$130)/(SUM([2]CPR_CEB!$K$129:$K$130)))</f>
        <v>0</v>
      </c>
      <c r="BZ85" s="68">
        <f>$AN85*(SUM([2]CPR_CEB!$K$137)/(SUM([2]CPR_CEB!$K$137:$K$138)))</f>
        <v>0</v>
      </c>
      <c r="CA85" s="68">
        <f>$AN85*(SUM([2]CPR_CEB!$K$138)/(SUM([2]CPR_CEB!$K$137:$K$138)))</f>
        <v>0</v>
      </c>
      <c r="CB85" s="71">
        <f>$AO85*([2]CPR_CEB!$K$139+[2]CPR_CEB!$K$141)/(SUM([2]CPR_CEB!$K$139:$K$141))</f>
        <v>0</v>
      </c>
      <c r="CC85" s="71">
        <f>$AO85*(SUM([2]CPR_CEB!$K$140)/(SUM([2]CPR_CEB!$K$139:$K$141)))</f>
        <v>0</v>
      </c>
      <c r="CD85" s="68">
        <f>$AP85*(SUM([2]CPR_CEB!$K$142)/(SUM([2]CPR_CEB!$K$142:$K$143)))</f>
        <v>0</v>
      </c>
      <c r="CE85" s="68">
        <f>$AP85*(SUM([2]CPR_CEB!$K$143)/(SUM([2]CPR_CEB!$K$142:$K$143)))</f>
        <v>0</v>
      </c>
      <c r="CF85" s="70"/>
      <c r="CG85" s="70"/>
      <c r="CI85" s="72">
        <f t="shared" si="5"/>
        <v>0</v>
      </c>
      <c r="CJ85" s="73">
        <f t="shared" si="6"/>
        <v>0</v>
      </c>
      <c r="CK85" s="73">
        <f t="shared" si="7"/>
        <v>0</v>
      </c>
      <c r="CL85" s="73">
        <f t="shared" si="8"/>
        <v>0</v>
      </c>
      <c r="CM85" s="73">
        <f t="shared" si="9"/>
        <v>0</v>
      </c>
      <c r="CN85" s="73">
        <f t="shared" si="10"/>
        <v>0</v>
      </c>
      <c r="CO85" s="73">
        <f t="shared" si="11"/>
        <v>0</v>
      </c>
      <c r="CP85" s="73">
        <f t="shared" si="11"/>
        <v>0</v>
      </c>
      <c r="CQ85" s="73">
        <f t="shared" si="12"/>
        <v>0</v>
      </c>
      <c r="CR85" s="73">
        <f t="shared" si="12"/>
        <v>0</v>
      </c>
      <c r="CS85" s="73">
        <f t="shared" si="13"/>
        <v>0</v>
      </c>
      <c r="CT85" s="73">
        <f t="shared" si="14"/>
        <v>0</v>
      </c>
      <c r="CU85" s="73">
        <f t="shared" si="15"/>
        <v>0</v>
      </c>
      <c r="CV85" s="73">
        <f t="shared" si="16"/>
        <v>0</v>
      </c>
      <c r="CW85" s="73">
        <f t="shared" si="17"/>
        <v>0</v>
      </c>
      <c r="CX85" s="73">
        <f t="shared" si="18"/>
        <v>0</v>
      </c>
      <c r="CY85" s="73">
        <f t="shared" si="18"/>
        <v>0</v>
      </c>
      <c r="CZ85" s="73">
        <f t="shared" si="18"/>
        <v>0</v>
      </c>
      <c r="DA85" s="73">
        <f t="shared" si="19"/>
        <v>0</v>
      </c>
      <c r="DB85" s="73">
        <f t="shared" si="20"/>
        <v>0</v>
      </c>
      <c r="DC85" s="73">
        <f t="shared" si="21"/>
        <v>0</v>
      </c>
      <c r="DD85" s="73">
        <f t="shared" si="22"/>
        <v>0</v>
      </c>
      <c r="DE85" s="73">
        <f t="shared" si="23"/>
        <v>0</v>
      </c>
      <c r="DF85" s="73">
        <f t="shared" si="24"/>
        <v>0</v>
      </c>
      <c r="DG85" s="74">
        <f t="shared" si="25"/>
        <v>0</v>
      </c>
      <c r="DH85" s="99"/>
    </row>
    <row r="86" spans="1:112" ht="13.25" x14ac:dyDescent="0.25">
      <c r="A86" s="22" t="str">
        <f t="shared" si="30"/>
        <v>HOTELS ET RESTAURANTS</v>
      </c>
      <c r="B86" s="22" t="str">
        <f t="shared" si="30"/>
        <v xml:space="preserve">FP1 </v>
      </c>
      <c r="C86" s="22">
        <v>19</v>
      </c>
      <c r="D86" s="67">
        <f t="shared" si="27"/>
        <v>0</v>
      </c>
      <c r="E86" s="67">
        <f t="shared" si="36"/>
        <v>0</v>
      </c>
      <c r="F86" s="67">
        <f t="shared" si="36"/>
        <v>0</v>
      </c>
      <c r="G86" s="67">
        <f t="shared" si="36"/>
        <v>0</v>
      </c>
      <c r="H86" s="67">
        <f t="shared" si="36"/>
        <v>0</v>
      </c>
      <c r="I86" s="67">
        <f t="shared" si="36"/>
        <v>0</v>
      </c>
      <c r="J86" s="67">
        <f t="shared" si="36"/>
        <v>0</v>
      </c>
      <c r="K86" s="67">
        <f t="shared" si="36"/>
        <v>0</v>
      </c>
      <c r="L86" s="67">
        <f t="shared" si="36"/>
        <v>0</v>
      </c>
      <c r="M86" s="67">
        <f t="shared" si="36"/>
        <v>0</v>
      </c>
      <c r="N86" s="67">
        <f t="shared" si="36"/>
        <v>0</v>
      </c>
      <c r="O86" s="68">
        <f t="shared" si="36"/>
        <v>0</v>
      </c>
      <c r="P86" s="67">
        <f t="shared" si="36"/>
        <v>0</v>
      </c>
      <c r="Q86" s="69">
        <f t="shared" si="36"/>
        <v>0</v>
      </c>
      <c r="R86" s="68">
        <f t="shared" si="36"/>
        <v>0</v>
      </c>
      <c r="S86" s="69">
        <f t="shared" si="36"/>
        <v>0</v>
      </c>
      <c r="T86" s="67">
        <f t="shared" si="36"/>
        <v>0</v>
      </c>
      <c r="U86" s="68">
        <f t="shared" si="36"/>
        <v>0</v>
      </c>
      <c r="V86" s="69">
        <f t="shared" si="36"/>
        <v>0</v>
      </c>
      <c r="W86" s="67">
        <f t="shared" si="36"/>
        <v>0</v>
      </c>
      <c r="X86" s="67">
        <f t="shared" si="36"/>
        <v>0</v>
      </c>
      <c r="Y86" s="67">
        <f t="shared" si="36"/>
        <v>0</v>
      </c>
      <c r="Z86" s="67">
        <f t="shared" si="36"/>
        <v>0</v>
      </c>
      <c r="AA86" s="67">
        <f t="shared" si="36"/>
        <v>0</v>
      </c>
      <c r="AB86" s="68">
        <f t="shared" si="36"/>
        <v>0</v>
      </c>
      <c r="AC86" s="67">
        <f t="shared" si="36"/>
        <v>0</v>
      </c>
      <c r="AD86" s="67">
        <f t="shared" si="36"/>
        <v>0</v>
      </c>
      <c r="AE86" s="67">
        <f t="shared" si="36"/>
        <v>0</v>
      </c>
      <c r="AF86" s="67">
        <f t="shared" si="36"/>
        <v>0</v>
      </c>
      <c r="AG86" s="67">
        <f t="shared" si="36"/>
        <v>0</v>
      </c>
      <c r="AH86" s="67">
        <f t="shared" si="36"/>
        <v>0</v>
      </c>
      <c r="AI86" s="67">
        <f t="shared" si="36"/>
        <v>0</v>
      </c>
      <c r="AJ86" s="69">
        <f t="shared" si="36"/>
        <v>0</v>
      </c>
      <c r="AK86" s="67">
        <f t="shared" si="36"/>
        <v>0</v>
      </c>
      <c r="AL86" s="67">
        <f t="shared" si="36"/>
        <v>0</v>
      </c>
      <c r="AM86" s="70">
        <f t="shared" si="36"/>
        <v>0</v>
      </c>
      <c r="AN86" s="68">
        <f t="shared" si="36"/>
        <v>0</v>
      </c>
      <c r="AO86" s="69">
        <f t="shared" si="36"/>
        <v>0</v>
      </c>
      <c r="AP86" s="68">
        <f t="shared" si="36"/>
        <v>0</v>
      </c>
      <c r="AQ86" s="67">
        <f t="shared" si="36"/>
        <v>0</v>
      </c>
      <c r="AR86" s="67">
        <f t="shared" si="36"/>
        <v>0</v>
      </c>
      <c r="AS86" s="67">
        <f t="shared" si="36"/>
        <v>0</v>
      </c>
      <c r="AT86" s="75">
        <f>O86*(SUM([2]CPR_CEB!$K$69:$K$70))/(SUM([2]CPR_CEB!$K$69:$K$72))</f>
        <v>0</v>
      </c>
      <c r="AU86" s="75">
        <f>O86*([2]CPR_CEB!$K$71/(SUM([2]CPR_CEB!$K$69:$K$72)))</f>
        <v>0</v>
      </c>
      <c r="AV86" s="75">
        <f>O86*([2]CPR_CEB!$K$72/(SUM([2]CPR_CEB!$K$69:$K$72)))</f>
        <v>0</v>
      </c>
      <c r="AW86" s="71">
        <f>$Q86*([2]CPR_CEB!$K$76/(SUM([2]CPR_CEB!$K$76:$K$78)))</f>
        <v>0</v>
      </c>
      <c r="AX86" s="71">
        <f>$Q86*(SUM([2]CPR_CEB!$K$77:$K$78)/(SUM([2]CPR_CEB!$K$76:$K$78)))</f>
        <v>0</v>
      </c>
      <c r="AY86" s="75">
        <f>$R86*(SUM([2]CPR_CEB!$K$79)/(SUM([2]CPR_CEB!$K$79:$K$84)))</f>
        <v>0</v>
      </c>
      <c r="AZ86" s="75">
        <f>$R86*(SUM([2]CPR_CEB!$K$80)/(SUM([2]CPR_CEB!$K$79:$K$84)))</f>
        <v>0</v>
      </c>
      <c r="BA86" s="75">
        <f>$R86*(SUM([2]CPR_CEB!$K$81:$K$83)/(SUM([2]CPR_CEB!$K$79:$K$84)))</f>
        <v>0</v>
      </c>
      <c r="BB86" s="75">
        <f>$R86*(SUM([2]CPR_CEB!$K$84)/(SUM([2]CPR_CEB!$K$79:$K$84)))</f>
        <v>0</v>
      </c>
      <c r="BC86" s="71">
        <f>$S86*(SUM([2]CPR_CEB!$K$85)/(SUM([2]CPR_CEB!$K$85:$K$90)))</f>
        <v>0</v>
      </c>
      <c r="BD86" s="71">
        <f>$S86*(SUM([2]CPR_CEB!$K$86)/(SUM([2]CPR_CEB!$K$85:$K$90)))</f>
        <v>0</v>
      </c>
      <c r="BE86" s="71">
        <f>$S86*(SUM([2]CPR_CEB!$K$87:$K$90)/(SUM([2]CPR_CEB!$K$85:$K$90)))</f>
        <v>0</v>
      </c>
      <c r="BF86" s="75">
        <f>$U86*(SUM([2]CPR_CEB!$K$93)/(SUM([2]CPR_CEB!$K$93:$K$97)))</f>
        <v>0</v>
      </c>
      <c r="BG86" s="75">
        <f>$U86*(SUM([2]CPR_CEB!$K$94)/(SUM([2]CPR_CEB!$K$93:$K$97)))*([2]TRP!$D$246/SUM([2]TRP!$D$246:$D$247))</f>
        <v>0</v>
      </c>
      <c r="BH86" s="75">
        <f>$U86*(SUM([2]CPR_CEB!$K$94)/(SUM([2]CPR_CEB!$K$93:$K$97)))*([2]TRP!$D$247/SUM([2]TRP!$D$246:$D$247))</f>
        <v>0</v>
      </c>
      <c r="BI86" s="75">
        <f>$U86*(SUM([2]CPR_CEB!$K$95:$K$96)/(SUM([2]CPR_CEB!$K$93:$K$97)))</f>
        <v>0</v>
      </c>
      <c r="BJ86" s="75">
        <f>$U86*(SUM([2]CPR_CEB!$K$97)/(SUM([2]CPR_CEB!$K$93:$K$97)))</f>
        <v>0</v>
      </c>
      <c r="BK86" s="71">
        <f>$V86*(SUM([2]CPR_CEB!$K$98)/(SUM([2]CPR_CEB!$K$98:$K$100)))</f>
        <v>0</v>
      </c>
      <c r="BL86" s="71">
        <f>$V86*(SUM([2]CPR_CEB!$K$99)/(SUM([2]CPR_CEB!$K$98:$K$100)))</f>
        <v>0</v>
      </c>
      <c r="BM86" s="71">
        <f>$V86*(SUM([2]CPR_CEB!$K$100)/(SUM([2]CPR_CEB!$K$98:$K$100)))</f>
        <v>0</v>
      </c>
      <c r="BN86" s="75">
        <f>$AB86*(SUM([2]CPR_CEB!$K$106)/(SUM([2]CPR_CEB!$K$106:$K$113)))</f>
        <v>0</v>
      </c>
      <c r="BO86" s="75">
        <f>$AB86*(SUM([2]CPR_CEB!$K$107)/(SUM([2]CPR_CEB!$K$106:$K$113)))</f>
        <v>0</v>
      </c>
      <c r="BP86" s="75">
        <f>$AB86*(SUM([2]CPR_CEB!$K$108)/(SUM([2]CPR_CEB!$K$106:$K$113)))</f>
        <v>0</v>
      </c>
      <c r="BQ86" s="75">
        <f>$AB86*(SUM([2]CPR_CEB!$K$109)/(SUM([2]CPR_CEB!$K$106:$K$113)))</f>
        <v>0</v>
      </c>
      <c r="BR86" s="75">
        <f>$AB86*(SUM([2]CPR_CEB!$K$110)/(SUM([2]CPR_CEB!$K$106:$K$113)))</f>
        <v>0</v>
      </c>
      <c r="BS86" s="75">
        <f>$AB86*(SUM([2]CPR_CEB!$K$111:$K$112)/(SUM([2]CPR_CEB!$K$106:$K$113)))</f>
        <v>0</v>
      </c>
      <c r="BT86" s="75">
        <f>$AB86*(SUM([2]CPR_CEB!$K$113)/(SUM([2]CPR_CEB!$K$106:$K$113)))*([2]TRP!$D$248/SUM([2]TRP!$D$248:$D$251))</f>
        <v>0</v>
      </c>
      <c r="BU86" s="75">
        <f>$AB86*(SUM([2]CPR_CEB!$K$113)/(SUM([2]CPR_CEB!$K$106:$K$113)))*([2]TRP!$D$249/SUM([2]TRP!$D$248:$D$251))</f>
        <v>0</v>
      </c>
      <c r="BV86" s="75">
        <f>$AB86*(SUM([2]CPR_CEB!$K$113)/(SUM([2]CPR_CEB!$K$106:$K$113)))*([2]TRP!$D$250/SUM([2]TRP!$D$248:$D$251))</f>
        <v>0</v>
      </c>
      <c r="BW86" s="75">
        <f>$AB86*(SUM([2]CPR_CEB!$K$113)/(SUM([2]CPR_CEB!$K$106:$K$113)))*([2]TRP!$D$251/SUM([2]TRP!$D$248:$D$251))</f>
        <v>0</v>
      </c>
      <c r="BX86" s="71">
        <f>$AJ86*(SUM([2]CPR_CEB!$K$129)/(SUM([2]CPR_CEB!$K$129:$K$130)))</f>
        <v>0</v>
      </c>
      <c r="BY86" s="71">
        <f>$AJ86*(SUM([2]CPR_CEB!$K$130)/(SUM([2]CPR_CEB!$K$129:$K$130)))</f>
        <v>0</v>
      </c>
      <c r="BZ86" s="68">
        <f>$AN86*(SUM([2]CPR_CEB!$K$137)/(SUM([2]CPR_CEB!$K$137:$K$138)))</f>
        <v>0</v>
      </c>
      <c r="CA86" s="68">
        <f>$AN86*(SUM([2]CPR_CEB!$K$138)/(SUM([2]CPR_CEB!$K$137:$K$138)))</f>
        <v>0</v>
      </c>
      <c r="CB86" s="71">
        <f>$AO86*([2]CPR_CEB!$K$139+[2]CPR_CEB!$K$141)/(SUM([2]CPR_CEB!$K$139:$K$141))</f>
        <v>0</v>
      </c>
      <c r="CC86" s="71">
        <f>$AO86*(SUM([2]CPR_CEB!$K$140)/(SUM([2]CPR_CEB!$K$139:$K$141)))</f>
        <v>0</v>
      </c>
      <c r="CD86" s="68">
        <f>$AP86*(SUM([2]CPR_CEB!$K$142)/(SUM([2]CPR_CEB!$K$142:$K$143)))</f>
        <v>0</v>
      </c>
      <c r="CE86" s="68">
        <f>$AP86*(SUM([2]CPR_CEB!$K$143)/(SUM([2]CPR_CEB!$K$142:$K$143)))</f>
        <v>0</v>
      </c>
      <c r="CF86" s="70"/>
      <c r="CG86" s="70"/>
      <c r="CI86" s="72">
        <f t="shared" si="5"/>
        <v>0</v>
      </c>
      <c r="CJ86" s="73">
        <f t="shared" si="6"/>
        <v>0</v>
      </c>
      <c r="CK86" s="73">
        <f t="shared" si="7"/>
        <v>0</v>
      </c>
      <c r="CL86" s="73">
        <f t="shared" si="8"/>
        <v>0</v>
      </c>
      <c r="CM86" s="73">
        <f t="shared" si="9"/>
        <v>0</v>
      </c>
      <c r="CN86" s="73">
        <f t="shared" si="10"/>
        <v>0</v>
      </c>
      <c r="CO86" s="73">
        <f t="shared" si="11"/>
        <v>0</v>
      </c>
      <c r="CP86" s="73">
        <f t="shared" si="11"/>
        <v>0</v>
      </c>
      <c r="CQ86" s="73">
        <f t="shared" si="12"/>
        <v>0</v>
      </c>
      <c r="CR86" s="73">
        <f t="shared" si="12"/>
        <v>0</v>
      </c>
      <c r="CS86" s="73">
        <f t="shared" si="13"/>
        <v>0</v>
      </c>
      <c r="CT86" s="73">
        <f t="shared" si="14"/>
        <v>0</v>
      </c>
      <c r="CU86" s="73">
        <f t="shared" si="15"/>
        <v>0</v>
      </c>
      <c r="CV86" s="73">
        <f t="shared" si="16"/>
        <v>0</v>
      </c>
      <c r="CW86" s="73">
        <f t="shared" si="17"/>
        <v>0</v>
      </c>
      <c r="CX86" s="73">
        <f t="shared" si="18"/>
        <v>0</v>
      </c>
      <c r="CY86" s="73">
        <f t="shared" si="18"/>
        <v>0</v>
      </c>
      <c r="CZ86" s="73">
        <f t="shared" si="18"/>
        <v>0</v>
      </c>
      <c r="DA86" s="73">
        <f t="shared" si="19"/>
        <v>0</v>
      </c>
      <c r="DB86" s="73">
        <f t="shared" si="20"/>
        <v>0</v>
      </c>
      <c r="DC86" s="73">
        <f t="shared" si="21"/>
        <v>0</v>
      </c>
      <c r="DD86" s="73">
        <f t="shared" si="22"/>
        <v>0</v>
      </c>
      <c r="DE86" s="73">
        <f t="shared" si="23"/>
        <v>0</v>
      </c>
      <c r="DF86" s="73">
        <f t="shared" si="24"/>
        <v>0</v>
      </c>
      <c r="DG86" s="74">
        <f t="shared" si="25"/>
        <v>0</v>
      </c>
      <c r="DH86" s="99"/>
    </row>
    <row r="87" spans="1:112" ht="13.25" x14ac:dyDescent="0.25">
      <c r="A87" s="22" t="str">
        <f t="shared" si="30"/>
        <v>ACTIVITES RECREATIVES  CULTURELLES ET SP</v>
      </c>
      <c r="B87" s="22" t="str">
        <f t="shared" si="30"/>
        <v xml:space="preserve">FP2 </v>
      </c>
      <c r="C87" s="22">
        <v>19</v>
      </c>
      <c r="D87" s="67">
        <f t="shared" si="27"/>
        <v>0</v>
      </c>
      <c r="E87" s="67">
        <f t="shared" si="36"/>
        <v>0</v>
      </c>
      <c r="F87" s="67">
        <f t="shared" si="36"/>
        <v>0</v>
      </c>
      <c r="G87" s="67">
        <f t="shared" si="36"/>
        <v>0</v>
      </c>
      <c r="H87" s="67">
        <f t="shared" si="36"/>
        <v>-3</v>
      </c>
      <c r="I87" s="67">
        <f t="shared" si="36"/>
        <v>0</v>
      </c>
      <c r="J87" s="67">
        <f t="shared" si="36"/>
        <v>0</v>
      </c>
      <c r="K87" s="67">
        <f t="shared" si="36"/>
        <v>0</v>
      </c>
      <c r="L87" s="67">
        <f t="shared" si="36"/>
        <v>0</v>
      </c>
      <c r="M87" s="67">
        <f t="shared" si="36"/>
        <v>0</v>
      </c>
      <c r="N87" s="67">
        <f t="shared" si="36"/>
        <v>0</v>
      </c>
      <c r="O87" s="68">
        <f t="shared" si="36"/>
        <v>0</v>
      </c>
      <c r="P87" s="67">
        <f t="shared" si="36"/>
        <v>0</v>
      </c>
      <c r="Q87" s="69">
        <f t="shared" si="36"/>
        <v>0</v>
      </c>
      <c r="R87" s="68">
        <f t="shared" si="36"/>
        <v>0</v>
      </c>
      <c r="S87" s="69">
        <f t="shared" si="36"/>
        <v>0</v>
      </c>
      <c r="T87" s="67">
        <f t="shared" si="36"/>
        <v>0</v>
      </c>
      <c r="U87" s="68">
        <f t="shared" si="36"/>
        <v>0</v>
      </c>
      <c r="V87" s="69">
        <f t="shared" si="36"/>
        <v>0</v>
      </c>
      <c r="W87" s="67">
        <f t="shared" si="36"/>
        <v>0</v>
      </c>
      <c r="X87" s="67">
        <f t="shared" si="36"/>
        <v>0</v>
      </c>
      <c r="Y87" s="67">
        <f t="shared" si="36"/>
        <v>0</v>
      </c>
      <c r="Z87" s="67">
        <f t="shared" si="36"/>
        <v>-5</v>
      </c>
      <c r="AA87" s="67">
        <f t="shared" si="36"/>
        <v>-10</v>
      </c>
      <c r="AB87" s="68">
        <f t="shared" si="36"/>
        <v>-1</v>
      </c>
      <c r="AC87" s="67">
        <f t="shared" si="36"/>
        <v>0</v>
      </c>
      <c r="AD87" s="67">
        <f t="shared" si="36"/>
        <v>0</v>
      </c>
      <c r="AE87" s="67">
        <f t="shared" si="36"/>
        <v>0</v>
      </c>
      <c r="AF87" s="67">
        <f t="shared" si="36"/>
        <v>0</v>
      </c>
      <c r="AG87" s="67">
        <f t="shared" si="36"/>
        <v>0</v>
      </c>
      <c r="AH87" s="67">
        <f t="shared" si="36"/>
        <v>1</v>
      </c>
      <c r="AI87" s="67">
        <f t="shared" si="36"/>
        <v>-7</v>
      </c>
      <c r="AJ87" s="69">
        <f t="shared" si="36"/>
        <v>0</v>
      </c>
      <c r="AK87" s="67">
        <f t="shared" si="36"/>
        <v>-16</v>
      </c>
      <c r="AL87" s="67">
        <f t="shared" si="36"/>
        <v>3074</v>
      </c>
      <c r="AM87" s="70">
        <f t="shared" si="36"/>
        <v>0</v>
      </c>
      <c r="AN87" s="68">
        <f t="shared" si="36"/>
        <v>2</v>
      </c>
      <c r="AO87" s="69">
        <f t="shared" si="36"/>
        <v>0</v>
      </c>
      <c r="AP87" s="68">
        <f t="shared" si="36"/>
        <v>0</v>
      </c>
      <c r="AQ87" s="67">
        <f t="shared" si="36"/>
        <v>34</v>
      </c>
      <c r="AR87" s="67">
        <f t="shared" si="36"/>
        <v>0</v>
      </c>
      <c r="AS87" s="67">
        <f t="shared" si="36"/>
        <v>3069</v>
      </c>
      <c r="AT87" s="75">
        <f>O87*(SUM([2]CPR_CEB!$K$69:$K$70))/(SUM([2]CPR_CEB!$K$69:$K$72))</f>
        <v>0</v>
      </c>
      <c r="AU87" s="75">
        <f>O87*([2]CPR_CEB!$K$71/(SUM([2]CPR_CEB!$K$69:$K$72)))</f>
        <v>0</v>
      </c>
      <c r="AV87" s="75">
        <f>O87*([2]CPR_CEB!$K$72/(SUM([2]CPR_CEB!$K$69:$K$72)))</f>
        <v>0</v>
      </c>
      <c r="AW87" s="71">
        <f>$Q87*([2]CPR_CEB!$K$76/(SUM([2]CPR_CEB!$K$76:$K$78)))</f>
        <v>0</v>
      </c>
      <c r="AX87" s="71">
        <f>$Q87*(SUM([2]CPR_CEB!$K$77:$K$78)/(SUM([2]CPR_CEB!$K$76:$K$78)))</f>
        <v>0</v>
      </c>
      <c r="AY87" s="75">
        <f>$R87*(SUM([2]CPR_CEB!$K$79)/(SUM([2]CPR_CEB!$K$79:$K$84)))</f>
        <v>0</v>
      </c>
      <c r="AZ87" s="75">
        <f>$R87*(SUM([2]CPR_CEB!$K$80)/(SUM([2]CPR_CEB!$K$79:$K$84)))</f>
        <v>0</v>
      </c>
      <c r="BA87" s="75">
        <f>$R87*(SUM([2]CPR_CEB!$K$81:$K$83)/(SUM([2]CPR_CEB!$K$79:$K$84)))</f>
        <v>0</v>
      </c>
      <c r="BB87" s="75">
        <f>$R87*(SUM([2]CPR_CEB!$K$84)/(SUM([2]CPR_CEB!$K$79:$K$84)))</f>
        <v>0</v>
      </c>
      <c r="BC87" s="71">
        <f>$S87*(SUM([2]CPR_CEB!$K$85)/(SUM([2]CPR_CEB!$K$85:$K$90)))</f>
        <v>0</v>
      </c>
      <c r="BD87" s="71">
        <f>$S87*(SUM([2]CPR_CEB!$K$86)/(SUM([2]CPR_CEB!$K$85:$K$90)))</f>
        <v>0</v>
      </c>
      <c r="BE87" s="71">
        <f>$S87*(SUM([2]CPR_CEB!$K$87:$K$90)/(SUM([2]CPR_CEB!$K$85:$K$90)))</f>
        <v>0</v>
      </c>
      <c r="BF87" s="75">
        <f>$U87*(SUM([2]CPR_CEB!$K$93)/(SUM([2]CPR_CEB!$K$93:$K$97)))</f>
        <v>0</v>
      </c>
      <c r="BG87" s="75">
        <f>$U87*(SUM([2]CPR_CEB!$K$94)/(SUM([2]CPR_CEB!$K$93:$K$97)))*([2]TRP!$D$246/SUM([2]TRP!$D$246:$D$247))</f>
        <v>0</v>
      </c>
      <c r="BH87" s="75">
        <f>$U87*(SUM([2]CPR_CEB!$K$94)/(SUM([2]CPR_CEB!$K$93:$K$97)))*([2]TRP!$D$247/SUM([2]TRP!$D$246:$D$247))</f>
        <v>0</v>
      </c>
      <c r="BI87" s="75">
        <f>$U87*(SUM([2]CPR_CEB!$K$95:$K$96)/(SUM([2]CPR_CEB!$K$93:$K$97)))</f>
        <v>0</v>
      </c>
      <c r="BJ87" s="75">
        <f>$U87*(SUM([2]CPR_CEB!$K$97)/(SUM([2]CPR_CEB!$K$93:$K$97)))</f>
        <v>0</v>
      </c>
      <c r="BK87" s="71">
        <f>$V87*(SUM([2]CPR_CEB!$K$98)/(SUM([2]CPR_CEB!$K$98:$K$100)))</f>
        <v>0</v>
      </c>
      <c r="BL87" s="71">
        <f>$V87*(SUM([2]CPR_CEB!$K$99)/(SUM([2]CPR_CEB!$K$98:$K$100)))</f>
        <v>0</v>
      </c>
      <c r="BM87" s="71">
        <f>$V87*(SUM([2]CPR_CEB!$K$100)/(SUM([2]CPR_CEB!$K$98:$K$100)))</f>
        <v>0</v>
      </c>
      <c r="BN87" s="75">
        <f>$AB87*(SUM([2]CPR_CEB!$K$106)/(SUM([2]CPR_CEB!$K$106:$K$113)))</f>
        <v>-6.4846005774783444E-2</v>
      </c>
      <c r="BO87" s="75">
        <f>$AB87*(SUM([2]CPR_CEB!$K$107)/(SUM([2]CPR_CEB!$K$106:$K$113)))</f>
        <v>-0.11835632552668164</v>
      </c>
      <c r="BP87" s="75">
        <f>$AB87*(SUM([2]CPR_CEB!$K$108)/(SUM([2]CPR_CEB!$K$106:$K$113)))</f>
        <v>-0.2813870174312908</v>
      </c>
      <c r="BQ87" s="75">
        <f>$AB87*(SUM([2]CPR_CEB!$K$109)/(SUM([2]CPR_CEB!$K$106:$K$113)))</f>
        <v>-6.3455780130467335E-2</v>
      </c>
      <c r="BR87" s="75">
        <f>$AB87*(SUM([2]CPR_CEB!$K$110)/(SUM([2]CPR_CEB!$K$106:$K$113)))</f>
        <v>-0.1189578654689338</v>
      </c>
      <c r="BS87" s="75">
        <f>$AB87*(SUM([2]CPR_CEB!$K$111:$K$112)/(SUM([2]CPR_CEB!$K$106:$K$113)))</f>
        <v>-0.25755935194096891</v>
      </c>
      <c r="BT87" s="75">
        <f>$AB87*(SUM([2]CPR_CEB!$K$113)/(SUM([2]CPR_CEB!$K$106:$K$113)))*([2]TRP!$D$248/SUM([2]TRP!$D$248:$D$251))</f>
        <v>-1.0369028418183421E-2</v>
      </c>
      <c r="BU87" s="75">
        <f>$AB87*(SUM([2]CPR_CEB!$K$113)/(SUM([2]CPR_CEB!$K$106:$K$113)))*([2]TRP!$D$249/SUM([2]TRP!$D$248:$D$251))</f>
        <v>-5.3147919937943898E-2</v>
      </c>
      <c r="BV87" s="75">
        <f>$AB87*(SUM([2]CPR_CEB!$K$113)/(SUM([2]CPR_CEB!$K$106:$K$113)))*([2]TRP!$D$250/SUM([2]TRP!$D$248:$D$251))</f>
        <v>-1.2654890564017167E-2</v>
      </c>
      <c r="BW87" s="75">
        <f>$AB87*(SUM([2]CPR_CEB!$K$113)/(SUM([2]CPR_CEB!$K$106:$K$113)))*([2]TRP!$D$251/SUM([2]TRP!$D$248:$D$251))</f>
        <v>-1.9265814806729641E-2</v>
      </c>
      <c r="BX87" s="71">
        <f>$AJ87*(SUM([2]CPR_CEB!$K$129)/(SUM([2]CPR_CEB!$K$129:$K$130)))</f>
        <v>0</v>
      </c>
      <c r="BY87" s="71">
        <f>$AJ87*(SUM([2]CPR_CEB!$K$130)/(SUM([2]CPR_CEB!$K$129:$K$130)))</f>
        <v>0</v>
      </c>
      <c r="BZ87" s="68">
        <f>$AN87*(SUM([2]CPR_CEB!$K$137)/(SUM([2]CPR_CEB!$K$137:$K$138)))</f>
        <v>0.33668976016804619</v>
      </c>
      <c r="CA87" s="68">
        <f>$AN87*(SUM([2]CPR_CEB!$K$138)/(SUM([2]CPR_CEB!$K$137:$K$138)))</f>
        <v>1.6633102398319539</v>
      </c>
      <c r="CB87" s="71">
        <f>$AO87*([2]CPR_CEB!$K$139+[2]CPR_CEB!$K$141)/(SUM([2]CPR_CEB!$K$139:$K$141))</f>
        <v>0</v>
      </c>
      <c r="CC87" s="71">
        <f>$AO87*(SUM([2]CPR_CEB!$K$140)/(SUM([2]CPR_CEB!$K$139:$K$141)))</f>
        <v>0</v>
      </c>
      <c r="CD87" s="68">
        <f>$AP87*(SUM([2]CPR_CEB!$K$142)/(SUM([2]CPR_CEB!$K$142:$K$143)))</f>
        <v>0</v>
      </c>
      <c r="CE87" s="68">
        <f>$AP87*(SUM([2]CPR_CEB!$K$143)/(SUM([2]CPR_CEB!$K$142:$K$143)))</f>
        <v>0</v>
      </c>
      <c r="CF87" s="70"/>
      <c r="CG87" s="70"/>
      <c r="CI87" s="72">
        <f t="shared" si="5"/>
        <v>0</v>
      </c>
      <c r="CJ87" s="73">
        <f t="shared" si="6"/>
        <v>0</v>
      </c>
      <c r="CK87" s="73">
        <f t="shared" si="7"/>
        <v>0</v>
      </c>
      <c r="CL87" s="73">
        <f t="shared" si="8"/>
        <v>0</v>
      </c>
      <c r="CM87" s="73">
        <f t="shared" si="9"/>
        <v>0</v>
      </c>
      <c r="CN87" s="73">
        <f t="shared" si="10"/>
        <v>0</v>
      </c>
      <c r="CO87" s="73">
        <f t="shared" si="11"/>
        <v>0</v>
      </c>
      <c r="CP87" s="73">
        <f t="shared" si="11"/>
        <v>0</v>
      </c>
      <c r="CQ87" s="73">
        <f t="shared" si="12"/>
        <v>0</v>
      </c>
      <c r="CR87" s="73">
        <f t="shared" si="12"/>
        <v>0</v>
      </c>
      <c r="CS87" s="73">
        <f t="shared" si="13"/>
        <v>0</v>
      </c>
      <c r="CT87" s="73">
        <f t="shared" si="14"/>
        <v>-3</v>
      </c>
      <c r="CU87" s="73">
        <f t="shared" si="15"/>
        <v>0</v>
      </c>
      <c r="CV87" s="73">
        <f t="shared" si="16"/>
        <v>-7.5215034192966865E-2</v>
      </c>
      <c r="CW87" s="73">
        <f t="shared" si="17"/>
        <v>-0.11835632552668164</v>
      </c>
      <c r="CX87" s="73">
        <f t="shared" si="18"/>
        <v>-0.33453493736923468</v>
      </c>
      <c r="CY87" s="73">
        <f t="shared" si="18"/>
        <v>-7.6110670694484503E-2</v>
      </c>
      <c r="CZ87" s="73">
        <f t="shared" si="18"/>
        <v>-0.13822368027566345</v>
      </c>
      <c r="DA87" s="73">
        <f t="shared" si="19"/>
        <v>3037.0791304082272</v>
      </c>
      <c r="DB87" s="73">
        <f t="shared" si="20"/>
        <v>35.663310239831951</v>
      </c>
      <c r="DC87" s="73">
        <f t="shared" si="21"/>
        <v>0</v>
      </c>
      <c r="DD87" s="73">
        <f t="shared" si="22"/>
        <v>0</v>
      </c>
      <c r="DE87" s="73">
        <f t="shared" si="23"/>
        <v>0</v>
      </c>
      <c r="DF87" s="73">
        <f t="shared" si="24"/>
        <v>0</v>
      </c>
      <c r="DG87" s="74">
        <f t="shared" si="25"/>
        <v>3069</v>
      </c>
      <c r="DH87" s="99"/>
    </row>
    <row r="88" spans="1:112" ht="13.25" x14ac:dyDescent="0.25">
      <c r="A88" s="22" t="str">
        <f t="shared" si="30"/>
        <v>SERVICES PERSONNELS ET DOMESTIQUES</v>
      </c>
      <c r="B88" s="22" t="str">
        <f t="shared" si="30"/>
        <v xml:space="preserve">FP3 </v>
      </c>
      <c r="C88" s="22">
        <v>19</v>
      </c>
      <c r="D88" s="67">
        <f t="shared" si="27"/>
        <v>0</v>
      </c>
      <c r="E88" s="67">
        <f t="shared" si="36"/>
        <v>0</v>
      </c>
      <c r="F88" s="67">
        <f t="shared" si="36"/>
        <v>0</v>
      </c>
      <c r="G88" s="67">
        <f t="shared" si="36"/>
        <v>0</v>
      </c>
      <c r="H88" s="67">
        <f t="shared" si="36"/>
        <v>0</v>
      </c>
      <c r="I88" s="67">
        <f t="shared" si="36"/>
        <v>0</v>
      </c>
      <c r="J88" s="67">
        <f t="shared" si="36"/>
        <v>0</v>
      </c>
      <c r="K88" s="67">
        <f t="shared" si="36"/>
        <v>0</v>
      </c>
      <c r="L88" s="67">
        <f t="shared" si="36"/>
        <v>0</v>
      </c>
      <c r="M88" s="67">
        <f t="shared" si="36"/>
        <v>0</v>
      </c>
      <c r="N88" s="67">
        <f t="shared" si="36"/>
        <v>0</v>
      </c>
      <c r="O88" s="68">
        <f t="shared" si="36"/>
        <v>0</v>
      </c>
      <c r="P88" s="67">
        <f t="shared" si="36"/>
        <v>0</v>
      </c>
      <c r="Q88" s="69">
        <f t="shared" si="36"/>
        <v>0</v>
      </c>
      <c r="R88" s="68">
        <f t="shared" si="36"/>
        <v>0</v>
      </c>
      <c r="S88" s="69">
        <f t="shared" si="36"/>
        <v>0</v>
      </c>
      <c r="T88" s="67">
        <f t="shared" si="36"/>
        <v>0</v>
      </c>
      <c r="U88" s="68">
        <f t="shared" si="36"/>
        <v>0</v>
      </c>
      <c r="V88" s="69">
        <f t="shared" si="36"/>
        <v>0</v>
      </c>
      <c r="W88" s="67">
        <f t="shared" si="36"/>
        <v>0</v>
      </c>
      <c r="X88" s="67">
        <f t="shared" si="36"/>
        <v>0</v>
      </c>
      <c r="Y88" s="67">
        <f t="shared" si="36"/>
        <v>0</v>
      </c>
      <c r="Z88" s="67">
        <f t="shared" si="36"/>
        <v>0</v>
      </c>
      <c r="AA88" s="67">
        <f t="shared" si="36"/>
        <v>0</v>
      </c>
      <c r="AB88" s="68">
        <f t="shared" si="36"/>
        <v>0</v>
      </c>
      <c r="AC88" s="67">
        <f t="shared" si="36"/>
        <v>0</v>
      </c>
      <c r="AD88" s="67">
        <f t="shared" si="36"/>
        <v>0</v>
      </c>
      <c r="AE88" s="67">
        <f t="shared" si="36"/>
        <v>0</v>
      </c>
      <c r="AF88" s="67">
        <f t="shared" si="36"/>
        <v>0</v>
      </c>
      <c r="AG88" s="67">
        <f t="shared" si="36"/>
        <v>0</v>
      </c>
      <c r="AH88" s="67">
        <f t="shared" si="36"/>
        <v>0</v>
      </c>
      <c r="AI88" s="67">
        <f t="shared" si="36"/>
        <v>0</v>
      </c>
      <c r="AJ88" s="69">
        <f t="shared" si="36"/>
        <v>0</v>
      </c>
      <c r="AK88" s="67">
        <f t="shared" si="36"/>
        <v>0</v>
      </c>
      <c r="AL88" s="67">
        <f t="shared" si="36"/>
        <v>0</v>
      </c>
      <c r="AM88" s="70">
        <f t="shared" si="36"/>
        <v>0</v>
      </c>
      <c r="AN88" s="68">
        <f t="shared" si="36"/>
        <v>0</v>
      </c>
      <c r="AO88" s="69">
        <f t="shared" si="36"/>
        <v>0</v>
      </c>
      <c r="AP88" s="68">
        <f t="shared" si="36"/>
        <v>0</v>
      </c>
      <c r="AQ88" s="67">
        <f t="shared" si="36"/>
        <v>0</v>
      </c>
      <c r="AR88" s="67">
        <f t="shared" si="36"/>
        <v>0</v>
      </c>
      <c r="AS88" s="67">
        <f t="shared" si="36"/>
        <v>0</v>
      </c>
      <c r="AT88" s="75">
        <f>O88*(SUM([2]CPR_CEB!$K$69:$K$70))/(SUM([2]CPR_CEB!$K$69:$K$72))</f>
        <v>0</v>
      </c>
      <c r="AU88" s="75">
        <f>O88*([2]CPR_CEB!$K$71/(SUM([2]CPR_CEB!$K$69:$K$72)))</f>
        <v>0</v>
      </c>
      <c r="AV88" s="75">
        <f>O88*([2]CPR_CEB!$K$72/(SUM([2]CPR_CEB!$K$69:$K$72)))</f>
        <v>0</v>
      </c>
      <c r="AW88" s="71">
        <f>$Q88*([2]CPR_CEB!$K$76/(SUM([2]CPR_CEB!$K$76:$K$78)))</f>
        <v>0</v>
      </c>
      <c r="AX88" s="71">
        <f>$Q88*(SUM([2]CPR_CEB!$K$77:$K$78)/(SUM([2]CPR_CEB!$K$76:$K$78)))</f>
        <v>0</v>
      </c>
      <c r="AY88" s="75">
        <f>$R88*(SUM([2]CPR_CEB!$K$79)/(SUM([2]CPR_CEB!$K$79:$K$84)))</f>
        <v>0</v>
      </c>
      <c r="AZ88" s="75">
        <f>$R88*(SUM([2]CPR_CEB!$K$80)/(SUM([2]CPR_CEB!$K$79:$K$84)))</f>
        <v>0</v>
      </c>
      <c r="BA88" s="75">
        <f>$R88*(SUM([2]CPR_CEB!$K$81:$K$83)/(SUM([2]CPR_CEB!$K$79:$K$84)))</f>
        <v>0</v>
      </c>
      <c r="BB88" s="75">
        <f>$R88*(SUM([2]CPR_CEB!$K$84)/(SUM([2]CPR_CEB!$K$79:$K$84)))</f>
        <v>0</v>
      </c>
      <c r="BC88" s="71">
        <f>$S88*(SUM([2]CPR_CEB!$K$85)/(SUM([2]CPR_CEB!$K$85:$K$90)))</f>
        <v>0</v>
      </c>
      <c r="BD88" s="71">
        <f>$S88*(SUM([2]CPR_CEB!$K$86)/(SUM([2]CPR_CEB!$K$85:$K$90)))</f>
        <v>0</v>
      </c>
      <c r="BE88" s="71">
        <f>$S88*(SUM([2]CPR_CEB!$K$87:$K$90)/(SUM([2]CPR_CEB!$K$85:$K$90)))</f>
        <v>0</v>
      </c>
      <c r="BF88" s="75">
        <f>$U88*(SUM([2]CPR_CEB!$K$93)/(SUM([2]CPR_CEB!$K$93:$K$97)))</f>
        <v>0</v>
      </c>
      <c r="BG88" s="75">
        <f>$U88*(SUM([2]CPR_CEB!$K$94)/(SUM([2]CPR_CEB!$K$93:$K$97)))*([2]TRP!$D$246/SUM([2]TRP!$D$246:$D$247))</f>
        <v>0</v>
      </c>
      <c r="BH88" s="75">
        <f>$U88*(SUM([2]CPR_CEB!$K$94)/(SUM([2]CPR_CEB!$K$93:$K$97)))*([2]TRP!$D$247/SUM([2]TRP!$D$246:$D$247))</f>
        <v>0</v>
      </c>
      <c r="BI88" s="75">
        <f>$U88*(SUM([2]CPR_CEB!$K$95:$K$96)/(SUM([2]CPR_CEB!$K$93:$K$97)))</f>
        <v>0</v>
      </c>
      <c r="BJ88" s="75">
        <f>$U88*(SUM([2]CPR_CEB!$K$97)/(SUM([2]CPR_CEB!$K$93:$K$97)))</f>
        <v>0</v>
      </c>
      <c r="BK88" s="71">
        <f>$V88*(SUM([2]CPR_CEB!$K$98)/(SUM([2]CPR_CEB!$K$98:$K$100)))</f>
        <v>0</v>
      </c>
      <c r="BL88" s="71">
        <f>$V88*(SUM([2]CPR_CEB!$K$99)/(SUM([2]CPR_CEB!$K$98:$K$100)))</f>
        <v>0</v>
      </c>
      <c r="BM88" s="71">
        <f>$V88*(SUM([2]CPR_CEB!$K$100)/(SUM([2]CPR_CEB!$K$98:$K$100)))</f>
        <v>0</v>
      </c>
      <c r="BN88" s="75">
        <f>$AB88*(SUM([2]CPR_CEB!$K$106)/(SUM([2]CPR_CEB!$K$106:$K$113)))</f>
        <v>0</v>
      </c>
      <c r="BO88" s="75">
        <f>$AB88*(SUM([2]CPR_CEB!$K$107)/(SUM([2]CPR_CEB!$K$106:$K$113)))</f>
        <v>0</v>
      </c>
      <c r="BP88" s="75">
        <f>$AB88*(SUM([2]CPR_CEB!$K$108)/(SUM([2]CPR_CEB!$K$106:$K$113)))</f>
        <v>0</v>
      </c>
      <c r="BQ88" s="75">
        <f>$AB88*(SUM([2]CPR_CEB!$K$109)/(SUM([2]CPR_CEB!$K$106:$K$113)))</f>
        <v>0</v>
      </c>
      <c r="BR88" s="75">
        <f>$AB88*(SUM([2]CPR_CEB!$K$110)/(SUM([2]CPR_CEB!$K$106:$K$113)))</f>
        <v>0</v>
      </c>
      <c r="BS88" s="75">
        <f>$AB88*(SUM([2]CPR_CEB!$K$111:$K$112)/(SUM([2]CPR_CEB!$K$106:$K$113)))</f>
        <v>0</v>
      </c>
      <c r="BT88" s="75">
        <f>$AB88*(SUM([2]CPR_CEB!$K$113)/(SUM([2]CPR_CEB!$K$106:$K$113)))*([2]TRP!$D$248/SUM([2]TRP!$D$248:$D$251))</f>
        <v>0</v>
      </c>
      <c r="BU88" s="75">
        <f>$AB88*(SUM([2]CPR_CEB!$K$113)/(SUM([2]CPR_CEB!$K$106:$K$113)))*([2]TRP!$D$249/SUM([2]TRP!$D$248:$D$251))</f>
        <v>0</v>
      </c>
      <c r="BV88" s="75">
        <f>$AB88*(SUM([2]CPR_CEB!$K$113)/(SUM([2]CPR_CEB!$K$106:$K$113)))*([2]TRP!$D$250/SUM([2]TRP!$D$248:$D$251))</f>
        <v>0</v>
      </c>
      <c r="BW88" s="75">
        <f>$AB88*(SUM([2]CPR_CEB!$K$113)/(SUM([2]CPR_CEB!$K$106:$K$113)))*([2]TRP!$D$251/SUM([2]TRP!$D$248:$D$251))</f>
        <v>0</v>
      </c>
      <c r="BX88" s="71">
        <f>$AJ88*(SUM([2]CPR_CEB!$K$129)/(SUM([2]CPR_CEB!$K$129:$K$130)))</f>
        <v>0</v>
      </c>
      <c r="BY88" s="71">
        <f>$AJ88*(SUM([2]CPR_CEB!$K$130)/(SUM([2]CPR_CEB!$K$129:$K$130)))</f>
        <v>0</v>
      </c>
      <c r="BZ88" s="68">
        <f>$AN88*(SUM([2]CPR_CEB!$K$137)/(SUM([2]CPR_CEB!$K$137:$K$138)))</f>
        <v>0</v>
      </c>
      <c r="CA88" s="68">
        <f>$AN88*(SUM([2]CPR_CEB!$K$138)/(SUM([2]CPR_CEB!$K$137:$K$138)))</f>
        <v>0</v>
      </c>
      <c r="CB88" s="71">
        <f>$AO88*([2]CPR_CEB!$K$139+[2]CPR_CEB!$K$141)/(SUM([2]CPR_CEB!$K$139:$K$141))</f>
        <v>0</v>
      </c>
      <c r="CC88" s="71">
        <f>$AO88*(SUM([2]CPR_CEB!$K$140)/(SUM([2]CPR_CEB!$K$139:$K$141)))</f>
        <v>0</v>
      </c>
      <c r="CD88" s="68">
        <f>$AP88*(SUM([2]CPR_CEB!$K$142)/(SUM([2]CPR_CEB!$K$142:$K$143)))</f>
        <v>0</v>
      </c>
      <c r="CE88" s="68">
        <f>$AP88*(SUM([2]CPR_CEB!$K$143)/(SUM([2]CPR_CEB!$K$142:$K$143)))</f>
        <v>0</v>
      </c>
      <c r="CF88" s="70"/>
      <c r="CG88" s="70"/>
      <c r="CI88" s="72">
        <f t="shared" si="5"/>
        <v>0</v>
      </c>
      <c r="CJ88" s="73">
        <f t="shared" si="6"/>
        <v>0</v>
      </c>
      <c r="CK88" s="73">
        <f t="shared" si="7"/>
        <v>0</v>
      </c>
      <c r="CL88" s="73">
        <f t="shared" si="8"/>
        <v>0</v>
      </c>
      <c r="CM88" s="73">
        <f t="shared" si="9"/>
        <v>0</v>
      </c>
      <c r="CN88" s="73">
        <f t="shared" si="10"/>
        <v>0</v>
      </c>
      <c r="CO88" s="73">
        <f t="shared" si="11"/>
        <v>0</v>
      </c>
      <c r="CP88" s="73">
        <f t="shared" si="11"/>
        <v>0</v>
      </c>
      <c r="CQ88" s="73">
        <f t="shared" si="12"/>
        <v>0</v>
      </c>
      <c r="CR88" s="73">
        <f t="shared" si="12"/>
        <v>0</v>
      </c>
      <c r="CS88" s="73">
        <f t="shared" si="13"/>
        <v>0</v>
      </c>
      <c r="CT88" s="73">
        <f t="shared" si="14"/>
        <v>0</v>
      </c>
      <c r="CU88" s="73">
        <f t="shared" si="15"/>
        <v>0</v>
      </c>
      <c r="CV88" s="73">
        <f t="shared" si="16"/>
        <v>0</v>
      </c>
      <c r="CW88" s="73">
        <f t="shared" si="17"/>
        <v>0</v>
      </c>
      <c r="CX88" s="73">
        <f t="shared" si="18"/>
        <v>0</v>
      </c>
      <c r="CY88" s="73">
        <f t="shared" si="18"/>
        <v>0</v>
      </c>
      <c r="CZ88" s="73">
        <f t="shared" si="18"/>
        <v>0</v>
      </c>
      <c r="DA88" s="73">
        <f t="shared" si="19"/>
        <v>0</v>
      </c>
      <c r="DB88" s="73">
        <f t="shared" si="20"/>
        <v>0</v>
      </c>
      <c r="DC88" s="73">
        <f t="shared" si="21"/>
        <v>0</v>
      </c>
      <c r="DD88" s="73">
        <f t="shared" si="22"/>
        <v>0</v>
      </c>
      <c r="DE88" s="73">
        <f t="shared" si="23"/>
        <v>0</v>
      </c>
      <c r="DF88" s="73">
        <f t="shared" si="24"/>
        <v>0</v>
      </c>
      <c r="DG88" s="74">
        <f t="shared" si="25"/>
        <v>0</v>
      </c>
      <c r="DH88" s="99"/>
    </row>
    <row r="89" spans="1:112" ht="13.25" x14ac:dyDescent="0.25">
      <c r="A89" s="22" t="str">
        <f t="shared" si="30"/>
        <v>EDUCATION</v>
      </c>
      <c r="B89" s="45" t="str">
        <f t="shared" si="30"/>
        <v xml:space="preserve">FQ1 </v>
      </c>
      <c r="C89" s="22" t="s">
        <v>165</v>
      </c>
      <c r="D89" s="67">
        <f t="shared" si="27"/>
        <v>0</v>
      </c>
      <c r="E89" s="67">
        <f t="shared" si="36"/>
        <v>0</v>
      </c>
      <c r="F89" s="67">
        <f t="shared" si="36"/>
        <v>0</v>
      </c>
      <c r="G89" s="67">
        <f t="shared" si="36"/>
        <v>0</v>
      </c>
      <c r="H89" s="67">
        <f t="shared" si="36"/>
        <v>0</v>
      </c>
      <c r="I89" s="67">
        <f t="shared" si="36"/>
        <v>0</v>
      </c>
      <c r="J89" s="67">
        <f t="shared" si="36"/>
        <v>0</v>
      </c>
      <c r="K89" s="67">
        <f t="shared" si="36"/>
        <v>0</v>
      </c>
      <c r="L89" s="67">
        <f t="shared" si="36"/>
        <v>0</v>
      </c>
      <c r="M89" s="67">
        <f t="shared" si="36"/>
        <v>0</v>
      </c>
      <c r="N89" s="67">
        <f t="shared" si="36"/>
        <v>0</v>
      </c>
      <c r="O89" s="68">
        <f t="shared" si="36"/>
        <v>0</v>
      </c>
      <c r="P89" s="67">
        <f t="shared" si="36"/>
        <v>0</v>
      </c>
      <c r="Q89" s="69">
        <f t="shared" si="36"/>
        <v>0</v>
      </c>
      <c r="R89" s="68">
        <f t="shared" si="36"/>
        <v>0</v>
      </c>
      <c r="S89" s="69">
        <f t="shared" si="36"/>
        <v>0</v>
      </c>
      <c r="T89" s="67">
        <f t="shared" si="36"/>
        <v>0</v>
      </c>
      <c r="U89" s="68">
        <f t="shared" si="36"/>
        <v>0</v>
      </c>
      <c r="V89" s="69">
        <f t="shared" si="36"/>
        <v>0</v>
      </c>
      <c r="W89" s="67">
        <f t="shared" si="36"/>
        <v>0</v>
      </c>
      <c r="X89" s="67">
        <f t="shared" si="36"/>
        <v>0</v>
      </c>
      <c r="Y89" s="67">
        <f t="shared" si="36"/>
        <v>0</v>
      </c>
      <c r="Z89" s="67">
        <f t="shared" si="36"/>
        <v>0</v>
      </c>
      <c r="AA89" s="67">
        <f t="shared" si="36"/>
        <v>0</v>
      </c>
      <c r="AB89" s="68">
        <f t="shared" si="36"/>
        <v>0</v>
      </c>
      <c r="AC89" s="67">
        <f t="shared" si="36"/>
        <v>0</v>
      </c>
      <c r="AD89" s="67">
        <f t="shared" si="36"/>
        <v>0</v>
      </c>
      <c r="AE89" s="67">
        <f t="shared" si="36"/>
        <v>0</v>
      </c>
      <c r="AF89" s="67">
        <f t="shared" si="36"/>
        <v>0</v>
      </c>
      <c r="AG89" s="67">
        <f t="shared" si="36"/>
        <v>0</v>
      </c>
      <c r="AH89" s="67">
        <f t="shared" si="36"/>
        <v>0</v>
      </c>
      <c r="AI89" s="67">
        <f t="shared" si="36"/>
        <v>0</v>
      </c>
      <c r="AJ89" s="69">
        <f t="shared" si="36"/>
        <v>0</v>
      </c>
      <c r="AK89" s="67">
        <f t="shared" si="36"/>
        <v>0</v>
      </c>
      <c r="AL89" s="67">
        <f t="shared" si="36"/>
        <v>0</v>
      </c>
      <c r="AM89" s="70">
        <f t="shared" si="36"/>
        <v>0</v>
      </c>
      <c r="AN89" s="68">
        <f t="shared" si="36"/>
        <v>0</v>
      </c>
      <c r="AO89" s="69">
        <f t="shared" si="36"/>
        <v>0</v>
      </c>
      <c r="AP89" s="68">
        <f t="shared" si="36"/>
        <v>0</v>
      </c>
      <c r="AQ89" s="67">
        <f t="shared" si="36"/>
        <v>0</v>
      </c>
      <c r="AR89" s="67">
        <f t="shared" si="36"/>
        <v>0</v>
      </c>
      <c r="AS89" s="67">
        <f t="shared" si="36"/>
        <v>0</v>
      </c>
      <c r="AT89" s="75">
        <f>O89*(SUM([2]CPR_CEB!$K$69:$K$70))/(SUM([2]CPR_CEB!$K$69:$K$72))</f>
        <v>0</v>
      </c>
      <c r="AU89" s="75">
        <f>O89*([2]CPR_CEB!$K$71/(SUM([2]CPR_CEB!$K$69:$K$72)))</f>
        <v>0</v>
      </c>
      <c r="AV89" s="75">
        <f>O89*([2]CPR_CEB!$K$72/(SUM([2]CPR_CEB!$K$69:$K$72)))</f>
        <v>0</v>
      </c>
      <c r="AW89" s="71">
        <f>$Q89*([2]CPR_CEB!$K$76/(SUM([2]CPR_CEB!$K$76:$K$78)))</f>
        <v>0</v>
      </c>
      <c r="AX89" s="71">
        <f>$Q89*(SUM([2]CPR_CEB!$K$77:$K$78)/(SUM([2]CPR_CEB!$K$76:$K$78)))</f>
        <v>0</v>
      </c>
      <c r="AY89" s="75">
        <f>$R89*(SUM([2]CPR_CEB!$K$79)/(SUM([2]CPR_CEB!$K$79:$K$84)))</f>
        <v>0</v>
      </c>
      <c r="AZ89" s="75">
        <f>$R89*(SUM([2]CPR_CEB!$K$80)/(SUM([2]CPR_CEB!$K$79:$K$84)))</f>
        <v>0</v>
      </c>
      <c r="BA89" s="75">
        <f>$R89*(SUM([2]CPR_CEB!$K$81:$K$83)/(SUM([2]CPR_CEB!$K$79:$K$84)))</f>
        <v>0</v>
      </c>
      <c r="BB89" s="75">
        <f>$R89*(SUM([2]CPR_CEB!$K$84)/(SUM([2]CPR_CEB!$K$79:$K$84)))</f>
        <v>0</v>
      </c>
      <c r="BC89" s="71">
        <f>$S89*(SUM([2]CPR_CEB!$K$85)/(SUM([2]CPR_CEB!$K$85:$K$90)))</f>
        <v>0</v>
      </c>
      <c r="BD89" s="71">
        <f>$S89*(SUM([2]CPR_CEB!$K$86)/(SUM([2]CPR_CEB!$K$85:$K$90)))</f>
        <v>0</v>
      </c>
      <c r="BE89" s="71">
        <f>$S89*(SUM([2]CPR_CEB!$K$87:$K$90)/(SUM([2]CPR_CEB!$K$85:$K$90)))</f>
        <v>0</v>
      </c>
      <c r="BF89" s="75">
        <f>$U89*(SUM([2]CPR_CEB!$K$93)/(SUM([2]CPR_CEB!$K$93:$K$97)))</f>
        <v>0</v>
      </c>
      <c r="BG89" s="75">
        <f>$U89*(SUM([2]CPR_CEB!$K$94)/(SUM([2]CPR_CEB!$K$93:$K$97)))*([2]TRP!$D$246/SUM([2]TRP!$D$246:$D$247))</f>
        <v>0</v>
      </c>
      <c r="BH89" s="75">
        <f>$U89*(SUM([2]CPR_CEB!$K$94)/(SUM([2]CPR_CEB!$K$93:$K$97)))*([2]TRP!$D$247/SUM([2]TRP!$D$246:$D$247))</f>
        <v>0</v>
      </c>
      <c r="BI89" s="75">
        <f>$U89*(SUM([2]CPR_CEB!$K$95:$K$96)/(SUM([2]CPR_CEB!$K$93:$K$97)))</f>
        <v>0</v>
      </c>
      <c r="BJ89" s="75">
        <f>$U89*(SUM([2]CPR_CEB!$K$97)/(SUM([2]CPR_CEB!$K$93:$K$97)))</f>
        <v>0</v>
      </c>
      <c r="BK89" s="71">
        <f>$V89*(SUM([2]CPR_CEB!$K$98)/(SUM([2]CPR_CEB!$K$98:$K$100)))</f>
        <v>0</v>
      </c>
      <c r="BL89" s="71">
        <f>$V89*(SUM([2]CPR_CEB!$K$99)/(SUM([2]CPR_CEB!$K$98:$K$100)))</f>
        <v>0</v>
      </c>
      <c r="BM89" s="71">
        <f>$V89*(SUM([2]CPR_CEB!$K$100)/(SUM([2]CPR_CEB!$K$98:$K$100)))</f>
        <v>0</v>
      </c>
      <c r="BN89" s="75">
        <f>$AB89*(SUM([2]CPR_CEB!$K$106)/(SUM([2]CPR_CEB!$K$106:$K$113)))</f>
        <v>0</v>
      </c>
      <c r="BO89" s="75">
        <f>$AB89*(SUM([2]CPR_CEB!$K$107)/(SUM([2]CPR_CEB!$K$106:$K$113)))</f>
        <v>0</v>
      </c>
      <c r="BP89" s="75">
        <f>$AB89*(SUM([2]CPR_CEB!$K$108)/(SUM([2]CPR_CEB!$K$106:$K$113)))</f>
        <v>0</v>
      </c>
      <c r="BQ89" s="75">
        <f>$AB89*(SUM([2]CPR_CEB!$K$109)/(SUM([2]CPR_CEB!$K$106:$K$113)))</f>
        <v>0</v>
      </c>
      <c r="BR89" s="75">
        <f>$AB89*(SUM([2]CPR_CEB!$K$110)/(SUM([2]CPR_CEB!$K$106:$K$113)))</f>
        <v>0</v>
      </c>
      <c r="BS89" s="75">
        <f>$AB89*(SUM([2]CPR_CEB!$K$111:$K$112)/(SUM([2]CPR_CEB!$K$106:$K$113)))</f>
        <v>0</v>
      </c>
      <c r="BT89" s="75">
        <f>$AB89*(SUM([2]CPR_CEB!$K$113)/(SUM([2]CPR_CEB!$K$106:$K$113)))*([2]TRP!$D$248/SUM([2]TRP!$D$248:$D$251))</f>
        <v>0</v>
      </c>
      <c r="BU89" s="75">
        <f>$AB89*(SUM([2]CPR_CEB!$K$113)/(SUM([2]CPR_CEB!$K$106:$K$113)))*([2]TRP!$D$249/SUM([2]TRP!$D$248:$D$251))</f>
        <v>0</v>
      </c>
      <c r="BV89" s="75">
        <f>$AB89*(SUM([2]CPR_CEB!$K$113)/(SUM([2]CPR_CEB!$K$106:$K$113)))*([2]TRP!$D$250/SUM([2]TRP!$D$248:$D$251))</f>
        <v>0</v>
      </c>
      <c r="BW89" s="75">
        <f>$AB89*(SUM([2]CPR_CEB!$K$113)/(SUM([2]CPR_CEB!$K$106:$K$113)))*([2]TRP!$D$251/SUM([2]TRP!$D$248:$D$251))</f>
        <v>0</v>
      </c>
      <c r="BX89" s="71">
        <f>$AJ89*(SUM([2]CPR_CEB!$K$129)/(SUM([2]CPR_CEB!$K$129:$K$130)))</f>
        <v>0</v>
      </c>
      <c r="BY89" s="71">
        <f>$AJ89*(SUM([2]CPR_CEB!$K$130)/(SUM([2]CPR_CEB!$K$129:$K$130)))</f>
        <v>0</v>
      </c>
      <c r="BZ89" s="68">
        <f>$AN89*(SUM([2]CPR_CEB!$K$137)/(SUM([2]CPR_CEB!$K$137:$K$138)))</f>
        <v>0</v>
      </c>
      <c r="CA89" s="68">
        <f>$AN89*(SUM([2]CPR_CEB!$K$138)/(SUM([2]CPR_CEB!$K$137:$K$138)))</f>
        <v>0</v>
      </c>
      <c r="CB89" s="71">
        <f>$AO89*([2]CPR_CEB!$K$139+[2]CPR_CEB!$K$141)/(SUM([2]CPR_CEB!$K$139:$K$141))</f>
        <v>0</v>
      </c>
      <c r="CC89" s="71">
        <f>$AO89*(SUM([2]CPR_CEB!$K$140)/(SUM([2]CPR_CEB!$K$139:$K$141)))</f>
        <v>0</v>
      </c>
      <c r="CD89" s="68">
        <f>$AP89*(SUM([2]CPR_CEB!$K$142)/(SUM([2]CPR_CEB!$K$142:$K$143)))</f>
        <v>0</v>
      </c>
      <c r="CE89" s="68">
        <f>$AP89*(SUM([2]CPR_CEB!$K$143)/(SUM([2]CPR_CEB!$K$142:$K$143)))</f>
        <v>0</v>
      </c>
      <c r="CF89" s="70"/>
      <c r="CG89" s="70"/>
      <c r="CI89" s="72">
        <f t="shared" si="5"/>
        <v>0</v>
      </c>
      <c r="CJ89" s="73">
        <f t="shared" si="6"/>
        <v>0</v>
      </c>
      <c r="CK89" s="73">
        <f t="shared" si="7"/>
        <v>0</v>
      </c>
      <c r="CL89" s="73">
        <f t="shared" si="8"/>
        <v>0</v>
      </c>
      <c r="CM89" s="73">
        <f t="shared" si="9"/>
        <v>0</v>
      </c>
      <c r="CN89" s="73">
        <f t="shared" si="10"/>
        <v>0</v>
      </c>
      <c r="CO89" s="73">
        <f t="shared" si="11"/>
        <v>0</v>
      </c>
      <c r="CP89" s="73">
        <f t="shared" si="11"/>
        <v>0</v>
      </c>
      <c r="CQ89" s="73">
        <f t="shared" si="12"/>
        <v>0</v>
      </c>
      <c r="CR89" s="73">
        <f t="shared" si="12"/>
        <v>0</v>
      </c>
      <c r="CS89" s="73">
        <f t="shared" si="13"/>
        <v>0</v>
      </c>
      <c r="CT89" s="73">
        <f t="shared" si="14"/>
        <v>0</v>
      </c>
      <c r="CU89" s="73">
        <f t="shared" si="15"/>
        <v>0</v>
      </c>
      <c r="CV89" s="73">
        <f t="shared" si="16"/>
        <v>0</v>
      </c>
      <c r="CW89" s="73">
        <f t="shared" si="17"/>
        <v>0</v>
      </c>
      <c r="CX89" s="73">
        <f t="shared" si="18"/>
        <v>0</v>
      </c>
      <c r="CY89" s="73">
        <f t="shared" si="18"/>
        <v>0</v>
      </c>
      <c r="CZ89" s="73">
        <f t="shared" si="18"/>
        <v>0</v>
      </c>
      <c r="DA89" s="73">
        <f t="shared" si="19"/>
        <v>0</v>
      </c>
      <c r="DB89" s="73">
        <f t="shared" si="20"/>
        <v>0</v>
      </c>
      <c r="DC89" s="73">
        <f t="shared" si="21"/>
        <v>0</v>
      </c>
      <c r="DD89" s="73">
        <f t="shared" si="22"/>
        <v>0</v>
      </c>
      <c r="DE89" s="73">
        <f t="shared" si="23"/>
        <v>0</v>
      </c>
      <c r="DF89" s="73">
        <f t="shared" si="24"/>
        <v>0</v>
      </c>
      <c r="DG89" s="74">
        <f t="shared" si="25"/>
        <v>0</v>
      </c>
      <c r="DH89" s="99"/>
    </row>
    <row r="90" spans="1:112" ht="13.25" x14ac:dyDescent="0.25">
      <c r="A90" s="22" t="str">
        <f t="shared" si="30"/>
        <v>SANTE</v>
      </c>
      <c r="B90" s="46" t="str">
        <f t="shared" si="30"/>
        <v xml:space="preserve">FQ2 </v>
      </c>
      <c r="C90" s="22" t="s">
        <v>165</v>
      </c>
      <c r="D90" s="67">
        <f t="shared" si="27"/>
        <v>0</v>
      </c>
      <c r="E90" s="67">
        <f t="shared" si="36"/>
        <v>0</v>
      </c>
      <c r="F90" s="67">
        <f t="shared" si="36"/>
        <v>0</v>
      </c>
      <c r="G90" s="67">
        <f t="shared" si="36"/>
        <v>0</v>
      </c>
      <c r="H90" s="67">
        <f t="shared" si="36"/>
        <v>0</v>
      </c>
      <c r="I90" s="67">
        <f t="shared" si="36"/>
        <v>0</v>
      </c>
      <c r="J90" s="67">
        <f t="shared" si="36"/>
        <v>0</v>
      </c>
      <c r="K90" s="67">
        <f t="shared" si="36"/>
        <v>0</v>
      </c>
      <c r="L90" s="67">
        <f t="shared" si="36"/>
        <v>0</v>
      </c>
      <c r="M90" s="67">
        <f t="shared" si="36"/>
        <v>0</v>
      </c>
      <c r="N90" s="67">
        <f t="shared" si="36"/>
        <v>0</v>
      </c>
      <c r="O90" s="68">
        <f t="shared" si="36"/>
        <v>0</v>
      </c>
      <c r="P90" s="67">
        <f t="shared" si="36"/>
        <v>0</v>
      </c>
      <c r="Q90" s="69">
        <f t="shared" si="36"/>
        <v>0</v>
      </c>
      <c r="R90" s="68">
        <f t="shared" si="36"/>
        <v>0</v>
      </c>
      <c r="S90" s="69">
        <f t="shared" si="36"/>
        <v>0</v>
      </c>
      <c r="T90" s="67">
        <f t="shared" si="36"/>
        <v>0</v>
      </c>
      <c r="U90" s="68">
        <f t="shared" si="36"/>
        <v>0</v>
      </c>
      <c r="V90" s="69">
        <f t="shared" si="36"/>
        <v>0</v>
      </c>
      <c r="W90" s="67">
        <f t="shared" si="36"/>
        <v>0</v>
      </c>
      <c r="X90" s="67">
        <f t="shared" si="36"/>
        <v>0</v>
      </c>
      <c r="Y90" s="67">
        <f t="shared" si="36"/>
        <v>0</v>
      </c>
      <c r="Z90" s="67">
        <f t="shared" si="36"/>
        <v>0</v>
      </c>
      <c r="AA90" s="67">
        <f t="shared" si="36"/>
        <v>0</v>
      </c>
      <c r="AB90" s="68">
        <f t="shared" si="36"/>
        <v>0</v>
      </c>
      <c r="AC90" s="67">
        <f t="shared" si="36"/>
        <v>0</v>
      </c>
      <c r="AD90" s="67">
        <f t="shared" si="36"/>
        <v>0</v>
      </c>
      <c r="AE90" s="67">
        <f t="shared" si="36"/>
        <v>0</v>
      </c>
      <c r="AF90" s="67">
        <f t="shared" si="36"/>
        <v>0</v>
      </c>
      <c r="AG90" s="67">
        <f t="shared" si="36"/>
        <v>0</v>
      </c>
      <c r="AH90" s="67">
        <f t="shared" si="36"/>
        <v>0</v>
      </c>
      <c r="AI90" s="67">
        <f t="shared" si="36"/>
        <v>0</v>
      </c>
      <c r="AJ90" s="69">
        <f t="shared" si="36"/>
        <v>0</v>
      </c>
      <c r="AK90" s="67">
        <f t="shared" si="36"/>
        <v>0</v>
      </c>
      <c r="AL90" s="67">
        <f t="shared" si="36"/>
        <v>0</v>
      </c>
      <c r="AM90" s="70">
        <f t="shared" si="36"/>
        <v>0</v>
      </c>
      <c r="AN90" s="68">
        <f t="shared" si="36"/>
        <v>0</v>
      </c>
      <c r="AO90" s="69">
        <f t="shared" si="36"/>
        <v>0</v>
      </c>
      <c r="AP90" s="68">
        <f t="shared" si="36"/>
        <v>0</v>
      </c>
      <c r="AQ90" s="67">
        <f t="shared" si="36"/>
        <v>0</v>
      </c>
      <c r="AR90" s="67">
        <f t="shared" si="36"/>
        <v>0</v>
      </c>
      <c r="AS90" s="67">
        <f t="shared" si="36"/>
        <v>0</v>
      </c>
      <c r="AT90" s="75">
        <f>O90*(SUM([2]CPR_CEB!$K$69:$K$70))/(SUM([2]CPR_CEB!$K$69:$K$72))</f>
        <v>0</v>
      </c>
      <c r="AU90" s="75">
        <f>O90*([2]CPR_CEB!$K$71/(SUM([2]CPR_CEB!$K$69:$K$72)))</f>
        <v>0</v>
      </c>
      <c r="AV90" s="75">
        <f>O90*([2]CPR_CEB!$K$72/(SUM([2]CPR_CEB!$K$69:$K$72)))</f>
        <v>0</v>
      </c>
      <c r="AW90" s="71">
        <f>$Q90*([2]CPR_CEB!$K$76/(SUM([2]CPR_CEB!$K$76:$K$78)))</f>
        <v>0</v>
      </c>
      <c r="AX90" s="71">
        <f>$Q90*(SUM([2]CPR_CEB!$K$77:$K$78)/(SUM([2]CPR_CEB!$K$76:$K$78)))</f>
        <v>0</v>
      </c>
      <c r="AY90" s="75">
        <f>$R90*(SUM([2]CPR_CEB!$K$79)/(SUM([2]CPR_CEB!$K$79:$K$84)))</f>
        <v>0</v>
      </c>
      <c r="AZ90" s="75">
        <f>$R90*(SUM([2]CPR_CEB!$K$80)/(SUM([2]CPR_CEB!$K$79:$K$84)))</f>
        <v>0</v>
      </c>
      <c r="BA90" s="75">
        <f>$R90*(SUM([2]CPR_CEB!$K$81:$K$83)/(SUM([2]CPR_CEB!$K$79:$K$84)))</f>
        <v>0</v>
      </c>
      <c r="BB90" s="75">
        <f>$R90*(SUM([2]CPR_CEB!$K$84)/(SUM([2]CPR_CEB!$K$79:$K$84)))</f>
        <v>0</v>
      </c>
      <c r="BC90" s="71">
        <f>$S90*(SUM([2]CPR_CEB!$K$85)/(SUM([2]CPR_CEB!$K$85:$K$90)))</f>
        <v>0</v>
      </c>
      <c r="BD90" s="71">
        <f>$S90*(SUM([2]CPR_CEB!$K$86)/(SUM([2]CPR_CEB!$K$85:$K$90)))</f>
        <v>0</v>
      </c>
      <c r="BE90" s="71">
        <f>$S90*(SUM([2]CPR_CEB!$K$87:$K$90)/(SUM([2]CPR_CEB!$K$85:$K$90)))</f>
        <v>0</v>
      </c>
      <c r="BF90" s="75">
        <f>$U90*(SUM([2]CPR_CEB!$K$93)/(SUM([2]CPR_CEB!$K$93:$K$97)))</f>
        <v>0</v>
      </c>
      <c r="BG90" s="75">
        <f>$U90*(SUM([2]CPR_CEB!$K$94)/(SUM([2]CPR_CEB!$K$93:$K$97)))*([2]TRP!$D$246/SUM([2]TRP!$D$246:$D$247))</f>
        <v>0</v>
      </c>
      <c r="BH90" s="75">
        <f>$U90*(SUM([2]CPR_CEB!$K$94)/(SUM([2]CPR_CEB!$K$93:$K$97)))*([2]TRP!$D$247/SUM([2]TRP!$D$246:$D$247))</f>
        <v>0</v>
      </c>
      <c r="BI90" s="75">
        <f>$U90*(SUM([2]CPR_CEB!$K$95:$K$96)/(SUM([2]CPR_CEB!$K$93:$K$97)))</f>
        <v>0</v>
      </c>
      <c r="BJ90" s="75">
        <f>$U90*(SUM([2]CPR_CEB!$K$97)/(SUM([2]CPR_CEB!$K$93:$K$97)))</f>
        <v>0</v>
      </c>
      <c r="BK90" s="71">
        <f>$V90*(SUM([2]CPR_CEB!$K$98)/(SUM([2]CPR_CEB!$K$98:$K$100)))</f>
        <v>0</v>
      </c>
      <c r="BL90" s="71">
        <f>$V90*(SUM([2]CPR_CEB!$K$99)/(SUM([2]CPR_CEB!$K$98:$K$100)))</f>
        <v>0</v>
      </c>
      <c r="BM90" s="71">
        <f>$V90*(SUM([2]CPR_CEB!$K$100)/(SUM([2]CPR_CEB!$K$98:$K$100)))</f>
        <v>0</v>
      </c>
      <c r="BN90" s="75">
        <f>$AB90*(SUM([2]CPR_CEB!$K$106)/(SUM([2]CPR_CEB!$K$106:$K$113)))</f>
        <v>0</v>
      </c>
      <c r="BO90" s="75">
        <f>$AB90*(SUM([2]CPR_CEB!$K$107)/(SUM([2]CPR_CEB!$K$106:$K$113)))</f>
        <v>0</v>
      </c>
      <c r="BP90" s="75">
        <f>$AB90*(SUM([2]CPR_CEB!$K$108)/(SUM([2]CPR_CEB!$K$106:$K$113)))</f>
        <v>0</v>
      </c>
      <c r="BQ90" s="75">
        <f>$AB90*(SUM([2]CPR_CEB!$K$109)/(SUM([2]CPR_CEB!$K$106:$K$113)))</f>
        <v>0</v>
      </c>
      <c r="BR90" s="75">
        <f>$AB90*(SUM([2]CPR_CEB!$K$110)/(SUM([2]CPR_CEB!$K$106:$K$113)))</f>
        <v>0</v>
      </c>
      <c r="BS90" s="75">
        <f>$AB90*(SUM([2]CPR_CEB!$K$111:$K$112)/(SUM([2]CPR_CEB!$K$106:$K$113)))</f>
        <v>0</v>
      </c>
      <c r="BT90" s="75">
        <f>$AB90*(SUM([2]CPR_CEB!$K$113)/(SUM([2]CPR_CEB!$K$106:$K$113)))*([2]TRP!$D$248/SUM([2]TRP!$D$248:$D$251))</f>
        <v>0</v>
      </c>
      <c r="BU90" s="75">
        <f>$AB90*(SUM([2]CPR_CEB!$K$113)/(SUM([2]CPR_CEB!$K$106:$K$113)))*([2]TRP!$D$249/SUM([2]TRP!$D$248:$D$251))</f>
        <v>0</v>
      </c>
      <c r="BV90" s="75">
        <f>$AB90*(SUM([2]CPR_CEB!$K$113)/(SUM([2]CPR_CEB!$K$106:$K$113)))*([2]TRP!$D$250/SUM([2]TRP!$D$248:$D$251))</f>
        <v>0</v>
      </c>
      <c r="BW90" s="75">
        <f>$AB90*(SUM([2]CPR_CEB!$K$113)/(SUM([2]CPR_CEB!$K$106:$K$113)))*([2]TRP!$D$251/SUM([2]TRP!$D$248:$D$251))</f>
        <v>0</v>
      </c>
      <c r="BX90" s="71">
        <f>$AJ90*(SUM([2]CPR_CEB!$K$129)/(SUM([2]CPR_CEB!$K$129:$K$130)))</f>
        <v>0</v>
      </c>
      <c r="BY90" s="71">
        <f>$AJ90*(SUM([2]CPR_CEB!$K$130)/(SUM([2]CPR_CEB!$K$129:$K$130)))</f>
        <v>0</v>
      </c>
      <c r="BZ90" s="68">
        <f>$AN90*(SUM([2]CPR_CEB!$K$137)/(SUM([2]CPR_CEB!$K$137:$K$138)))</f>
        <v>0</v>
      </c>
      <c r="CA90" s="68">
        <f>$AN90*(SUM([2]CPR_CEB!$K$138)/(SUM([2]CPR_CEB!$K$137:$K$138)))</f>
        <v>0</v>
      </c>
      <c r="CB90" s="71">
        <f>$AO90*([2]CPR_CEB!$K$139+[2]CPR_CEB!$K$141)/(SUM([2]CPR_CEB!$K$139:$K$141))</f>
        <v>0</v>
      </c>
      <c r="CC90" s="71">
        <f>$AO90*(SUM([2]CPR_CEB!$K$140)/(SUM([2]CPR_CEB!$K$139:$K$141)))</f>
        <v>0</v>
      </c>
      <c r="CD90" s="68">
        <f>$AP90*(SUM([2]CPR_CEB!$K$142)/(SUM([2]CPR_CEB!$K$142:$K$143)))</f>
        <v>0</v>
      </c>
      <c r="CE90" s="68">
        <f>$AP90*(SUM([2]CPR_CEB!$K$143)/(SUM([2]CPR_CEB!$K$142:$K$143)))</f>
        <v>0</v>
      </c>
      <c r="CF90" s="70"/>
      <c r="CG90" s="70"/>
      <c r="CI90" s="72">
        <f t="shared" si="5"/>
        <v>0</v>
      </c>
      <c r="CJ90" s="73">
        <f t="shared" si="6"/>
        <v>0</v>
      </c>
      <c r="CK90" s="73">
        <f t="shared" si="7"/>
        <v>0</v>
      </c>
      <c r="CL90" s="73">
        <f t="shared" si="8"/>
        <v>0</v>
      </c>
      <c r="CM90" s="73">
        <f t="shared" si="9"/>
        <v>0</v>
      </c>
      <c r="CN90" s="73">
        <f t="shared" si="10"/>
        <v>0</v>
      </c>
      <c r="CO90" s="73">
        <f t="shared" si="11"/>
        <v>0</v>
      </c>
      <c r="CP90" s="73">
        <f t="shared" si="11"/>
        <v>0</v>
      </c>
      <c r="CQ90" s="73">
        <f t="shared" si="12"/>
        <v>0</v>
      </c>
      <c r="CR90" s="73">
        <f t="shared" si="12"/>
        <v>0</v>
      </c>
      <c r="CS90" s="73">
        <f t="shared" si="13"/>
        <v>0</v>
      </c>
      <c r="CT90" s="73">
        <f t="shared" si="14"/>
        <v>0</v>
      </c>
      <c r="CU90" s="73">
        <f t="shared" si="15"/>
        <v>0</v>
      </c>
      <c r="CV90" s="73">
        <f t="shared" si="16"/>
        <v>0</v>
      </c>
      <c r="CW90" s="73">
        <f t="shared" si="17"/>
        <v>0</v>
      </c>
      <c r="CX90" s="73">
        <f t="shared" si="18"/>
        <v>0</v>
      </c>
      <c r="CY90" s="73">
        <f t="shared" si="18"/>
        <v>0</v>
      </c>
      <c r="CZ90" s="73">
        <f t="shared" si="18"/>
        <v>0</v>
      </c>
      <c r="DA90" s="73">
        <f t="shared" si="19"/>
        <v>0</v>
      </c>
      <c r="DB90" s="73">
        <f t="shared" si="20"/>
        <v>0</v>
      </c>
      <c r="DC90" s="73">
        <f t="shared" si="21"/>
        <v>0</v>
      </c>
      <c r="DD90" s="73">
        <f t="shared" si="22"/>
        <v>0</v>
      </c>
      <c r="DE90" s="73">
        <f t="shared" si="23"/>
        <v>0</v>
      </c>
      <c r="DF90" s="73">
        <f t="shared" si="24"/>
        <v>0</v>
      </c>
      <c r="DG90" s="74">
        <f t="shared" si="25"/>
        <v>0</v>
      </c>
      <c r="DH90" s="99"/>
    </row>
    <row r="91" spans="1:112" ht="13.25" x14ac:dyDescent="0.25">
      <c r="A91" s="22" t="str">
        <f t="shared" si="30"/>
        <v>ACTION SOCIALE</v>
      </c>
      <c r="B91" s="45" t="str">
        <f t="shared" si="30"/>
        <v xml:space="preserve">FQ3 </v>
      </c>
      <c r="C91" s="22" t="s">
        <v>165</v>
      </c>
      <c r="D91" s="67">
        <f t="shared" si="27"/>
        <v>0</v>
      </c>
      <c r="E91" s="67">
        <f t="shared" si="36"/>
        <v>0</v>
      </c>
      <c r="F91" s="67">
        <f t="shared" si="36"/>
        <v>0</v>
      </c>
      <c r="G91" s="67">
        <f t="shared" si="36"/>
        <v>0</v>
      </c>
      <c r="H91" s="67">
        <f t="shared" si="36"/>
        <v>0</v>
      </c>
      <c r="I91" s="67">
        <f t="shared" si="36"/>
        <v>0</v>
      </c>
      <c r="J91" s="67">
        <f t="shared" si="36"/>
        <v>0</v>
      </c>
      <c r="K91" s="67">
        <f t="shared" si="36"/>
        <v>0</v>
      </c>
      <c r="L91" s="67">
        <f t="shared" si="36"/>
        <v>0</v>
      </c>
      <c r="M91" s="67">
        <f t="shared" si="36"/>
        <v>0</v>
      </c>
      <c r="N91" s="67">
        <f t="shared" si="36"/>
        <v>0</v>
      </c>
      <c r="O91" s="68">
        <f t="shared" si="36"/>
        <v>0</v>
      </c>
      <c r="P91" s="67">
        <f t="shared" si="36"/>
        <v>0</v>
      </c>
      <c r="Q91" s="69">
        <f t="shared" si="36"/>
        <v>0</v>
      </c>
      <c r="R91" s="68">
        <f t="shared" si="36"/>
        <v>0</v>
      </c>
      <c r="S91" s="69">
        <f t="shared" si="36"/>
        <v>0</v>
      </c>
      <c r="T91" s="67">
        <f t="shared" si="36"/>
        <v>0</v>
      </c>
      <c r="U91" s="68">
        <f t="shared" si="36"/>
        <v>0</v>
      </c>
      <c r="V91" s="69">
        <f t="shared" si="36"/>
        <v>0</v>
      </c>
      <c r="W91" s="67">
        <f t="shared" si="36"/>
        <v>0</v>
      </c>
      <c r="X91" s="67">
        <f t="shared" si="36"/>
        <v>0</v>
      </c>
      <c r="Y91" s="67">
        <f t="shared" si="36"/>
        <v>0</v>
      </c>
      <c r="Z91" s="67">
        <f t="shared" si="36"/>
        <v>0</v>
      </c>
      <c r="AA91" s="67">
        <f t="shared" si="36"/>
        <v>0</v>
      </c>
      <c r="AB91" s="68">
        <f t="shared" si="36"/>
        <v>0</v>
      </c>
      <c r="AC91" s="67">
        <f t="shared" ref="AC91:AS91" si="37">AC43</f>
        <v>0</v>
      </c>
      <c r="AD91" s="67">
        <f t="shared" si="37"/>
        <v>0</v>
      </c>
      <c r="AE91" s="67">
        <f t="shared" si="37"/>
        <v>0</v>
      </c>
      <c r="AF91" s="67">
        <f t="shared" si="37"/>
        <v>0</v>
      </c>
      <c r="AG91" s="67">
        <f t="shared" si="37"/>
        <v>0</v>
      </c>
      <c r="AH91" s="67">
        <f t="shared" si="37"/>
        <v>0</v>
      </c>
      <c r="AI91" s="67">
        <f t="shared" si="37"/>
        <v>0</v>
      </c>
      <c r="AJ91" s="69">
        <f t="shared" si="37"/>
        <v>0</v>
      </c>
      <c r="AK91" s="67">
        <f t="shared" si="37"/>
        <v>0</v>
      </c>
      <c r="AL91" s="67">
        <f t="shared" si="37"/>
        <v>0</v>
      </c>
      <c r="AM91" s="70">
        <f t="shared" si="37"/>
        <v>0</v>
      </c>
      <c r="AN91" s="68">
        <f t="shared" si="37"/>
        <v>0</v>
      </c>
      <c r="AO91" s="69">
        <f t="shared" si="37"/>
        <v>0</v>
      </c>
      <c r="AP91" s="68">
        <f t="shared" si="37"/>
        <v>0</v>
      </c>
      <c r="AQ91" s="67">
        <f t="shared" si="37"/>
        <v>0</v>
      </c>
      <c r="AR91" s="67">
        <f t="shared" si="37"/>
        <v>0</v>
      </c>
      <c r="AS91" s="67">
        <f t="shared" si="37"/>
        <v>0</v>
      </c>
      <c r="AT91" s="75">
        <f>O91*(SUM([2]CPR_CEB!$K$69:$K$70))/(SUM([2]CPR_CEB!$K$69:$K$72))</f>
        <v>0</v>
      </c>
      <c r="AU91" s="75">
        <f>O91*([2]CPR_CEB!$K$71/(SUM([2]CPR_CEB!$K$69:$K$72)))</f>
        <v>0</v>
      </c>
      <c r="AV91" s="75">
        <f>O91*([2]CPR_CEB!$K$72/(SUM([2]CPR_CEB!$K$69:$K$72)))</f>
        <v>0</v>
      </c>
      <c r="AW91" s="71">
        <f>$Q91*([2]CPR_CEB!$K$76/(SUM([2]CPR_CEB!$K$76:$K$78)))</f>
        <v>0</v>
      </c>
      <c r="AX91" s="71">
        <f>$Q91*(SUM([2]CPR_CEB!$K$77:$K$78)/(SUM([2]CPR_CEB!$K$76:$K$78)))</f>
        <v>0</v>
      </c>
      <c r="AY91" s="75">
        <f>$R91*(SUM([2]CPR_CEB!$K$79)/(SUM([2]CPR_CEB!$K$79:$K$84)))</f>
        <v>0</v>
      </c>
      <c r="AZ91" s="75">
        <f>$R91*(SUM([2]CPR_CEB!$K$80)/(SUM([2]CPR_CEB!$K$79:$K$84)))</f>
        <v>0</v>
      </c>
      <c r="BA91" s="75">
        <f>$R91*(SUM([2]CPR_CEB!$K$81:$K$83)/(SUM([2]CPR_CEB!$K$79:$K$84)))</f>
        <v>0</v>
      </c>
      <c r="BB91" s="75">
        <f>$R91*(SUM([2]CPR_CEB!$K$84)/(SUM([2]CPR_CEB!$K$79:$K$84)))</f>
        <v>0</v>
      </c>
      <c r="BC91" s="71">
        <f>$S91*(SUM([2]CPR_CEB!$K$85)/(SUM([2]CPR_CEB!$K$85:$K$90)))</f>
        <v>0</v>
      </c>
      <c r="BD91" s="71">
        <f>$S91*(SUM([2]CPR_CEB!$K$86)/(SUM([2]CPR_CEB!$K$85:$K$90)))</f>
        <v>0</v>
      </c>
      <c r="BE91" s="71">
        <f>$S91*(SUM([2]CPR_CEB!$K$87:$K$90)/(SUM([2]CPR_CEB!$K$85:$K$90)))</f>
        <v>0</v>
      </c>
      <c r="BF91" s="75">
        <f>$U91*(SUM([2]CPR_CEB!$K$93)/(SUM([2]CPR_CEB!$K$93:$K$97)))</f>
        <v>0</v>
      </c>
      <c r="BG91" s="75">
        <f>$U91*(SUM([2]CPR_CEB!$K$94)/(SUM([2]CPR_CEB!$K$93:$K$97)))*([2]TRP!$D$246/SUM([2]TRP!$D$246:$D$247))</f>
        <v>0</v>
      </c>
      <c r="BH91" s="75">
        <f>$U91*(SUM([2]CPR_CEB!$K$94)/(SUM([2]CPR_CEB!$K$93:$K$97)))*([2]TRP!$D$247/SUM([2]TRP!$D$246:$D$247))</f>
        <v>0</v>
      </c>
      <c r="BI91" s="75">
        <f>$U91*(SUM([2]CPR_CEB!$K$95:$K$96)/(SUM([2]CPR_CEB!$K$93:$K$97)))</f>
        <v>0</v>
      </c>
      <c r="BJ91" s="75">
        <f>$U91*(SUM([2]CPR_CEB!$K$97)/(SUM([2]CPR_CEB!$K$93:$K$97)))</f>
        <v>0</v>
      </c>
      <c r="BK91" s="71">
        <f>$V91*(SUM([2]CPR_CEB!$K$98)/(SUM([2]CPR_CEB!$K$98:$K$100)))</f>
        <v>0</v>
      </c>
      <c r="BL91" s="71">
        <f>$V91*(SUM([2]CPR_CEB!$K$99)/(SUM([2]CPR_CEB!$K$98:$K$100)))</f>
        <v>0</v>
      </c>
      <c r="BM91" s="71">
        <f>$V91*(SUM([2]CPR_CEB!$K$100)/(SUM([2]CPR_CEB!$K$98:$K$100)))</f>
        <v>0</v>
      </c>
      <c r="BN91" s="75">
        <f>$AB91*(SUM([2]CPR_CEB!$K$106)/(SUM([2]CPR_CEB!$K$106:$K$113)))</f>
        <v>0</v>
      </c>
      <c r="BO91" s="75">
        <f>$AB91*(SUM([2]CPR_CEB!$K$107)/(SUM([2]CPR_CEB!$K$106:$K$113)))</f>
        <v>0</v>
      </c>
      <c r="BP91" s="75">
        <f>$AB91*(SUM([2]CPR_CEB!$K$108)/(SUM([2]CPR_CEB!$K$106:$K$113)))</f>
        <v>0</v>
      </c>
      <c r="BQ91" s="75">
        <f>$AB91*(SUM([2]CPR_CEB!$K$109)/(SUM([2]CPR_CEB!$K$106:$K$113)))</f>
        <v>0</v>
      </c>
      <c r="BR91" s="75">
        <f>$AB91*(SUM([2]CPR_CEB!$K$110)/(SUM([2]CPR_CEB!$K$106:$K$113)))</f>
        <v>0</v>
      </c>
      <c r="BS91" s="75">
        <f>$AB91*(SUM([2]CPR_CEB!$K$111:$K$112)/(SUM([2]CPR_CEB!$K$106:$K$113)))</f>
        <v>0</v>
      </c>
      <c r="BT91" s="75">
        <f>$AB91*(SUM([2]CPR_CEB!$K$113)/(SUM([2]CPR_CEB!$K$106:$K$113)))*([2]TRP!$D$248/SUM([2]TRP!$D$248:$D$251))</f>
        <v>0</v>
      </c>
      <c r="BU91" s="75">
        <f>$AB91*(SUM([2]CPR_CEB!$K$113)/(SUM([2]CPR_CEB!$K$106:$K$113)))*([2]TRP!$D$249/SUM([2]TRP!$D$248:$D$251))</f>
        <v>0</v>
      </c>
      <c r="BV91" s="75">
        <f>$AB91*(SUM([2]CPR_CEB!$K$113)/(SUM([2]CPR_CEB!$K$106:$K$113)))*([2]TRP!$D$250/SUM([2]TRP!$D$248:$D$251))</f>
        <v>0</v>
      </c>
      <c r="BW91" s="75">
        <f>$AB91*(SUM([2]CPR_CEB!$K$113)/(SUM([2]CPR_CEB!$K$106:$K$113)))*([2]TRP!$D$251/SUM([2]TRP!$D$248:$D$251))</f>
        <v>0</v>
      </c>
      <c r="BX91" s="71">
        <f>$AJ91*(SUM([2]CPR_CEB!$K$129)/(SUM([2]CPR_CEB!$K$129:$K$130)))</f>
        <v>0</v>
      </c>
      <c r="BY91" s="71">
        <f>$AJ91*(SUM([2]CPR_CEB!$K$130)/(SUM([2]CPR_CEB!$K$129:$K$130)))</f>
        <v>0</v>
      </c>
      <c r="BZ91" s="68">
        <f>$AN91*(SUM([2]CPR_CEB!$K$137)/(SUM([2]CPR_CEB!$K$137:$K$138)))</f>
        <v>0</v>
      </c>
      <c r="CA91" s="68">
        <f>$AN91*(SUM([2]CPR_CEB!$K$138)/(SUM([2]CPR_CEB!$K$137:$K$138)))</f>
        <v>0</v>
      </c>
      <c r="CB91" s="71">
        <f>$AO91*([2]CPR_CEB!$K$139+[2]CPR_CEB!$K$141)/(SUM([2]CPR_CEB!$K$139:$K$141))</f>
        <v>0</v>
      </c>
      <c r="CC91" s="71">
        <f>$AO91*(SUM([2]CPR_CEB!$K$140)/(SUM([2]CPR_CEB!$K$139:$K$141)))</f>
        <v>0</v>
      </c>
      <c r="CD91" s="68">
        <f>$AP91*(SUM([2]CPR_CEB!$K$142)/(SUM([2]CPR_CEB!$K$142:$K$143)))</f>
        <v>0</v>
      </c>
      <c r="CE91" s="68">
        <f>$AP91*(SUM([2]CPR_CEB!$K$143)/(SUM([2]CPR_CEB!$K$142:$K$143)))</f>
        <v>0</v>
      </c>
      <c r="CF91" s="70"/>
      <c r="CG91" s="70"/>
      <c r="CI91" s="72">
        <f t="shared" si="5"/>
        <v>0</v>
      </c>
      <c r="CJ91" s="73">
        <f t="shared" si="6"/>
        <v>0</v>
      </c>
      <c r="CK91" s="73">
        <f t="shared" si="7"/>
        <v>0</v>
      </c>
      <c r="CL91" s="73">
        <f t="shared" si="8"/>
        <v>0</v>
      </c>
      <c r="CM91" s="73">
        <f t="shared" si="9"/>
        <v>0</v>
      </c>
      <c r="CN91" s="73">
        <f t="shared" si="10"/>
        <v>0</v>
      </c>
      <c r="CO91" s="73">
        <f t="shared" si="11"/>
        <v>0</v>
      </c>
      <c r="CP91" s="73">
        <f t="shared" si="11"/>
        <v>0</v>
      </c>
      <c r="CQ91" s="73">
        <f t="shared" si="12"/>
        <v>0</v>
      </c>
      <c r="CR91" s="73">
        <f t="shared" si="12"/>
        <v>0</v>
      </c>
      <c r="CS91" s="73">
        <f t="shared" si="13"/>
        <v>0</v>
      </c>
      <c r="CT91" s="73">
        <f t="shared" si="14"/>
        <v>0</v>
      </c>
      <c r="CU91" s="73">
        <f t="shared" si="15"/>
        <v>0</v>
      </c>
      <c r="CV91" s="73">
        <f t="shared" si="16"/>
        <v>0</v>
      </c>
      <c r="CW91" s="73">
        <f t="shared" si="17"/>
        <v>0</v>
      </c>
      <c r="CX91" s="73">
        <f t="shared" si="18"/>
        <v>0</v>
      </c>
      <c r="CY91" s="73">
        <f t="shared" si="18"/>
        <v>0</v>
      </c>
      <c r="CZ91" s="73">
        <f t="shared" si="18"/>
        <v>0</v>
      </c>
      <c r="DA91" s="73">
        <f t="shared" si="19"/>
        <v>0</v>
      </c>
      <c r="DB91" s="73">
        <f t="shared" si="20"/>
        <v>0</v>
      </c>
      <c r="DC91" s="73">
        <f t="shared" si="21"/>
        <v>0</v>
      </c>
      <c r="DD91" s="73">
        <f t="shared" si="22"/>
        <v>0</v>
      </c>
      <c r="DE91" s="73">
        <f t="shared" si="23"/>
        <v>0</v>
      </c>
      <c r="DF91" s="73">
        <f t="shared" si="24"/>
        <v>0</v>
      </c>
      <c r="DG91" s="74">
        <f t="shared" si="25"/>
        <v>0</v>
      </c>
      <c r="DH91" s="99"/>
    </row>
    <row r="92" spans="1:112" ht="13.25" x14ac:dyDescent="0.25">
      <c r="A92" s="22" t="str">
        <f t="shared" si="30"/>
        <v>ADMINISTRATION PUBLIQUE</v>
      </c>
      <c r="B92" s="22" t="str">
        <f t="shared" si="30"/>
        <v xml:space="preserve">FR1 </v>
      </c>
      <c r="C92" s="22">
        <v>20</v>
      </c>
      <c r="D92" s="67">
        <f t="shared" si="27"/>
        <v>0</v>
      </c>
      <c r="E92" s="67">
        <f t="shared" ref="E92:S92" si="38">E44</f>
        <v>0</v>
      </c>
      <c r="F92" s="67">
        <f t="shared" si="38"/>
        <v>0</v>
      </c>
      <c r="G92" s="67">
        <f t="shared" si="38"/>
        <v>0</v>
      </c>
      <c r="H92" s="67">
        <f t="shared" si="38"/>
        <v>0</v>
      </c>
      <c r="I92" s="67">
        <f t="shared" si="38"/>
        <v>0</v>
      </c>
      <c r="J92" s="67">
        <f t="shared" si="38"/>
        <v>0</v>
      </c>
      <c r="K92" s="67">
        <f t="shared" si="38"/>
        <v>0</v>
      </c>
      <c r="L92" s="67">
        <f t="shared" si="38"/>
        <v>0</v>
      </c>
      <c r="M92" s="67">
        <f t="shared" si="38"/>
        <v>0</v>
      </c>
      <c r="N92" s="67">
        <f t="shared" si="38"/>
        <v>0</v>
      </c>
      <c r="O92" s="68">
        <f t="shared" si="38"/>
        <v>0</v>
      </c>
      <c r="P92" s="67">
        <f t="shared" si="38"/>
        <v>0</v>
      </c>
      <c r="Q92" s="69">
        <f t="shared" si="38"/>
        <v>0</v>
      </c>
      <c r="R92" s="68">
        <f t="shared" si="38"/>
        <v>0</v>
      </c>
      <c r="S92" s="69">
        <f t="shared" si="38"/>
        <v>0</v>
      </c>
      <c r="T92" s="67">
        <f t="shared" ref="E92:AS93" si="39">T44</f>
        <v>0</v>
      </c>
      <c r="U92" s="68">
        <f t="shared" si="39"/>
        <v>0</v>
      </c>
      <c r="V92" s="69">
        <f t="shared" si="39"/>
        <v>0</v>
      </c>
      <c r="W92" s="67">
        <f t="shared" si="39"/>
        <v>0</v>
      </c>
      <c r="X92" s="67">
        <f t="shared" si="39"/>
        <v>0</v>
      </c>
      <c r="Y92" s="67">
        <f t="shared" si="39"/>
        <v>0</v>
      </c>
      <c r="Z92" s="67">
        <f t="shared" si="39"/>
        <v>0</v>
      </c>
      <c r="AA92" s="67">
        <f t="shared" si="39"/>
        <v>0</v>
      </c>
      <c r="AB92" s="68">
        <f t="shared" si="39"/>
        <v>0</v>
      </c>
      <c r="AC92" s="67">
        <f t="shared" si="39"/>
        <v>0</v>
      </c>
      <c r="AD92" s="67">
        <f t="shared" si="39"/>
        <v>0</v>
      </c>
      <c r="AE92" s="67">
        <f t="shared" si="39"/>
        <v>0</v>
      </c>
      <c r="AF92" s="67">
        <f t="shared" si="39"/>
        <v>0</v>
      </c>
      <c r="AG92" s="67">
        <f t="shared" si="39"/>
        <v>0</v>
      </c>
      <c r="AH92" s="67">
        <f t="shared" si="39"/>
        <v>0</v>
      </c>
      <c r="AI92" s="67">
        <f t="shared" si="39"/>
        <v>0</v>
      </c>
      <c r="AJ92" s="69">
        <f t="shared" si="39"/>
        <v>0</v>
      </c>
      <c r="AK92" s="67">
        <f t="shared" si="39"/>
        <v>0</v>
      </c>
      <c r="AL92" s="67">
        <f t="shared" si="39"/>
        <v>0</v>
      </c>
      <c r="AM92" s="70">
        <f t="shared" si="39"/>
        <v>0</v>
      </c>
      <c r="AN92" s="68">
        <f t="shared" si="39"/>
        <v>0</v>
      </c>
      <c r="AO92" s="69">
        <f t="shared" si="39"/>
        <v>0</v>
      </c>
      <c r="AP92" s="68">
        <f t="shared" si="39"/>
        <v>0</v>
      </c>
      <c r="AQ92" s="67">
        <f t="shared" si="39"/>
        <v>0</v>
      </c>
      <c r="AR92" s="67">
        <f t="shared" si="39"/>
        <v>0</v>
      </c>
      <c r="AS92" s="67">
        <f t="shared" si="39"/>
        <v>0</v>
      </c>
      <c r="AT92" s="75">
        <f>O92*(SUM([2]CPR_CEB!$K$69:$K$70))/(SUM([2]CPR_CEB!$K$69:$K$72))</f>
        <v>0</v>
      </c>
      <c r="AU92" s="75">
        <f>O92*([2]CPR_CEB!$K$71/(SUM([2]CPR_CEB!$K$69:$K$72)))</f>
        <v>0</v>
      </c>
      <c r="AV92" s="75">
        <f>O92*([2]CPR_CEB!$K$72/(SUM([2]CPR_CEB!$K$69:$K$72)))</f>
        <v>0</v>
      </c>
      <c r="AW92" s="71">
        <f>$Q92*([2]CPR_CEB!$K$76/(SUM([2]CPR_CEB!$K$76:$K$78)))</f>
        <v>0</v>
      </c>
      <c r="AX92" s="71">
        <f>$Q92*(SUM([2]CPR_CEB!$K$77:$K$78)/(SUM([2]CPR_CEB!$K$76:$K$78)))</f>
        <v>0</v>
      </c>
      <c r="AY92" s="75">
        <f>$R92*(SUM([2]CPR_CEB!$K$79)/(SUM([2]CPR_CEB!$K$79:$K$84)))</f>
        <v>0</v>
      </c>
      <c r="AZ92" s="75">
        <f>$R92*(SUM([2]CPR_CEB!$K$80)/(SUM([2]CPR_CEB!$K$79:$K$84)))</f>
        <v>0</v>
      </c>
      <c r="BA92" s="75">
        <f>$R92*(SUM([2]CPR_CEB!$K$81:$K$83)/(SUM([2]CPR_CEB!$K$79:$K$84)))</f>
        <v>0</v>
      </c>
      <c r="BB92" s="75">
        <f>$R92*(SUM([2]CPR_CEB!$K$84)/(SUM([2]CPR_CEB!$K$79:$K$84)))</f>
        <v>0</v>
      </c>
      <c r="BC92" s="71">
        <f>$S92*(SUM([2]CPR_CEB!$K$85)/(SUM([2]CPR_CEB!$K$85:$K$90)))</f>
        <v>0</v>
      </c>
      <c r="BD92" s="71">
        <f>$S92*(SUM([2]CPR_CEB!$K$86)/(SUM([2]CPR_CEB!$K$85:$K$90)))</f>
        <v>0</v>
      </c>
      <c r="BE92" s="71">
        <f>$S92*(SUM([2]CPR_CEB!$K$87:$K$90)/(SUM([2]CPR_CEB!$K$85:$K$90)))</f>
        <v>0</v>
      </c>
      <c r="BF92" s="75">
        <f>$U92*(SUM([2]CPR_CEB!$K$93)/(SUM([2]CPR_CEB!$K$93:$K$97)))</f>
        <v>0</v>
      </c>
      <c r="BG92" s="75">
        <f>$U92*(SUM([2]CPR_CEB!$K$94)/(SUM([2]CPR_CEB!$K$93:$K$97)))*([2]TRP!$D$246/SUM([2]TRP!$D$246:$D$247))</f>
        <v>0</v>
      </c>
      <c r="BH92" s="75">
        <f>$U92*(SUM([2]CPR_CEB!$K$94)/(SUM([2]CPR_CEB!$K$93:$K$97)))*([2]TRP!$D$247/SUM([2]TRP!$D$246:$D$247))</f>
        <v>0</v>
      </c>
      <c r="BI92" s="75">
        <f>$U92*(SUM([2]CPR_CEB!$K$95:$K$96)/(SUM([2]CPR_CEB!$K$93:$K$97)))</f>
        <v>0</v>
      </c>
      <c r="BJ92" s="75">
        <f>$U92*(SUM([2]CPR_CEB!$K$97)/(SUM([2]CPR_CEB!$K$93:$K$97)))</f>
        <v>0</v>
      </c>
      <c r="BK92" s="71">
        <f>$V92*(SUM([2]CPR_CEB!$K$98)/(SUM([2]CPR_CEB!$K$98:$K$100)))</f>
        <v>0</v>
      </c>
      <c r="BL92" s="71">
        <f>$V92*(SUM([2]CPR_CEB!$K$99)/(SUM([2]CPR_CEB!$K$98:$K$100)))</f>
        <v>0</v>
      </c>
      <c r="BM92" s="71">
        <f>$V92*(SUM([2]CPR_CEB!$K$100)/(SUM([2]CPR_CEB!$K$98:$K$100)))</f>
        <v>0</v>
      </c>
      <c r="BN92" s="75">
        <f>$AB92*(SUM([2]CPR_CEB!$K$106)/(SUM([2]CPR_CEB!$K$106:$K$113)))</f>
        <v>0</v>
      </c>
      <c r="BO92" s="75">
        <f>$AB92*(SUM([2]CPR_CEB!$K$107)/(SUM([2]CPR_CEB!$K$106:$K$113)))</f>
        <v>0</v>
      </c>
      <c r="BP92" s="75">
        <f>$AB92*(SUM([2]CPR_CEB!$K$108)/(SUM([2]CPR_CEB!$K$106:$K$113)))</f>
        <v>0</v>
      </c>
      <c r="BQ92" s="75">
        <f>$AB92*(SUM([2]CPR_CEB!$K$109)/(SUM([2]CPR_CEB!$K$106:$K$113)))</f>
        <v>0</v>
      </c>
      <c r="BR92" s="75">
        <f>$AB92*(SUM([2]CPR_CEB!$K$110)/(SUM([2]CPR_CEB!$K$106:$K$113)))</f>
        <v>0</v>
      </c>
      <c r="BS92" s="75">
        <f>$AB92*(SUM([2]CPR_CEB!$K$111:$K$112)/(SUM([2]CPR_CEB!$K$106:$K$113)))</f>
        <v>0</v>
      </c>
      <c r="BT92" s="75">
        <f>$AB92*(SUM([2]CPR_CEB!$K$113)/(SUM([2]CPR_CEB!$K$106:$K$113)))*([2]TRP!$D$248/SUM([2]TRP!$D$248:$D$251))</f>
        <v>0</v>
      </c>
      <c r="BU92" s="75">
        <f>$AB92*(SUM([2]CPR_CEB!$K$113)/(SUM([2]CPR_CEB!$K$106:$K$113)))*([2]TRP!$D$249/SUM([2]TRP!$D$248:$D$251))</f>
        <v>0</v>
      </c>
      <c r="BV92" s="75">
        <f>$AB92*(SUM([2]CPR_CEB!$K$113)/(SUM([2]CPR_CEB!$K$106:$K$113)))*([2]TRP!$D$250/SUM([2]TRP!$D$248:$D$251))</f>
        <v>0</v>
      </c>
      <c r="BW92" s="75">
        <f>$AB92*(SUM([2]CPR_CEB!$K$113)/(SUM([2]CPR_CEB!$K$106:$K$113)))*([2]TRP!$D$251/SUM([2]TRP!$D$248:$D$251))</f>
        <v>0</v>
      </c>
      <c r="BX92" s="71">
        <f>$AJ92*(SUM([2]CPR_CEB!$K$129)/(SUM([2]CPR_CEB!$K$129:$K$130)))</f>
        <v>0</v>
      </c>
      <c r="BY92" s="71">
        <f>$AJ92*(SUM([2]CPR_CEB!$K$130)/(SUM([2]CPR_CEB!$K$129:$K$130)))</f>
        <v>0</v>
      </c>
      <c r="BZ92" s="68">
        <f>$AN92*(SUM([2]CPR_CEB!$K$137)/(SUM([2]CPR_CEB!$K$137:$K$138)))</f>
        <v>0</v>
      </c>
      <c r="CA92" s="68">
        <f>$AN92*(SUM([2]CPR_CEB!$K$138)/(SUM([2]CPR_CEB!$K$137:$K$138)))</f>
        <v>0</v>
      </c>
      <c r="CB92" s="71">
        <f>$AO92*([2]CPR_CEB!$K$139+[2]CPR_CEB!$K$141)/(SUM([2]CPR_CEB!$K$139:$K$141))</f>
        <v>0</v>
      </c>
      <c r="CC92" s="71">
        <f>$AO92*(SUM([2]CPR_CEB!$K$140)/(SUM([2]CPR_CEB!$K$139:$K$141)))</f>
        <v>0</v>
      </c>
      <c r="CD92" s="68">
        <f>$AP92*(SUM([2]CPR_CEB!$K$142)/(SUM([2]CPR_CEB!$K$142:$K$143)))</f>
        <v>0</v>
      </c>
      <c r="CE92" s="68">
        <f>$AP92*(SUM([2]CPR_CEB!$K$143)/(SUM([2]CPR_CEB!$K$142:$K$143)))</f>
        <v>0</v>
      </c>
      <c r="CF92" s="70"/>
      <c r="CG92" s="70"/>
      <c r="CI92" s="72">
        <f t="shared" si="5"/>
        <v>0</v>
      </c>
      <c r="CJ92" s="73">
        <f t="shared" si="6"/>
        <v>0</v>
      </c>
      <c r="CK92" s="73">
        <f t="shared" si="7"/>
        <v>0</v>
      </c>
      <c r="CL92" s="73">
        <f t="shared" si="8"/>
        <v>0</v>
      </c>
      <c r="CM92" s="73">
        <f t="shared" si="9"/>
        <v>0</v>
      </c>
      <c r="CN92" s="73">
        <f t="shared" si="10"/>
        <v>0</v>
      </c>
      <c r="CO92" s="73">
        <f t="shared" si="11"/>
        <v>0</v>
      </c>
      <c r="CP92" s="73">
        <f t="shared" si="11"/>
        <v>0</v>
      </c>
      <c r="CQ92" s="73">
        <f t="shared" si="12"/>
        <v>0</v>
      </c>
      <c r="CR92" s="73">
        <f t="shared" si="12"/>
        <v>0</v>
      </c>
      <c r="CS92" s="73">
        <f t="shared" si="13"/>
        <v>0</v>
      </c>
      <c r="CT92" s="73">
        <f t="shared" si="14"/>
        <v>0</v>
      </c>
      <c r="CU92" s="73">
        <f t="shared" si="15"/>
        <v>0</v>
      </c>
      <c r="CV92" s="73">
        <f t="shared" si="16"/>
        <v>0</v>
      </c>
      <c r="CW92" s="73">
        <f t="shared" si="17"/>
        <v>0</v>
      </c>
      <c r="CX92" s="73">
        <f t="shared" si="18"/>
        <v>0</v>
      </c>
      <c r="CY92" s="73">
        <f t="shared" si="18"/>
        <v>0</v>
      </c>
      <c r="CZ92" s="73">
        <f t="shared" si="18"/>
        <v>0</v>
      </c>
      <c r="DA92" s="73">
        <f t="shared" si="19"/>
        <v>0</v>
      </c>
      <c r="DB92" s="73">
        <f t="shared" si="20"/>
        <v>0</v>
      </c>
      <c r="DC92" s="73">
        <f t="shared" si="21"/>
        <v>0</v>
      </c>
      <c r="DD92" s="73">
        <f t="shared" si="22"/>
        <v>0</v>
      </c>
      <c r="DE92" s="73">
        <f t="shared" si="23"/>
        <v>0</v>
      </c>
      <c r="DF92" s="73">
        <f t="shared" si="24"/>
        <v>0</v>
      </c>
      <c r="DG92" s="74">
        <f t="shared" si="25"/>
        <v>0</v>
      </c>
      <c r="DH92" s="99"/>
    </row>
    <row r="93" spans="1:112" ht="13.25" x14ac:dyDescent="0.25">
      <c r="A93" s="22" t="str">
        <f>B45</f>
        <v>ACTIVITES ASSOCIATIVES</v>
      </c>
      <c r="B93" s="22" t="str">
        <f>C45</f>
        <v xml:space="preserve">FR2 </v>
      </c>
      <c r="C93" s="22">
        <v>20</v>
      </c>
      <c r="D93" s="67">
        <f t="shared" si="27"/>
        <v>0</v>
      </c>
      <c r="E93" s="67">
        <f t="shared" si="39"/>
        <v>0</v>
      </c>
      <c r="F93" s="67">
        <f t="shared" si="39"/>
        <v>0</v>
      </c>
      <c r="G93" s="67">
        <f t="shared" si="39"/>
        <v>0</v>
      </c>
      <c r="H93" s="67">
        <f t="shared" si="39"/>
        <v>0</v>
      </c>
      <c r="I93" s="67">
        <f t="shared" si="39"/>
        <v>0</v>
      </c>
      <c r="J93" s="67">
        <f t="shared" si="39"/>
        <v>0</v>
      </c>
      <c r="K93" s="67">
        <f t="shared" si="39"/>
        <v>0</v>
      </c>
      <c r="L93" s="67">
        <f t="shared" si="39"/>
        <v>0</v>
      </c>
      <c r="M93" s="67">
        <f t="shared" si="39"/>
        <v>0</v>
      </c>
      <c r="N93" s="67">
        <f t="shared" si="39"/>
        <v>0</v>
      </c>
      <c r="O93" s="68">
        <f t="shared" si="39"/>
        <v>0</v>
      </c>
      <c r="P93" s="67">
        <f t="shared" si="39"/>
        <v>0</v>
      </c>
      <c r="Q93" s="69">
        <f t="shared" si="39"/>
        <v>0</v>
      </c>
      <c r="R93" s="68">
        <f t="shared" si="39"/>
        <v>0</v>
      </c>
      <c r="S93" s="69">
        <f t="shared" si="39"/>
        <v>0</v>
      </c>
      <c r="T93" s="67">
        <f t="shared" si="39"/>
        <v>0</v>
      </c>
      <c r="U93" s="68">
        <f t="shared" si="39"/>
        <v>0</v>
      </c>
      <c r="V93" s="69">
        <f t="shared" si="39"/>
        <v>0</v>
      </c>
      <c r="W93" s="67">
        <f t="shared" si="39"/>
        <v>0</v>
      </c>
      <c r="X93" s="67">
        <f t="shared" si="39"/>
        <v>0</v>
      </c>
      <c r="Y93" s="67">
        <f t="shared" si="39"/>
        <v>0</v>
      </c>
      <c r="Z93" s="67">
        <f t="shared" si="39"/>
        <v>0</v>
      </c>
      <c r="AA93" s="67">
        <f t="shared" si="39"/>
        <v>0</v>
      </c>
      <c r="AB93" s="68">
        <f t="shared" si="39"/>
        <v>0</v>
      </c>
      <c r="AC93" s="67">
        <f t="shared" si="39"/>
        <v>0</v>
      </c>
      <c r="AD93" s="67">
        <f t="shared" si="39"/>
        <v>0</v>
      </c>
      <c r="AE93" s="67">
        <f t="shared" si="39"/>
        <v>0</v>
      </c>
      <c r="AF93" s="67">
        <f t="shared" si="39"/>
        <v>0</v>
      </c>
      <c r="AG93" s="67">
        <f t="shared" si="39"/>
        <v>0</v>
      </c>
      <c r="AH93" s="67">
        <f t="shared" si="39"/>
        <v>0</v>
      </c>
      <c r="AI93" s="67">
        <f t="shared" si="39"/>
        <v>0</v>
      </c>
      <c r="AJ93" s="69">
        <f t="shared" si="39"/>
        <v>0</v>
      </c>
      <c r="AK93" s="67">
        <f t="shared" si="39"/>
        <v>0</v>
      </c>
      <c r="AL93" s="67">
        <f t="shared" si="39"/>
        <v>0</v>
      </c>
      <c r="AM93" s="70">
        <f t="shared" si="39"/>
        <v>0</v>
      </c>
      <c r="AN93" s="68">
        <f t="shared" si="39"/>
        <v>0</v>
      </c>
      <c r="AO93" s="69">
        <f t="shared" si="39"/>
        <v>0</v>
      </c>
      <c r="AP93" s="68">
        <f t="shared" si="39"/>
        <v>0</v>
      </c>
      <c r="AQ93" s="67">
        <f t="shared" si="39"/>
        <v>0</v>
      </c>
      <c r="AR93" s="67">
        <f t="shared" si="39"/>
        <v>0</v>
      </c>
      <c r="AS93" s="67">
        <f t="shared" si="39"/>
        <v>0</v>
      </c>
      <c r="AT93" s="75">
        <f>O93*(SUM([2]CPR_CEB!$K$69:$K$70))/(SUM([2]CPR_CEB!$K$69:$K$72))</f>
        <v>0</v>
      </c>
      <c r="AU93" s="75">
        <f>O93*([2]CPR_CEB!$K$71/(SUM([2]CPR_CEB!$K$69:$K$72)))</f>
        <v>0</v>
      </c>
      <c r="AV93" s="75">
        <f>O93*([2]CPR_CEB!$K$72/(SUM([2]CPR_CEB!$K$69:$K$72)))</f>
        <v>0</v>
      </c>
      <c r="AW93" s="71">
        <f>$Q93*([2]CPR_CEB!$K$76/(SUM([2]CPR_CEB!$K$76:$K$78)))</f>
        <v>0</v>
      </c>
      <c r="AX93" s="71">
        <f>$Q93*(SUM([2]CPR_CEB!$K$77:$K$78)/(SUM([2]CPR_CEB!$K$76:$K$78)))</f>
        <v>0</v>
      </c>
      <c r="AY93" s="75">
        <f>$R93*(SUM([2]CPR_CEB!$K$79)/(SUM([2]CPR_CEB!$K$79:$K$84)))</f>
        <v>0</v>
      </c>
      <c r="AZ93" s="75">
        <f>$R93*(SUM([2]CPR_CEB!$K$80)/(SUM([2]CPR_CEB!$K$79:$K$84)))</f>
        <v>0</v>
      </c>
      <c r="BA93" s="75">
        <f>$R93*(SUM([2]CPR_CEB!$K$81:$K$83)/(SUM([2]CPR_CEB!$K$79:$K$84)))</f>
        <v>0</v>
      </c>
      <c r="BB93" s="75">
        <f>$R93*(SUM([2]CPR_CEB!$K$84)/(SUM([2]CPR_CEB!$K$79:$K$84)))</f>
        <v>0</v>
      </c>
      <c r="BC93" s="71">
        <f>$S93*(SUM([2]CPR_CEB!$K$85)/(SUM([2]CPR_CEB!$K$85:$K$90)))</f>
        <v>0</v>
      </c>
      <c r="BD93" s="71">
        <f>$S93*(SUM([2]CPR_CEB!$K$86)/(SUM([2]CPR_CEB!$K$85:$K$90)))</f>
        <v>0</v>
      </c>
      <c r="BE93" s="71">
        <f>$S93*(SUM([2]CPR_CEB!$K$87:$K$90)/(SUM([2]CPR_CEB!$K$85:$K$90)))</f>
        <v>0</v>
      </c>
      <c r="BF93" s="75">
        <f>$U93*(SUM([2]CPR_CEB!$K$93)/(SUM([2]CPR_CEB!$K$93:$K$97)))</f>
        <v>0</v>
      </c>
      <c r="BG93" s="75">
        <f>$U93*(SUM([2]CPR_CEB!$K$94)/(SUM([2]CPR_CEB!$K$93:$K$97)))*([2]TRP!$D$246/SUM([2]TRP!$D$246:$D$247))</f>
        <v>0</v>
      </c>
      <c r="BH93" s="75">
        <f>$U93*(SUM([2]CPR_CEB!$K$94)/(SUM([2]CPR_CEB!$K$93:$K$97)))*([2]TRP!$D$247/SUM([2]TRP!$D$246:$D$247))</f>
        <v>0</v>
      </c>
      <c r="BI93" s="75">
        <f>$U93*(SUM([2]CPR_CEB!$K$95:$K$96)/(SUM([2]CPR_CEB!$K$93:$K$97)))</f>
        <v>0</v>
      </c>
      <c r="BJ93" s="75">
        <f>$U93*(SUM([2]CPR_CEB!$K$97)/(SUM([2]CPR_CEB!$K$93:$K$97)))</f>
        <v>0</v>
      </c>
      <c r="BK93" s="71">
        <f>$V93*(SUM([2]CPR_CEB!$K$98)/(SUM([2]CPR_CEB!$K$98:$K$100)))</f>
        <v>0</v>
      </c>
      <c r="BL93" s="71">
        <f>$V93*(SUM([2]CPR_CEB!$K$99)/(SUM([2]CPR_CEB!$K$98:$K$100)))</f>
        <v>0</v>
      </c>
      <c r="BM93" s="71">
        <f>$V93*(SUM([2]CPR_CEB!$K$100)/(SUM([2]CPR_CEB!$K$98:$K$100)))</f>
        <v>0</v>
      </c>
      <c r="BN93" s="75">
        <f>$AB93*(SUM([2]CPR_CEB!$K$106)/(SUM([2]CPR_CEB!$K$106:$K$113)))</f>
        <v>0</v>
      </c>
      <c r="BO93" s="75">
        <f>$AB93*(SUM([2]CPR_CEB!$K$107)/(SUM([2]CPR_CEB!$K$106:$K$113)))</f>
        <v>0</v>
      </c>
      <c r="BP93" s="75">
        <f>$AB93*(SUM([2]CPR_CEB!$K$108)/(SUM([2]CPR_CEB!$K$106:$K$113)))</f>
        <v>0</v>
      </c>
      <c r="BQ93" s="75">
        <f>$AB93*(SUM([2]CPR_CEB!$K$109)/(SUM([2]CPR_CEB!$K$106:$K$113)))</f>
        <v>0</v>
      </c>
      <c r="BR93" s="75">
        <f>$AB93*(SUM([2]CPR_CEB!$K$110)/(SUM([2]CPR_CEB!$K$106:$K$113)))</f>
        <v>0</v>
      </c>
      <c r="BS93" s="75">
        <f>$AB93*(SUM([2]CPR_CEB!$K$111:$K$112)/(SUM([2]CPR_CEB!$K$106:$K$113)))</f>
        <v>0</v>
      </c>
      <c r="BT93" s="75">
        <f>$AB93*(SUM([2]CPR_CEB!$K$113)/(SUM([2]CPR_CEB!$K$106:$K$113)))*([2]TRP!$D$248/SUM([2]TRP!$D$248:$D$251))</f>
        <v>0</v>
      </c>
      <c r="BU93" s="75">
        <f>$AB93*(SUM([2]CPR_CEB!$K$113)/(SUM([2]CPR_CEB!$K$106:$K$113)))*([2]TRP!$D$249/SUM([2]TRP!$D$248:$D$251))</f>
        <v>0</v>
      </c>
      <c r="BV93" s="75">
        <f>$AB93*(SUM([2]CPR_CEB!$K$113)/(SUM([2]CPR_CEB!$K$106:$K$113)))*([2]TRP!$D$250/SUM([2]TRP!$D$248:$D$251))</f>
        <v>0</v>
      </c>
      <c r="BW93" s="75">
        <f>$AB93*(SUM([2]CPR_CEB!$K$113)/(SUM([2]CPR_CEB!$K$106:$K$113)))*([2]TRP!$D$251/SUM([2]TRP!$D$248:$D$251))</f>
        <v>0</v>
      </c>
      <c r="BX93" s="71">
        <f>$AJ93*(SUM([2]CPR_CEB!$K$129)/(SUM([2]CPR_CEB!$K$129:$K$130)))</f>
        <v>0</v>
      </c>
      <c r="BY93" s="71">
        <f>$AJ93*(SUM([2]CPR_CEB!$K$130)/(SUM([2]CPR_CEB!$K$129:$K$130)))</f>
        <v>0</v>
      </c>
      <c r="BZ93" s="68">
        <f>$AN93*(SUM([2]CPR_CEB!$K$137)/(SUM([2]CPR_CEB!$K$137:$K$138)))</f>
        <v>0</v>
      </c>
      <c r="CA93" s="68">
        <f>$AN93*(SUM([2]CPR_CEB!$K$138)/(SUM([2]CPR_CEB!$K$137:$K$138)))</f>
        <v>0</v>
      </c>
      <c r="CB93" s="71">
        <f>$AO93*([2]CPR_CEB!$K$139+[2]CPR_CEB!$K$141)/(SUM([2]CPR_CEB!$K$139:$K$141))</f>
        <v>0</v>
      </c>
      <c r="CC93" s="71">
        <f>$AO93*(SUM([2]CPR_CEB!$K$140)/(SUM([2]CPR_CEB!$K$139:$K$141)))</f>
        <v>0</v>
      </c>
      <c r="CD93" s="68">
        <f>$AP93*(SUM([2]CPR_CEB!$K$142)/(SUM([2]CPR_CEB!$K$142:$K$143)))</f>
        <v>0</v>
      </c>
      <c r="CE93" s="68">
        <f>$AP93*(SUM([2]CPR_CEB!$K$143)/(SUM([2]CPR_CEB!$K$142:$K$143)))</f>
        <v>0</v>
      </c>
      <c r="CF93" s="70"/>
      <c r="CG93" s="70"/>
      <c r="CI93" s="72">
        <f t="shared" si="5"/>
        <v>0</v>
      </c>
      <c r="CJ93" s="73">
        <f t="shared" si="6"/>
        <v>0</v>
      </c>
      <c r="CK93" s="73">
        <f t="shared" si="7"/>
        <v>0</v>
      </c>
      <c r="CL93" s="73">
        <f t="shared" si="8"/>
        <v>0</v>
      </c>
      <c r="CM93" s="73">
        <f t="shared" si="9"/>
        <v>0</v>
      </c>
      <c r="CN93" s="73">
        <f t="shared" si="10"/>
        <v>0</v>
      </c>
      <c r="CO93" s="73">
        <f t="shared" si="11"/>
        <v>0</v>
      </c>
      <c r="CP93" s="73">
        <f t="shared" si="11"/>
        <v>0</v>
      </c>
      <c r="CQ93" s="73">
        <f t="shared" si="12"/>
        <v>0</v>
      </c>
      <c r="CR93" s="73">
        <f t="shared" si="12"/>
        <v>0</v>
      </c>
      <c r="CS93" s="73">
        <f t="shared" si="13"/>
        <v>0</v>
      </c>
      <c r="CT93" s="73">
        <f t="shared" si="14"/>
        <v>0</v>
      </c>
      <c r="CU93" s="73">
        <f t="shared" si="15"/>
        <v>0</v>
      </c>
      <c r="CV93" s="73">
        <f t="shared" si="16"/>
        <v>0</v>
      </c>
      <c r="CW93" s="73">
        <f t="shared" si="17"/>
        <v>0</v>
      </c>
      <c r="CX93" s="73">
        <f t="shared" si="18"/>
        <v>0</v>
      </c>
      <c r="CY93" s="73">
        <f t="shared" si="18"/>
        <v>0</v>
      </c>
      <c r="CZ93" s="73">
        <f t="shared" si="18"/>
        <v>0</v>
      </c>
      <c r="DA93" s="73">
        <f t="shared" si="19"/>
        <v>0</v>
      </c>
      <c r="DB93" s="73">
        <f t="shared" si="20"/>
        <v>0</v>
      </c>
      <c r="DC93" s="73">
        <f t="shared" si="21"/>
        <v>0</v>
      </c>
      <c r="DD93" s="73">
        <f t="shared" si="22"/>
        <v>0</v>
      </c>
      <c r="DE93" s="73">
        <f t="shared" si="23"/>
        <v>0</v>
      </c>
      <c r="DF93" s="73">
        <f t="shared" si="24"/>
        <v>0</v>
      </c>
      <c r="DG93" s="74">
        <f t="shared" si="25"/>
        <v>0</v>
      </c>
      <c r="DH93" s="99"/>
    </row>
    <row r="94" spans="1:112" x14ac:dyDescent="0.25">
      <c r="A94" s="22" t="str">
        <f>B48</f>
        <v>Total des produits</v>
      </c>
      <c r="B94" s="22" t="str">
        <f>C48</f>
        <v xml:space="preserve">TOTAL </v>
      </c>
      <c r="C94" s="22">
        <v>25</v>
      </c>
      <c r="D94" s="67">
        <f>D48</f>
        <v>10510</v>
      </c>
      <c r="E94" s="67">
        <f t="shared" ref="E94:AS94" si="40">E48</f>
        <v>1441</v>
      </c>
      <c r="F94" s="67">
        <f t="shared" si="40"/>
        <v>3487</v>
      </c>
      <c r="G94" s="67">
        <f t="shared" si="40"/>
        <v>153</v>
      </c>
      <c r="H94" s="67">
        <f t="shared" si="40"/>
        <v>1153</v>
      </c>
      <c r="I94" s="67">
        <f t="shared" si="40"/>
        <v>537</v>
      </c>
      <c r="J94" s="67">
        <f t="shared" si="40"/>
        <v>547</v>
      </c>
      <c r="K94" s="67">
        <f t="shared" si="40"/>
        <v>3684</v>
      </c>
      <c r="L94" s="67">
        <f t="shared" si="40"/>
        <v>1224</v>
      </c>
      <c r="M94" s="67">
        <f t="shared" si="40"/>
        <v>1933</v>
      </c>
      <c r="N94" s="67">
        <f t="shared" si="40"/>
        <v>2336</v>
      </c>
      <c r="O94" s="68">
        <f t="shared" si="40"/>
        <v>2027</v>
      </c>
      <c r="P94" s="67">
        <f t="shared" si="40"/>
        <v>329</v>
      </c>
      <c r="Q94" s="69">
        <f t="shared" si="40"/>
        <v>1447</v>
      </c>
      <c r="R94" s="68">
        <f t="shared" si="40"/>
        <v>3398</v>
      </c>
      <c r="S94" s="69">
        <f t="shared" si="40"/>
        <v>3647</v>
      </c>
      <c r="T94" s="67">
        <f t="shared" si="40"/>
        <v>1164</v>
      </c>
      <c r="U94" s="68">
        <f t="shared" si="40"/>
        <v>1419</v>
      </c>
      <c r="V94" s="69">
        <f t="shared" si="40"/>
        <v>6086</v>
      </c>
      <c r="W94" s="67">
        <f t="shared" si="40"/>
        <v>3295</v>
      </c>
      <c r="X94" s="67">
        <f t="shared" si="40"/>
        <v>2107</v>
      </c>
      <c r="Y94" s="67">
        <f t="shared" si="40"/>
        <v>2268</v>
      </c>
      <c r="Z94" s="67">
        <f t="shared" si="40"/>
        <v>6043</v>
      </c>
      <c r="AA94" s="67">
        <f t="shared" si="40"/>
        <v>6988</v>
      </c>
      <c r="AB94" s="68">
        <f t="shared" si="40"/>
        <v>18573</v>
      </c>
      <c r="AC94" s="67">
        <f t="shared" si="40"/>
        <v>9187</v>
      </c>
      <c r="AD94" s="67">
        <f t="shared" si="40"/>
        <v>3349</v>
      </c>
      <c r="AE94" s="67">
        <f t="shared" si="40"/>
        <v>4589</v>
      </c>
      <c r="AF94" s="67">
        <f t="shared" si="40"/>
        <v>127246</v>
      </c>
      <c r="AG94" s="67">
        <f t="shared" si="40"/>
        <v>4819</v>
      </c>
      <c r="AH94" s="67">
        <f t="shared" si="40"/>
        <v>18082</v>
      </c>
      <c r="AI94" s="67">
        <f t="shared" si="40"/>
        <v>18070</v>
      </c>
      <c r="AJ94" s="69">
        <f t="shared" si="40"/>
        <v>4463</v>
      </c>
      <c r="AK94" s="67">
        <f t="shared" si="40"/>
        <v>4676</v>
      </c>
      <c r="AL94" s="67">
        <f t="shared" si="40"/>
        <v>12120</v>
      </c>
      <c r="AM94" s="70">
        <f t="shared" si="40"/>
        <v>580</v>
      </c>
      <c r="AN94" s="68">
        <f t="shared" si="40"/>
        <v>8961</v>
      </c>
      <c r="AO94" s="69">
        <f t="shared" si="40"/>
        <v>8882</v>
      </c>
      <c r="AP94" s="68">
        <f t="shared" si="40"/>
        <v>4100</v>
      </c>
      <c r="AQ94" s="67">
        <f t="shared" si="40"/>
        <v>28914</v>
      </c>
      <c r="AR94" s="67">
        <f t="shared" si="40"/>
        <v>536</v>
      </c>
      <c r="AS94" s="76">
        <f t="shared" si="40"/>
        <v>344370</v>
      </c>
      <c r="AT94" s="75">
        <f>O94*(SUM([2]CPR_CEB!$K$69:$K$70))/(SUM([2]CPR_CEB!$K$69:$K$72))</f>
        <v>350.56579853502785</v>
      </c>
      <c r="AU94" s="75">
        <f>O94*([2]CPR_CEB!$K$71/(SUM([2]CPR_CEB!$K$69:$K$72)))</f>
        <v>428.54686032680149</v>
      </c>
      <c r="AV94" s="75">
        <f>O94*([2]CPR_CEB!$K$72/(SUM([2]CPR_CEB!$K$69:$K$72)))</f>
        <v>1247.8873411381705</v>
      </c>
      <c r="AW94" s="71">
        <f>$Q94*([2]CPR_CEB!$K$76/(SUM([2]CPR_CEB!$K$76:$K$78)))</f>
        <v>540.52478051543471</v>
      </c>
      <c r="AX94" s="71">
        <f>$Q94*(SUM([2]CPR_CEB!$K$77:$K$78)/(SUM([2]CPR_CEB!$K$76:$K$78)))</f>
        <v>906.47521948456529</v>
      </c>
      <c r="AY94" s="75">
        <f>$R94*(SUM([2]CPR_CEB!$K$79)/(SUM([2]CPR_CEB!$K$79:$K$84)))</f>
        <v>263.88086352563107</v>
      </c>
      <c r="AZ94" s="75">
        <f>$R94*(SUM([2]CPR_CEB!$K$80)/(SUM([2]CPR_CEB!$K$79:$K$84)))</f>
        <v>1046.3648991862333</v>
      </c>
      <c r="BA94" s="75">
        <f>$R94*(SUM([2]CPR_CEB!$K$81:$K$83)/(SUM([2]CPR_CEB!$K$79:$K$84)))</f>
        <v>979.52506090291809</v>
      </c>
      <c r="BB94" s="75">
        <f>$R94*(SUM([2]CPR_CEB!$K$84)/(SUM([2]CPR_CEB!$K$79:$K$84)))</f>
        <v>1108.2291763852174</v>
      </c>
      <c r="BC94" s="71">
        <f>$S94*(SUM([2]CPR_CEB!$K$85)/(SUM([2]CPR_CEB!$K$85:$K$90)))</f>
        <v>1136.9277651342741</v>
      </c>
      <c r="BD94" s="71">
        <f>$S94*(SUM([2]CPR_CEB!$K$86)/(SUM([2]CPR_CEB!$K$85:$K$90)))</f>
        <v>525.42861857077833</v>
      </c>
      <c r="BE94" s="71">
        <f>$S94*(SUM([2]CPR_CEB!$K$87:$K$90)/(SUM([2]CPR_CEB!$K$85:$K$90)))</f>
        <v>1984.6436162949476</v>
      </c>
      <c r="BF94" s="75">
        <f>$U94*(SUM([2]CPR_CEB!$K$93)/(SUM([2]CPR_CEB!$K$93:$K$97)))</f>
        <v>3.3981500100542927</v>
      </c>
      <c r="BG94" s="75">
        <f>$U94*(SUM([2]CPR_CEB!$K$94)/(SUM([2]CPR_CEB!$K$93:$K$97)))*([2]TRP!$D$246/SUM([2]TRP!$D$246:$D$247))</f>
        <v>9.8755143736456965</v>
      </c>
      <c r="BH94" s="75">
        <f>$U94*(SUM([2]CPR_CEB!$K$94)/(SUM([2]CPR_CEB!$K$93:$K$97)))*([2]TRP!$D$247/SUM([2]TRP!$D$246:$D$247))</f>
        <v>4.7028085702513485</v>
      </c>
      <c r="BI94" s="75">
        <f>$U94*(SUM([2]CPR_CEB!$K$95:$K$96)/(SUM([2]CPR_CEB!$K$93:$K$97)))</f>
        <v>105.03136939473154</v>
      </c>
      <c r="BJ94" s="75">
        <f>$U94*(SUM([2]CPR_CEB!$K$97)/(SUM([2]CPR_CEB!$K$93:$K$97)))</f>
        <v>1295.992157651317</v>
      </c>
      <c r="BK94" s="71">
        <f>$V94*(SUM([2]CPR_CEB!$K$98)/(SUM([2]CPR_CEB!$K$98:$K$100)))</f>
        <v>3557.7207471461406</v>
      </c>
      <c r="BL94" s="71">
        <f>$V94*(SUM([2]CPR_CEB!$K$99)/(SUM([2]CPR_CEB!$K$98:$K$100)))</f>
        <v>1842.5774002260232</v>
      </c>
      <c r="BM94" s="71">
        <f>$V94*(SUM([2]CPR_CEB!$K$100)/(SUM([2]CPR_CEB!$K$98:$K$100)))</f>
        <v>685.70185262783639</v>
      </c>
      <c r="BN94" s="75">
        <f>$AB94*(SUM([2]CPR_CEB!$K$106)/(SUM([2]CPR_CEB!$K$106:$K$113)))</f>
        <v>1204.384865255053</v>
      </c>
      <c r="BO94" s="75">
        <f>$AB94*(SUM([2]CPR_CEB!$K$107)/(SUM([2]CPR_CEB!$K$106:$K$113)))</f>
        <v>2198.2320340070582</v>
      </c>
      <c r="BP94" s="75">
        <f>$AB94*(SUM([2]CPR_CEB!$K$108)/(SUM([2]CPR_CEB!$K$106:$K$113)))</f>
        <v>5226.2010747513641</v>
      </c>
      <c r="BQ94" s="75">
        <f>$AB94*(SUM([2]CPR_CEB!$K$109)/(SUM([2]CPR_CEB!$K$106:$K$113)))</f>
        <v>1178.5642043631699</v>
      </c>
      <c r="BR94" s="75">
        <f>$AB94*(SUM([2]CPR_CEB!$K$110)/(SUM([2]CPR_CEB!$K$106:$K$113)))</f>
        <v>2209.4044353545078</v>
      </c>
      <c r="BS94" s="75">
        <f>$AB94*(SUM([2]CPR_CEB!$K$111:$K$112)/(SUM([2]CPR_CEB!$K$106:$K$113)))</f>
        <v>4783.6498435996155</v>
      </c>
      <c r="BT94" s="75">
        <f>$AB94*(SUM([2]CPR_CEB!$K$113)/(SUM([2]CPR_CEB!$K$106:$K$113)))*([2]TRP!$D$248/SUM([2]TRP!$D$248:$D$251))</f>
        <v>192.58396481092069</v>
      </c>
      <c r="BU94" s="75">
        <f>$AB94*(SUM([2]CPR_CEB!$K$113)/(SUM([2]CPR_CEB!$K$106:$K$113)))*([2]TRP!$D$249/SUM([2]TRP!$D$248:$D$251))</f>
        <v>987.11631700743203</v>
      </c>
      <c r="BV94" s="75">
        <f>$AB94*(SUM([2]CPR_CEB!$K$113)/(SUM([2]CPR_CEB!$K$106:$K$113)))*([2]TRP!$D$250/SUM([2]TRP!$D$248:$D$251))</f>
        <v>235.03928244549081</v>
      </c>
      <c r="BW94" s="75">
        <f>$AB94*(SUM([2]CPR_CEB!$K$113)/(SUM([2]CPR_CEB!$K$106:$K$113)))*([2]TRP!$D$251/SUM([2]TRP!$D$248:$D$251))</f>
        <v>357.8239784053896</v>
      </c>
      <c r="BX94" s="71">
        <f>$AJ94*(SUM([2]CPR_CEB!$K$129)/(SUM([2]CPR_CEB!$K$129:$K$130)))</f>
        <v>3362.4357321670068</v>
      </c>
      <c r="BY94" s="71">
        <f>$AJ94*(SUM([2]CPR_CEB!$K$130)/(SUM([2]CPR_CEB!$K$129:$K$130)))</f>
        <v>1100.5642678329928</v>
      </c>
      <c r="BZ94" s="68">
        <f>$AN94*(SUM([2]CPR_CEB!$K$137)/(SUM([2]CPR_CEB!$K$137:$K$138)))</f>
        <v>1508.538470432931</v>
      </c>
      <c r="CA94" s="68">
        <f>$AN94*(SUM([2]CPR_CEB!$K$138)/(SUM([2]CPR_CEB!$K$137:$K$138)))</f>
        <v>7452.4615295670692</v>
      </c>
      <c r="CB94" s="71">
        <f>$AO94*([2]CPR_CEB!$K$139+[2]CPR_CEB!$K$141)/(SUM([2]CPR_CEB!$K$139:$K$141))</f>
        <v>4855.4544619045664</v>
      </c>
      <c r="CC94" s="71">
        <f>$AO94*(SUM([2]CPR_CEB!$K$140)/(SUM([2]CPR_CEB!$K$139:$K$141)))</f>
        <v>4026.5455380954336</v>
      </c>
      <c r="CD94" s="68">
        <f>$AP94*(SUM([2]CPR_CEB!$K$142)/(SUM([2]CPR_CEB!$K$142:$K$143)))</f>
        <v>1725.0734933855952</v>
      </c>
      <c r="CE94" s="68">
        <f>$AP94*(SUM([2]CPR_CEB!$K$143)/(SUM([2]CPR_CEB!$K$142:$K$143)))</f>
        <v>2374.9265066144044</v>
      </c>
      <c r="CF94" s="70"/>
      <c r="CG94" s="70"/>
      <c r="CI94" s="77">
        <f t="shared" si="5"/>
        <v>10510</v>
      </c>
      <c r="CJ94" s="78">
        <f t="shared" si="6"/>
        <v>4928</v>
      </c>
      <c r="CK94" s="78">
        <f t="shared" si="7"/>
        <v>3684</v>
      </c>
      <c r="CL94" s="78">
        <f t="shared" si="8"/>
        <v>428.54686032680149</v>
      </c>
      <c r="CM94" s="78">
        <f t="shared" si="9"/>
        <v>1247.8873411381705</v>
      </c>
      <c r="CN94" s="78">
        <f t="shared" si="10"/>
        <v>906.47521948456529</v>
      </c>
      <c r="CO94" s="78">
        <f t="shared" si="11"/>
        <v>263.88086352563107</v>
      </c>
      <c r="CP94" s="78">
        <f t="shared" si="11"/>
        <v>1046.3648991862333</v>
      </c>
      <c r="CQ94" s="78">
        <f t="shared" si="12"/>
        <v>1108.2291763852174</v>
      </c>
      <c r="CR94" s="78">
        <f t="shared" si="12"/>
        <v>1136.9277651342741</v>
      </c>
      <c r="CS94" s="78">
        <f t="shared" si="13"/>
        <v>525.42861857077833</v>
      </c>
      <c r="CT94" s="78">
        <f t="shared" si="14"/>
        <v>14021.992478270895</v>
      </c>
      <c r="CU94" s="78">
        <f t="shared" si="15"/>
        <v>5402</v>
      </c>
      <c r="CV94" s="78">
        <f t="shared" si="16"/>
        <v>1396.9688300659736</v>
      </c>
      <c r="CW94" s="78">
        <f t="shared" si="17"/>
        <v>2198.2320340070582</v>
      </c>
      <c r="CX94" s="78">
        <f t="shared" si="18"/>
        <v>6213.3173917587965</v>
      </c>
      <c r="CY94" s="78">
        <f t="shared" si="18"/>
        <v>1413.6034868086608</v>
      </c>
      <c r="CZ94" s="78">
        <f t="shared" si="18"/>
        <v>2567.2284137598972</v>
      </c>
      <c r="DA94" s="78">
        <f t="shared" si="19"/>
        <v>234252.15200148971</v>
      </c>
      <c r="DB94" s="78">
        <f t="shared" si="20"/>
        <v>44404.4978421099</v>
      </c>
      <c r="DC94" s="78">
        <f t="shared" si="21"/>
        <v>3.3981500100542927</v>
      </c>
      <c r="DD94" s="78">
        <f t="shared" si="22"/>
        <v>1305.8676720249628</v>
      </c>
      <c r="DE94" s="78">
        <f t="shared" si="23"/>
        <v>3557.7207471461406</v>
      </c>
      <c r="DF94" s="78">
        <f t="shared" si="24"/>
        <v>1847.2802087962746</v>
      </c>
      <c r="DG94" s="79">
        <f t="shared" si="25"/>
        <v>344369.99999999988</v>
      </c>
      <c r="DH94" s="99"/>
    </row>
    <row r="95" spans="1:112" s="97" customFormat="1" x14ac:dyDescent="0.25">
      <c r="A95" s="97" t="s">
        <v>166</v>
      </c>
      <c r="C95" s="97">
        <v>100</v>
      </c>
      <c r="D95" s="101">
        <f>SUM(D53:D93)-D94</f>
        <v>0</v>
      </c>
      <c r="E95" s="101">
        <f t="shared" ref="E95:BP95" si="41">SUM(E53:E93)-E94</f>
        <v>0</v>
      </c>
      <c r="F95" s="101">
        <f t="shared" si="41"/>
        <v>0</v>
      </c>
      <c r="G95" s="101">
        <f t="shared" si="41"/>
        <v>0</v>
      </c>
      <c r="H95" s="101">
        <f t="shared" si="41"/>
        <v>0</v>
      </c>
      <c r="I95" s="101">
        <f t="shared" si="41"/>
        <v>0</v>
      </c>
      <c r="J95" s="101">
        <f t="shared" si="41"/>
        <v>0</v>
      </c>
      <c r="K95" s="101">
        <f t="shared" si="41"/>
        <v>0</v>
      </c>
      <c r="L95" s="101">
        <f t="shared" si="41"/>
        <v>0</v>
      </c>
      <c r="M95" s="101">
        <f t="shared" si="41"/>
        <v>0</v>
      </c>
      <c r="N95" s="101">
        <f t="shared" si="41"/>
        <v>0</v>
      </c>
      <c r="O95" s="101">
        <f t="shared" si="41"/>
        <v>0</v>
      </c>
      <c r="P95" s="101">
        <f t="shared" si="41"/>
        <v>0</v>
      </c>
      <c r="Q95" s="101">
        <f t="shared" si="41"/>
        <v>0</v>
      </c>
      <c r="R95" s="101">
        <f t="shared" si="41"/>
        <v>0</v>
      </c>
      <c r="S95" s="101">
        <f t="shared" si="41"/>
        <v>0</v>
      </c>
      <c r="T95" s="101">
        <f t="shared" si="41"/>
        <v>0</v>
      </c>
      <c r="U95" s="101">
        <f t="shared" si="41"/>
        <v>0</v>
      </c>
      <c r="V95" s="101">
        <f t="shared" si="41"/>
        <v>0</v>
      </c>
      <c r="W95" s="101">
        <f t="shared" si="41"/>
        <v>0</v>
      </c>
      <c r="X95" s="101">
        <f t="shared" si="41"/>
        <v>0</v>
      </c>
      <c r="Y95" s="101">
        <f t="shared" si="41"/>
        <v>0</v>
      </c>
      <c r="Z95" s="101">
        <f t="shared" si="41"/>
        <v>0</v>
      </c>
      <c r="AA95" s="101">
        <f t="shared" si="41"/>
        <v>0</v>
      </c>
      <c r="AB95" s="101">
        <f t="shared" si="41"/>
        <v>0</v>
      </c>
      <c r="AC95" s="101">
        <f t="shared" si="41"/>
        <v>0</v>
      </c>
      <c r="AD95" s="101">
        <f t="shared" si="41"/>
        <v>0</v>
      </c>
      <c r="AE95" s="101">
        <f t="shared" si="41"/>
        <v>0</v>
      </c>
      <c r="AF95" s="101">
        <f t="shared" si="41"/>
        <v>0</v>
      </c>
      <c r="AG95" s="101">
        <f t="shared" si="41"/>
        <v>0</v>
      </c>
      <c r="AH95" s="101">
        <f t="shared" si="41"/>
        <v>0</v>
      </c>
      <c r="AI95" s="101">
        <f t="shared" si="41"/>
        <v>0</v>
      </c>
      <c r="AJ95" s="101">
        <f t="shared" si="41"/>
        <v>0</v>
      </c>
      <c r="AK95" s="101">
        <f t="shared" si="41"/>
        <v>0</v>
      </c>
      <c r="AL95" s="101">
        <f t="shared" si="41"/>
        <v>0</v>
      </c>
      <c r="AM95" s="101">
        <f t="shared" si="41"/>
        <v>0</v>
      </c>
      <c r="AN95" s="101">
        <f t="shared" si="41"/>
        <v>0</v>
      </c>
      <c r="AO95" s="101">
        <f t="shared" si="41"/>
        <v>0</v>
      </c>
      <c r="AP95" s="101">
        <f t="shared" si="41"/>
        <v>0</v>
      </c>
      <c r="AQ95" s="101">
        <f t="shared" si="41"/>
        <v>0</v>
      </c>
      <c r="AR95" s="101">
        <f t="shared" si="41"/>
        <v>0</v>
      </c>
      <c r="AS95" s="101">
        <f t="shared" si="41"/>
        <v>0</v>
      </c>
      <c r="AT95" s="101">
        <f t="shared" si="41"/>
        <v>0</v>
      </c>
      <c r="AU95" s="101">
        <f t="shared" si="41"/>
        <v>0</v>
      </c>
      <c r="AV95" s="101">
        <f t="shared" si="41"/>
        <v>0</v>
      </c>
      <c r="AW95" s="101">
        <f t="shared" si="41"/>
        <v>0</v>
      </c>
      <c r="AX95" s="101">
        <f t="shared" si="41"/>
        <v>0</v>
      </c>
      <c r="AY95" s="101">
        <f t="shared" si="41"/>
        <v>0</v>
      </c>
      <c r="AZ95" s="101">
        <f t="shared" si="41"/>
        <v>0</v>
      </c>
      <c r="BA95" s="101">
        <f t="shared" si="41"/>
        <v>0</v>
      </c>
      <c r="BB95" s="101">
        <f t="shared" si="41"/>
        <v>0</v>
      </c>
      <c r="BC95" s="101">
        <f t="shared" si="41"/>
        <v>0</v>
      </c>
      <c r="BD95" s="101">
        <f t="shared" si="41"/>
        <v>0</v>
      </c>
      <c r="BE95" s="101">
        <f t="shared" si="41"/>
        <v>0</v>
      </c>
      <c r="BF95" s="101">
        <f t="shared" si="41"/>
        <v>0</v>
      </c>
      <c r="BG95" s="101">
        <f t="shared" si="41"/>
        <v>0</v>
      </c>
      <c r="BH95" s="101">
        <f t="shared" si="41"/>
        <v>0</v>
      </c>
      <c r="BI95" s="101">
        <f t="shared" si="41"/>
        <v>0</v>
      </c>
      <c r="BJ95" s="101">
        <f t="shared" si="41"/>
        <v>0</v>
      </c>
      <c r="BK95" s="101">
        <f t="shared" si="41"/>
        <v>0</v>
      </c>
      <c r="BL95" s="101">
        <f t="shared" si="41"/>
        <v>0</v>
      </c>
      <c r="BM95" s="101">
        <f t="shared" si="41"/>
        <v>0</v>
      </c>
      <c r="BN95" s="101">
        <f t="shared" si="41"/>
        <v>0</v>
      </c>
      <c r="BO95" s="101">
        <f t="shared" si="41"/>
        <v>0</v>
      </c>
      <c r="BP95" s="101">
        <f t="shared" si="41"/>
        <v>0</v>
      </c>
      <c r="BQ95" s="101">
        <f t="shared" ref="BQ95:DG95" si="42">SUM(BQ53:BQ93)-BQ94</f>
        <v>0</v>
      </c>
      <c r="BR95" s="101">
        <f t="shared" si="42"/>
        <v>0</v>
      </c>
      <c r="BS95" s="101">
        <f t="shared" si="42"/>
        <v>0</v>
      </c>
      <c r="BT95" s="101">
        <f t="shared" si="42"/>
        <v>0</v>
      </c>
      <c r="BU95" s="101">
        <f t="shared" si="42"/>
        <v>0</v>
      </c>
      <c r="BV95" s="101">
        <f t="shared" si="42"/>
        <v>0</v>
      </c>
      <c r="BW95" s="101">
        <f t="shared" si="42"/>
        <v>0</v>
      </c>
      <c r="BX95" s="101">
        <f t="shared" si="42"/>
        <v>0</v>
      </c>
      <c r="BY95" s="101">
        <f t="shared" si="42"/>
        <v>0</v>
      </c>
      <c r="BZ95" s="101">
        <f t="shared" si="42"/>
        <v>0</v>
      </c>
      <c r="CA95" s="101">
        <f t="shared" si="42"/>
        <v>0</v>
      </c>
      <c r="CB95" s="101">
        <f t="shared" si="42"/>
        <v>0</v>
      </c>
      <c r="CC95" s="101">
        <f t="shared" si="42"/>
        <v>0</v>
      </c>
      <c r="CD95" s="101">
        <f t="shared" si="42"/>
        <v>0</v>
      </c>
      <c r="CE95" s="101">
        <f t="shared" si="42"/>
        <v>0</v>
      </c>
      <c r="CF95" s="101">
        <f t="shared" si="42"/>
        <v>0</v>
      </c>
      <c r="CG95" s="101">
        <f t="shared" si="42"/>
        <v>0</v>
      </c>
      <c r="CH95" s="101">
        <f t="shared" si="42"/>
        <v>0</v>
      </c>
      <c r="CI95" s="101">
        <f t="shared" si="42"/>
        <v>0</v>
      </c>
      <c r="CJ95" s="101">
        <f t="shared" si="42"/>
        <v>0</v>
      </c>
      <c r="CK95" s="101">
        <f t="shared" si="42"/>
        <v>0</v>
      </c>
      <c r="CL95" s="101">
        <f t="shared" si="42"/>
        <v>0</v>
      </c>
      <c r="CM95" s="101">
        <f t="shared" si="42"/>
        <v>0</v>
      </c>
      <c r="CN95" s="101">
        <f t="shared" si="42"/>
        <v>0</v>
      </c>
      <c r="CO95" s="101">
        <f t="shared" si="42"/>
        <v>0</v>
      </c>
      <c r="CP95" s="101">
        <f t="shared" si="42"/>
        <v>0</v>
      </c>
      <c r="CQ95" s="101">
        <f t="shared" si="42"/>
        <v>0</v>
      </c>
      <c r="CR95" s="101">
        <f t="shared" si="42"/>
        <v>0</v>
      </c>
      <c r="CS95" s="101">
        <f t="shared" si="42"/>
        <v>0</v>
      </c>
      <c r="CT95" s="101">
        <f t="shared" si="42"/>
        <v>0</v>
      </c>
      <c r="CU95" s="101">
        <f t="shared" si="42"/>
        <v>0</v>
      </c>
      <c r="CV95" s="101">
        <f t="shared" si="42"/>
        <v>0</v>
      </c>
      <c r="CW95" s="101">
        <f t="shared" si="42"/>
        <v>0</v>
      </c>
      <c r="CX95" s="101">
        <f t="shared" si="42"/>
        <v>0</v>
      </c>
      <c r="CY95" s="101">
        <f t="shared" si="42"/>
        <v>0</v>
      </c>
      <c r="CZ95" s="101">
        <f t="shared" si="42"/>
        <v>0</v>
      </c>
      <c r="DA95" s="101">
        <f t="shared" si="42"/>
        <v>0</v>
      </c>
      <c r="DB95" s="101">
        <f t="shared" si="42"/>
        <v>0</v>
      </c>
      <c r="DC95" s="101">
        <f t="shared" si="42"/>
        <v>0</v>
      </c>
      <c r="DD95" s="101">
        <f t="shared" si="42"/>
        <v>0</v>
      </c>
      <c r="DE95" s="101">
        <f t="shared" si="42"/>
        <v>0</v>
      </c>
      <c r="DF95" s="101">
        <f t="shared" si="42"/>
        <v>0</v>
      </c>
      <c r="DG95" s="101">
        <f t="shared" si="42"/>
        <v>0</v>
      </c>
    </row>
    <row r="96" spans="1:112" x14ac:dyDescent="0.25">
      <c r="C96" s="22">
        <v>1</v>
      </c>
      <c r="AS96" s="67">
        <f>SUM(U96:AR96)</f>
        <v>0</v>
      </c>
      <c r="BF96" s="47"/>
      <c r="BG96" s="47"/>
      <c r="BH96" s="47"/>
      <c r="BI96" s="47"/>
      <c r="BJ96" s="47"/>
    </row>
    <row r="97" spans="3:45" x14ac:dyDescent="0.25">
      <c r="C97" s="22">
        <f>C96+1</f>
        <v>2</v>
      </c>
      <c r="AS97" s="67">
        <f t="shared" ref="AS97:AS136" si="43">SUM(U97:AR97)</f>
        <v>0</v>
      </c>
    </row>
    <row r="98" spans="3:45" x14ac:dyDescent="0.25">
      <c r="C98" s="22">
        <f t="shared" ref="C98:C120" si="44">C97+1</f>
        <v>3</v>
      </c>
      <c r="AS98" s="67">
        <f t="shared" si="43"/>
        <v>0</v>
      </c>
    </row>
    <row r="99" spans="3:45" x14ac:dyDescent="0.25">
      <c r="C99" s="22">
        <f t="shared" si="44"/>
        <v>4</v>
      </c>
      <c r="AS99" s="67">
        <f t="shared" si="43"/>
        <v>0</v>
      </c>
    </row>
    <row r="100" spans="3:45" x14ac:dyDescent="0.25">
      <c r="C100" s="22">
        <f t="shared" si="44"/>
        <v>5</v>
      </c>
      <c r="AS100" s="67">
        <f t="shared" si="43"/>
        <v>0</v>
      </c>
    </row>
    <row r="101" spans="3:45" x14ac:dyDescent="0.25">
      <c r="C101" s="22">
        <f t="shared" si="44"/>
        <v>6</v>
      </c>
      <c r="AS101" s="67">
        <f t="shared" si="43"/>
        <v>0</v>
      </c>
    </row>
    <row r="102" spans="3:45" x14ac:dyDescent="0.25">
      <c r="C102" s="22">
        <f t="shared" si="44"/>
        <v>7</v>
      </c>
      <c r="AS102" s="67">
        <f t="shared" si="43"/>
        <v>0</v>
      </c>
    </row>
    <row r="103" spans="3:45" x14ac:dyDescent="0.25">
      <c r="C103" s="22">
        <f t="shared" si="44"/>
        <v>8</v>
      </c>
      <c r="AS103" s="67">
        <f t="shared" si="43"/>
        <v>0</v>
      </c>
    </row>
    <row r="104" spans="3:45" x14ac:dyDescent="0.25">
      <c r="C104" s="22">
        <f t="shared" si="44"/>
        <v>9</v>
      </c>
      <c r="AS104" s="67">
        <f t="shared" si="43"/>
        <v>0</v>
      </c>
    </row>
    <row r="105" spans="3:45" x14ac:dyDescent="0.25">
      <c r="C105" s="22">
        <f t="shared" si="44"/>
        <v>10</v>
      </c>
      <c r="AS105" s="67">
        <f t="shared" si="43"/>
        <v>0</v>
      </c>
    </row>
    <row r="106" spans="3:45" x14ac:dyDescent="0.25">
      <c r="C106" s="22">
        <f t="shared" si="44"/>
        <v>11</v>
      </c>
      <c r="AS106" s="67">
        <f t="shared" si="43"/>
        <v>0</v>
      </c>
    </row>
    <row r="107" spans="3:45" x14ac:dyDescent="0.25">
      <c r="C107" s="22">
        <f t="shared" si="44"/>
        <v>12</v>
      </c>
      <c r="AS107" s="67">
        <f t="shared" si="43"/>
        <v>0</v>
      </c>
    </row>
    <row r="108" spans="3:45" x14ac:dyDescent="0.25">
      <c r="C108" s="22">
        <f t="shared" si="44"/>
        <v>13</v>
      </c>
      <c r="AS108" s="67">
        <f t="shared" si="43"/>
        <v>0</v>
      </c>
    </row>
    <row r="109" spans="3:45" x14ac:dyDescent="0.25">
      <c r="C109" s="22">
        <f t="shared" si="44"/>
        <v>14</v>
      </c>
      <c r="AS109" s="67">
        <f t="shared" si="43"/>
        <v>0</v>
      </c>
    </row>
    <row r="110" spans="3:45" x14ac:dyDescent="0.25">
      <c r="C110" s="22">
        <f t="shared" si="44"/>
        <v>15</v>
      </c>
      <c r="AS110" s="67">
        <f t="shared" si="43"/>
        <v>0</v>
      </c>
    </row>
    <row r="111" spans="3:45" x14ac:dyDescent="0.25">
      <c r="C111" s="22">
        <f t="shared" si="44"/>
        <v>16</v>
      </c>
      <c r="AS111" s="67">
        <f t="shared" si="43"/>
        <v>0</v>
      </c>
    </row>
    <row r="112" spans="3:45" x14ac:dyDescent="0.25">
      <c r="C112" s="22">
        <f t="shared" si="44"/>
        <v>17</v>
      </c>
      <c r="AS112" s="67">
        <f t="shared" si="43"/>
        <v>0</v>
      </c>
    </row>
    <row r="113" spans="3:45" x14ac:dyDescent="0.25">
      <c r="C113" s="22">
        <f t="shared" si="44"/>
        <v>18</v>
      </c>
      <c r="AS113" s="67">
        <f t="shared" si="43"/>
        <v>0</v>
      </c>
    </row>
    <row r="114" spans="3:45" x14ac:dyDescent="0.25">
      <c r="C114" s="22">
        <f t="shared" si="44"/>
        <v>19</v>
      </c>
      <c r="AS114" s="67">
        <f t="shared" si="43"/>
        <v>0</v>
      </c>
    </row>
    <row r="115" spans="3:45" x14ac:dyDescent="0.25">
      <c r="C115" s="22">
        <f t="shared" si="44"/>
        <v>20</v>
      </c>
      <c r="AS115" s="67">
        <f t="shared" si="43"/>
        <v>0</v>
      </c>
    </row>
    <row r="116" spans="3:45" x14ac:dyDescent="0.25">
      <c r="C116" s="22">
        <f t="shared" si="44"/>
        <v>21</v>
      </c>
      <c r="AS116" s="67">
        <f t="shared" si="43"/>
        <v>0</v>
      </c>
    </row>
    <row r="117" spans="3:45" x14ac:dyDescent="0.25">
      <c r="C117" s="22">
        <f t="shared" si="44"/>
        <v>22</v>
      </c>
      <c r="AS117" s="67">
        <f t="shared" si="43"/>
        <v>0</v>
      </c>
    </row>
    <row r="118" spans="3:45" x14ac:dyDescent="0.25">
      <c r="C118" s="22">
        <f t="shared" si="44"/>
        <v>23</v>
      </c>
      <c r="AS118" s="67">
        <f t="shared" si="43"/>
        <v>0</v>
      </c>
    </row>
    <row r="119" spans="3:45" x14ac:dyDescent="0.25">
      <c r="C119" s="22">
        <f>C118+1</f>
        <v>24</v>
      </c>
      <c r="AS119" s="67">
        <f t="shared" si="43"/>
        <v>0</v>
      </c>
    </row>
    <row r="120" spans="3:45" x14ac:dyDescent="0.25">
      <c r="C120" s="22">
        <f t="shared" si="44"/>
        <v>25</v>
      </c>
      <c r="AS120" s="67">
        <f t="shared" si="43"/>
        <v>0</v>
      </c>
    </row>
    <row r="121" spans="3:45" x14ac:dyDescent="0.25">
      <c r="C121" s="22">
        <v>100</v>
      </c>
      <c r="AS121" s="67">
        <f t="shared" si="43"/>
        <v>0</v>
      </c>
    </row>
    <row r="122" spans="3:45" x14ac:dyDescent="0.25">
      <c r="C122" s="22">
        <v>100</v>
      </c>
      <c r="AS122" s="67">
        <f t="shared" si="43"/>
        <v>0</v>
      </c>
    </row>
    <row r="123" spans="3:45" x14ac:dyDescent="0.25">
      <c r="C123" s="22">
        <v>100</v>
      </c>
      <c r="AS123" s="67">
        <f t="shared" si="43"/>
        <v>0</v>
      </c>
    </row>
    <row r="124" spans="3:45" x14ac:dyDescent="0.25">
      <c r="C124" s="22">
        <v>100</v>
      </c>
      <c r="AS124" s="67">
        <f t="shared" si="43"/>
        <v>0</v>
      </c>
    </row>
    <row r="125" spans="3:45" x14ac:dyDescent="0.25">
      <c r="C125" s="22">
        <v>100</v>
      </c>
      <c r="AS125" s="67">
        <f t="shared" si="43"/>
        <v>0</v>
      </c>
    </row>
    <row r="126" spans="3:45" x14ac:dyDescent="0.25">
      <c r="C126" s="22">
        <v>100</v>
      </c>
      <c r="AS126" s="67">
        <f t="shared" si="43"/>
        <v>0</v>
      </c>
    </row>
    <row r="127" spans="3:45" x14ac:dyDescent="0.25">
      <c r="C127" s="22">
        <v>100</v>
      </c>
      <c r="AS127" s="67">
        <f t="shared" si="43"/>
        <v>0</v>
      </c>
    </row>
    <row r="128" spans="3:45" x14ac:dyDescent="0.25">
      <c r="C128" s="22">
        <v>100</v>
      </c>
      <c r="AS128" s="67">
        <f t="shared" si="43"/>
        <v>0</v>
      </c>
    </row>
    <row r="129" spans="3:45" x14ac:dyDescent="0.25">
      <c r="C129" s="22">
        <v>100</v>
      </c>
      <c r="AS129" s="67">
        <f t="shared" si="43"/>
        <v>0</v>
      </c>
    </row>
    <row r="130" spans="3:45" x14ac:dyDescent="0.25">
      <c r="C130" s="22">
        <v>100</v>
      </c>
      <c r="AS130" s="67">
        <f t="shared" si="43"/>
        <v>0</v>
      </c>
    </row>
    <row r="131" spans="3:45" x14ac:dyDescent="0.25">
      <c r="C131" s="22">
        <v>100</v>
      </c>
      <c r="AS131" s="67">
        <f t="shared" si="43"/>
        <v>0</v>
      </c>
    </row>
    <row r="132" spans="3:45" x14ac:dyDescent="0.25">
      <c r="C132" s="22">
        <v>100</v>
      </c>
      <c r="AS132" s="67">
        <f t="shared" si="43"/>
        <v>0</v>
      </c>
    </row>
    <row r="133" spans="3:45" x14ac:dyDescent="0.25">
      <c r="C133" s="22">
        <v>100</v>
      </c>
      <c r="AS133" s="67">
        <f t="shared" si="43"/>
        <v>0</v>
      </c>
    </row>
    <row r="134" spans="3:45" x14ac:dyDescent="0.25">
      <c r="C134" s="22">
        <v>100</v>
      </c>
      <c r="AS134" s="67">
        <f t="shared" si="43"/>
        <v>0</v>
      </c>
    </row>
    <row r="135" spans="3:45" x14ac:dyDescent="0.25">
      <c r="C135" s="22">
        <v>100</v>
      </c>
      <c r="AS135" s="67">
        <f t="shared" si="43"/>
        <v>0</v>
      </c>
    </row>
    <row r="136" spans="3:45" x14ac:dyDescent="0.25">
      <c r="C136" s="22">
        <v>100</v>
      </c>
      <c r="AS136" s="67">
        <f t="shared" si="43"/>
        <v>0</v>
      </c>
    </row>
    <row r="137" spans="3:45" x14ac:dyDescent="0.25">
      <c r="C137" s="22">
        <v>100</v>
      </c>
    </row>
    <row r="138" spans="3:45" x14ac:dyDescent="0.25">
      <c r="C138" s="22">
        <v>100</v>
      </c>
    </row>
    <row r="139" spans="3:45" x14ac:dyDescent="0.25">
      <c r="C139" s="22">
        <v>100</v>
      </c>
    </row>
    <row r="140" spans="3:45" x14ac:dyDescent="0.25">
      <c r="C140" s="22">
        <v>100</v>
      </c>
    </row>
    <row r="141" spans="3:45" x14ac:dyDescent="0.25">
      <c r="C141" s="22">
        <v>100</v>
      </c>
    </row>
    <row r="142" spans="3:45" x14ac:dyDescent="0.25">
      <c r="C142" s="22">
        <v>100</v>
      </c>
    </row>
    <row r="143" spans="3:45" x14ac:dyDescent="0.25">
      <c r="C143" s="22">
        <v>100</v>
      </c>
    </row>
    <row r="144" spans="3:45" x14ac:dyDescent="0.25">
      <c r="C144" s="22">
        <v>100</v>
      </c>
    </row>
    <row r="145" spans="3:3" x14ac:dyDescent="0.25">
      <c r="C145" s="22">
        <v>100</v>
      </c>
    </row>
    <row r="146" spans="3:3" x14ac:dyDescent="0.25">
      <c r="C146" s="22">
        <v>100</v>
      </c>
    </row>
    <row r="147" spans="3:3" x14ac:dyDescent="0.25">
      <c r="C147" s="22">
        <v>100</v>
      </c>
    </row>
    <row r="148" spans="3:3" x14ac:dyDescent="0.25">
      <c r="C148" s="22">
        <v>100</v>
      </c>
    </row>
    <row r="149" spans="3:3" x14ac:dyDescent="0.25">
      <c r="C149" s="22">
        <v>100</v>
      </c>
    </row>
    <row r="150" spans="3:3" x14ac:dyDescent="0.25">
      <c r="C150" s="22">
        <v>100</v>
      </c>
    </row>
    <row r="151" spans="3:3" x14ac:dyDescent="0.25">
      <c r="C151" s="22">
        <v>100</v>
      </c>
    </row>
    <row r="152" spans="3:3" x14ac:dyDescent="0.25">
      <c r="C152" s="22">
        <v>100</v>
      </c>
    </row>
    <row r="153" spans="3:3" x14ac:dyDescent="0.25">
      <c r="C153" s="22">
        <v>100</v>
      </c>
    </row>
    <row r="154" spans="3:3" x14ac:dyDescent="0.25">
      <c r="C154" s="22">
        <v>100</v>
      </c>
    </row>
    <row r="155" spans="3:3" x14ac:dyDescent="0.25">
      <c r="C155" s="22">
        <v>100</v>
      </c>
    </row>
    <row r="156" spans="3:3" x14ac:dyDescent="0.25">
      <c r="C156" s="22">
        <v>100</v>
      </c>
    </row>
    <row r="157" spans="3:3" x14ac:dyDescent="0.25">
      <c r="C157" s="22">
        <v>100</v>
      </c>
    </row>
    <row r="158" spans="3:3" x14ac:dyDescent="0.25">
      <c r="C158" s="22">
        <v>100</v>
      </c>
    </row>
    <row r="159" spans="3:3" x14ac:dyDescent="0.25">
      <c r="C159" s="22">
        <v>100</v>
      </c>
    </row>
    <row r="160" spans="3:3" x14ac:dyDescent="0.25">
      <c r="C160" s="22">
        <v>100</v>
      </c>
    </row>
    <row r="161" spans="3:3" x14ac:dyDescent="0.25">
      <c r="C161" s="22">
        <v>100</v>
      </c>
    </row>
    <row r="162" spans="3:3" x14ac:dyDescent="0.25">
      <c r="C162" s="22">
        <v>100</v>
      </c>
    </row>
    <row r="163" spans="3:3" x14ac:dyDescent="0.25">
      <c r="C163" s="22">
        <v>100</v>
      </c>
    </row>
    <row r="164" spans="3:3" x14ac:dyDescent="0.25">
      <c r="C164" s="22">
        <v>100</v>
      </c>
    </row>
    <row r="165" spans="3:3" x14ac:dyDescent="0.25">
      <c r="C165" s="22">
        <v>100</v>
      </c>
    </row>
    <row r="166" spans="3:3" x14ac:dyDescent="0.25">
      <c r="C166" s="22">
        <v>100</v>
      </c>
    </row>
    <row r="167" spans="3:3" x14ac:dyDescent="0.25">
      <c r="C167" s="22">
        <v>100</v>
      </c>
    </row>
    <row r="168" spans="3:3" x14ac:dyDescent="0.25">
      <c r="C168" s="22">
        <v>100</v>
      </c>
    </row>
    <row r="169" spans="3:3" x14ac:dyDescent="0.25">
      <c r="C169" s="22">
        <v>100</v>
      </c>
    </row>
    <row r="170" spans="3:3" x14ac:dyDescent="0.25">
      <c r="C170" s="22">
        <v>100</v>
      </c>
    </row>
    <row r="171" spans="3:3" x14ac:dyDescent="0.25">
      <c r="C171" s="22">
        <v>100</v>
      </c>
    </row>
    <row r="172" spans="3:3" x14ac:dyDescent="0.25">
      <c r="C172" s="22">
        <v>100</v>
      </c>
    </row>
    <row r="173" spans="3:3" x14ac:dyDescent="0.25">
      <c r="C173" s="22">
        <v>100</v>
      </c>
    </row>
    <row r="174" spans="3:3" x14ac:dyDescent="0.25">
      <c r="C174" s="22">
        <v>100</v>
      </c>
    </row>
    <row r="175" spans="3:3" x14ac:dyDescent="0.25">
      <c r="C175" s="22">
        <v>100</v>
      </c>
    </row>
    <row r="176" spans="3:3" x14ac:dyDescent="0.25">
      <c r="C176" s="22">
        <v>100</v>
      </c>
    </row>
    <row r="177" spans="3:3" x14ac:dyDescent="0.25">
      <c r="C177" s="22">
        <v>100</v>
      </c>
    </row>
    <row r="178" spans="3:3" x14ac:dyDescent="0.25">
      <c r="C178" s="22">
        <v>100</v>
      </c>
    </row>
    <row r="179" spans="3:3" x14ac:dyDescent="0.25">
      <c r="C179" s="22">
        <v>100</v>
      </c>
    </row>
    <row r="180" spans="3:3" x14ac:dyDescent="0.25">
      <c r="C180" s="22">
        <v>100</v>
      </c>
    </row>
    <row r="181" spans="3:3" x14ac:dyDescent="0.25">
      <c r="C181" s="22">
        <v>100</v>
      </c>
    </row>
    <row r="182" spans="3:3" x14ac:dyDescent="0.25">
      <c r="C182" s="22">
        <v>100</v>
      </c>
    </row>
    <row r="183" spans="3:3" x14ac:dyDescent="0.25">
      <c r="C183" s="22">
        <v>100</v>
      </c>
    </row>
    <row r="184" spans="3:3" x14ac:dyDescent="0.25">
      <c r="C184" s="22">
        <v>100</v>
      </c>
    </row>
    <row r="185" spans="3:3" x14ac:dyDescent="0.25">
      <c r="C185" s="22">
        <v>100</v>
      </c>
    </row>
  </sheetData>
  <mergeCells count="2">
    <mergeCell ref="B3:C3"/>
    <mergeCell ref="B4:C4"/>
  </mergeCells>
  <pageMargins left="0" right="0" top="0" bottom="0" header="0.51181102362204722" footer="0.51181102362204722"/>
  <pageSetup paperSize="9" scale="50" orientation="landscape"/>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56"/>
  <dimension ref="A1:AR48"/>
  <sheetViews>
    <sheetView showZeros="0" workbookViewId="0">
      <pane xSplit="2" ySplit="4" topLeftCell="C5" activePane="bottomRight" state="frozen"/>
      <selection activeCell="A2" sqref="A2"/>
      <selection pane="topRight" activeCell="A2" sqref="A2"/>
      <selection pane="bottomLeft" activeCell="A2" sqref="A2"/>
      <selection pane="bottomRight" activeCell="D1" sqref="D1"/>
    </sheetView>
  </sheetViews>
  <sheetFormatPr baseColWidth="10" defaultColWidth="11.453125" defaultRowHeight="12.5" x14ac:dyDescent="0.25"/>
  <cols>
    <col min="1" max="1" width="28" customWidth="1"/>
    <col min="2" max="2" width="31.6328125" customWidth="1"/>
    <col min="3" max="3" width="5.90625" customWidth="1"/>
    <col min="4" max="4" width="5.6328125" customWidth="1"/>
    <col min="5" max="5" width="5.90625" customWidth="1"/>
    <col min="6" max="7" width="5.453125" customWidth="1"/>
    <col min="8" max="8" width="5.6328125" customWidth="1"/>
    <col min="9" max="9" width="5.453125" customWidth="1"/>
    <col min="10" max="10" width="5.6328125" customWidth="1"/>
    <col min="11" max="11" width="5.453125" customWidth="1"/>
    <col min="12" max="12" width="5.6328125" customWidth="1"/>
    <col min="13" max="14" width="6" bestFit="1" customWidth="1"/>
    <col min="15" max="15" width="5.453125" customWidth="1"/>
    <col min="16" max="16" width="5.90625" customWidth="1"/>
    <col min="17" max="19" width="5.6328125" customWidth="1"/>
    <col min="20" max="20" width="5.453125" customWidth="1"/>
    <col min="21" max="22" width="5.6328125" customWidth="1"/>
    <col min="23" max="23" width="6" bestFit="1" customWidth="1"/>
    <col min="24" max="24" width="5.453125" customWidth="1"/>
    <col min="25" max="25" width="5.6328125" customWidth="1"/>
    <col min="26" max="26" width="6" bestFit="1" customWidth="1"/>
    <col min="27" max="27" width="5.6328125" customWidth="1"/>
    <col min="28" max="29" width="6" bestFit="1" customWidth="1"/>
    <col min="30" max="30" width="5.453125" customWidth="1"/>
    <col min="31" max="31" width="6.54296875" bestFit="1" customWidth="1"/>
    <col min="32" max="32" width="5.6328125" customWidth="1"/>
    <col min="33" max="33" width="6.36328125" bestFit="1" customWidth="1"/>
    <col min="34" max="34" width="5.6328125" customWidth="1"/>
    <col min="35" max="36" width="6" bestFit="1" customWidth="1"/>
    <col min="37" max="37" width="5.90625" customWidth="1"/>
    <col min="38" max="39" width="5.453125" customWidth="1"/>
    <col min="40" max="40" width="6" bestFit="1" customWidth="1"/>
    <col min="41" max="41" width="5.453125" customWidth="1"/>
    <col min="42" max="42" width="5.6328125" customWidth="1"/>
    <col min="43" max="43" width="5.453125" customWidth="1"/>
    <col min="44" max="44" width="7.453125" customWidth="1"/>
  </cols>
  <sheetData>
    <row r="1" spans="1:44" ht="13" x14ac:dyDescent="0.3">
      <c r="A1" s="1" t="s">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3"/>
    </row>
    <row r="2" spans="1:44" ht="13.25" x14ac:dyDescent="0.25">
      <c r="A2" s="4">
        <v>2005</v>
      </c>
      <c r="B2" s="5"/>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6"/>
    </row>
    <row r="3" spans="1:44" ht="13.25" x14ac:dyDescent="0.25">
      <c r="A3" s="150" t="s">
        <v>1</v>
      </c>
      <c r="B3" s="151"/>
      <c r="C3" s="7" t="s">
        <v>2</v>
      </c>
      <c r="D3" s="8" t="s">
        <v>3</v>
      </c>
      <c r="E3" s="8" t="s">
        <v>4</v>
      </c>
      <c r="F3" s="8" t="s">
        <v>5</v>
      </c>
      <c r="G3" s="8" t="s">
        <v>6</v>
      </c>
      <c r="H3" s="8" t="s">
        <v>7</v>
      </c>
      <c r="I3" s="8" t="s">
        <v>8</v>
      </c>
      <c r="J3" s="8" t="s">
        <v>9</v>
      </c>
      <c r="K3" s="8" t="s">
        <v>10</v>
      </c>
      <c r="L3" s="8" t="s">
        <v>11</v>
      </c>
      <c r="M3" s="8" t="s">
        <v>12</v>
      </c>
      <c r="N3" s="8" t="s">
        <v>13</v>
      </c>
      <c r="O3" s="8" t="s">
        <v>14</v>
      </c>
      <c r="P3" s="8" t="s">
        <v>15</v>
      </c>
      <c r="Q3" s="8" t="s">
        <v>16</v>
      </c>
      <c r="R3" s="8" t="s">
        <v>17</v>
      </c>
      <c r="S3" s="8" t="s">
        <v>18</v>
      </c>
      <c r="T3" s="8" t="s">
        <v>19</v>
      </c>
      <c r="U3" s="8" t="s">
        <v>20</v>
      </c>
      <c r="V3" s="8" t="s">
        <v>21</v>
      </c>
      <c r="W3" s="8" t="s">
        <v>22</v>
      </c>
      <c r="X3" s="8" t="s">
        <v>23</v>
      </c>
      <c r="Y3" s="8" t="s">
        <v>24</v>
      </c>
      <c r="Z3" s="8" t="s">
        <v>25</v>
      </c>
      <c r="AA3" s="8" t="s">
        <v>26</v>
      </c>
      <c r="AB3" s="8" t="s">
        <v>27</v>
      </c>
      <c r="AC3" s="8" t="s">
        <v>28</v>
      </c>
      <c r="AD3" s="8" t="s">
        <v>29</v>
      </c>
      <c r="AE3" s="8" t="s">
        <v>30</v>
      </c>
      <c r="AF3" s="8" t="s">
        <v>31</v>
      </c>
      <c r="AG3" s="8" t="s">
        <v>32</v>
      </c>
      <c r="AH3" s="8" t="s">
        <v>33</v>
      </c>
      <c r="AI3" s="8" t="s">
        <v>34</v>
      </c>
      <c r="AJ3" s="8" t="s">
        <v>35</v>
      </c>
      <c r="AK3" s="8" t="s">
        <v>36</v>
      </c>
      <c r="AL3" s="8" t="s">
        <v>37</v>
      </c>
      <c r="AM3" s="8" t="s">
        <v>38</v>
      </c>
      <c r="AN3" s="8" t="s">
        <v>39</v>
      </c>
      <c r="AO3" s="8" t="s">
        <v>40</v>
      </c>
      <c r="AP3" s="8" t="s">
        <v>41</v>
      </c>
      <c r="AQ3" s="8" t="s">
        <v>42</v>
      </c>
      <c r="AR3" s="9" t="s">
        <v>43</v>
      </c>
    </row>
    <row r="4" spans="1:44" ht="13.25" x14ac:dyDescent="0.25">
      <c r="A4" s="152" t="s">
        <v>44</v>
      </c>
      <c r="B4" s="153"/>
      <c r="C4" s="10"/>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2"/>
    </row>
    <row r="5" spans="1:44" ht="13.25" x14ac:dyDescent="0.25">
      <c r="A5" s="13" t="s">
        <v>45</v>
      </c>
      <c r="B5" s="14" t="s">
        <v>46</v>
      </c>
      <c r="C5" s="15">
        <v>1286</v>
      </c>
      <c r="D5" s="15">
        <v>0</v>
      </c>
      <c r="E5" s="15">
        <v>0</v>
      </c>
      <c r="F5" s="15">
        <v>0</v>
      </c>
      <c r="G5" s="15">
        <v>0</v>
      </c>
      <c r="H5" s="15">
        <v>0</v>
      </c>
      <c r="I5" s="15">
        <v>0</v>
      </c>
      <c r="J5" s="15">
        <v>0</v>
      </c>
      <c r="K5" s="15">
        <v>0</v>
      </c>
      <c r="L5" s="15">
        <v>0</v>
      </c>
      <c r="M5" s="15">
        <v>0</v>
      </c>
      <c r="N5" s="15">
        <v>0</v>
      </c>
      <c r="O5" s="15">
        <v>0</v>
      </c>
      <c r="P5" s="15">
        <v>0</v>
      </c>
      <c r="Q5" s="15">
        <v>0</v>
      </c>
      <c r="R5" s="15">
        <v>0</v>
      </c>
      <c r="S5" s="15">
        <v>0</v>
      </c>
      <c r="T5" s="15">
        <v>0</v>
      </c>
      <c r="U5" s="15">
        <v>0</v>
      </c>
      <c r="V5" s="15">
        <v>0</v>
      </c>
      <c r="W5" s="15">
        <v>0</v>
      </c>
      <c r="X5" s="15">
        <v>0</v>
      </c>
      <c r="Y5" s="15">
        <v>0</v>
      </c>
      <c r="Z5" s="15">
        <v>0</v>
      </c>
      <c r="AA5" s="15">
        <v>0</v>
      </c>
      <c r="AB5" s="15">
        <v>0</v>
      </c>
      <c r="AC5" s="15">
        <v>0</v>
      </c>
      <c r="AD5" s="15">
        <v>0</v>
      </c>
      <c r="AE5" s="15">
        <v>0</v>
      </c>
      <c r="AF5" s="15">
        <v>0</v>
      </c>
      <c r="AG5" s="15">
        <v>0</v>
      </c>
      <c r="AH5" s="15">
        <v>0</v>
      </c>
      <c r="AI5" s="15">
        <v>0</v>
      </c>
      <c r="AJ5" s="15">
        <v>0</v>
      </c>
      <c r="AK5" s="15">
        <v>9</v>
      </c>
      <c r="AL5" s="15">
        <v>0</v>
      </c>
      <c r="AM5" s="15">
        <v>3</v>
      </c>
      <c r="AN5" s="15">
        <v>0</v>
      </c>
      <c r="AO5" s="15">
        <v>1</v>
      </c>
      <c r="AP5" s="15">
        <v>86</v>
      </c>
      <c r="AQ5" s="15">
        <v>0</v>
      </c>
      <c r="AR5" s="16">
        <f t="shared" ref="AR5:AR47" si="0">SUM(C5:AQ5)</f>
        <v>1385</v>
      </c>
    </row>
    <row r="6" spans="1:44" ht="13.25" x14ac:dyDescent="0.25">
      <c r="A6" s="13" t="s">
        <v>47</v>
      </c>
      <c r="B6" s="14" t="s">
        <v>48</v>
      </c>
      <c r="C6" s="15">
        <v>0</v>
      </c>
      <c r="D6" s="15">
        <v>0</v>
      </c>
      <c r="E6" s="15">
        <v>0</v>
      </c>
      <c r="F6" s="15">
        <v>0</v>
      </c>
      <c r="G6" s="15">
        <v>0</v>
      </c>
      <c r="H6" s="15">
        <v>0</v>
      </c>
      <c r="I6" s="15">
        <v>0</v>
      </c>
      <c r="J6" s="15">
        <v>0</v>
      </c>
      <c r="K6" s="15">
        <v>0</v>
      </c>
      <c r="L6" s="15">
        <v>0</v>
      </c>
      <c r="M6" s="15">
        <v>0</v>
      </c>
      <c r="N6" s="15">
        <v>0</v>
      </c>
      <c r="O6" s="15">
        <v>0</v>
      </c>
      <c r="P6" s="15">
        <v>0</v>
      </c>
      <c r="Q6" s="15">
        <v>0</v>
      </c>
      <c r="R6" s="15">
        <v>0</v>
      </c>
      <c r="S6" s="15">
        <v>0</v>
      </c>
      <c r="T6" s="15">
        <v>0</v>
      </c>
      <c r="U6" s="15">
        <v>0</v>
      </c>
      <c r="V6" s="15">
        <v>0</v>
      </c>
      <c r="W6" s="15">
        <v>0</v>
      </c>
      <c r="X6" s="15">
        <v>0</v>
      </c>
      <c r="Y6" s="15">
        <v>0</v>
      </c>
      <c r="Z6" s="15">
        <v>0</v>
      </c>
      <c r="AA6" s="15">
        <v>0</v>
      </c>
      <c r="AB6" s="15">
        <v>0</v>
      </c>
      <c r="AC6" s="15">
        <v>0</v>
      </c>
      <c r="AD6" s="15">
        <v>0</v>
      </c>
      <c r="AE6" s="15">
        <v>0</v>
      </c>
      <c r="AF6" s="15">
        <v>0</v>
      </c>
      <c r="AG6" s="15">
        <v>0</v>
      </c>
      <c r="AH6" s="15">
        <v>0</v>
      </c>
      <c r="AI6" s="15">
        <v>0</v>
      </c>
      <c r="AJ6" s="15">
        <v>0</v>
      </c>
      <c r="AK6" s="15">
        <v>0</v>
      </c>
      <c r="AL6" s="15">
        <v>0</v>
      </c>
      <c r="AM6" s="15">
        <v>0</v>
      </c>
      <c r="AN6" s="15">
        <v>0</v>
      </c>
      <c r="AO6" s="15">
        <v>0</v>
      </c>
      <c r="AP6" s="15">
        <v>0</v>
      </c>
      <c r="AQ6" s="15">
        <v>0</v>
      </c>
      <c r="AR6" s="16">
        <f t="shared" si="0"/>
        <v>0</v>
      </c>
    </row>
    <row r="7" spans="1:44" ht="13.25" x14ac:dyDescent="0.25">
      <c r="A7" s="13" t="s">
        <v>49</v>
      </c>
      <c r="B7" s="14" t="s">
        <v>50</v>
      </c>
      <c r="C7" s="15">
        <v>0</v>
      </c>
      <c r="D7" s="15">
        <v>0</v>
      </c>
      <c r="E7" s="15">
        <v>0</v>
      </c>
      <c r="F7" s="15">
        <v>0</v>
      </c>
      <c r="G7" s="15">
        <v>0</v>
      </c>
      <c r="H7" s="15">
        <v>0</v>
      </c>
      <c r="I7" s="15">
        <v>0</v>
      </c>
      <c r="J7" s="15">
        <v>0</v>
      </c>
      <c r="K7" s="15">
        <v>0</v>
      </c>
      <c r="L7" s="15">
        <v>0</v>
      </c>
      <c r="M7" s="15">
        <v>0</v>
      </c>
      <c r="N7" s="15">
        <v>0</v>
      </c>
      <c r="O7" s="15">
        <v>0</v>
      </c>
      <c r="P7" s="15">
        <v>0</v>
      </c>
      <c r="Q7" s="15">
        <v>0</v>
      </c>
      <c r="R7" s="15">
        <v>0</v>
      </c>
      <c r="S7" s="15">
        <v>0</v>
      </c>
      <c r="T7" s="15">
        <v>0</v>
      </c>
      <c r="U7" s="15">
        <v>0</v>
      </c>
      <c r="V7" s="15">
        <v>0</v>
      </c>
      <c r="W7" s="15">
        <v>0</v>
      </c>
      <c r="X7" s="15">
        <v>0</v>
      </c>
      <c r="Y7" s="15">
        <v>0</v>
      </c>
      <c r="Z7" s="15">
        <v>0</v>
      </c>
      <c r="AA7" s="15">
        <v>0</v>
      </c>
      <c r="AB7" s="15">
        <v>0</v>
      </c>
      <c r="AC7" s="15">
        <v>0</v>
      </c>
      <c r="AD7" s="15">
        <v>0</v>
      </c>
      <c r="AE7" s="15">
        <v>0</v>
      </c>
      <c r="AF7" s="15">
        <v>0</v>
      </c>
      <c r="AG7" s="15">
        <v>0</v>
      </c>
      <c r="AH7" s="15">
        <v>0</v>
      </c>
      <c r="AI7" s="15">
        <v>0</v>
      </c>
      <c r="AJ7" s="15">
        <v>0</v>
      </c>
      <c r="AK7" s="15">
        <v>0</v>
      </c>
      <c r="AL7" s="15">
        <v>0</v>
      </c>
      <c r="AM7" s="15">
        <v>0</v>
      </c>
      <c r="AN7" s="15">
        <v>0</v>
      </c>
      <c r="AO7" s="15">
        <v>0</v>
      </c>
      <c r="AP7" s="15">
        <v>0</v>
      </c>
      <c r="AQ7" s="15">
        <v>0</v>
      </c>
      <c r="AR7" s="16">
        <f t="shared" si="0"/>
        <v>0</v>
      </c>
    </row>
    <row r="8" spans="1:44" ht="13.25" x14ac:dyDescent="0.25">
      <c r="A8" s="13" t="s">
        <v>51</v>
      </c>
      <c r="B8" s="14" t="s">
        <v>52</v>
      </c>
      <c r="C8" s="15">
        <v>0</v>
      </c>
      <c r="D8" s="15">
        <v>0</v>
      </c>
      <c r="E8" s="15">
        <v>0</v>
      </c>
      <c r="F8" s="15">
        <v>0</v>
      </c>
      <c r="G8" s="15">
        <v>0</v>
      </c>
      <c r="H8" s="15">
        <v>0</v>
      </c>
      <c r="I8" s="15">
        <v>0</v>
      </c>
      <c r="J8" s="15">
        <v>0</v>
      </c>
      <c r="K8" s="15">
        <v>0</v>
      </c>
      <c r="L8" s="15">
        <v>0</v>
      </c>
      <c r="M8" s="15">
        <v>0</v>
      </c>
      <c r="N8" s="15">
        <v>0</v>
      </c>
      <c r="O8" s="15">
        <v>0</v>
      </c>
      <c r="P8" s="15">
        <v>0</v>
      </c>
      <c r="Q8" s="15">
        <v>0</v>
      </c>
      <c r="R8" s="15">
        <v>0</v>
      </c>
      <c r="S8" s="15">
        <v>0</v>
      </c>
      <c r="T8" s="15">
        <v>0</v>
      </c>
      <c r="U8" s="15">
        <v>0</v>
      </c>
      <c r="V8" s="15">
        <v>0</v>
      </c>
      <c r="W8" s="15">
        <v>0</v>
      </c>
      <c r="X8" s="15">
        <v>0</v>
      </c>
      <c r="Y8" s="15">
        <v>0</v>
      </c>
      <c r="Z8" s="15">
        <v>0</v>
      </c>
      <c r="AA8" s="15">
        <v>0</v>
      </c>
      <c r="AB8" s="15">
        <v>0</v>
      </c>
      <c r="AC8" s="15">
        <v>0</v>
      </c>
      <c r="AD8" s="15">
        <v>0</v>
      </c>
      <c r="AE8" s="15">
        <v>0</v>
      </c>
      <c r="AF8" s="15">
        <v>0</v>
      </c>
      <c r="AG8" s="15">
        <v>0</v>
      </c>
      <c r="AH8" s="15">
        <v>0</v>
      </c>
      <c r="AI8" s="15">
        <v>0</v>
      </c>
      <c r="AJ8" s="15">
        <v>0</v>
      </c>
      <c r="AK8" s="15">
        <v>0</v>
      </c>
      <c r="AL8" s="15">
        <v>0</v>
      </c>
      <c r="AM8" s="15">
        <v>0</v>
      </c>
      <c r="AN8" s="15">
        <v>0</v>
      </c>
      <c r="AO8" s="15">
        <v>0</v>
      </c>
      <c r="AP8" s="15">
        <v>0</v>
      </c>
      <c r="AQ8" s="15">
        <v>0</v>
      </c>
      <c r="AR8" s="16">
        <f t="shared" si="0"/>
        <v>0</v>
      </c>
    </row>
    <row r="9" spans="1:44" ht="13.25" x14ac:dyDescent="0.25">
      <c r="A9" s="13" t="s">
        <v>53</v>
      </c>
      <c r="B9" s="14" t="s">
        <v>54</v>
      </c>
      <c r="C9" s="15">
        <v>0</v>
      </c>
      <c r="D9" s="15">
        <v>0</v>
      </c>
      <c r="E9" s="15">
        <v>0</v>
      </c>
      <c r="F9" s="15">
        <v>0</v>
      </c>
      <c r="G9" s="15">
        <v>0</v>
      </c>
      <c r="H9" s="15">
        <v>0</v>
      </c>
      <c r="I9" s="15">
        <v>0</v>
      </c>
      <c r="J9" s="15">
        <v>0</v>
      </c>
      <c r="K9" s="15">
        <v>0</v>
      </c>
      <c r="L9" s="15">
        <v>0</v>
      </c>
      <c r="M9" s="15">
        <v>0</v>
      </c>
      <c r="N9" s="15">
        <v>0</v>
      </c>
      <c r="O9" s="15">
        <v>0</v>
      </c>
      <c r="P9" s="15">
        <v>0</v>
      </c>
      <c r="Q9" s="15">
        <v>0</v>
      </c>
      <c r="R9" s="15">
        <v>0</v>
      </c>
      <c r="S9" s="15">
        <v>0</v>
      </c>
      <c r="T9" s="15">
        <v>0</v>
      </c>
      <c r="U9" s="15">
        <v>0</v>
      </c>
      <c r="V9" s="15">
        <v>0</v>
      </c>
      <c r="W9" s="15">
        <v>0</v>
      </c>
      <c r="X9" s="15">
        <v>0</v>
      </c>
      <c r="Y9" s="15">
        <v>0</v>
      </c>
      <c r="Z9" s="15">
        <v>0</v>
      </c>
      <c r="AA9" s="15">
        <v>0</v>
      </c>
      <c r="AB9" s="15">
        <v>0</v>
      </c>
      <c r="AC9" s="15">
        <v>0</v>
      </c>
      <c r="AD9" s="15">
        <v>0</v>
      </c>
      <c r="AE9" s="15">
        <v>0</v>
      </c>
      <c r="AF9" s="15">
        <v>0</v>
      </c>
      <c r="AG9" s="15">
        <v>0</v>
      </c>
      <c r="AH9" s="15">
        <v>0</v>
      </c>
      <c r="AI9" s="15">
        <v>0</v>
      </c>
      <c r="AJ9" s="15">
        <v>0</v>
      </c>
      <c r="AK9" s="15">
        <v>0</v>
      </c>
      <c r="AL9" s="15">
        <v>0</v>
      </c>
      <c r="AM9" s="15">
        <v>0</v>
      </c>
      <c r="AN9" s="15">
        <v>0</v>
      </c>
      <c r="AO9" s="15">
        <v>0</v>
      </c>
      <c r="AP9" s="15">
        <v>0</v>
      </c>
      <c r="AQ9" s="15">
        <v>0</v>
      </c>
      <c r="AR9" s="16">
        <f t="shared" si="0"/>
        <v>0</v>
      </c>
    </row>
    <row r="10" spans="1:44" ht="13.25" x14ac:dyDescent="0.25">
      <c r="A10" s="13" t="s">
        <v>55</v>
      </c>
      <c r="B10" s="14" t="s">
        <v>56</v>
      </c>
      <c r="C10" s="15">
        <v>0</v>
      </c>
      <c r="D10" s="15">
        <v>0</v>
      </c>
      <c r="E10" s="15">
        <v>0</v>
      </c>
      <c r="F10" s="15">
        <v>0</v>
      </c>
      <c r="G10" s="15">
        <v>0</v>
      </c>
      <c r="H10" s="15">
        <v>0</v>
      </c>
      <c r="I10" s="15">
        <v>0</v>
      </c>
      <c r="J10" s="15">
        <v>0</v>
      </c>
      <c r="K10" s="15">
        <v>0</v>
      </c>
      <c r="L10" s="15">
        <v>0</v>
      </c>
      <c r="M10" s="15">
        <v>0</v>
      </c>
      <c r="N10" s="15">
        <v>0</v>
      </c>
      <c r="O10" s="15">
        <v>0</v>
      </c>
      <c r="P10" s="15">
        <v>0</v>
      </c>
      <c r="Q10" s="15">
        <v>0</v>
      </c>
      <c r="R10" s="15">
        <v>0</v>
      </c>
      <c r="S10" s="15">
        <v>0</v>
      </c>
      <c r="T10" s="15">
        <v>0</v>
      </c>
      <c r="U10" s="15">
        <v>0</v>
      </c>
      <c r="V10" s="15">
        <v>0</v>
      </c>
      <c r="W10" s="15">
        <v>0</v>
      </c>
      <c r="X10" s="15">
        <v>0</v>
      </c>
      <c r="Y10" s="15">
        <v>0</v>
      </c>
      <c r="Z10" s="15">
        <v>0</v>
      </c>
      <c r="AA10" s="15">
        <v>0</v>
      </c>
      <c r="AB10" s="15">
        <v>0</v>
      </c>
      <c r="AC10" s="15">
        <v>0</v>
      </c>
      <c r="AD10" s="15">
        <v>0</v>
      </c>
      <c r="AE10" s="15">
        <v>0</v>
      </c>
      <c r="AF10" s="15">
        <v>0</v>
      </c>
      <c r="AG10" s="15">
        <v>0</v>
      </c>
      <c r="AH10" s="15">
        <v>0</v>
      </c>
      <c r="AI10" s="15">
        <v>0</v>
      </c>
      <c r="AJ10" s="15">
        <v>0</v>
      </c>
      <c r="AK10" s="15">
        <v>0</v>
      </c>
      <c r="AL10" s="15">
        <v>0</v>
      </c>
      <c r="AM10" s="15">
        <v>0</v>
      </c>
      <c r="AN10" s="15">
        <v>0</v>
      </c>
      <c r="AO10" s="15">
        <v>0</v>
      </c>
      <c r="AP10" s="15">
        <v>0</v>
      </c>
      <c r="AQ10" s="15">
        <v>0</v>
      </c>
      <c r="AR10" s="16">
        <f t="shared" si="0"/>
        <v>0</v>
      </c>
    </row>
    <row r="11" spans="1:44" ht="13.25" x14ac:dyDescent="0.25">
      <c r="A11" s="13" t="s">
        <v>57</v>
      </c>
      <c r="B11" s="14" t="s">
        <v>58</v>
      </c>
      <c r="C11" s="15">
        <v>4</v>
      </c>
      <c r="D11" s="15">
        <v>35</v>
      </c>
      <c r="E11" s="15">
        <v>95</v>
      </c>
      <c r="F11" s="15">
        <v>5</v>
      </c>
      <c r="G11" s="15">
        <v>58</v>
      </c>
      <c r="H11" s="15">
        <v>30</v>
      </c>
      <c r="I11" s="15">
        <v>16</v>
      </c>
      <c r="J11" s="15">
        <v>128</v>
      </c>
      <c r="K11" s="15">
        <v>37</v>
      </c>
      <c r="L11" s="15">
        <v>65</v>
      </c>
      <c r="M11" s="15">
        <v>36</v>
      </c>
      <c r="N11" s="15">
        <v>58</v>
      </c>
      <c r="O11" s="15">
        <v>8</v>
      </c>
      <c r="P11" s="15">
        <v>40</v>
      </c>
      <c r="Q11" s="15">
        <v>97</v>
      </c>
      <c r="R11" s="15">
        <v>107</v>
      </c>
      <c r="S11" s="15">
        <v>42</v>
      </c>
      <c r="T11" s="15">
        <v>55</v>
      </c>
      <c r="U11" s="15">
        <v>164</v>
      </c>
      <c r="V11" s="15">
        <v>126</v>
      </c>
      <c r="W11" s="15">
        <v>61</v>
      </c>
      <c r="X11" s="15">
        <v>56</v>
      </c>
      <c r="Y11" s="15">
        <v>242</v>
      </c>
      <c r="Z11" s="15">
        <v>158</v>
      </c>
      <c r="AA11" s="15">
        <v>237</v>
      </c>
      <c r="AB11" s="15">
        <v>297</v>
      </c>
      <c r="AC11" s="15">
        <v>99</v>
      </c>
      <c r="AD11" s="15">
        <v>19</v>
      </c>
      <c r="AE11" s="15">
        <v>98</v>
      </c>
      <c r="AF11" s="15">
        <v>243</v>
      </c>
      <c r="AG11" s="15">
        <v>615</v>
      </c>
      <c r="AH11" s="15">
        <v>486</v>
      </c>
      <c r="AI11" s="15">
        <v>73</v>
      </c>
      <c r="AJ11" s="15">
        <v>129</v>
      </c>
      <c r="AK11" s="15">
        <v>329</v>
      </c>
      <c r="AL11" s="15">
        <v>15</v>
      </c>
      <c r="AM11" s="15">
        <v>276</v>
      </c>
      <c r="AN11" s="15">
        <v>483</v>
      </c>
      <c r="AO11" s="15">
        <v>271</v>
      </c>
      <c r="AP11" s="15">
        <v>659</v>
      </c>
      <c r="AQ11" s="15">
        <v>30</v>
      </c>
      <c r="AR11" s="16">
        <f t="shared" si="0"/>
        <v>6082</v>
      </c>
    </row>
    <row r="12" spans="1:44" ht="13.25" x14ac:dyDescent="0.25">
      <c r="A12" s="13" t="s">
        <v>59</v>
      </c>
      <c r="B12" s="14" t="s">
        <v>60</v>
      </c>
      <c r="C12" s="15">
        <v>264</v>
      </c>
      <c r="D12" s="15">
        <v>58</v>
      </c>
      <c r="E12" s="15">
        <v>98</v>
      </c>
      <c r="F12" s="15">
        <v>12</v>
      </c>
      <c r="G12" s="15">
        <v>43</v>
      </c>
      <c r="H12" s="15">
        <v>-20</v>
      </c>
      <c r="I12" s="15">
        <v>19</v>
      </c>
      <c r="J12" s="15">
        <v>45</v>
      </c>
      <c r="K12" s="15">
        <v>44</v>
      </c>
      <c r="L12" s="15">
        <v>106</v>
      </c>
      <c r="M12" s="15">
        <v>22</v>
      </c>
      <c r="N12" s="15">
        <v>120</v>
      </c>
      <c r="O12" s="15">
        <v>11</v>
      </c>
      <c r="P12" s="15">
        <v>48</v>
      </c>
      <c r="Q12" s="15">
        <v>-63</v>
      </c>
      <c r="R12" s="15">
        <v>160</v>
      </c>
      <c r="S12" s="15">
        <v>17</v>
      </c>
      <c r="T12" s="15">
        <v>-66</v>
      </c>
      <c r="U12" s="15">
        <v>66</v>
      </c>
      <c r="V12" s="15">
        <v>733</v>
      </c>
      <c r="W12" s="15">
        <v>536</v>
      </c>
      <c r="X12" s="15">
        <v>716</v>
      </c>
      <c r="Y12" s="15">
        <v>-215</v>
      </c>
      <c r="Z12" s="15">
        <v>-184</v>
      </c>
      <c r="AA12" s="15">
        <v>5298</v>
      </c>
      <c r="AB12" s="15">
        <v>142</v>
      </c>
      <c r="AC12" s="15">
        <v>98</v>
      </c>
      <c r="AD12" s="15">
        <v>259</v>
      </c>
      <c r="AE12" s="15">
        <v>89</v>
      </c>
      <c r="AF12" s="15">
        <v>-171</v>
      </c>
      <c r="AG12" s="15">
        <v>2074</v>
      </c>
      <c r="AH12" s="15">
        <v>9361</v>
      </c>
      <c r="AI12" s="15">
        <v>41</v>
      </c>
      <c r="AJ12" s="15">
        <v>41</v>
      </c>
      <c r="AK12" s="15">
        <v>249</v>
      </c>
      <c r="AL12" s="15">
        <v>11</v>
      </c>
      <c r="AM12" s="15">
        <v>90</v>
      </c>
      <c r="AN12" s="15">
        <v>278</v>
      </c>
      <c r="AO12" s="15">
        <v>279</v>
      </c>
      <c r="AP12" s="15">
        <v>1593</v>
      </c>
      <c r="AQ12" s="15">
        <v>9</v>
      </c>
      <c r="AR12" s="16">
        <f>SUM(C12:AQ12)</f>
        <v>22311</v>
      </c>
    </row>
    <row r="13" spans="1:44" ht="13.25" x14ac:dyDescent="0.25">
      <c r="A13" s="13" t="s">
        <v>61</v>
      </c>
      <c r="B13" s="14" t="s">
        <v>62</v>
      </c>
      <c r="C13" s="15">
        <v>1</v>
      </c>
      <c r="D13" s="15">
        <v>8</v>
      </c>
      <c r="E13" s="15">
        <v>19</v>
      </c>
      <c r="F13" s="15">
        <v>2</v>
      </c>
      <c r="G13" s="15">
        <v>7</v>
      </c>
      <c r="H13" s="15">
        <v>-1</v>
      </c>
      <c r="I13" s="15">
        <v>2</v>
      </c>
      <c r="J13" s="15">
        <v>13</v>
      </c>
      <c r="K13" s="15">
        <v>7</v>
      </c>
      <c r="L13" s="15">
        <v>15</v>
      </c>
      <c r="M13" s="15">
        <v>4</v>
      </c>
      <c r="N13" s="15">
        <v>18</v>
      </c>
      <c r="O13" s="15">
        <v>2</v>
      </c>
      <c r="P13" s="15">
        <v>8</v>
      </c>
      <c r="Q13" s="15">
        <v>-1</v>
      </c>
      <c r="R13" s="15">
        <v>26</v>
      </c>
      <c r="S13" s="15">
        <v>4</v>
      </c>
      <c r="T13" s="15">
        <v>-5</v>
      </c>
      <c r="U13" s="15">
        <v>11</v>
      </c>
      <c r="V13" s="15">
        <v>88</v>
      </c>
      <c r="W13" s="15">
        <v>62</v>
      </c>
      <c r="X13" s="15">
        <v>79</v>
      </c>
      <c r="Y13" s="15">
        <v>-18</v>
      </c>
      <c r="Z13" s="15">
        <v>-17</v>
      </c>
      <c r="AA13" s="15">
        <v>2848</v>
      </c>
      <c r="AB13" s="15">
        <v>0</v>
      </c>
      <c r="AC13" s="15">
        <v>1</v>
      </c>
      <c r="AD13" s="15">
        <v>29</v>
      </c>
      <c r="AE13" s="15">
        <v>15</v>
      </c>
      <c r="AF13" s="15">
        <v>-9</v>
      </c>
      <c r="AG13" s="15">
        <v>234</v>
      </c>
      <c r="AH13" s="15">
        <v>1043</v>
      </c>
      <c r="AI13" s="15">
        <v>229</v>
      </c>
      <c r="AJ13" s="15">
        <v>7</v>
      </c>
      <c r="AK13" s="15">
        <v>13</v>
      </c>
      <c r="AL13" s="15">
        <v>2</v>
      </c>
      <c r="AM13" s="15">
        <v>5</v>
      </c>
      <c r="AN13" s="15">
        <v>23</v>
      </c>
      <c r="AO13" s="15">
        <v>6</v>
      </c>
      <c r="AP13" s="15">
        <v>250</v>
      </c>
      <c r="AQ13" s="15">
        <v>1</v>
      </c>
      <c r="AR13" s="16">
        <f t="shared" si="0"/>
        <v>5031</v>
      </c>
    </row>
    <row r="14" spans="1:44" ht="13.25" x14ac:dyDescent="0.25">
      <c r="A14" s="13" t="s">
        <v>63</v>
      </c>
      <c r="B14" s="14" t="s">
        <v>64</v>
      </c>
      <c r="C14" s="15">
        <v>5748</v>
      </c>
      <c r="D14" s="15">
        <v>435</v>
      </c>
      <c r="E14" s="15">
        <v>1245</v>
      </c>
      <c r="F14" s="15">
        <v>25</v>
      </c>
      <c r="G14" s="15">
        <v>329</v>
      </c>
      <c r="H14" s="15">
        <v>281</v>
      </c>
      <c r="I14" s="15">
        <v>187</v>
      </c>
      <c r="J14" s="15">
        <v>1522</v>
      </c>
      <c r="K14" s="15">
        <v>357</v>
      </c>
      <c r="L14" s="15">
        <v>525</v>
      </c>
      <c r="M14" s="15">
        <v>214</v>
      </c>
      <c r="N14" s="15">
        <v>794</v>
      </c>
      <c r="O14" s="15">
        <v>105</v>
      </c>
      <c r="P14" s="15">
        <v>532</v>
      </c>
      <c r="Q14" s="15">
        <v>1418</v>
      </c>
      <c r="R14" s="15">
        <v>1404</v>
      </c>
      <c r="S14" s="15">
        <v>442</v>
      </c>
      <c r="T14" s="15">
        <v>668</v>
      </c>
      <c r="U14" s="15">
        <v>1847</v>
      </c>
      <c r="V14" s="15">
        <v>754</v>
      </c>
      <c r="W14" s="15">
        <v>704</v>
      </c>
      <c r="X14" s="15">
        <v>227</v>
      </c>
      <c r="Y14" s="15">
        <v>1144</v>
      </c>
      <c r="Z14" s="15">
        <v>910</v>
      </c>
      <c r="AA14" s="15">
        <v>1631</v>
      </c>
      <c r="AB14" s="15">
        <v>566</v>
      </c>
      <c r="AC14" s="15">
        <v>129</v>
      </c>
      <c r="AD14" s="15">
        <v>20</v>
      </c>
      <c r="AE14" s="15">
        <v>1160</v>
      </c>
      <c r="AF14" s="15">
        <v>1897</v>
      </c>
      <c r="AG14" s="15">
        <v>1582</v>
      </c>
      <c r="AH14" s="15">
        <v>1952</v>
      </c>
      <c r="AI14" s="15">
        <v>773</v>
      </c>
      <c r="AJ14" s="15">
        <v>625</v>
      </c>
      <c r="AK14" s="15">
        <v>725</v>
      </c>
      <c r="AL14" s="15">
        <v>118</v>
      </c>
      <c r="AM14" s="15">
        <v>105</v>
      </c>
      <c r="AN14" s="15">
        <v>746</v>
      </c>
      <c r="AO14" s="15">
        <v>416</v>
      </c>
      <c r="AP14" s="15">
        <v>451</v>
      </c>
      <c r="AQ14" s="15">
        <v>17</v>
      </c>
      <c r="AR14" s="16">
        <f t="shared" si="0"/>
        <v>34730</v>
      </c>
    </row>
    <row r="15" spans="1:44" ht="13.25" x14ac:dyDescent="0.25">
      <c r="A15" s="13" t="s">
        <v>65</v>
      </c>
      <c r="B15" s="14" t="s">
        <v>66</v>
      </c>
      <c r="C15" s="15">
        <v>71</v>
      </c>
      <c r="D15" s="15">
        <v>180</v>
      </c>
      <c r="E15" s="15">
        <v>525</v>
      </c>
      <c r="F15" s="15">
        <v>16</v>
      </c>
      <c r="G15" s="15">
        <v>196</v>
      </c>
      <c r="H15" s="15">
        <v>132</v>
      </c>
      <c r="I15" s="15">
        <v>85</v>
      </c>
      <c r="J15" s="15">
        <v>662</v>
      </c>
      <c r="K15" s="15">
        <v>166</v>
      </c>
      <c r="L15" s="15">
        <v>273</v>
      </c>
      <c r="M15" s="15">
        <v>129</v>
      </c>
      <c r="N15" s="15">
        <v>329</v>
      </c>
      <c r="O15" s="15">
        <v>47</v>
      </c>
      <c r="P15" s="15">
        <v>221</v>
      </c>
      <c r="Q15" s="15">
        <v>572</v>
      </c>
      <c r="R15" s="15">
        <v>593</v>
      </c>
      <c r="S15" s="15">
        <v>198</v>
      </c>
      <c r="T15" s="15">
        <v>288</v>
      </c>
      <c r="U15" s="15">
        <v>731</v>
      </c>
      <c r="V15" s="15">
        <v>438</v>
      </c>
      <c r="W15" s="15">
        <v>308</v>
      </c>
      <c r="X15" s="15">
        <v>161</v>
      </c>
      <c r="Y15" s="15">
        <v>753</v>
      </c>
      <c r="Z15" s="15">
        <v>504</v>
      </c>
      <c r="AA15" s="15">
        <v>1062</v>
      </c>
      <c r="AB15" s="15">
        <v>1918</v>
      </c>
      <c r="AC15" s="15">
        <v>276</v>
      </c>
      <c r="AD15" s="15">
        <v>41</v>
      </c>
      <c r="AE15" s="15">
        <v>495</v>
      </c>
      <c r="AF15" s="15">
        <v>976</v>
      </c>
      <c r="AG15" s="15">
        <v>1561</v>
      </c>
      <c r="AH15" s="15">
        <v>1378</v>
      </c>
      <c r="AI15" s="15">
        <v>467</v>
      </c>
      <c r="AJ15" s="15">
        <v>400</v>
      </c>
      <c r="AK15" s="15">
        <v>567</v>
      </c>
      <c r="AL15" s="15">
        <v>58</v>
      </c>
      <c r="AM15" s="15">
        <v>509</v>
      </c>
      <c r="AN15" s="15">
        <v>2115</v>
      </c>
      <c r="AO15" s="15">
        <v>317</v>
      </c>
      <c r="AP15" s="15">
        <v>1142</v>
      </c>
      <c r="AQ15" s="15">
        <v>53</v>
      </c>
      <c r="AR15" s="16">
        <f t="shared" si="0"/>
        <v>20913</v>
      </c>
    </row>
    <row r="16" spans="1:44" ht="13.25" x14ac:dyDescent="0.25">
      <c r="A16" s="13" t="s">
        <v>67</v>
      </c>
      <c r="B16" s="14" t="s">
        <v>68</v>
      </c>
      <c r="C16" s="15">
        <v>0</v>
      </c>
      <c r="D16" s="15">
        <v>0</v>
      </c>
      <c r="E16" s="15">
        <v>0</v>
      </c>
      <c r="F16" s="15">
        <v>0</v>
      </c>
      <c r="G16" s="15">
        <v>0</v>
      </c>
      <c r="H16" s="15">
        <v>0</v>
      </c>
      <c r="I16" s="15">
        <v>0</v>
      </c>
      <c r="J16" s="15">
        <v>1</v>
      </c>
      <c r="K16" s="15">
        <v>0</v>
      </c>
      <c r="L16" s="15">
        <v>0</v>
      </c>
      <c r="M16" s="15">
        <v>0</v>
      </c>
      <c r="N16" s="15">
        <v>0</v>
      </c>
      <c r="O16" s="15">
        <v>0</v>
      </c>
      <c r="P16" s="15">
        <v>0</v>
      </c>
      <c r="Q16" s="15">
        <v>0</v>
      </c>
      <c r="R16" s="15">
        <v>0</v>
      </c>
      <c r="S16" s="15">
        <v>0</v>
      </c>
      <c r="T16" s="15">
        <v>0</v>
      </c>
      <c r="U16" s="15">
        <v>1</v>
      </c>
      <c r="V16" s="15">
        <v>0</v>
      </c>
      <c r="W16" s="15">
        <v>0</v>
      </c>
      <c r="X16" s="15">
        <v>0</v>
      </c>
      <c r="Y16" s="15">
        <v>1</v>
      </c>
      <c r="Z16" s="15">
        <v>0</v>
      </c>
      <c r="AA16" s="15">
        <v>0</v>
      </c>
      <c r="AB16" s="15">
        <v>0</v>
      </c>
      <c r="AC16" s="15">
        <v>0</v>
      </c>
      <c r="AD16" s="15">
        <v>0</v>
      </c>
      <c r="AE16" s="15">
        <v>1</v>
      </c>
      <c r="AF16" s="15">
        <v>1</v>
      </c>
      <c r="AG16" s="15">
        <v>0</v>
      </c>
      <c r="AH16" s="15">
        <v>1</v>
      </c>
      <c r="AI16" s="15">
        <v>0</v>
      </c>
      <c r="AJ16" s="15">
        <v>0</v>
      </c>
      <c r="AK16" s="15">
        <v>0</v>
      </c>
      <c r="AL16" s="15">
        <v>0</v>
      </c>
      <c r="AM16" s="15">
        <v>0</v>
      </c>
      <c r="AN16" s="15">
        <v>0</v>
      </c>
      <c r="AO16" s="15">
        <v>0</v>
      </c>
      <c r="AP16" s="15">
        <v>0</v>
      </c>
      <c r="AQ16" s="15">
        <v>0</v>
      </c>
      <c r="AR16" s="16">
        <f t="shared" si="0"/>
        <v>6</v>
      </c>
    </row>
    <row r="17" spans="1:44" ht="13.25" x14ac:dyDescent="0.25">
      <c r="A17" s="13" t="s">
        <v>69</v>
      </c>
      <c r="B17" s="14" t="s">
        <v>70</v>
      </c>
      <c r="C17" s="15">
        <v>0</v>
      </c>
      <c r="D17" s="15">
        <v>0</v>
      </c>
      <c r="E17" s="15">
        <v>0</v>
      </c>
      <c r="F17" s="15">
        <v>0</v>
      </c>
      <c r="G17" s="15">
        <v>0</v>
      </c>
      <c r="H17" s="15">
        <v>0</v>
      </c>
      <c r="I17" s="15">
        <v>0</v>
      </c>
      <c r="J17" s="15">
        <v>0</v>
      </c>
      <c r="K17" s="15">
        <v>0</v>
      </c>
      <c r="L17" s="15">
        <v>0</v>
      </c>
      <c r="M17" s="15">
        <v>0</v>
      </c>
      <c r="N17" s="15">
        <v>0</v>
      </c>
      <c r="O17" s="15">
        <v>0</v>
      </c>
      <c r="P17" s="15">
        <v>0</v>
      </c>
      <c r="Q17" s="15">
        <v>0</v>
      </c>
      <c r="R17" s="15">
        <v>0</v>
      </c>
      <c r="S17" s="15">
        <v>0</v>
      </c>
      <c r="T17" s="15">
        <v>0</v>
      </c>
      <c r="U17" s="15">
        <v>0</v>
      </c>
      <c r="V17" s="15">
        <v>0</v>
      </c>
      <c r="W17" s="15">
        <v>0</v>
      </c>
      <c r="X17" s="15">
        <v>0</v>
      </c>
      <c r="Y17" s="15">
        <v>0</v>
      </c>
      <c r="Z17" s="15">
        <v>0</v>
      </c>
      <c r="AA17" s="15">
        <v>0</v>
      </c>
      <c r="AB17" s="15">
        <v>0</v>
      </c>
      <c r="AC17" s="15">
        <v>0</v>
      </c>
      <c r="AD17" s="15">
        <v>0</v>
      </c>
      <c r="AE17" s="15">
        <v>0</v>
      </c>
      <c r="AF17" s="15">
        <v>0</v>
      </c>
      <c r="AG17" s="15">
        <v>0</v>
      </c>
      <c r="AH17" s="15">
        <v>0</v>
      </c>
      <c r="AI17" s="15">
        <v>0</v>
      </c>
      <c r="AJ17" s="15">
        <v>0</v>
      </c>
      <c r="AK17" s="15">
        <v>0</v>
      </c>
      <c r="AL17" s="15">
        <v>0</v>
      </c>
      <c r="AM17" s="15">
        <v>0</v>
      </c>
      <c r="AN17" s="15">
        <v>0</v>
      </c>
      <c r="AO17" s="15">
        <v>0</v>
      </c>
      <c r="AP17" s="15">
        <v>0</v>
      </c>
      <c r="AQ17" s="15">
        <v>0</v>
      </c>
      <c r="AR17" s="16">
        <f t="shared" si="0"/>
        <v>0</v>
      </c>
    </row>
    <row r="18" spans="1:44" ht="13.25" x14ac:dyDescent="0.25">
      <c r="A18" s="13" t="s">
        <v>71</v>
      </c>
      <c r="B18" s="14" t="s">
        <v>72</v>
      </c>
      <c r="C18" s="15">
        <v>0</v>
      </c>
      <c r="D18" s="15">
        <v>0</v>
      </c>
      <c r="E18" s="15">
        <v>0</v>
      </c>
      <c r="F18" s="15">
        <v>0</v>
      </c>
      <c r="G18" s="15">
        <v>0</v>
      </c>
      <c r="H18" s="15">
        <v>0</v>
      </c>
      <c r="I18" s="15">
        <v>0</v>
      </c>
      <c r="J18" s="15">
        <v>0</v>
      </c>
      <c r="K18" s="15">
        <v>0</v>
      </c>
      <c r="L18" s="15">
        <v>0</v>
      </c>
      <c r="M18" s="15">
        <v>0</v>
      </c>
      <c r="N18" s="15">
        <v>0</v>
      </c>
      <c r="O18" s="15">
        <v>0</v>
      </c>
      <c r="P18" s="15">
        <v>0</v>
      </c>
      <c r="Q18" s="15">
        <v>0</v>
      </c>
      <c r="R18" s="15">
        <v>0</v>
      </c>
      <c r="S18" s="15">
        <v>0</v>
      </c>
      <c r="T18" s="15">
        <v>0</v>
      </c>
      <c r="U18" s="15">
        <v>0</v>
      </c>
      <c r="V18" s="15">
        <v>0</v>
      </c>
      <c r="W18" s="15">
        <v>0</v>
      </c>
      <c r="X18" s="15">
        <v>0</v>
      </c>
      <c r="Y18" s="15">
        <v>0</v>
      </c>
      <c r="Z18" s="15">
        <v>0</v>
      </c>
      <c r="AA18" s="15">
        <v>0</v>
      </c>
      <c r="AB18" s="15">
        <v>0</v>
      </c>
      <c r="AC18" s="15">
        <v>0</v>
      </c>
      <c r="AD18" s="15">
        <v>0</v>
      </c>
      <c r="AE18" s="15">
        <v>0</v>
      </c>
      <c r="AF18" s="15">
        <v>0</v>
      </c>
      <c r="AG18" s="15">
        <v>0</v>
      </c>
      <c r="AH18" s="15">
        <v>0</v>
      </c>
      <c r="AI18" s="15">
        <v>0</v>
      </c>
      <c r="AJ18" s="15">
        <v>0</v>
      </c>
      <c r="AK18" s="15">
        <v>0</v>
      </c>
      <c r="AL18" s="15">
        <v>0</v>
      </c>
      <c r="AM18" s="15">
        <v>0</v>
      </c>
      <c r="AN18" s="15">
        <v>0</v>
      </c>
      <c r="AO18" s="15">
        <v>0</v>
      </c>
      <c r="AP18" s="15">
        <v>0</v>
      </c>
      <c r="AQ18" s="15">
        <v>0</v>
      </c>
      <c r="AR18" s="16">
        <f t="shared" si="0"/>
        <v>0</v>
      </c>
    </row>
    <row r="19" spans="1:44" ht="13.25" x14ac:dyDescent="0.25">
      <c r="A19" s="13" t="s">
        <v>73</v>
      </c>
      <c r="B19" s="14" t="s">
        <v>74</v>
      </c>
      <c r="C19" s="15">
        <v>0</v>
      </c>
      <c r="D19" s="15">
        <v>0</v>
      </c>
      <c r="E19" s="15">
        <v>0</v>
      </c>
      <c r="F19" s="15">
        <v>0</v>
      </c>
      <c r="G19" s="15">
        <v>0</v>
      </c>
      <c r="H19" s="15">
        <v>0</v>
      </c>
      <c r="I19" s="15">
        <v>0</v>
      </c>
      <c r="J19" s="15">
        <v>0</v>
      </c>
      <c r="K19" s="15">
        <v>0</v>
      </c>
      <c r="L19" s="15">
        <v>0</v>
      </c>
      <c r="M19" s="15">
        <v>0</v>
      </c>
      <c r="N19" s="15">
        <v>0</v>
      </c>
      <c r="O19" s="15">
        <v>0</v>
      </c>
      <c r="P19" s="15">
        <v>0</v>
      </c>
      <c r="Q19" s="15">
        <v>0</v>
      </c>
      <c r="R19" s="15">
        <v>0</v>
      </c>
      <c r="S19" s="15">
        <v>0</v>
      </c>
      <c r="T19" s="15">
        <v>0</v>
      </c>
      <c r="U19" s="15">
        <v>0</v>
      </c>
      <c r="V19" s="15">
        <v>0</v>
      </c>
      <c r="W19" s="15">
        <v>0</v>
      </c>
      <c r="X19" s="15">
        <v>0</v>
      </c>
      <c r="Y19" s="15">
        <v>0</v>
      </c>
      <c r="Z19" s="15">
        <v>0</v>
      </c>
      <c r="AA19" s="15">
        <v>0</v>
      </c>
      <c r="AB19" s="15">
        <v>0</v>
      </c>
      <c r="AC19" s="15">
        <v>0</v>
      </c>
      <c r="AD19" s="15">
        <v>0</v>
      </c>
      <c r="AE19" s="15">
        <v>0</v>
      </c>
      <c r="AF19" s="15">
        <v>0</v>
      </c>
      <c r="AG19" s="15">
        <v>0</v>
      </c>
      <c r="AH19" s="15">
        <v>0</v>
      </c>
      <c r="AI19" s="15">
        <v>0</v>
      </c>
      <c r="AJ19" s="15">
        <v>0</v>
      </c>
      <c r="AK19" s="15">
        <v>0</v>
      </c>
      <c r="AL19" s="15">
        <v>0</v>
      </c>
      <c r="AM19" s="15">
        <v>0</v>
      </c>
      <c r="AN19" s="15">
        <v>0</v>
      </c>
      <c r="AO19" s="15">
        <v>0</v>
      </c>
      <c r="AP19" s="15">
        <v>0</v>
      </c>
      <c r="AQ19" s="15">
        <v>0</v>
      </c>
      <c r="AR19" s="16">
        <f t="shared" si="0"/>
        <v>0</v>
      </c>
    </row>
    <row r="20" spans="1:44" ht="13.25" x14ac:dyDescent="0.25">
      <c r="A20" s="13" t="s">
        <v>75</v>
      </c>
      <c r="B20" s="14" t="s">
        <v>76</v>
      </c>
      <c r="C20" s="15">
        <v>11</v>
      </c>
      <c r="D20" s="15">
        <v>56</v>
      </c>
      <c r="E20" s="15">
        <v>158</v>
      </c>
      <c r="F20" s="15">
        <v>3</v>
      </c>
      <c r="G20" s="15">
        <v>39</v>
      </c>
      <c r="H20" s="15">
        <v>35</v>
      </c>
      <c r="I20" s="15">
        <v>23</v>
      </c>
      <c r="J20" s="15">
        <v>193</v>
      </c>
      <c r="K20" s="15">
        <v>46</v>
      </c>
      <c r="L20" s="15">
        <v>63</v>
      </c>
      <c r="M20" s="15">
        <v>26</v>
      </c>
      <c r="N20" s="15">
        <v>101</v>
      </c>
      <c r="O20" s="15">
        <v>14</v>
      </c>
      <c r="P20" s="15">
        <v>68</v>
      </c>
      <c r="Q20" s="15">
        <v>181</v>
      </c>
      <c r="R20" s="15">
        <v>178</v>
      </c>
      <c r="S20" s="15">
        <v>56</v>
      </c>
      <c r="T20" s="15">
        <v>85</v>
      </c>
      <c r="U20" s="15">
        <v>233</v>
      </c>
      <c r="V20" s="15">
        <v>89</v>
      </c>
      <c r="W20" s="15">
        <v>89</v>
      </c>
      <c r="X20" s="15">
        <v>23</v>
      </c>
      <c r="Y20" s="15">
        <v>130</v>
      </c>
      <c r="Z20" s="15">
        <v>89</v>
      </c>
      <c r="AA20" s="15">
        <v>192</v>
      </c>
      <c r="AB20" s="15">
        <v>14</v>
      </c>
      <c r="AC20" s="15">
        <v>3</v>
      </c>
      <c r="AD20" s="15">
        <v>1</v>
      </c>
      <c r="AE20" s="15">
        <v>144</v>
      </c>
      <c r="AF20" s="15">
        <v>235</v>
      </c>
      <c r="AG20" s="15">
        <v>159</v>
      </c>
      <c r="AH20" s="15">
        <v>215</v>
      </c>
      <c r="AI20" s="15">
        <v>94</v>
      </c>
      <c r="AJ20" s="15">
        <v>68</v>
      </c>
      <c r="AK20" s="15">
        <v>80</v>
      </c>
      <c r="AL20" s="15">
        <v>14</v>
      </c>
      <c r="AM20" s="15">
        <v>9</v>
      </c>
      <c r="AN20" s="15">
        <v>84</v>
      </c>
      <c r="AO20" s="15">
        <v>12</v>
      </c>
      <c r="AP20" s="15">
        <v>0</v>
      </c>
      <c r="AQ20" s="15">
        <v>2</v>
      </c>
      <c r="AR20" s="16">
        <f t="shared" si="0"/>
        <v>3315</v>
      </c>
    </row>
    <row r="21" spans="1:44" ht="13.25" x14ac:dyDescent="0.25">
      <c r="A21" s="13" t="s">
        <v>77</v>
      </c>
      <c r="B21" s="14" t="s">
        <v>78</v>
      </c>
      <c r="C21" s="15">
        <v>6</v>
      </c>
      <c r="D21" s="15">
        <v>32</v>
      </c>
      <c r="E21" s="15">
        <v>92</v>
      </c>
      <c r="F21" s="15">
        <v>2</v>
      </c>
      <c r="G21" s="15">
        <v>29</v>
      </c>
      <c r="H21" s="15">
        <v>22</v>
      </c>
      <c r="I21" s="15">
        <v>15</v>
      </c>
      <c r="J21" s="15">
        <v>115</v>
      </c>
      <c r="K21" s="15">
        <v>28</v>
      </c>
      <c r="L21" s="15">
        <v>44</v>
      </c>
      <c r="M21" s="15">
        <v>19</v>
      </c>
      <c r="N21" s="15">
        <v>58</v>
      </c>
      <c r="O21" s="15">
        <v>8</v>
      </c>
      <c r="P21" s="15">
        <v>38</v>
      </c>
      <c r="Q21" s="15">
        <v>101</v>
      </c>
      <c r="R21" s="15">
        <v>103</v>
      </c>
      <c r="S21" s="15">
        <v>34</v>
      </c>
      <c r="T21" s="15">
        <v>50</v>
      </c>
      <c r="U21" s="15">
        <v>130</v>
      </c>
      <c r="V21" s="15">
        <v>66</v>
      </c>
      <c r="W21" s="15">
        <v>53</v>
      </c>
      <c r="X21" s="15">
        <v>22</v>
      </c>
      <c r="Y21" s="15">
        <v>110</v>
      </c>
      <c r="Z21" s="15">
        <v>73</v>
      </c>
      <c r="AA21" s="15">
        <v>136</v>
      </c>
      <c r="AB21" s="15">
        <v>0</v>
      </c>
      <c r="AC21" s="15">
        <v>4</v>
      </c>
      <c r="AD21" s="15">
        <v>5</v>
      </c>
      <c r="AE21" s="15">
        <v>86</v>
      </c>
      <c r="AF21" s="15">
        <v>157</v>
      </c>
      <c r="AG21" s="15">
        <v>200</v>
      </c>
      <c r="AH21" s="15">
        <v>194</v>
      </c>
      <c r="AI21" s="15">
        <v>58</v>
      </c>
      <c r="AJ21" s="15">
        <v>58</v>
      </c>
      <c r="AK21" s="15">
        <v>61</v>
      </c>
      <c r="AL21" s="15">
        <v>9</v>
      </c>
      <c r="AM21" s="15">
        <v>12</v>
      </c>
      <c r="AN21" s="15">
        <v>69</v>
      </c>
      <c r="AO21" s="15">
        <v>14</v>
      </c>
      <c r="AP21" s="15">
        <v>5</v>
      </c>
      <c r="AQ21" s="15">
        <v>2</v>
      </c>
      <c r="AR21" s="16">
        <f t="shared" si="0"/>
        <v>2320</v>
      </c>
    </row>
    <row r="22" spans="1:44" ht="13.25" x14ac:dyDescent="0.25">
      <c r="A22" s="13" t="s">
        <v>79</v>
      </c>
      <c r="B22" s="14" t="s">
        <v>80</v>
      </c>
      <c r="C22" s="15">
        <v>0</v>
      </c>
      <c r="D22" s="15">
        <v>0</v>
      </c>
      <c r="E22" s="15">
        <v>0</v>
      </c>
      <c r="F22" s="15">
        <v>0</v>
      </c>
      <c r="G22" s="15">
        <v>0</v>
      </c>
      <c r="H22" s="15">
        <v>0</v>
      </c>
      <c r="I22" s="15">
        <v>0</v>
      </c>
      <c r="J22" s="15">
        <v>0</v>
      </c>
      <c r="K22" s="15">
        <v>0</v>
      </c>
      <c r="L22" s="15">
        <v>0</v>
      </c>
      <c r="M22" s="15">
        <v>0</v>
      </c>
      <c r="N22" s="15">
        <v>0</v>
      </c>
      <c r="O22" s="15">
        <v>0</v>
      </c>
      <c r="P22" s="15">
        <v>0</v>
      </c>
      <c r="Q22" s="15">
        <v>0</v>
      </c>
      <c r="R22" s="15">
        <v>0</v>
      </c>
      <c r="S22" s="15">
        <v>0</v>
      </c>
      <c r="T22" s="15">
        <v>0</v>
      </c>
      <c r="U22" s="15">
        <v>0</v>
      </c>
      <c r="V22" s="15">
        <v>0</v>
      </c>
      <c r="W22" s="15">
        <v>0</v>
      </c>
      <c r="X22" s="15">
        <v>0</v>
      </c>
      <c r="Y22" s="15">
        <v>0</v>
      </c>
      <c r="Z22" s="15">
        <v>0</v>
      </c>
      <c r="AA22" s="15">
        <v>0</v>
      </c>
      <c r="AB22" s="15">
        <v>0</v>
      </c>
      <c r="AC22" s="15">
        <v>0</v>
      </c>
      <c r="AD22" s="15">
        <v>0</v>
      </c>
      <c r="AE22" s="15">
        <v>0</v>
      </c>
      <c r="AF22" s="15">
        <v>0</v>
      </c>
      <c r="AG22" s="15">
        <v>0</v>
      </c>
      <c r="AH22" s="15">
        <v>0</v>
      </c>
      <c r="AI22" s="15">
        <v>0</v>
      </c>
      <c r="AJ22" s="15">
        <v>0</v>
      </c>
      <c r="AK22" s="15">
        <v>0</v>
      </c>
      <c r="AL22" s="15">
        <v>0</v>
      </c>
      <c r="AM22" s="15">
        <v>0</v>
      </c>
      <c r="AN22" s="15">
        <v>0</v>
      </c>
      <c r="AO22" s="15">
        <v>0</v>
      </c>
      <c r="AP22" s="15">
        <v>0</v>
      </c>
      <c r="AQ22" s="15">
        <v>0</v>
      </c>
      <c r="AR22" s="16">
        <f t="shared" si="0"/>
        <v>0</v>
      </c>
    </row>
    <row r="23" spans="1:44" ht="13.25" x14ac:dyDescent="0.25">
      <c r="A23" s="13" t="s">
        <v>81</v>
      </c>
      <c r="B23" s="14" t="s">
        <v>82</v>
      </c>
      <c r="C23" s="15">
        <v>0</v>
      </c>
      <c r="D23" s="15">
        <v>0</v>
      </c>
      <c r="E23" s="15">
        <v>0</v>
      </c>
      <c r="F23" s="15">
        <v>0</v>
      </c>
      <c r="G23" s="15">
        <v>0</v>
      </c>
      <c r="H23" s="15">
        <v>0</v>
      </c>
      <c r="I23" s="15">
        <v>0</v>
      </c>
      <c r="J23" s="15">
        <v>0</v>
      </c>
      <c r="K23" s="15">
        <v>0</v>
      </c>
      <c r="L23" s="15">
        <v>0</v>
      </c>
      <c r="M23" s="15">
        <v>0</v>
      </c>
      <c r="N23" s="15">
        <v>0</v>
      </c>
      <c r="O23" s="15">
        <v>0</v>
      </c>
      <c r="P23" s="15">
        <v>0</v>
      </c>
      <c r="Q23" s="15">
        <v>0</v>
      </c>
      <c r="R23" s="15">
        <v>0</v>
      </c>
      <c r="S23" s="15">
        <v>0</v>
      </c>
      <c r="T23" s="15">
        <v>0</v>
      </c>
      <c r="U23" s="15">
        <v>0</v>
      </c>
      <c r="V23" s="15">
        <v>0</v>
      </c>
      <c r="W23" s="15">
        <v>0</v>
      </c>
      <c r="X23" s="15">
        <v>0</v>
      </c>
      <c r="Y23" s="15">
        <v>0</v>
      </c>
      <c r="Z23" s="15">
        <v>0</v>
      </c>
      <c r="AA23" s="15">
        <v>0</v>
      </c>
      <c r="AB23" s="15">
        <v>0</v>
      </c>
      <c r="AC23" s="15">
        <v>0</v>
      </c>
      <c r="AD23" s="15">
        <v>0</v>
      </c>
      <c r="AE23" s="15">
        <v>0</v>
      </c>
      <c r="AF23" s="15">
        <v>0</v>
      </c>
      <c r="AG23" s="15">
        <v>0</v>
      </c>
      <c r="AH23" s="15">
        <v>0</v>
      </c>
      <c r="AI23" s="15">
        <v>0</v>
      </c>
      <c r="AJ23" s="15">
        <v>0</v>
      </c>
      <c r="AK23" s="15">
        <v>0</v>
      </c>
      <c r="AL23" s="15">
        <v>0</v>
      </c>
      <c r="AM23" s="15">
        <v>0</v>
      </c>
      <c r="AN23" s="15">
        <v>0</v>
      </c>
      <c r="AO23" s="15">
        <v>0</v>
      </c>
      <c r="AP23" s="15">
        <v>0</v>
      </c>
      <c r="AQ23" s="15">
        <v>0</v>
      </c>
      <c r="AR23" s="16">
        <f t="shared" si="0"/>
        <v>0</v>
      </c>
    </row>
    <row r="24" spans="1:44" ht="13.25" x14ac:dyDescent="0.25">
      <c r="A24" s="13" t="s">
        <v>83</v>
      </c>
      <c r="B24" s="14" t="s">
        <v>84</v>
      </c>
      <c r="C24" s="15">
        <v>2777</v>
      </c>
      <c r="D24" s="15">
        <v>241</v>
      </c>
      <c r="E24" s="15">
        <v>516</v>
      </c>
      <c r="F24" s="15">
        <v>16</v>
      </c>
      <c r="G24" s="15">
        <v>125</v>
      </c>
      <c r="H24" s="15">
        <v>21</v>
      </c>
      <c r="I24" s="15">
        <v>57</v>
      </c>
      <c r="J24" s="15">
        <v>437</v>
      </c>
      <c r="K24" s="15">
        <v>90</v>
      </c>
      <c r="L24" s="15">
        <v>219</v>
      </c>
      <c r="M24" s="15">
        <v>33</v>
      </c>
      <c r="N24" s="15">
        <v>267</v>
      </c>
      <c r="O24" s="15">
        <v>46</v>
      </c>
      <c r="P24" s="15">
        <v>207</v>
      </c>
      <c r="Q24" s="15">
        <v>482</v>
      </c>
      <c r="R24" s="15">
        <v>479</v>
      </c>
      <c r="S24" s="15">
        <v>69</v>
      </c>
      <c r="T24" s="15">
        <v>169</v>
      </c>
      <c r="U24" s="15">
        <v>2075</v>
      </c>
      <c r="V24" s="15">
        <v>339</v>
      </c>
      <c r="W24" s="15">
        <v>199</v>
      </c>
      <c r="X24" s="15">
        <v>329</v>
      </c>
      <c r="Y24" s="15">
        <v>814</v>
      </c>
      <c r="Z24" s="15">
        <v>1871</v>
      </c>
      <c r="AA24" s="15">
        <v>2194</v>
      </c>
      <c r="AB24" s="15">
        <v>4051</v>
      </c>
      <c r="AC24" s="15">
        <v>1787</v>
      </c>
      <c r="AD24" s="15">
        <v>1193</v>
      </c>
      <c r="AE24" s="15">
        <v>78345</v>
      </c>
      <c r="AF24" s="15">
        <v>608</v>
      </c>
      <c r="AG24" s="15">
        <v>1013</v>
      </c>
      <c r="AH24" s="15">
        <v>1848</v>
      </c>
      <c r="AI24" s="15">
        <v>918</v>
      </c>
      <c r="AJ24" s="15">
        <v>1103</v>
      </c>
      <c r="AK24" s="15">
        <v>4893</v>
      </c>
      <c r="AL24" s="15">
        <v>130</v>
      </c>
      <c r="AM24" s="15">
        <v>6480</v>
      </c>
      <c r="AN24" s="15">
        <v>3362</v>
      </c>
      <c r="AO24" s="15">
        <v>1961</v>
      </c>
      <c r="AP24" s="15">
        <v>8347</v>
      </c>
      <c r="AQ24" s="15">
        <v>248</v>
      </c>
      <c r="AR24" s="16">
        <f t="shared" si="0"/>
        <v>130359</v>
      </c>
    </row>
    <row r="25" spans="1:44" ht="13.25" x14ac:dyDescent="0.25">
      <c r="A25" s="13" t="s">
        <v>85</v>
      </c>
      <c r="B25" s="14" t="s">
        <v>86</v>
      </c>
      <c r="C25" s="15">
        <v>2</v>
      </c>
      <c r="D25" s="15">
        <v>114</v>
      </c>
      <c r="E25" s="15">
        <v>212</v>
      </c>
      <c r="F25" s="15">
        <v>14</v>
      </c>
      <c r="G25" s="15">
        <v>68</v>
      </c>
      <c r="H25" s="15">
        <v>-20</v>
      </c>
      <c r="I25" s="15">
        <v>15</v>
      </c>
      <c r="J25" s="15">
        <v>65</v>
      </c>
      <c r="K25" s="15">
        <v>36</v>
      </c>
      <c r="L25" s="15">
        <v>106</v>
      </c>
      <c r="M25" s="15">
        <v>2</v>
      </c>
      <c r="N25" s="15">
        <v>79</v>
      </c>
      <c r="O25" s="15">
        <v>28</v>
      </c>
      <c r="P25" s="15">
        <v>80</v>
      </c>
      <c r="Q25" s="15">
        <v>156</v>
      </c>
      <c r="R25" s="15">
        <v>161</v>
      </c>
      <c r="S25" s="15">
        <v>-28</v>
      </c>
      <c r="T25" s="15">
        <v>17</v>
      </c>
      <c r="U25" s="15">
        <v>475</v>
      </c>
      <c r="V25" s="15">
        <v>219</v>
      </c>
      <c r="W25" s="15">
        <v>33</v>
      </c>
      <c r="X25" s="15">
        <v>373</v>
      </c>
      <c r="Y25" s="15">
        <v>699</v>
      </c>
      <c r="Z25" s="15">
        <v>2351</v>
      </c>
      <c r="AA25" s="15">
        <v>1816</v>
      </c>
      <c r="AB25" s="15">
        <v>0</v>
      </c>
      <c r="AC25" s="15">
        <v>18</v>
      </c>
      <c r="AD25" s="15">
        <v>973</v>
      </c>
      <c r="AE25" s="15">
        <v>8953</v>
      </c>
      <c r="AF25" s="15">
        <v>179</v>
      </c>
      <c r="AG25" s="15">
        <v>860</v>
      </c>
      <c r="AH25" s="15">
        <v>616</v>
      </c>
      <c r="AI25" s="15">
        <v>778</v>
      </c>
      <c r="AJ25" s="15">
        <v>1041</v>
      </c>
      <c r="AK25" s="15">
        <v>1600</v>
      </c>
      <c r="AL25" s="15">
        <v>134</v>
      </c>
      <c r="AM25" s="15">
        <v>848</v>
      </c>
      <c r="AN25" s="15">
        <v>754</v>
      </c>
      <c r="AO25" s="15">
        <v>419</v>
      </c>
      <c r="AP25" s="15">
        <v>12339</v>
      </c>
      <c r="AQ25" s="15">
        <v>17</v>
      </c>
      <c r="AR25" s="16">
        <f t="shared" si="0"/>
        <v>36602</v>
      </c>
    </row>
    <row r="26" spans="1:44" ht="13.25" x14ac:dyDescent="0.25">
      <c r="A26" s="13" t="s">
        <v>87</v>
      </c>
      <c r="B26" s="14" t="s">
        <v>88</v>
      </c>
      <c r="C26" s="15">
        <v>0</v>
      </c>
      <c r="D26" s="15">
        <v>0</v>
      </c>
      <c r="E26" s="15">
        <v>0</v>
      </c>
      <c r="F26" s="15">
        <v>0</v>
      </c>
      <c r="G26" s="15">
        <v>0</v>
      </c>
      <c r="H26" s="15">
        <v>0</v>
      </c>
      <c r="I26" s="15">
        <v>0</v>
      </c>
      <c r="J26" s="15">
        <v>0</v>
      </c>
      <c r="K26" s="15">
        <v>0</v>
      </c>
      <c r="L26" s="15">
        <v>0</v>
      </c>
      <c r="M26" s="15">
        <v>0</v>
      </c>
      <c r="N26" s="15">
        <v>0</v>
      </c>
      <c r="O26" s="15">
        <v>0</v>
      </c>
      <c r="P26" s="15">
        <v>0</v>
      </c>
      <c r="Q26" s="15">
        <v>0</v>
      </c>
      <c r="R26" s="15">
        <v>0</v>
      </c>
      <c r="S26" s="15">
        <v>0</v>
      </c>
      <c r="T26" s="15">
        <v>0</v>
      </c>
      <c r="U26" s="15">
        <v>0</v>
      </c>
      <c r="V26" s="15">
        <v>0</v>
      </c>
      <c r="W26" s="15">
        <v>0</v>
      </c>
      <c r="X26" s="15">
        <v>0</v>
      </c>
      <c r="Y26" s="15">
        <v>0</v>
      </c>
      <c r="Z26" s="15">
        <v>0</v>
      </c>
      <c r="AA26" s="15">
        <v>0</v>
      </c>
      <c r="AB26" s="15">
        <v>0</v>
      </c>
      <c r="AC26" s="15">
        <v>0</v>
      </c>
      <c r="AD26" s="15">
        <v>0</v>
      </c>
      <c r="AE26" s="15">
        <v>0</v>
      </c>
      <c r="AF26" s="15">
        <v>0</v>
      </c>
      <c r="AG26" s="15">
        <v>0</v>
      </c>
      <c r="AH26" s="15">
        <v>0</v>
      </c>
      <c r="AI26" s="15">
        <v>0</v>
      </c>
      <c r="AJ26" s="15">
        <v>0</v>
      </c>
      <c r="AK26" s="15">
        <v>0</v>
      </c>
      <c r="AL26" s="15">
        <v>0</v>
      </c>
      <c r="AM26" s="15">
        <v>0</v>
      </c>
      <c r="AN26" s="15">
        <v>0</v>
      </c>
      <c r="AO26" s="15">
        <v>0</v>
      </c>
      <c r="AP26" s="15">
        <v>0</v>
      </c>
      <c r="AQ26" s="15">
        <v>0</v>
      </c>
      <c r="AR26" s="16">
        <f t="shared" si="0"/>
        <v>0</v>
      </c>
    </row>
    <row r="27" spans="1:44" ht="13.25" x14ac:dyDescent="0.25">
      <c r="A27" s="13" t="s">
        <v>89</v>
      </c>
      <c r="B27" s="14" t="s">
        <v>90</v>
      </c>
      <c r="C27" s="15">
        <v>0</v>
      </c>
      <c r="D27" s="15">
        <v>0</v>
      </c>
      <c r="E27" s="15">
        <v>0</v>
      </c>
      <c r="F27" s="15">
        <v>0</v>
      </c>
      <c r="G27" s="15">
        <v>0</v>
      </c>
      <c r="H27" s="15">
        <v>0</v>
      </c>
      <c r="I27" s="15">
        <v>0</v>
      </c>
      <c r="J27" s="15">
        <v>0</v>
      </c>
      <c r="K27" s="15">
        <v>0</v>
      </c>
      <c r="L27" s="15">
        <v>0</v>
      </c>
      <c r="M27" s="15">
        <v>0</v>
      </c>
      <c r="N27" s="15">
        <v>0</v>
      </c>
      <c r="O27" s="15">
        <v>0</v>
      </c>
      <c r="P27" s="15">
        <v>0</v>
      </c>
      <c r="Q27" s="15">
        <v>0</v>
      </c>
      <c r="R27" s="15">
        <v>0</v>
      </c>
      <c r="S27" s="15">
        <v>0</v>
      </c>
      <c r="T27" s="15">
        <v>0</v>
      </c>
      <c r="U27" s="15">
        <v>0</v>
      </c>
      <c r="V27" s="15">
        <v>0</v>
      </c>
      <c r="W27" s="15">
        <v>0</v>
      </c>
      <c r="X27" s="15">
        <v>0</v>
      </c>
      <c r="Y27" s="15">
        <v>0</v>
      </c>
      <c r="Z27" s="15">
        <v>0</v>
      </c>
      <c r="AA27" s="15">
        <v>0</v>
      </c>
      <c r="AB27" s="15">
        <v>0</v>
      </c>
      <c r="AC27" s="15">
        <v>0</v>
      </c>
      <c r="AD27" s="15">
        <v>0</v>
      </c>
      <c r="AE27" s="15">
        <v>0</v>
      </c>
      <c r="AF27" s="15">
        <v>0</v>
      </c>
      <c r="AG27" s="15">
        <v>0</v>
      </c>
      <c r="AH27" s="15">
        <v>0</v>
      </c>
      <c r="AI27" s="15">
        <v>0</v>
      </c>
      <c r="AJ27" s="15">
        <v>0</v>
      </c>
      <c r="AK27" s="15">
        <v>0</v>
      </c>
      <c r="AL27" s="15">
        <v>0</v>
      </c>
      <c r="AM27" s="15">
        <v>0</v>
      </c>
      <c r="AN27" s="15">
        <v>0</v>
      </c>
      <c r="AO27" s="15">
        <v>0</v>
      </c>
      <c r="AP27" s="15">
        <v>0</v>
      </c>
      <c r="AQ27" s="15">
        <v>0</v>
      </c>
      <c r="AR27" s="16">
        <f t="shared" si="0"/>
        <v>0</v>
      </c>
    </row>
    <row r="28" spans="1:44" ht="13.25" x14ac:dyDescent="0.25">
      <c r="A28" s="13" t="s">
        <v>91</v>
      </c>
      <c r="B28" s="14" t="s">
        <v>92</v>
      </c>
      <c r="C28" s="15">
        <v>0</v>
      </c>
      <c r="D28" s="15">
        <v>0</v>
      </c>
      <c r="E28" s="15">
        <v>0</v>
      </c>
      <c r="F28" s="15">
        <v>0</v>
      </c>
      <c r="G28" s="15">
        <v>0</v>
      </c>
      <c r="H28" s="15">
        <v>0</v>
      </c>
      <c r="I28" s="15">
        <v>0</v>
      </c>
      <c r="J28" s="15">
        <v>0</v>
      </c>
      <c r="K28" s="15">
        <v>0</v>
      </c>
      <c r="L28" s="15">
        <v>0</v>
      </c>
      <c r="M28" s="15">
        <v>0</v>
      </c>
      <c r="N28" s="15">
        <v>0</v>
      </c>
      <c r="O28" s="15">
        <v>0</v>
      </c>
      <c r="P28" s="15">
        <v>0</v>
      </c>
      <c r="Q28" s="15">
        <v>0</v>
      </c>
      <c r="R28" s="15">
        <v>0</v>
      </c>
      <c r="S28" s="15">
        <v>0</v>
      </c>
      <c r="T28" s="15">
        <v>0</v>
      </c>
      <c r="U28" s="15">
        <v>0</v>
      </c>
      <c r="V28" s="15">
        <v>0</v>
      </c>
      <c r="W28" s="15">
        <v>0</v>
      </c>
      <c r="X28" s="15">
        <v>0</v>
      </c>
      <c r="Y28" s="15">
        <v>0</v>
      </c>
      <c r="Z28" s="15">
        <v>0</v>
      </c>
      <c r="AA28" s="15">
        <v>0</v>
      </c>
      <c r="AB28" s="15">
        <v>0</v>
      </c>
      <c r="AC28" s="15">
        <v>0</v>
      </c>
      <c r="AD28" s="15">
        <v>0</v>
      </c>
      <c r="AE28" s="15">
        <v>0</v>
      </c>
      <c r="AF28" s="15">
        <v>0</v>
      </c>
      <c r="AG28" s="15">
        <v>0</v>
      </c>
      <c r="AH28" s="15">
        <v>0</v>
      </c>
      <c r="AI28" s="15">
        <v>0</v>
      </c>
      <c r="AJ28" s="15">
        <v>0</v>
      </c>
      <c r="AK28" s="15">
        <v>0</v>
      </c>
      <c r="AL28" s="15">
        <v>0</v>
      </c>
      <c r="AM28" s="15">
        <v>0</v>
      </c>
      <c r="AN28" s="15">
        <v>0</v>
      </c>
      <c r="AO28" s="15">
        <v>0</v>
      </c>
      <c r="AP28" s="15">
        <v>0</v>
      </c>
      <c r="AQ28" s="15">
        <v>0</v>
      </c>
      <c r="AR28" s="16">
        <f t="shared" si="0"/>
        <v>0</v>
      </c>
    </row>
    <row r="29" spans="1:44" ht="13.25" x14ac:dyDescent="0.25">
      <c r="A29" s="13" t="s">
        <v>93</v>
      </c>
      <c r="B29" s="14" t="s">
        <v>94</v>
      </c>
      <c r="C29" s="15">
        <v>0</v>
      </c>
      <c r="D29" s="15">
        <v>0</v>
      </c>
      <c r="E29" s="15">
        <v>0</v>
      </c>
      <c r="F29" s="15">
        <v>0</v>
      </c>
      <c r="G29" s="15">
        <v>0</v>
      </c>
      <c r="H29" s="15">
        <v>0</v>
      </c>
      <c r="I29" s="15">
        <v>0</v>
      </c>
      <c r="J29" s="15">
        <v>0</v>
      </c>
      <c r="K29" s="15">
        <v>0</v>
      </c>
      <c r="L29" s="15">
        <v>0</v>
      </c>
      <c r="M29" s="15">
        <v>0</v>
      </c>
      <c r="N29" s="15">
        <v>0</v>
      </c>
      <c r="O29" s="15">
        <v>0</v>
      </c>
      <c r="P29" s="15">
        <v>0</v>
      </c>
      <c r="Q29" s="15">
        <v>0</v>
      </c>
      <c r="R29" s="15">
        <v>0</v>
      </c>
      <c r="S29" s="15">
        <v>0</v>
      </c>
      <c r="T29" s="15">
        <v>0</v>
      </c>
      <c r="U29" s="15">
        <v>0</v>
      </c>
      <c r="V29" s="15">
        <v>0</v>
      </c>
      <c r="W29" s="15">
        <v>0</v>
      </c>
      <c r="X29" s="15">
        <v>0</v>
      </c>
      <c r="Y29" s="15">
        <v>0</v>
      </c>
      <c r="Z29" s="15">
        <v>0</v>
      </c>
      <c r="AA29" s="15">
        <v>0</v>
      </c>
      <c r="AB29" s="15">
        <v>0</v>
      </c>
      <c r="AC29" s="15">
        <v>0</v>
      </c>
      <c r="AD29" s="15">
        <v>0</v>
      </c>
      <c r="AE29" s="15">
        <v>0</v>
      </c>
      <c r="AF29" s="15">
        <v>0</v>
      </c>
      <c r="AG29" s="15">
        <v>0</v>
      </c>
      <c r="AH29" s="15">
        <v>0</v>
      </c>
      <c r="AI29" s="15">
        <v>0</v>
      </c>
      <c r="AJ29" s="15">
        <v>0</v>
      </c>
      <c r="AK29" s="15">
        <v>0</v>
      </c>
      <c r="AL29" s="15">
        <v>0</v>
      </c>
      <c r="AM29" s="15">
        <v>0</v>
      </c>
      <c r="AN29" s="15">
        <v>0</v>
      </c>
      <c r="AO29" s="15">
        <v>0</v>
      </c>
      <c r="AP29" s="15">
        <v>0</v>
      </c>
      <c r="AQ29" s="15">
        <v>0</v>
      </c>
      <c r="AR29" s="16">
        <f t="shared" si="0"/>
        <v>0</v>
      </c>
    </row>
    <row r="30" spans="1:44" ht="13.25" x14ac:dyDescent="0.25">
      <c r="A30" s="13" t="s">
        <v>95</v>
      </c>
      <c r="B30" s="14" t="s">
        <v>96</v>
      </c>
      <c r="C30" s="15">
        <v>0</v>
      </c>
      <c r="D30" s="15">
        <v>0</v>
      </c>
      <c r="E30" s="15">
        <v>0</v>
      </c>
      <c r="F30" s="15">
        <v>0</v>
      </c>
      <c r="G30" s="15">
        <v>0</v>
      </c>
      <c r="H30" s="15">
        <v>0</v>
      </c>
      <c r="I30" s="15">
        <v>0</v>
      </c>
      <c r="J30" s="15">
        <v>0</v>
      </c>
      <c r="K30" s="15">
        <v>0</v>
      </c>
      <c r="L30" s="15">
        <v>0</v>
      </c>
      <c r="M30" s="15">
        <v>0</v>
      </c>
      <c r="N30" s="15">
        <v>0</v>
      </c>
      <c r="O30" s="15">
        <v>0</v>
      </c>
      <c r="P30" s="15">
        <v>0</v>
      </c>
      <c r="Q30" s="15">
        <v>0</v>
      </c>
      <c r="R30" s="15">
        <v>0</v>
      </c>
      <c r="S30" s="15">
        <v>0</v>
      </c>
      <c r="T30" s="15">
        <v>0</v>
      </c>
      <c r="U30" s="15">
        <v>0</v>
      </c>
      <c r="V30" s="15">
        <v>0</v>
      </c>
      <c r="W30" s="15">
        <v>0</v>
      </c>
      <c r="X30" s="15">
        <v>0</v>
      </c>
      <c r="Y30" s="15">
        <v>0</v>
      </c>
      <c r="Z30" s="15">
        <v>0</v>
      </c>
      <c r="AA30" s="15">
        <v>0</v>
      </c>
      <c r="AB30" s="15">
        <v>0</v>
      </c>
      <c r="AC30" s="15">
        <v>0</v>
      </c>
      <c r="AD30" s="15">
        <v>0</v>
      </c>
      <c r="AE30" s="15">
        <v>0</v>
      </c>
      <c r="AF30" s="15">
        <v>0</v>
      </c>
      <c r="AG30" s="15">
        <v>0</v>
      </c>
      <c r="AH30" s="15">
        <v>0</v>
      </c>
      <c r="AI30" s="15">
        <v>0</v>
      </c>
      <c r="AJ30" s="15">
        <v>0</v>
      </c>
      <c r="AK30" s="15">
        <v>0</v>
      </c>
      <c r="AL30" s="15">
        <v>0</v>
      </c>
      <c r="AM30" s="15">
        <v>0</v>
      </c>
      <c r="AN30" s="15">
        <v>0</v>
      </c>
      <c r="AO30" s="15">
        <v>0</v>
      </c>
      <c r="AP30" s="15">
        <v>0</v>
      </c>
      <c r="AQ30" s="15">
        <v>0</v>
      </c>
      <c r="AR30" s="16">
        <f t="shared" si="0"/>
        <v>0</v>
      </c>
    </row>
    <row r="31" spans="1:44" ht="13.25" x14ac:dyDescent="0.25">
      <c r="A31" s="13" t="s">
        <v>97</v>
      </c>
      <c r="B31" s="14" t="s">
        <v>98</v>
      </c>
      <c r="C31" s="15">
        <v>0</v>
      </c>
      <c r="D31" s="15">
        <v>0</v>
      </c>
      <c r="E31" s="15">
        <v>0</v>
      </c>
      <c r="F31" s="15">
        <v>0</v>
      </c>
      <c r="G31" s="15">
        <v>0</v>
      </c>
      <c r="H31" s="15">
        <v>0</v>
      </c>
      <c r="I31" s="15">
        <v>0</v>
      </c>
      <c r="J31" s="15">
        <v>0</v>
      </c>
      <c r="K31" s="15">
        <v>0</v>
      </c>
      <c r="L31" s="15">
        <v>0</v>
      </c>
      <c r="M31" s="15">
        <v>0</v>
      </c>
      <c r="N31" s="15">
        <v>0</v>
      </c>
      <c r="O31" s="15">
        <v>0</v>
      </c>
      <c r="P31" s="15">
        <v>0</v>
      </c>
      <c r="Q31" s="15">
        <v>0</v>
      </c>
      <c r="R31" s="15">
        <v>0</v>
      </c>
      <c r="S31" s="15">
        <v>0</v>
      </c>
      <c r="T31" s="15">
        <v>0</v>
      </c>
      <c r="U31" s="15">
        <v>0</v>
      </c>
      <c r="V31" s="15">
        <v>0</v>
      </c>
      <c r="W31" s="15">
        <v>0</v>
      </c>
      <c r="X31" s="15">
        <v>0</v>
      </c>
      <c r="Y31" s="15">
        <v>0</v>
      </c>
      <c r="Z31" s="15">
        <v>0</v>
      </c>
      <c r="AA31" s="15">
        <v>0</v>
      </c>
      <c r="AB31" s="15">
        <v>0</v>
      </c>
      <c r="AC31" s="15">
        <v>0</v>
      </c>
      <c r="AD31" s="15">
        <v>0</v>
      </c>
      <c r="AE31" s="15">
        <v>0</v>
      </c>
      <c r="AF31" s="15">
        <v>0</v>
      </c>
      <c r="AG31" s="15">
        <v>0</v>
      </c>
      <c r="AH31" s="15">
        <v>0</v>
      </c>
      <c r="AI31" s="15">
        <v>0</v>
      </c>
      <c r="AJ31" s="15">
        <v>0</v>
      </c>
      <c r="AK31" s="15">
        <v>0</v>
      </c>
      <c r="AL31" s="15">
        <v>0</v>
      </c>
      <c r="AM31" s="15">
        <v>0</v>
      </c>
      <c r="AN31" s="15">
        <v>0</v>
      </c>
      <c r="AO31" s="15">
        <v>0</v>
      </c>
      <c r="AP31" s="15">
        <v>0</v>
      </c>
      <c r="AQ31" s="15">
        <v>0</v>
      </c>
      <c r="AR31" s="16">
        <f t="shared" si="0"/>
        <v>0</v>
      </c>
    </row>
    <row r="32" spans="1:44" ht="13.25" x14ac:dyDescent="0.25">
      <c r="A32" s="13" t="s">
        <v>99</v>
      </c>
      <c r="B32" s="14" t="s">
        <v>100</v>
      </c>
      <c r="C32" s="15">
        <v>0</v>
      </c>
      <c r="D32" s="15">
        <v>77</v>
      </c>
      <c r="E32" s="15">
        <v>131</v>
      </c>
      <c r="F32" s="15">
        <v>3</v>
      </c>
      <c r="G32" s="15">
        <v>0</v>
      </c>
      <c r="H32" s="15">
        <v>-45</v>
      </c>
      <c r="I32" s="15">
        <v>-1</v>
      </c>
      <c r="J32" s="15">
        <v>58</v>
      </c>
      <c r="K32" s="15">
        <v>-1</v>
      </c>
      <c r="L32" s="15">
        <v>46</v>
      </c>
      <c r="M32" s="15">
        <v>-20</v>
      </c>
      <c r="N32" s="15">
        <v>44</v>
      </c>
      <c r="O32" s="15">
        <v>6</v>
      </c>
      <c r="P32" s="15">
        <v>45</v>
      </c>
      <c r="Q32" s="15">
        <v>77</v>
      </c>
      <c r="R32" s="15">
        <v>70</v>
      </c>
      <c r="S32" s="15">
        <v>-22</v>
      </c>
      <c r="T32" s="15">
        <v>4</v>
      </c>
      <c r="U32" s="15">
        <v>-19</v>
      </c>
      <c r="V32" s="15">
        <v>53</v>
      </c>
      <c r="W32" s="15">
        <v>2</v>
      </c>
      <c r="X32" s="15">
        <v>76</v>
      </c>
      <c r="Y32" s="15">
        <v>191</v>
      </c>
      <c r="Z32" s="15">
        <v>340</v>
      </c>
      <c r="AA32" s="15">
        <v>877</v>
      </c>
      <c r="AB32" s="15">
        <v>0</v>
      </c>
      <c r="AC32" s="15">
        <v>288</v>
      </c>
      <c r="AD32" s="15">
        <v>796</v>
      </c>
      <c r="AE32" s="15">
        <v>17291</v>
      </c>
      <c r="AF32" s="15">
        <v>95</v>
      </c>
      <c r="AG32" s="15">
        <v>209</v>
      </c>
      <c r="AH32" s="15">
        <v>-100</v>
      </c>
      <c r="AI32" s="15">
        <v>44</v>
      </c>
      <c r="AJ32" s="15">
        <v>445</v>
      </c>
      <c r="AK32" s="15">
        <v>51</v>
      </c>
      <c r="AL32" s="15">
        <v>27</v>
      </c>
      <c r="AM32" s="15">
        <v>13</v>
      </c>
      <c r="AN32" s="15">
        <v>223</v>
      </c>
      <c r="AO32" s="15">
        <v>88</v>
      </c>
      <c r="AP32" s="15">
        <v>0</v>
      </c>
      <c r="AQ32" s="15">
        <v>6</v>
      </c>
      <c r="AR32" s="16">
        <f>SUM(C32:AQ32)</f>
        <v>21468</v>
      </c>
    </row>
    <row r="33" spans="1:44" ht="13.25" x14ac:dyDescent="0.25">
      <c r="A33" s="13" t="s">
        <v>101</v>
      </c>
      <c r="B33" s="14" t="s">
        <v>102</v>
      </c>
      <c r="C33" s="15">
        <v>0</v>
      </c>
      <c r="D33" s="15">
        <v>0</v>
      </c>
      <c r="E33" s="15">
        <v>0</v>
      </c>
      <c r="F33" s="15">
        <v>0</v>
      </c>
      <c r="G33" s="15">
        <v>0</v>
      </c>
      <c r="H33" s="15">
        <v>0</v>
      </c>
      <c r="I33" s="15">
        <v>0</v>
      </c>
      <c r="J33" s="15">
        <v>0</v>
      </c>
      <c r="K33" s="15">
        <v>0</v>
      </c>
      <c r="L33" s="15">
        <v>0</v>
      </c>
      <c r="M33" s="15">
        <v>0</v>
      </c>
      <c r="N33" s="15">
        <v>0</v>
      </c>
      <c r="O33" s="15">
        <v>0</v>
      </c>
      <c r="P33" s="15">
        <v>0</v>
      </c>
      <c r="Q33" s="15">
        <v>0</v>
      </c>
      <c r="R33" s="15">
        <v>0</v>
      </c>
      <c r="S33" s="15">
        <v>0</v>
      </c>
      <c r="T33" s="15">
        <v>0</v>
      </c>
      <c r="U33" s="15">
        <v>0</v>
      </c>
      <c r="V33" s="15">
        <v>0</v>
      </c>
      <c r="W33" s="15">
        <v>0</v>
      </c>
      <c r="X33" s="15">
        <v>0</v>
      </c>
      <c r="Y33" s="15">
        <v>0</v>
      </c>
      <c r="Z33" s="15">
        <v>0</v>
      </c>
      <c r="AA33" s="15">
        <v>0</v>
      </c>
      <c r="AB33" s="15">
        <v>0</v>
      </c>
      <c r="AC33" s="15">
        <v>0</v>
      </c>
      <c r="AD33" s="15">
        <v>0</v>
      </c>
      <c r="AE33" s="15">
        <v>0</v>
      </c>
      <c r="AF33" s="15">
        <v>0</v>
      </c>
      <c r="AG33" s="15">
        <v>0</v>
      </c>
      <c r="AH33" s="15">
        <v>0</v>
      </c>
      <c r="AI33" s="15">
        <v>0</v>
      </c>
      <c r="AJ33" s="15">
        <v>0</v>
      </c>
      <c r="AK33" s="15">
        <v>0</v>
      </c>
      <c r="AL33" s="15">
        <v>0</v>
      </c>
      <c r="AM33" s="15">
        <v>0</v>
      </c>
      <c r="AN33" s="15">
        <v>0</v>
      </c>
      <c r="AO33" s="15">
        <v>0</v>
      </c>
      <c r="AP33" s="15">
        <v>0</v>
      </c>
      <c r="AQ33" s="15">
        <v>0</v>
      </c>
      <c r="AR33" s="16">
        <f t="shared" si="0"/>
        <v>0</v>
      </c>
    </row>
    <row r="34" spans="1:44" ht="13.25" x14ac:dyDescent="0.25">
      <c r="A34" s="13" t="s">
        <v>103</v>
      </c>
      <c r="B34" s="14" t="s">
        <v>104</v>
      </c>
      <c r="C34" s="15">
        <v>0</v>
      </c>
      <c r="D34" s="15">
        <v>0</v>
      </c>
      <c r="E34" s="15">
        <v>0</v>
      </c>
      <c r="F34" s="15">
        <v>0</v>
      </c>
      <c r="G34" s="15">
        <v>0</v>
      </c>
      <c r="H34" s="15">
        <v>0</v>
      </c>
      <c r="I34" s="15">
        <v>0</v>
      </c>
      <c r="J34" s="15">
        <v>0</v>
      </c>
      <c r="K34" s="15">
        <v>0</v>
      </c>
      <c r="L34" s="15">
        <v>0</v>
      </c>
      <c r="M34" s="15">
        <v>0</v>
      </c>
      <c r="N34" s="15">
        <v>0</v>
      </c>
      <c r="O34" s="15">
        <v>0</v>
      </c>
      <c r="P34" s="15">
        <v>0</v>
      </c>
      <c r="Q34" s="15">
        <v>0</v>
      </c>
      <c r="R34" s="15">
        <v>0</v>
      </c>
      <c r="S34" s="15">
        <v>0</v>
      </c>
      <c r="T34" s="15">
        <v>0</v>
      </c>
      <c r="U34" s="15">
        <v>0</v>
      </c>
      <c r="V34" s="15">
        <v>0</v>
      </c>
      <c r="W34" s="15">
        <v>0</v>
      </c>
      <c r="X34" s="15">
        <v>0</v>
      </c>
      <c r="Y34" s="15">
        <v>0</v>
      </c>
      <c r="Z34" s="15">
        <v>0</v>
      </c>
      <c r="AA34" s="15">
        <v>0</v>
      </c>
      <c r="AB34" s="15">
        <v>0</v>
      </c>
      <c r="AC34" s="15">
        <v>0</v>
      </c>
      <c r="AD34" s="15">
        <v>0</v>
      </c>
      <c r="AE34" s="15">
        <v>0</v>
      </c>
      <c r="AF34" s="15">
        <v>0</v>
      </c>
      <c r="AG34" s="15">
        <v>0</v>
      </c>
      <c r="AH34" s="15">
        <v>0</v>
      </c>
      <c r="AI34" s="15">
        <v>0</v>
      </c>
      <c r="AJ34" s="15">
        <v>0</v>
      </c>
      <c r="AK34" s="15">
        <v>0</v>
      </c>
      <c r="AL34" s="15">
        <v>0</v>
      </c>
      <c r="AM34" s="15">
        <v>0</v>
      </c>
      <c r="AN34" s="15">
        <v>0</v>
      </c>
      <c r="AO34" s="15">
        <v>0</v>
      </c>
      <c r="AP34" s="15">
        <v>0</v>
      </c>
      <c r="AQ34" s="15">
        <v>0</v>
      </c>
      <c r="AR34" s="16">
        <f t="shared" si="0"/>
        <v>0</v>
      </c>
    </row>
    <row r="35" spans="1:44" ht="13.25" x14ac:dyDescent="0.25">
      <c r="A35" s="13" t="s">
        <v>105</v>
      </c>
      <c r="B35" s="14" t="s">
        <v>106</v>
      </c>
      <c r="C35" s="15">
        <v>340</v>
      </c>
      <c r="D35" s="15">
        <v>205</v>
      </c>
      <c r="E35" s="15">
        <v>396</v>
      </c>
      <c r="F35" s="15">
        <v>55</v>
      </c>
      <c r="G35" s="15">
        <v>262</v>
      </c>
      <c r="H35" s="15">
        <v>102</v>
      </c>
      <c r="I35" s="15">
        <v>129</v>
      </c>
      <c r="J35" s="15">
        <v>445</v>
      </c>
      <c r="K35" s="15">
        <v>414</v>
      </c>
      <c r="L35" s="15">
        <v>471</v>
      </c>
      <c r="M35" s="15">
        <v>1871</v>
      </c>
      <c r="N35" s="15">
        <v>159</v>
      </c>
      <c r="O35" s="15">
        <v>54</v>
      </c>
      <c r="P35" s="15">
        <v>160</v>
      </c>
      <c r="Q35" s="15">
        <v>378</v>
      </c>
      <c r="R35" s="15">
        <v>366</v>
      </c>
      <c r="S35" s="15">
        <v>352</v>
      </c>
      <c r="T35" s="15">
        <v>154</v>
      </c>
      <c r="U35" s="15">
        <v>372</v>
      </c>
      <c r="V35" s="15">
        <v>390</v>
      </c>
      <c r="W35" s="15">
        <v>60</v>
      </c>
      <c r="X35" s="15">
        <v>206</v>
      </c>
      <c r="Y35" s="15">
        <v>2197</v>
      </c>
      <c r="Z35" s="15">
        <v>903</v>
      </c>
      <c r="AA35" s="15">
        <v>2283</v>
      </c>
      <c r="AB35" s="15">
        <v>2199</v>
      </c>
      <c r="AC35" s="15">
        <v>646</v>
      </c>
      <c r="AD35" s="15">
        <v>1253</v>
      </c>
      <c r="AE35" s="15">
        <v>20569</v>
      </c>
      <c r="AF35" s="15">
        <v>608</v>
      </c>
      <c r="AG35" s="15">
        <v>9574</v>
      </c>
      <c r="AH35" s="15">
        <v>1083</v>
      </c>
      <c r="AI35" s="15">
        <v>988</v>
      </c>
      <c r="AJ35" s="15">
        <v>775</v>
      </c>
      <c r="AK35" s="15">
        <v>469</v>
      </c>
      <c r="AL35" s="15">
        <v>62</v>
      </c>
      <c r="AM35" s="15">
        <v>609</v>
      </c>
      <c r="AN35" s="15">
        <v>745</v>
      </c>
      <c r="AO35" s="15">
        <v>316</v>
      </c>
      <c r="AP35" s="15">
        <v>4008</v>
      </c>
      <c r="AQ35" s="15">
        <v>151</v>
      </c>
      <c r="AR35" s="16">
        <f>SUM(C35:AQ35)</f>
        <v>56779</v>
      </c>
    </row>
    <row r="36" spans="1:44" ht="13.25" x14ac:dyDescent="0.25">
      <c r="A36" s="13" t="s">
        <v>107</v>
      </c>
      <c r="B36" s="14" t="s">
        <v>108</v>
      </c>
      <c r="C36" s="15">
        <v>0</v>
      </c>
      <c r="D36" s="15">
        <v>0</v>
      </c>
      <c r="E36" s="15">
        <v>0</v>
      </c>
      <c r="F36" s="15">
        <v>0</v>
      </c>
      <c r="G36" s="15">
        <v>0</v>
      </c>
      <c r="H36" s="15">
        <v>0</v>
      </c>
      <c r="I36" s="15">
        <v>0</v>
      </c>
      <c r="J36" s="15">
        <v>0</v>
      </c>
      <c r="K36" s="15">
        <v>0</v>
      </c>
      <c r="L36" s="15">
        <v>0</v>
      </c>
      <c r="M36" s="15">
        <v>0</v>
      </c>
      <c r="N36" s="15">
        <v>0</v>
      </c>
      <c r="O36" s="15">
        <v>0</v>
      </c>
      <c r="P36" s="15">
        <v>0</v>
      </c>
      <c r="Q36" s="15">
        <v>0</v>
      </c>
      <c r="R36" s="15">
        <v>0</v>
      </c>
      <c r="S36" s="15">
        <v>0</v>
      </c>
      <c r="T36" s="15">
        <v>0</v>
      </c>
      <c r="U36" s="15">
        <v>0</v>
      </c>
      <c r="V36" s="15">
        <v>0</v>
      </c>
      <c r="W36" s="15">
        <v>0</v>
      </c>
      <c r="X36" s="15">
        <v>0</v>
      </c>
      <c r="Y36" s="15">
        <v>0</v>
      </c>
      <c r="Z36" s="15">
        <v>0</v>
      </c>
      <c r="AA36" s="15">
        <v>0</v>
      </c>
      <c r="AB36" s="15">
        <v>0</v>
      </c>
      <c r="AC36" s="15">
        <v>0</v>
      </c>
      <c r="AD36" s="15">
        <v>0</v>
      </c>
      <c r="AE36" s="15">
        <v>0</v>
      </c>
      <c r="AF36" s="15">
        <v>0</v>
      </c>
      <c r="AG36" s="15">
        <v>0</v>
      </c>
      <c r="AH36" s="15">
        <v>0</v>
      </c>
      <c r="AI36" s="15">
        <v>0</v>
      </c>
      <c r="AJ36" s="15">
        <v>0</v>
      </c>
      <c r="AK36" s="15">
        <v>0</v>
      </c>
      <c r="AL36" s="15">
        <v>0</v>
      </c>
      <c r="AM36" s="15">
        <v>0</v>
      </c>
      <c r="AN36" s="15">
        <v>0</v>
      </c>
      <c r="AO36" s="15">
        <v>0</v>
      </c>
      <c r="AP36" s="15">
        <v>0</v>
      </c>
      <c r="AQ36" s="15">
        <v>0</v>
      </c>
      <c r="AR36" s="16">
        <f t="shared" si="0"/>
        <v>0</v>
      </c>
    </row>
    <row r="37" spans="1:44" ht="13.25" x14ac:dyDescent="0.25">
      <c r="A37" s="13" t="s">
        <v>109</v>
      </c>
      <c r="B37" s="14" t="s">
        <v>110</v>
      </c>
      <c r="C37" s="15">
        <v>0</v>
      </c>
      <c r="D37" s="15">
        <v>0</v>
      </c>
      <c r="E37" s="15">
        <v>0</v>
      </c>
      <c r="F37" s="15">
        <v>0</v>
      </c>
      <c r="G37" s="15">
        <v>0</v>
      </c>
      <c r="H37" s="15">
        <v>0</v>
      </c>
      <c r="I37" s="15">
        <v>0</v>
      </c>
      <c r="J37" s="15">
        <v>0</v>
      </c>
      <c r="K37" s="15">
        <v>0</v>
      </c>
      <c r="L37" s="15">
        <v>0</v>
      </c>
      <c r="M37" s="15">
        <v>0</v>
      </c>
      <c r="N37" s="15">
        <v>0</v>
      </c>
      <c r="O37" s="15">
        <v>0</v>
      </c>
      <c r="P37" s="15">
        <v>0</v>
      </c>
      <c r="Q37" s="15">
        <v>0</v>
      </c>
      <c r="R37" s="15">
        <v>0</v>
      </c>
      <c r="S37" s="15">
        <v>0</v>
      </c>
      <c r="T37" s="15">
        <v>0</v>
      </c>
      <c r="U37" s="15">
        <v>0</v>
      </c>
      <c r="V37" s="15">
        <v>0</v>
      </c>
      <c r="W37" s="15">
        <v>0</v>
      </c>
      <c r="X37" s="15">
        <v>0</v>
      </c>
      <c r="Y37" s="15">
        <v>0</v>
      </c>
      <c r="Z37" s="15">
        <v>0</v>
      </c>
      <c r="AA37" s="15">
        <v>0</v>
      </c>
      <c r="AB37" s="15">
        <v>0</v>
      </c>
      <c r="AC37" s="15">
        <v>0</v>
      </c>
      <c r="AD37" s="15">
        <v>0</v>
      </c>
      <c r="AE37" s="15">
        <v>0</v>
      </c>
      <c r="AF37" s="15">
        <v>0</v>
      </c>
      <c r="AG37" s="15">
        <v>0</v>
      </c>
      <c r="AH37" s="15">
        <v>0</v>
      </c>
      <c r="AI37" s="15">
        <v>0</v>
      </c>
      <c r="AJ37" s="15">
        <v>0</v>
      </c>
      <c r="AK37" s="15">
        <v>0</v>
      </c>
      <c r="AL37" s="15">
        <v>0</v>
      </c>
      <c r="AM37" s="15">
        <v>0</v>
      </c>
      <c r="AN37" s="15">
        <v>0</v>
      </c>
      <c r="AO37" s="15">
        <v>0</v>
      </c>
      <c r="AP37" s="15">
        <v>0</v>
      </c>
      <c r="AQ37" s="15">
        <v>0</v>
      </c>
      <c r="AR37" s="16">
        <f t="shared" si="0"/>
        <v>0</v>
      </c>
    </row>
    <row r="38" spans="1:44" ht="13.25" x14ac:dyDescent="0.25">
      <c r="A38" s="13" t="s">
        <v>111</v>
      </c>
      <c r="B38" s="14" t="s">
        <v>112</v>
      </c>
      <c r="C38" s="15">
        <v>0</v>
      </c>
      <c r="D38" s="15">
        <v>0</v>
      </c>
      <c r="E38" s="15">
        <v>0</v>
      </c>
      <c r="F38" s="15">
        <v>0</v>
      </c>
      <c r="G38" s="15">
        <v>0</v>
      </c>
      <c r="H38" s="15">
        <v>0</v>
      </c>
      <c r="I38" s="15">
        <v>0</v>
      </c>
      <c r="J38" s="15">
        <v>0</v>
      </c>
      <c r="K38" s="15">
        <v>0</v>
      </c>
      <c r="L38" s="15">
        <v>0</v>
      </c>
      <c r="M38" s="15">
        <v>0</v>
      </c>
      <c r="N38" s="15">
        <v>0</v>
      </c>
      <c r="O38" s="15">
        <v>0</v>
      </c>
      <c r="P38" s="15">
        <v>0</v>
      </c>
      <c r="Q38" s="15">
        <v>0</v>
      </c>
      <c r="R38" s="15">
        <v>0</v>
      </c>
      <c r="S38" s="15">
        <v>0</v>
      </c>
      <c r="T38" s="15">
        <v>0</v>
      </c>
      <c r="U38" s="15">
        <v>0</v>
      </c>
      <c r="V38" s="15">
        <v>0</v>
      </c>
      <c r="W38" s="15">
        <v>0</v>
      </c>
      <c r="X38" s="15">
        <v>0</v>
      </c>
      <c r="Y38" s="15">
        <v>0</v>
      </c>
      <c r="Z38" s="15">
        <v>0</v>
      </c>
      <c r="AA38" s="15">
        <v>0</v>
      </c>
      <c r="AB38" s="15">
        <v>0</v>
      </c>
      <c r="AC38" s="15">
        <v>0</v>
      </c>
      <c r="AD38" s="15">
        <v>0</v>
      </c>
      <c r="AE38" s="15">
        <v>0</v>
      </c>
      <c r="AF38" s="15">
        <v>0</v>
      </c>
      <c r="AG38" s="15">
        <v>0</v>
      </c>
      <c r="AH38" s="15">
        <v>0</v>
      </c>
      <c r="AI38" s="15">
        <v>0</v>
      </c>
      <c r="AJ38" s="15">
        <v>0</v>
      </c>
      <c r="AK38" s="15">
        <v>0</v>
      </c>
      <c r="AL38" s="15">
        <v>0</v>
      </c>
      <c r="AM38" s="15">
        <v>0</v>
      </c>
      <c r="AN38" s="15">
        <v>0</v>
      </c>
      <c r="AO38" s="15">
        <v>0</v>
      </c>
      <c r="AP38" s="15">
        <v>0</v>
      </c>
      <c r="AQ38" s="15">
        <v>0</v>
      </c>
      <c r="AR38" s="16">
        <f t="shared" si="0"/>
        <v>0</v>
      </c>
    </row>
    <row r="39" spans="1:44" ht="13.25" x14ac:dyDescent="0.25">
      <c r="A39" s="13" t="s">
        <v>113</v>
      </c>
      <c r="B39" s="14" t="s">
        <v>114</v>
      </c>
      <c r="C39" s="15">
        <v>0</v>
      </c>
      <c r="D39" s="15">
        <v>0</v>
      </c>
      <c r="E39" s="15">
        <v>0</v>
      </c>
      <c r="F39" s="15">
        <v>0</v>
      </c>
      <c r="G39" s="15">
        <v>-3</v>
      </c>
      <c r="H39" s="15">
        <v>0</v>
      </c>
      <c r="I39" s="15">
        <v>0</v>
      </c>
      <c r="J39" s="15">
        <v>0</v>
      </c>
      <c r="K39" s="15">
        <v>0</v>
      </c>
      <c r="L39" s="15">
        <v>0</v>
      </c>
      <c r="M39" s="15">
        <v>0</v>
      </c>
      <c r="N39" s="15">
        <v>0</v>
      </c>
      <c r="O39" s="15">
        <v>0</v>
      </c>
      <c r="P39" s="15">
        <v>0</v>
      </c>
      <c r="Q39" s="15">
        <v>0</v>
      </c>
      <c r="R39" s="15">
        <v>0</v>
      </c>
      <c r="S39" s="15">
        <v>0</v>
      </c>
      <c r="T39" s="15">
        <v>0</v>
      </c>
      <c r="U39" s="15">
        <v>0</v>
      </c>
      <c r="V39" s="15">
        <v>0</v>
      </c>
      <c r="W39" s="15">
        <v>0</v>
      </c>
      <c r="X39" s="15">
        <v>0</v>
      </c>
      <c r="Y39" s="15">
        <v>-5</v>
      </c>
      <c r="Z39" s="15">
        <v>-10</v>
      </c>
      <c r="AA39" s="15">
        <v>-1</v>
      </c>
      <c r="AB39" s="15">
        <v>0</v>
      </c>
      <c r="AC39" s="15">
        <v>0</v>
      </c>
      <c r="AD39" s="15">
        <v>0</v>
      </c>
      <c r="AE39" s="15">
        <v>0</v>
      </c>
      <c r="AF39" s="15">
        <v>0</v>
      </c>
      <c r="AG39" s="15">
        <v>1</v>
      </c>
      <c r="AH39" s="15">
        <v>-7</v>
      </c>
      <c r="AI39" s="15">
        <v>0</v>
      </c>
      <c r="AJ39" s="15">
        <v>-16</v>
      </c>
      <c r="AK39" s="15">
        <v>3074</v>
      </c>
      <c r="AL39" s="15">
        <v>0</v>
      </c>
      <c r="AM39" s="15">
        <v>2</v>
      </c>
      <c r="AN39" s="15">
        <v>0</v>
      </c>
      <c r="AO39" s="15">
        <v>0</v>
      </c>
      <c r="AP39" s="15">
        <v>34</v>
      </c>
      <c r="AQ39" s="15">
        <v>0</v>
      </c>
      <c r="AR39" s="16">
        <f t="shared" si="0"/>
        <v>3069</v>
      </c>
    </row>
    <row r="40" spans="1:44" ht="13.25" x14ac:dyDescent="0.25">
      <c r="A40" s="13" t="s">
        <v>115</v>
      </c>
      <c r="B40" s="14" t="s">
        <v>116</v>
      </c>
      <c r="C40" s="15">
        <v>0</v>
      </c>
      <c r="D40" s="15">
        <v>0</v>
      </c>
      <c r="E40" s="15">
        <v>0</v>
      </c>
      <c r="F40" s="15">
        <v>0</v>
      </c>
      <c r="G40" s="15">
        <v>0</v>
      </c>
      <c r="H40" s="15">
        <v>0</v>
      </c>
      <c r="I40" s="15">
        <v>0</v>
      </c>
      <c r="J40" s="15">
        <v>0</v>
      </c>
      <c r="K40" s="15">
        <v>0</v>
      </c>
      <c r="L40" s="15">
        <v>0</v>
      </c>
      <c r="M40" s="15">
        <v>0</v>
      </c>
      <c r="N40" s="15">
        <v>0</v>
      </c>
      <c r="O40" s="15">
        <v>0</v>
      </c>
      <c r="P40" s="15">
        <v>0</v>
      </c>
      <c r="Q40" s="15">
        <v>0</v>
      </c>
      <c r="R40" s="15">
        <v>0</v>
      </c>
      <c r="S40" s="15">
        <v>0</v>
      </c>
      <c r="T40" s="15">
        <v>0</v>
      </c>
      <c r="U40" s="15">
        <v>0</v>
      </c>
      <c r="V40" s="15">
        <v>0</v>
      </c>
      <c r="W40" s="15">
        <v>0</v>
      </c>
      <c r="X40" s="15">
        <v>0</v>
      </c>
      <c r="Y40" s="15">
        <v>0</v>
      </c>
      <c r="Z40" s="15">
        <v>0</v>
      </c>
      <c r="AA40" s="15">
        <v>0</v>
      </c>
      <c r="AB40" s="15">
        <v>0</v>
      </c>
      <c r="AC40" s="15">
        <v>0</v>
      </c>
      <c r="AD40" s="15">
        <v>0</v>
      </c>
      <c r="AE40" s="15">
        <v>0</v>
      </c>
      <c r="AF40" s="15">
        <v>0</v>
      </c>
      <c r="AG40" s="15">
        <v>0</v>
      </c>
      <c r="AH40" s="15">
        <v>0</v>
      </c>
      <c r="AI40" s="15">
        <v>0</v>
      </c>
      <c r="AJ40" s="15">
        <v>0</v>
      </c>
      <c r="AK40" s="15">
        <v>0</v>
      </c>
      <c r="AL40" s="15">
        <v>0</v>
      </c>
      <c r="AM40" s="15">
        <v>0</v>
      </c>
      <c r="AN40" s="15">
        <v>0</v>
      </c>
      <c r="AO40" s="15">
        <v>0</v>
      </c>
      <c r="AP40" s="15">
        <v>0</v>
      </c>
      <c r="AQ40" s="15">
        <v>0</v>
      </c>
      <c r="AR40" s="16">
        <f t="shared" si="0"/>
        <v>0</v>
      </c>
    </row>
    <row r="41" spans="1:44" ht="13.25" x14ac:dyDescent="0.25">
      <c r="A41" s="13" t="s">
        <v>117</v>
      </c>
      <c r="B41" s="14" t="s">
        <v>118</v>
      </c>
      <c r="C41" s="15">
        <v>0</v>
      </c>
      <c r="D41" s="15">
        <v>0</v>
      </c>
      <c r="E41" s="15">
        <v>0</v>
      </c>
      <c r="F41" s="15">
        <v>0</v>
      </c>
      <c r="G41" s="15">
        <v>0</v>
      </c>
      <c r="H41" s="15">
        <v>0</v>
      </c>
      <c r="I41" s="15">
        <v>0</v>
      </c>
      <c r="J41" s="15">
        <v>0</v>
      </c>
      <c r="K41" s="15">
        <v>0</v>
      </c>
      <c r="L41" s="15">
        <v>0</v>
      </c>
      <c r="M41" s="15">
        <v>0</v>
      </c>
      <c r="N41" s="15">
        <v>0</v>
      </c>
      <c r="O41" s="15">
        <v>0</v>
      </c>
      <c r="P41" s="15">
        <v>0</v>
      </c>
      <c r="Q41" s="15">
        <v>0</v>
      </c>
      <c r="R41" s="15">
        <v>0</v>
      </c>
      <c r="S41" s="15">
        <v>0</v>
      </c>
      <c r="T41" s="15">
        <v>0</v>
      </c>
      <c r="U41" s="15">
        <v>0</v>
      </c>
      <c r="V41" s="15">
        <v>0</v>
      </c>
      <c r="W41" s="15">
        <v>0</v>
      </c>
      <c r="X41" s="15">
        <v>0</v>
      </c>
      <c r="Y41" s="15">
        <v>0</v>
      </c>
      <c r="Z41" s="15">
        <v>0</v>
      </c>
      <c r="AA41" s="15">
        <v>0</v>
      </c>
      <c r="AB41" s="15">
        <v>0</v>
      </c>
      <c r="AC41" s="15">
        <v>0</v>
      </c>
      <c r="AD41" s="15">
        <v>0</v>
      </c>
      <c r="AE41" s="15">
        <v>0</v>
      </c>
      <c r="AF41" s="15">
        <v>0</v>
      </c>
      <c r="AG41" s="15">
        <v>0</v>
      </c>
      <c r="AH41" s="15">
        <v>0</v>
      </c>
      <c r="AI41" s="15">
        <v>0</v>
      </c>
      <c r="AJ41" s="15">
        <v>0</v>
      </c>
      <c r="AK41" s="15">
        <v>0</v>
      </c>
      <c r="AL41" s="15">
        <v>0</v>
      </c>
      <c r="AM41" s="15">
        <v>0</v>
      </c>
      <c r="AN41" s="15">
        <v>0</v>
      </c>
      <c r="AO41" s="15">
        <v>0</v>
      </c>
      <c r="AP41" s="15">
        <v>0</v>
      </c>
      <c r="AQ41" s="15">
        <v>0</v>
      </c>
      <c r="AR41" s="16">
        <f t="shared" si="0"/>
        <v>0</v>
      </c>
    </row>
    <row r="42" spans="1:44" ht="13.25" x14ac:dyDescent="0.25">
      <c r="A42" s="13" t="s">
        <v>119</v>
      </c>
      <c r="B42" s="14" t="s">
        <v>120</v>
      </c>
      <c r="C42" s="15">
        <v>0</v>
      </c>
      <c r="D42" s="15">
        <v>0</v>
      </c>
      <c r="E42" s="15">
        <v>0</v>
      </c>
      <c r="F42" s="15">
        <v>0</v>
      </c>
      <c r="G42" s="15">
        <v>0</v>
      </c>
      <c r="H42" s="15">
        <v>0</v>
      </c>
      <c r="I42" s="15">
        <v>0</v>
      </c>
      <c r="J42" s="15">
        <v>0</v>
      </c>
      <c r="K42" s="15">
        <v>0</v>
      </c>
      <c r="L42" s="15">
        <v>0</v>
      </c>
      <c r="M42" s="15">
        <v>0</v>
      </c>
      <c r="N42" s="15">
        <v>0</v>
      </c>
      <c r="O42" s="15">
        <v>0</v>
      </c>
      <c r="P42" s="15">
        <v>0</v>
      </c>
      <c r="Q42" s="15">
        <v>0</v>
      </c>
      <c r="R42" s="15">
        <v>0</v>
      </c>
      <c r="S42" s="15">
        <v>0</v>
      </c>
      <c r="T42" s="15">
        <v>0</v>
      </c>
      <c r="U42" s="15">
        <v>0</v>
      </c>
      <c r="V42" s="15">
        <v>0</v>
      </c>
      <c r="W42" s="15">
        <v>0</v>
      </c>
      <c r="X42" s="15">
        <v>0</v>
      </c>
      <c r="Y42" s="15">
        <v>0</v>
      </c>
      <c r="Z42" s="15">
        <v>0</v>
      </c>
      <c r="AA42" s="15">
        <v>0</v>
      </c>
      <c r="AB42" s="15">
        <v>0</v>
      </c>
      <c r="AC42" s="15">
        <v>0</v>
      </c>
      <c r="AD42" s="15">
        <v>0</v>
      </c>
      <c r="AE42" s="15">
        <v>0</v>
      </c>
      <c r="AF42" s="15">
        <v>0</v>
      </c>
      <c r="AG42" s="15">
        <v>0</v>
      </c>
      <c r="AH42" s="15">
        <v>0</v>
      </c>
      <c r="AI42" s="15">
        <v>0</v>
      </c>
      <c r="AJ42" s="15">
        <v>0</v>
      </c>
      <c r="AK42" s="15">
        <v>0</v>
      </c>
      <c r="AL42" s="15">
        <v>0</v>
      </c>
      <c r="AM42" s="15">
        <v>0</v>
      </c>
      <c r="AN42" s="15">
        <v>0</v>
      </c>
      <c r="AO42" s="15">
        <v>0</v>
      </c>
      <c r="AP42" s="15">
        <v>0</v>
      </c>
      <c r="AQ42" s="15">
        <v>0</v>
      </c>
      <c r="AR42" s="16">
        <f t="shared" si="0"/>
        <v>0</v>
      </c>
    </row>
    <row r="43" spans="1:44" ht="13.25" x14ac:dyDescent="0.25">
      <c r="A43" s="13" t="s">
        <v>121</v>
      </c>
      <c r="B43" s="14" t="s">
        <v>122</v>
      </c>
      <c r="C43" s="15">
        <v>0</v>
      </c>
      <c r="D43" s="15">
        <v>0</v>
      </c>
      <c r="E43" s="15">
        <v>0</v>
      </c>
      <c r="F43" s="15">
        <v>0</v>
      </c>
      <c r="G43" s="15">
        <v>0</v>
      </c>
      <c r="H43" s="15">
        <v>0</v>
      </c>
      <c r="I43" s="15">
        <v>0</v>
      </c>
      <c r="J43" s="15">
        <v>0</v>
      </c>
      <c r="K43" s="15">
        <v>0</v>
      </c>
      <c r="L43" s="15">
        <v>0</v>
      </c>
      <c r="M43" s="15">
        <v>0</v>
      </c>
      <c r="N43" s="15">
        <v>0</v>
      </c>
      <c r="O43" s="15">
        <v>0</v>
      </c>
      <c r="P43" s="15">
        <v>0</v>
      </c>
      <c r="Q43" s="15">
        <v>0</v>
      </c>
      <c r="R43" s="15">
        <v>0</v>
      </c>
      <c r="S43" s="15">
        <v>0</v>
      </c>
      <c r="T43" s="15">
        <v>0</v>
      </c>
      <c r="U43" s="15">
        <v>0</v>
      </c>
      <c r="V43" s="15">
        <v>0</v>
      </c>
      <c r="W43" s="15">
        <v>0</v>
      </c>
      <c r="X43" s="15">
        <v>0</v>
      </c>
      <c r="Y43" s="15">
        <v>0</v>
      </c>
      <c r="Z43" s="15">
        <v>0</v>
      </c>
      <c r="AA43" s="15">
        <v>0</v>
      </c>
      <c r="AB43" s="15">
        <v>0</v>
      </c>
      <c r="AC43" s="15">
        <v>0</v>
      </c>
      <c r="AD43" s="15">
        <v>0</v>
      </c>
      <c r="AE43" s="15">
        <v>0</v>
      </c>
      <c r="AF43" s="15">
        <v>0</v>
      </c>
      <c r="AG43" s="15">
        <v>0</v>
      </c>
      <c r="AH43" s="15">
        <v>0</v>
      </c>
      <c r="AI43" s="15">
        <v>0</v>
      </c>
      <c r="AJ43" s="15">
        <v>0</v>
      </c>
      <c r="AK43" s="15">
        <v>0</v>
      </c>
      <c r="AL43" s="15">
        <v>0</v>
      </c>
      <c r="AM43" s="15">
        <v>0</v>
      </c>
      <c r="AN43" s="15">
        <v>0</v>
      </c>
      <c r="AO43" s="15">
        <v>0</v>
      </c>
      <c r="AP43" s="15">
        <v>0</v>
      </c>
      <c r="AQ43" s="15">
        <v>0</v>
      </c>
      <c r="AR43" s="16">
        <f t="shared" si="0"/>
        <v>0</v>
      </c>
    </row>
    <row r="44" spans="1:44" ht="13.25" x14ac:dyDescent="0.25">
      <c r="A44" s="13" t="s">
        <v>123</v>
      </c>
      <c r="B44" s="14" t="s">
        <v>124</v>
      </c>
      <c r="C44" s="15">
        <v>0</v>
      </c>
      <c r="D44" s="15">
        <v>0</v>
      </c>
      <c r="E44" s="15">
        <v>0</v>
      </c>
      <c r="F44" s="15">
        <v>0</v>
      </c>
      <c r="G44" s="15">
        <v>0</v>
      </c>
      <c r="H44" s="15">
        <v>0</v>
      </c>
      <c r="I44" s="15">
        <v>0</v>
      </c>
      <c r="J44" s="15">
        <v>0</v>
      </c>
      <c r="K44" s="15">
        <v>0</v>
      </c>
      <c r="L44" s="15">
        <v>0</v>
      </c>
      <c r="M44" s="15">
        <v>0</v>
      </c>
      <c r="N44" s="15">
        <v>0</v>
      </c>
      <c r="O44" s="15">
        <v>0</v>
      </c>
      <c r="P44" s="15">
        <v>0</v>
      </c>
      <c r="Q44" s="15">
        <v>0</v>
      </c>
      <c r="R44" s="15">
        <v>0</v>
      </c>
      <c r="S44" s="15">
        <v>0</v>
      </c>
      <c r="T44" s="15">
        <v>0</v>
      </c>
      <c r="U44" s="15">
        <v>0</v>
      </c>
      <c r="V44" s="15">
        <v>0</v>
      </c>
      <c r="W44" s="15">
        <v>0</v>
      </c>
      <c r="X44" s="15">
        <v>0</v>
      </c>
      <c r="Y44" s="15">
        <v>0</v>
      </c>
      <c r="Z44" s="15">
        <v>0</v>
      </c>
      <c r="AA44" s="15">
        <v>0</v>
      </c>
      <c r="AB44" s="15">
        <v>0</v>
      </c>
      <c r="AC44" s="15">
        <v>0</v>
      </c>
      <c r="AD44" s="15">
        <v>0</v>
      </c>
      <c r="AE44" s="15">
        <v>0</v>
      </c>
      <c r="AF44" s="15">
        <v>0</v>
      </c>
      <c r="AG44" s="15">
        <v>0</v>
      </c>
      <c r="AH44" s="15">
        <v>0</v>
      </c>
      <c r="AI44" s="15">
        <v>0</v>
      </c>
      <c r="AJ44" s="15">
        <v>0</v>
      </c>
      <c r="AK44" s="15">
        <v>0</v>
      </c>
      <c r="AL44" s="15">
        <v>0</v>
      </c>
      <c r="AM44" s="15">
        <v>0</v>
      </c>
      <c r="AN44" s="15">
        <v>0</v>
      </c>
      <c r="AO44" s="15">
        <v>0</v>
      </c>
      <c r="AP44" s="15">
        <v>0</v>
      </c>
      <c r="AQ44" s="15">
        <v>0</v>
      </c>
      <c r="AR44" s="16">
        <f t="shared" si="0"/>
        <v>0</v>
      </c>
    </row>
    <row r="45" spans="1:44" ht="13.25" x14ac:dyDescent="0.25">
      <c r="A45" s="13" t="s">
        <v>125</v>
      </c>
      <c r="B45" s="14" t="s">
        <v>126</v>
      </c>
      <c r="C45" s="15">
        <v>0</v>
      </c>
      <c r="D45" s="15">
        <v>0</v>
      </c>
      <c r="E45" s="15">
        <v>0</v>
      </c>
      <c r="F45" s="15">
        <v>0</v>
      </c>
      <c r="G45" s="15">
        <v>0</v>
      </c>
      <c r="H45" s="15">
        <v>0</v>
      </c>
      <c r="I45" s="15">
        <v>0</v>
      </c>
      <c r="J45" s="15">
        <v>0</v>
      </c>
      <c r="K45" s="15">
        <v>0</v>
      </c>
      <c r="L45" s="15">
        <v>0</v>
      </c>
      <c r="M45" s="15">
        <v>0</v>
      </c>
      <c r="N45" s="15">
        <v>0</v>
      </c>
      <c r="O45" s="15">
        <v>0</v>
      </c>
      <c r="P45" s="15">
        <v>0</v>
      </c>
      <c r="Q45" s="15">
        <v>0</v>
      </c>
      <c r="R45" s="15">
        <v>0</v>
      </c>
      <c r="S45" s="15">
        <v>0</v>
      </c>
      <c r="T45" s="15">
        <v>0</v>
      </c>
      <c r="U45" s="15">
        <v>0</v>
      </c>
      <c r="V45" s="15">
        <v>0</v>
      </c>
      <c r="W45" s="15">
        <v>0</v>
      </c>
      <c r="X45" s="15">
        <v>0</v>
      </c>
      <c r="Y45" s="15">
        <v>0</v>
      </c>
      <c r="Z45" s="15">
        <v>0</v>
      </c>
      <c r="AA45" s="15">
        <v>0</v>
      </c>
      <c r="AB45" s="15">
        <v>0</v>
      </c>
      <c r="AC45" s="15">
        <v>0</v>
      </c>
      <c r="AD45" s="15">
        <v>0</v>
      </c>
      <c r="AE45" s="15">
        <v>0</v>
      </c>
      <c r="AF45" s="15">
        <v>0</v>
      </c>
      <c r="AG45" s="15">
        <v>0</v>
      </c>
      <c r="AH45" s="15">
        <v>0</v>
      </c>
      <c r="AI45" s="15">
        <v>0</v>
      </c>
      <c r="AJ45" s="15">
        <v>0</v>
      </c>
      <c r="AK45" s="15">
        <v>0</v>
      </c>
      <c r="AL45" s="15">
        <v>0</v>
      </c>
      <c r="AM45" s="15">
        <v>0</v>
      </c>
      <c r="AN45" s="15">
        <v>0</v>
      </c>
      <c r="AO45" s="15">
        <v>0</v>
      </c>
      <c r="AP45" s="15">
        <v>0</v>
      </c>
      <c r="AQ45" s="15">
        <v>0</v>
      </c>
      <c r="AR45" s="16">
        <f t="shared" si="0"/>
        <v>0</v>
      </c>
    </row>
    <row r="46" spans="1:44" ht="13.25" x14ac:dyDescent="0.25">
      <c r="A46" s="13" t="s">
        <v>127</v>
      </c>
      <c r="B46" s="14" t="s">
        <v>128</v>
      </c>
      <c r="C46" s="15"/>
      <c r="D46" s="15"/>
      <c r="E46" s="15"/>
      <c r="F46" s="15"/>
      <c r="G46" s="15"/>
      <c r="H46" s="15"/>
      <c r="I46" s="15"/>
      <c r="J46" s="15"/>
      <c r="K46" s="15"/>
      <c r="L46" s="15"/>
      <c r="M46" s="15"/>
      <c r="N46" s="15"/>
      <c r="O46" s="15"/>
      <c r="P46" s="15"/>
      <c r="Q46" s="15"/>
      <c r="R46" s="15"/>
      <c r="S46" s="15"/>
      <c r="T46" s="15"/>
      <c r="U46" s="15"/>
      <c r="V46" s="15"/>
      <c r="W46" s="15"/>
      <c r="X46" s="15"/>
      <c r="Y46" s="15"/>
      <c r="Z46" s="15"/>
      <c r="AA46" s="15"/>
      <c r="AB46" s="15"/>
      <c r="AC46" s="15"/>
      <c r="AD46" s="15"/>
      <c r="AE46" s="15"/>
      <c r="AF46" s="15"/>
      <c r="AG46" s="15"/>
      <c r="AH46" s="15"/>
      <c r="AI46" s="15"/>
      <c r="AJ46" s="15"/>
      <c r="AK46" s="15"/>
      <c r="AL46" s="15"/>
      <c r="AM46" s="15"/>
      <c r="AN46" s="15"/>
      <c r="AO46" s="15"/>
      <c r="AP46" s="15"/>
      <c r="AQ46" s="15"/>
      <c r="AR46" s="16">
        <f t="shared" si="0"/>
        <v>0</v>
      </c>
    </row>
    <row r="47" spans="1:44" ht="13.25" x14ac:dyDescent="0.25">
      <c r="A47" s="13" t="s">
        <v>129</v>
      </c>
      <c r="B47" s="14" t="s">
        <v>130</v>
      </c>
      <c r="C47" s="15"/>
      <c r="D47" s="15"/>
      <c r="E47" s="15"/>
      <c r="F47" s="15"/>
      <c r="G47" s="15"/>
      <c r="H47" s="15"/>
      <c r="I47" s="15"/>
      <c r="J47" s="15"/>
      <c r="K47" s="15"/>
      <c r="L47" s="15"/>
      <c r="M47" s="15"/>
      <c r="N47" s="15"/>
      <c r="O47" s="15"/>
      <c r="P47" s="15"/>
      <c r="Q47" s="15"/>
      <c r="R47" s="15"/>
      <c r="S47" s="15"/>
      <c r="T47" s="15"/>
      <c r="U47" s="15"/>
      <c r="V47" s="15"/>
      <c r="W47" s="15"/>
      <c r="X47" s="15"/>
      <c r="Y47" s="15"/>
      <c r="Z47" s="15"/>
      <c r="AA47" s="15"/>
      <c r="AB47" s="15"/>
      <c r="AC47" s="15"/>
      <c r="AD47" s="15"/>
      <c r="AE47" s="15"/>
      <c r="AF47" s="15"/>
      <c r="AG47" s="15"/>
      <c r="AH47" s="15"/>
      <c r="AI47" s="15"/>
      <c r="AJ47" s="15"/>
      <c r="AK47" s="15"/>
      <c r="AL47" s="15"/>
      <c r="AM47" s="15"/>
      <c r="AN47" s="15"/>
      <c r="AO47" s="15"/>
      <c r="AP47" s="15"/>
      <c r="AQ47" s="15"/>
      <c r="AR47" s="16">
        <f t="shared" si="0"/>
        <v>0</v>
      </c>
    </row>
    <row r="48" spans="1:44" ht="13.25" x14ac:dyDescent="0.25">
      <c r="A48" s="17" t="s">
        <v>131</v>
      </c>
      <c r="B48" s="18" t="s">
        <v>132</v>
      </c>
      <c r="C48" s="19">
        <f t="shared" ref="C48:AR48" si="1">SUM(C5:C47)</f>
        <v>10510</v>
      </c>
      <c r="D48" s="19">
        <f t="shared" si="1"/>
        <v>1441</v>
      </c>
      <c r="E48" s="19">
        <f t="shared" si="1"/>
        <v>3487</v>
      </c>
      <c r="F48" s="19">
        <f t="shared" si="1"/>
        <v>153</v>
      </c>
      <c r="G48" s="19">
        <f t="shared" si="1"/>
        <v>1153</v>
      </c>
      <c r="H48" s="19">
        <f t="shared" si="1"/>
        <v>537</v>
      </c>
      <c r="I48" s="19">
        <f t="shared" si="1"/>
        <v>547</v>
      </c>
      <c r="J48" s="19">
        <f t="shared" si="1"/>
        <v>3684</v>
      </c>
      <c r="K48" s="19">
        <f t="shared" si="1"/>
        <v>1224</v>
      </c>
      <c r="L48" s="19">
        <f t="shared" si="1"/>
        <v>1933</v>
      </c>
      <c r="M48" s="19">
        <f t="shared" si="1"/>
        <v>2336</v>
      </c>
      <c r="N48" s="19">
        <f t="shared" si="1"/>
        <v>2027</v>
      </c>
      <c r="O48" s="19">
        <f t="shared" si="1"/>
        <v>329</v>
      </c>
      <c r="P48" s="19">
        <f t="shared" si="1"/>
        <v>1447</v>
      </c>
      <c r="Q48" s="19">
        <f t="shared" si="1"/>
        <v>3398</v>
      </c>
      <c r="R48" s="19">
        <f t="shared" si="1"/>
        <v>3647</v>
      </c>
      <c r="S48" s="19">
        <f t="shared" si="1"/>
        <v>1164</v>
      </c>
      <c r="T48" s="19">
        <f t="shared" si="1"/>
        <v>1419</v>
      </c>
      <c r="U48" s="19">
        <f t="shared" si="1"/>
        <v>6086</v>
      </c>
      <c r="V48" s="19">
        <f t="shared" si="1"/>
        <v>3295</v>
      </c>
      <c r="W48" s="19">
        <f t="shared" si="1"/>
        <v>2107</v>
      </c>
      <c r="X48" s="19">
        <f t="shared" si="1"/>
        <v>2268</v>
      </c>
      <c r="Y48" s="19">
        <f t="shared" si="1"/>
        <v>6043</v>
      </c>
      <c r="Z48" s="19">
        <f t="shared" si="1"/>
        <v>6988</v>
      </c>
      <c r="AA48" s="19">
        <f t="shared" si="1"/>
        <v>18573</v>
      </c>
      <c r="AB48" s="19">
        <f t="shared" si="1"/>
        <v>9187</v>
      </c>
      <c r="AC48" s="19">
        <f t="shared" si="1"/>
        <v>3349</v>
      </c>
      <c r="AD48" s="19">
        <f t="shared" si="1"/>
        <v>4589</v>
      </c>
      <c r="AE48" s="19">
        <f t="shared" si="1"/>
        <v>127246</v>
      </c>
      <c r="AF48" s="19">
        <f t="shared" si="1"/>
        <v>4819</v>
      </c>
      <c r="AG48" s="19">
        <f t="shared" si="1"/>
        <v>18082</v>
      </c>
      <c r="AH48" s="19">
        <f t="shared" si="1"/>
        <v>18070</v>
      </c>
      <c r="AI48" s="19">
        <f t="shared" si="1"/>
        <v>4463</v>
      </c>
      <c r="AJ48" s="19">
        <f t="shared" si="1"/>
        <v>4676</v>
      </c>
      <c r="AK48" s="19">
        <f t="shared" si="1"/>
        <v>12120</v>
      </c>
      <c r="AL48" s="19">
        <f t="shared" si="1"/>
        <v>580</v>
      </c>
      <c r="AM48" s="19">
        <f t="shared" si="1"/>
        <v>8961</v>
      </c>
      <c r="AN48" s="19">
        <f t="shared" si="1"/>
        <v>8882</v>
      </c>
      <c r="AO48" s="19">
        <f t="shared" si="1"/>
        <v>4100</v>
      </c>
      <c r="AP48" s="19">
        <f t="shared" si="1"/>
        <v>28914</v>
      </c>
      <c r="AQ48" s="19">
        <f t="shared" si="1"/>
        <v>536</v>
      </c>
      <c r="AR48" s="20">
        <f t="shared" si="1"/>
        <v>344370</v>
      </c>
    </row>
  </sheetData>
  <mergeCells count="2">
    <mergeCell ref="A3:B3"/>
    <mergeCell ref="A4:B4"/>
  </mergeCells>
  <phoneticPr fontId="0" type="noConversion"/>
  <pageMargins left="0" right="0" top="0" bottom="0" header="0.51181102362204722" footer="0.51181102362204722"/>
  <pageSetup paperSize="9" scale="50" orientation="landscape"/>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3"/>
  <dimension ref="A1:AC211"/>
  <sheetViews>
    <sheetView zoomScale="85" zoomScaleNormal="85" workbookViewId="0">
      <pane xSplit="1" ySplit="1" topLeftCell="B170" activePane="bottomRight" state="frozen"/>
      <selection pane="topRight" activeCell="B1" sqref="B1"/>
      <selection pane="bottomLeft" activeCell="A2" sqref="A2"/>
      <selection pane="bottomRight" activeCell="N178" sqref="N178"/>
    </sheetView>
  </sheetViews>
  <sheetFormatPr baseColWidth="10" defaultColWidth="11.453125" defaultRowHeight="12.5" outlineLevelRow="1" x14ac:dyDescent="0.25"/>
  <cols>
    <col min="1" max="1" width="14.54296875" customWidth="1"/>
    <col min="2" max="2" width="13.08984375" bestFit="1" customWidth="1"/>
    <col min="3" max="7" width="12.6328125" bestFit="1" customWidth="1"/>
    <col min="8" max="21" width="11" bestFit="1" customWidth="1"/>
    <col min="22" max="22" width="12.36328125" bestFit="1" customWidth="1"/>
    <col min="23" max="25" width="11" bestFit="1" customWidth="1"/>
  </cols>
  <sheetData>
    <row r="1" spans="1:26" x14ac:dyDescent="0.25">
      <c r="B1">
        <v>1</v>
      </c>
      <c r="C1">
        <v>2</v>
      </c>
      <c r="D1">
        <v>3</v>
      </c>
      <c r="E1">
        <v>4</v>
      </c>
      <c r="F1">
        <v>5</v>
      </c>
      <c r="G1">
        <v>6</v>
      </c>
      <c r="H1">
        <v>7</v>
      </c>
      <c r="I1">
        <v>8</v>
      </c>
      <c r="J1">
        <v>9</v>
      </c>
      <c r="K1">
        <v>10</v>
      </c>
      <c r="L1">
        <v>11</v>
      </c>
      <c r="M1">
        <v>12</v>
      </c>
      <c r="N1">
        <v>13</v>
      </c>
      <c r="O1">
        <v>14</v>
      </c>
      <c r="P1">
        <v>15</v>
      </c>
      <c r="Q1">
        <v>16</v>
      </c>
      <c r="R1">
        <v>17</v>
      </c>
      <c r="S1">
        <v>18</v>
      </c>
      <c r="T1">
        <v>19</v>
      </c>
      <c r="U1">
        <v>20</v>
      </c>
      <c r="V1">
        <v>21</v>
      </c>
      <c r="W1">
        <v>22</v>
      </c>
      <c r="X1">
        <v>23</v>
      </c>
      <c r="Y1">
        <v>24</v>
      </c>
      <c r="Z1">
        <v>25</v>
      </c>
    </row>
    <row r="2" spans="1:26" outlineLevel="1" x14ac:dyDescent="0.25">
      <c r="A2" s="113" t="s">
        <v>178</v>
      </c>
      <c r="B2" s="114"/>
      <c r="C2" s="114"/>
      <c r="D2" s="114"/>
      <c r="E2" s="114"/>
      <c r="F2" s="114"/>
      <c r="G2" s="114"/>
      <c r="H2" s="111"/>
      <c r="I2" s="111"/>
      <c r="J2" s="111"/>
      <c r="K2" s="111"/>
      <c r="L2" s="111"/>
      <c r="M2" s="111"/>
      <c r="N2" s="111"/>
      <c r="O2" s="111"/>
      <c r="P2" s="111"/>
      <c r="Q2" s="111"/>
      <c r="R2" s="111"/>
    </row>
    <row r="3" spans="1:26" outlineLevel="1" x14ac:dyDescent="0.25">
      <c r="A3" s="111"/>
      <c r="B3" s="111">
        <v>2000</v>
      </c>
      <c r="C3" s="111">
        <v>2001</v>
      </c>
      <c r="D3" s="111">
        <v>2002</v>
      </c>
      <c r="E3" s="111">
        <v>2003</v>
      </c>
      <c r="F3" s="111">
        <v>2004</v>
      </c>
      <c r="G3" s="111">
        <v>2005</v>
      </c>
      <c r="H3" s="111" t="s">
        <v>171</v>
      </c>
      <c r="I3" s="111" t="s">
        <v>172</v>
      </c>
      <c r="J3" s="111"/>
      <c r="K3" s="111"/>
      <c r="L3" s="111"/>
      <c r="M3" s="111"/>
      <c r="N3" s="111"/>
      <c r="O3" s="111"/>
      <c r="P3" s="111"/>
      <c r="Q3" s="111"/>
      <c r="R3" s="111"/>
    </row>
    <row r="4" spans="1:26" outlineLevel="1" x14ac:dyDescent="0.25">
      <c r="A4" s="111">
        <v>1</v>
      </c>
      <c r="B4">
        <f t="array" ref="B4:B27">TRANSPOSE(TEIK_2000_Simple!$B$88:$Y$88)</f>
        <v>3.5345419615805916E-2</v>
      </c>
      <c r="C4">
        <f t="array" ref="C4:C27">TRANSPOSE(TEIK_2001_Simple!$B$88:$Y$88)</f>
        <v>3.417489258786028E-2</v>
      </c>
      <c r="D4">
        <f t="array" ref="D4:D27">TRANSPOSE(TEIK_2002_Simple!$B$88:$Y$88)</f>
        <v>3.3036842495446084E-2</v>
      </c>
      <c r="E4">
        <f t="array" ref="E4:E27">TRANSPOSE(TEIK_2003_Simple!$B$88:$Y$88)</f>
        <v>3.2035124135764877E-2</v>
      </c>
      <c r="F4">
        <f t="array" ref="F4:F27">TRANSPOSE(TEIK_2004_Simple!$B$88:$Y$88)</f>
        <v>3.164449024931576E-2</v>
      </c>
      <c r="G4">
        <f t="array" ref="G4:G27">TRANSPOSE(TEIK_2005_Simple!$B$88:$Y$88)</f>
        <v>3.0519499375671517E-2</v>
      </c>
      <c r="H4">
        <f>AVERAGE(B4:G4)</f>
        <v>3.2792711409977408E-2</v>
      </c>
      <c r="I4">
        <f>AVERAGE(B4:G4)</f>
        <v>3.2792711409977408E-2</v>
      </c>
      <c r="J4" s="111"/>
      <c r="K4" s="111"/>
      <c r="L4" s="111"/>
      <c r="M4" s="111"/>
      <c r="N4" s="111"/>
      <c r="O4" s="111"/>
      <c r="P4" s="111"/>
      <c r="Q4" s="111"/>
      <c r="R4" s="111"/>
    </row>
    <row r="5" spans="1:26" outlineLevel="1" x14ac:dyDescent="0.25">
      <c r="A5" s="111">
        <f>A4+1</f>
        <v>2</v>
      </c>
      <c r="B5">
        <v>1.6637020138202407E-2</v>
      </c>
      <c r="C5">
        <v>1.5722920106956608E-2</v>
      </c>
      <c r="D5">
        <v>1.7529737708206289E-2</v>
      </c>
      <c r="E5">
        <v>1.5699874146323962E-2</v>
      </c>
      <c r="F5">
        <v>1.5286855607599291E-2</v>
      </c>
      <c r="G5">
        <v>1.4310189621627899E-2</v>
      </c>
      <c r="H5">
        <f t="shared" ref="H5:H68" si="0">AVERAGE(B5:G5)</f>
        <v>1.5864432888152744E-2</v>
      </c>
      <c r="I5">
        <f t="shared" ref="I5:I54" si="1">AVERAGE(B5:G5)</f>
        <v>1.5864432888152744E-2</v>
      </c>
      <c r="J5" s="111"/>
    </row>
    <row r="6" spans="1:26" outlineLevel="1" x14ac:dyDescent="0.25">
      <c r="A6" s="111">
        <f t="shared" ref="A6:A27" si="2">A5+1</f>
        <v>3</v>
      </c>
      <c r="B6">
        <v>1.7927476960772692E-2</v>
      </c>
      <c r="C6">
        <v>1.7303383261663526E-2</v>
      </c>
      <c r="D6">
        <v>1.1742339529057762E-2</v>
      </c>
      <c r="E6">
        <v>1.4224830321533129E-2</v>
      </c>
      <c r="F6">
        <v>1.415877193283621E-2</v>
      </c>
      <c r="G6">
        <v>1.0697795975259168E-2</v>
      </c>
      <c r="H6">
        <f t="shared" si="0"/>
        <v>1.4342432996853746E-2</v>
      </c>
      <c r="I6">
        <f t="shared" si="1"/>
        <v>1.4342432996853746E-2</v>
      </c>
      <c r="J6" s="111"/>
    </row>
    <row r="7" spans="1:26" outlineLevel="1" x14ac:dyDescent="0.25">
      <c r="A7" s="111">
        <f t="shared" si="2"/>
        <v>4</v>
      </c>
      <c r="B7">
        <v>1.3399345807037727E-3</v>
      </c>
      <c r="C7">
        <v>1.3957602472395327E-3</v>
      </c>
      <c r="D7">
        <v>1.2978602547302658E-3</v>
      </c>
      <c r="E7">
        <v>1.1601204301851676E-3</v>
      </c>
      <c r="F7">
        <v>1.2870070337326776E-3</v>
      </c>
      <c r="G7">
        <v>1.2444372631959853E-3</v>
      </c>
      <c r="H7">
        <f t="shared" si="0"/>
        <v>1.2875199682979004E-3</v>
      </c>
      <c r="I7">
        <f t="shared" si="1"/>
        <v>1.2875199682979004E-3</v>
      </c>
      <c r="J7" s="111"/>
    </row>
    <row r="8" spans="1:26" outlineLevel="1" x14ac:dyDescent="0.25">
      <c r="A8" s="111">
        <f t="shared" si="2"/>
        <v>5</v>
      </c>
      <c r="B8">
        <v>3.901760941471882E-3</v>
      </c>
      <c r="C8">
        <v>4.064319926334008E-3</v>
      </c>
      <c r="D8">
        <v>3.7792445409801805E-3</v>
      </c>
      <c r="E8">
        <v>3.3781593870967851E-3</v>
      </c>
      <c r="F8">
        <v>3.7476410027273569E-3</v>
      </c>
      <c r="G8">
        <v>3.6236819152021676E-3</v>
      </c>
      <c r="H8">
        <f t="shared" si="0"/>
        <v>3.7491346189687299E-3</v>
      </c>
      <c r="I8">
        <f t="shared" si="1"/>
        <v>3.7491346189687299E-3</v>
      </c>
      <c r="J8" s="111"/>
    </row>
    <row r="9" spans="1:26" outlineLevel="1" x14ac:dyDescent="0.25">
      <c r="A9" s="111">
        <f t="shared" si="2"/>
        <v>6</v>
      </c>
      <c r="B9">
        <v>4.0698756657075504E-3</v>
      </c>
      <c r="C9">
        <v>3.7542488237815815E-3</v>
      </c>
      <c r="D9">
        <v>3.2835706061723441E-3</v>
      </c>
      <c r="E9">
        <v>3.3667594652787795E-3</v>
      </c>
      <c r="F9">
        <v>2.6853932257899712E-3</v>
      </c>
      <c r="G9">
        <v>2.6322711603350038E-3</v>
      </c>
      <c r="H9">
        <f t="shared" si="0"/>
        <v>3.2986864911775386E-3</v>
      </c>
      <c r="I9">
        <f t="shared" si="1"/>
        <v>3.2986864911775386E-3</v>
      </c>
      <c r="J9" s="111"/>
    </row>
    <row r="10" spans="1:26" outlineLevel="1" x14ac:dyDescent="0.25">
      <c r="A10" s="111">
        <f t="shared" si="2"/>
        <v>7</v>
      </c>
      <c r="B10">
        <v>1.0194459668639241E-3</v>
      </c>
      <c r="C10">
        <v>9.9944508700549467E-4</v>
      </c>
      <c r="D10">
        <v>8.1071359757713493E-4</v>
      </c>
      <c r="E10">
        <v>6.7907431698115909E-4</v>
      </c>
      <c r="F10">
        <v>8.20586668055326E-4</v>
      </c>
      <c r="G10">
        <v>7.6627134630087134E-4</v>
      </c>
      <c r="H10">
        <f t="shared" si="0"/>
        <v>8.4925616379731832E-4</v>
      </c>
      <c r="I10">
        <f t="shared" si="1"/>
        <v>8.4925616379731832E-4</v>
      </c>
      <c r="J10" s="111"/>
    </row>
    <row r="11" spans="1:26" outlineLevel="1" x14ac:dyDescent="0.25">
      <c r="A11" s="111">
        <f t="shared" si="2"/>
        <v>8</v>
      </c>
      <c r="B11">
        <v>4.0424017948530438E-3</v>
      </c>
      <c r="C11">
        <v>3.9630924491237413E-3</v>
      </c>
      <c r="D11">
        <v>3.2147168250997887E-3</v>
      </c>
      <c r="E11">
        <v>2.6927285280727957E-3</v>
      </c>
      <c r="F11">
        <v>3.253866440792052E-3</v>
      </c>
      <c r="G11">
        <v>3.0384902842472724E-3</v>
      </c>
      <c r="H11">
        <f t="shared" si="0"/>
        <v>3.3675493870314491E-3</v>
      </c>
      <c r="I11">
        <f t="shared" si="1"/>
        <v>3.3675493870314491E-3</v>
      </c>
      <c r="J11" s="111"/>
    </row>
    <row r="12" spans="1:26" outlineLevel="1" x14ac:dyDescent="0.25">
      <c r="A12" s="111">
        <f t="shared" si="2"/>
        <v>9</v>
      </c>
      <c r="B12">
        <v>4.2814008910392297E-3</v>
      </c>
      <c r="C12">
        <v>4.1974025354315535E-3</v>
      </c>
      <c r="D12">
        <v>3.4047806670146688E-3</v>
      </c>
      <c r="E12">
        <v>2.8519308333220081E-3</v>
      </c>
      <c r="F12">
        <v>3.4462449271290677E-3</v>
      </c>
      <c r="G12">
        <v>3.2181350767639962E-3</v>
      </c>
      <c r="H12">
        <f t="shared" si="0"/>
        <v>3.5666491551167539E-3</v>
      </c>
      <c r="I12">
        <f t="shared" si="1"/>
        <v>3.5666491551167539E-3</v>
      </c>
      <c r="J12" s="111"/>
    </row>
    <row r="13" spans="1:26" outlineLevel="1" x14ac:dyDescent="0.25">
      <c r="A13" s="111">
        <f t="shared" si="2"/>
        <v>10</v>
      </c>
      <c r="B13">
        <v>3.8931805483679921E-3</v>
      </c>
      <c r="C13">
        <v>4.1405532164467051E-3</v>
      </c>
      <c r="D13">
        <v>3.6092019440082078E-3</v>
      </c>
      <c r="E13">
        <v>3.1411925269311004E-3</v>
      </c>
      <c r="F13">
        <v>2.9303447991010012E-3</v>
      </c>
      <c r="G13">
        <v>3.3014715716649943E-3</v>
      </c>
      <c r="H13">
        <f t="shared" si="0"/>
        <v>3.5026574344199997E-3</v>
      </c>
      <c r="I13">
        <f t="shared" si="1"/>
        <v>3.5026574344199997E-3</v>
      </c>
      <c r="J13" s="111"/>
    </row>
    <row r="14" spans="1:26" outlineLevel="1" x14ac:dyDescent="0.25">
      <c r="A14" s="111">
        <f t="shared" si="2"/>
        <v>11</v>
      </c>
      <c r="B14">
        <v>1.7992246650199719E-3</v>
      </c>
      <c r="C14">
        <v>1.9135473891601599E-3</v>
      </c>
      <c r="D14">
        <v>1.6679845894688246E-3</v>
      </c>
      <c r="E14">
        <v>1.4516950862707937E-3</v>
      </c>
      <c r="F14">
        <v>1.3542522814066935E-3</v>
      </c>
      <c r="G14">
        <v>1.5257676875766713E-3</v>
      </c>
      <c r="H14">
        <f t="shared" si="0"/>
        <v>1.6187452831505193E-3</v>
      </c>
      <c r="I14">
        <f t="shared" si="1"/>
        <v>1.6187452831505193E-3</v>
      </c>
      <c r="J14" s="111"/>
    </row>
    <row r="15" spans="1:26" outlineLevel="1" x14ac:dyDescent="0.25">
      <c r="A15" s="111">
        <f t="shared" si="2"/>
        <v>12</v>
      </c>
      <c r="B15">
        <v>6.7059037454445247E-2</v>
      </c>
      <c r="C15">
        <v>6.5482555704220513E-2</v>
      </c>
      <c r="D15">
        <v>5.5747685899527291E-2</v>
      </c>
      <c r="E15">
        <v>5.1533031322357002E-2</v>
      </c>
      <c r="F15">
        <v>4.2160748481352817E-2</v>
      </c>
      <c r="G15">
        <v>4.0717810721813442E-2</v>
      </c>
      <c r="H15">
        <f t="shared" si="0"/>
        <v>5.3783478263952723E-2</v>
      </c>
      <c r="I15">
        <f t="shared" si="1"/>
        <v>5.3783478263952723E-2</v>
      </c>
      <c r="J15" s="111"/>
    </row>
    <row r="16" spans="1:26" outlineLevel="1" x14ac:dyDescent="0.25">
      <c r="A16" s="111">
        <f t="shared" si="2"/>
        <v>13</v>
      </c>
      <c r="B16">
        <v>1.5860016841959746E-2</v>
      </c>
      <c r="C16">
        <v>1.5043991649454289E-2</v>
      </c>
      <c r="D16">
        <v>1.5649248027839978E-2</v>
      </c>
      <c r="E16">
        <v>1.5603785615204079E-2</v>
      </c>
      <c r="F16">
        <v>1.5719980061980152E-2</v>
      </c>
      <c r="G16">
        <v>1.5686616139617273E-2</v>
      </c>
      <c r="H16">
        <f t="shared" si="0"/>
        <v>1.559393972267592E-2</v>
      </c>
      <c r="I16">
        <f t="shared" si="1"/>
        <v>1.559393972267592E-2</v>
      </c>
      <c r="J16" s="111"/>
    </row>
    <row r="17" spans="1:18" outlineLevel="1" x14ac:dyDescent="0.25">
      <c r="A17" s="111">
        <f t="shared" si="2"/>
        <v>14</v>
      </c>
      <c r="B17">
        <v>3.6005116481845315E-3</v>
      </c>
      <c r="C17">
        <v>3.6510401756588789E-3</v>
      </c>
      <c r="D17">
        <v>3.8854183231117356E-3</v>
      </c>
      <c r="E17">
        <v>3.669296546999855E-3</v>
      </c>
      <c r="F17">
        <v>3.7981170848402504E-3</v>
      </c>
      <c r="G17">
        <v>4.0565927057118027E-3</v>
      </c>
      <c r="H17">
        <f t="shared" si="0"/>
        <v>3.7768294140845086E-3</v>
      </c>
      <c r="I17">
        <f t="shared" si="1"/>
        <v>3.7768294140845086E-3</v>
      </c>
      <c r="J17" s="111"/>
    </row>
    <row r="18" spans="1:18" outlineLevel="1" x14ac:dyDescent="0.25">
      <c r="A18" s="111">
        <f t="shared" si="2"/>
        <v>15</v>
      </c>
      <c r="B18">
        <v>5.665666887843878E-3</v>
      </c>
      <c r="C18">
        <v>5.7451771999816725E-3</v>
      </c>
      <c r="D18">
        <v>6.1139882576899309E-3</v>
      </c>
      <c r="E18">
        <v>5.7739049277897208E-3</v>
      </c>
      <c r="F18">
        <v>5.9766134112033435E-3</v>
      </c>
      <c r="G18">
        <v>6.3833435955717929E-3</v>
      </c>
      <c r="H18">
        <f t="shared" si="0"/>
        <v>5.9431157133467234E-3</v>
      </c>
      <c r="I18">
        <f t="shared" si="1"/>
        <v>5.9431157133467234E-3</v>
      </c>
      <c r="J18" s="111"/>
    </row>
    <row r="19" spans="1:18" outlineLevel="1" x14ac:dyDescent="0.25">
      <c r="A19" s="111">
        <f t="shared" si="2"/>
        <v>16</v>
      </c>
      <c r="B19">
        <v>1.6014044953199542E-2</v>
      </c>
      <c r="C19">
        <v>1.6238781376646801E-2</v>
      </c>
      <c r="D19">
        <v>1.7281228272006857E-2</v>
      </c>
      <c r="E19">
        <v>1.6319980489412928E-2</v>
      </c>
      <c r="F19">
        <v>1.6892937359282139E-2</v>
      </c>
      <c r="G19">
        <v>1.8042562917091491E-2</v>
      </c>
      <c r="H19">
        <f t="shared" si="0"/>
        <v>1.6798255894606626E-2</v>
      </c>
      <c r="I19">
        <f t="shared" si="1"/>
        <v>1.6798255894606626E-2</v>
      </c>
      <c r="J19" s="111"/>
    </row>
    <row r="20" spans="1:18" outlineLevel="1" x14ac:dyDescent="0.25">
      <c r="A20" s="111">
        <f t="shared" si="2"/>
        <v>17</v>
      </c>
      <c r="B20">
        <v>3.6433853860064181E-3</v>
      </c>
      <c r="C20">
        <v>3.6945155909786156E-3</v>
      </c>
      <c r="D20">
        <v>3.9316846382332097E-3</v>
      </c>
      <c r="E20">
        <v>3.7129893533336838E-3</v>
      </c>
      <c r="F20">
        <v>3.84334384481876E-3</v>
      </c>
      <c r="G20">
        <v>4.1048973104761185E-3</v>
      </c>
      <c r="H20">
        <f t="shared" si="0"/>
        <v>3.8218026873078014E-3</v>
      </c>
      <c r="I20">
        <f t="shared" si="1"/>
        <v>3.8218026873078014E-3</v>
      </c>
      <c r="J20" s="111"/>
    </row>
    <row r="21" spans="1:18" outlineLevel="1" x14ac:dyDescent="0.25">
      <c r="A21" s="111">
        <f t="shared" si="2"/>
        <v>18</v>
      </c>
      <c r="B21">
        <v>6.6167086969694811E-3</v>
      </c>
      <c r="C21">
        <v>6.7095656517173292E-3</v>
      </c>
      <c r="D21">
        <v>7.1402855266031323E-3</v>
      </c>
      <c r="E21">
        <v>6.743115630950933E-3</v>
      </c>
      <c r="F21">
        <v>6.9798508664852005E-3</v>
      </c>
      <c r="G21">
        <v>7.4548549924787211E-3</v>
      </c>
      <c r="H21">
        <f t="shared" si="0"/>
        <v>6.940730227534133E-3</v>
      </c>
      <c r="I21">
        <f t="shared" si="1"/>
        <v>6.940730227534133E-3</v>
      </c>
      <c r="J21" s="111"/>
    </row>
    <row r="22" spans="1:18" outlineLevel="1" x14ac:dyDescent="0.25">
      <c r="A22" s="111">
        <f t="shared" si="2"/>
        <v>19</v>
      </c>
      <c r="B22">
        <v>0.59370266066013477</v>
      </c>
      <c r="C22">
        <v>0.60288492626483192</v>
      </c>
      <c r="D22">
        <v>0.61531188809949366</v>
      </c>
      <c r="E22">
        <v>0.61884376218486747</v>
      </c>
      <c r="F22">
        <v>0.62622328097864666</v>
      </c>
      <c r="G22">
        <v>0.63023607972734241</v>
      </c>
      <c r="H22">
        <f t="shared" si="0"/>
        <v>0.61453376631921952</v>
      </c>
      <c r="I22">
        <f t="shared" si="1"/>
        <v>0.61453376631921952</v>
      </c>
      <c r="J22" s="111"/>
    </row>
    <row r="23" spans="1:18" outlineLevel="1" x14ac:dyDescent="0.25">
      <c r="A23" s="111">
        <f t="shared" si="2"/>
        <v>20</v>
      </c>
      <c r="B23">
        <v>0.17208873729424165</v>
      </c>
      <c r="C23">
        <v>0.16784122778894076</v>
      </c>
      <c r="D23">
        <v>0.16802152671311707</v>
      </c>
      <c r="E23">
        <v>0.17380860225039862</v>
      </c>
      <c r="F23">
        <v>0.17505110374952948</v>
      </c>
      <c r="G23">
        <v>0.17894198410980838</v>
      </c>
      <c r="H23">
        <f t="shared" si="0"/>
        <v>0.17262553031767267</v>
      </c>
      <c r="I23">
        <f t="shared" si="1"/>
        <v>0.17262553031767267</v>
      </c>
      <c r="J23" s="111"/>
    </row>
    <row r="24" spans="1:18" outlineLevel="1" x14ac:dyDescent="0.25">
      <c r="A24" s="111">
        <f t="shared" si="2"/>
        <v>21</v>
      </c>
      <c r="B24">
        <v>-5.8112783493922202E-6</v>
      </c>
      <c r="C24">
        <v>2.1087782057475232E-6</v>
      </c>
      <c r="D24">
        <v>6.8605344360370964E-6</v>
      </c>
      <c r="E24">
        <v>1.0310304685401129E-5</v>
      </c>
      <c r="F24">
        <v>7.28299624534623E-6</v>
      </c>
      <c r="G24">
        <v>9.8677295062121933E-6</v>
      </c>
      <c r="H24">
        <f t="shared" si="0"/>
        <v>5.103177454891992E-6</v>
      </c>
      <c r="I24">
        <f t="shared" si="1"/>
        <v>5.103177454891992E-6</v>
      </c>
      <c r="J24" s="111"/>
    </row>
    <row r="25" spans="1:18" outlineLevel="1" x14ac:dyDescent="0.25">
      <c r="A25" s="111">
        <f t="shared" si="2"/>
        <v>22</v>
      </c>
      <c r="B25">
        <v>-2.2332035098970335E-3</v>
      </c>
      <c r="C25">
        <v>8.1037778738687817E-4</v>
      </c>
      <c r="D25">
        <v>2.6364198479547742E-3</v>
      </c>
      <c r="E25">
        <v>3.9621245494037864E-3</v>
      </c>
      <c r="F25">
        <v>2.7987667772573915E-3</v>
      </c>
      <c r="G25">
        <v>3.7920482969624613E-3</v>
      </c>
      <c r="H25">
        <f t="shared" si="0"/>
        <v>1.9610889581780431E-3</v>
      </c>
      <c r="I25">
        <f t="shared" si="1"/>
        <v>1.9610889581780431E-3</v>
      </c>
      <c r="J25" s="111"/>
      <c r="K25" s="111"/>
      <c r="L25" s="111"/>
      <c r="M25" s="111"/>
      <c r="N25" s="111"/>
      <c r="O25" s="111"/>
      <c r="P25" s="111"/>
      <c r="Q25" s="111"/>
      <c r="R25" s="111"/>
    </row>
    <row r="26" spans="1:18" outlineLevel="1" x14ac:dyDescent="0.25">
      <c r="A26" s="111">
        <f t="shared" si="2"/>
        <v>23</v>
      </c>
      <c r="B26">
        <v>1.5639368152174836E-2</v>
      </c>
      <c r="C26">
        <v>1.3349444017749039E-2</v>
      </c>
      <c r="D26">
        <v>1.3760555872963914E-2</v>
      </c>
      <c r="E26">
        <v>1.2730231143419138E-2</v>
      </c>
      <c r="F26">
        <v>1.3124920127907589E-2</v>
      </c>
      <c r="G26">
        <v>1.0331099535807825E-2</v>
      </c>
      <c r="H26">
        <f t="shared" si="0"/>
        <v>1.3155936475003724E-2</v>
      </c>
      <c r="I26">
        <f t="shared" si="1"/>
        <v>1.3155936475003724E-2</v>
      </c>
      <c r="J26" s="111"/>
      <c r="K26" s="111"/>
      <c r="L26" s="111"/>
      <c r="M26" s="111"/>
      <c r="N26" s="111"/>
      <c r="O26" s="111"/>
      <c r="P26" s="111"/>
      <c r="Q26" s="111"/>
      <c r="R26" s="111"/>
    </row>
    <row r="27" spans="1:18" outlineLevel="1" x14ac:dyDescent="0.25">
      <c r="A27" s="111">
        <f t="shared" si="2"/>
        <v>24</v>
      </c>
      <c r="B27">
        <v>8.0917350442779278E-3</v>
      </c>
      <c r="C27">
        <v>6.9167223832244489E-3</v>
      </c>
      <c r="D27">
        <v>7.1362172292609716E-3</v>
      </c>
      <c r="E27">
        <v>6.6073765034169877E-3</v>
      </c>
      <c r="F27">
        <v>6.8076000919654383E-3</v>
      </c>
      <c r="G27">
        <v>5.3642309399665319E-3</v>
      </c>
      <c r="H27">
        <f t="shared" si="0"/>
        <v>6.8206470320187175E-3</v>
      </c>
      <c r="I27">
        <f t="shared" si="1"/>
        <v>6.8206470320187175E-3</v>
      </c>
      <c r="J27" s="111"/>
      <c r="K27" s="111"/>
      <c r="L27" s="111"/>
      <c r="M27" s="111"/>
      <c r="N27" s="111"/>
      <c r="O27" s="111"/>
      <c r="P27" s="111"/>
      <c r="Q27" s="111"/>
      <c r="R27" s="111"/>
    </row>
    <row r="28" spans="1:18" outlineLevel="1" x14ac:dyDescent="0.25">
      <c r="A28" s="111"/>
      <c r="B28" s="116">
        <f t="shared" ref="B28:I28" si="3">SUM(B4:B27)</f>
        <v>1</v>
      </c>
      <c r="C28" s="116">
        <f t="shared" si="3"/>
        <v>1</v>
      </c>
      <c r="D28" s="116">
        <f t="shared" si="3"/>
        <v>1.0000000000000002</v>
      </c>
      <c r="E28" s="116">
        <f t="shared" si="3"/>
        <v>1.0000000000000002</v>
      </c>
      <c r="F28" s="116">
        <f t="shared" si="3"/>
        <v>1</v>
      </c>
      <c r="G28" s="116">
        <f t="shared" si="3"/>
        <v>1</v>
      </c>
      <c r="H28" s="116">
        <f t="shared" si="3"/>
        <v>1.0000000000000002</v>
      </c>
      <c r="I28" s="116">
        <f t="shared" si="3"/>
        <v>1.0000000000000002</v>
      </c>
      <c r="J28" s="111"/>
      <c r="K28" s="111"/>
      <c r="L28" s="111"/>
      <c r="M28" s="111"/>
      <c r="N28" s="111"/>
      <c r="O28" s="111"/>
      <c r="P28" s="111"/>
      <c r="Q28" s="111"/>
      <c r="R28" s="111"/>
    </row>
    <row r="29" spans="1:18" outlineLevel="1" x14ac:dyDescent="0.25">
      <c r="A29" s="113" t="s">
        <v>181</v>
      </c>
      <c r="B29" s="114"/>
      <c r="C29" s="114"/>
      <c r="D29" s="114"/>
      <c r="E29" s="114"/>
      <c r="F29" s="114"/>
      <c r="G29" s="114"/>
      <c r="H29" s="111"/>
      <c r="I29" s="111"/>
      <c r="J29" s="111"/>
      <c r="K29" s="111"/>
      <c r="L29" s="111"/>
      <c r="M29" s="111"/>
      <c r="N29" s="111"/>
      <c r="O29" s="111"/>
      <c r="P29" s="111"/>
      <c r="Q29" s="111"/>
      <c r="R29" s="111"/>
    </row>
    <row r="30" spans="1:18" outlineLevel="1" x14ac:dyDescent="0.25">
      <c r="A30" s="111"/>
      <c r="B30" s="111">
        <v>2000</v>
      </c>
      <c r="C30" s="111">
        <v>2001</v>
      </c>
      <c r="D30" s="111">
        <v>2002</v>
      </c>
      <c r="E30" s="111">
        <v>2003</v>
      </c>
      <c r="F30" s="111">
        <v>2004</v>
      </c>
      <c r="G30" s="111">
        <v>2005</v>
      </c>
      <c r="H30" s="111" t="s">
        <v>174</v>
      </c>
      <c r="I30" s="111" t="s">
        <v>172</v>
      </c>
      <c r="J30" s="111"/>
      <c r="K30" s="111"/>
      <c r="L30" s="111"/>
      <c r="M30" s="111"/>
      <c r="N30" s="111"/>
      <c r="O30" s="111"/>
      <c r="P30" s="111"/>
      <c r="Q30" s="111"/>
      <c r="R30" s="111"/>
    </row>
    <row r="31" spans="1:18" outlineLevel="1" x14ac:dyDescent="0.25">
      <c r="A31" s="111">
        <v>1</v>
      </c>
      <c r="B31">
        <f t="array" ref="B31:B54">TRANSPOSE(TEIK_2000_Simple!$B$64:$Y$64)</f>
        <v>0.94682151589242058</v>
      </c>
      <c r="C31">
        <f t="array" ref="C31:C54">TRANSPOSE(TEIK_2001_Simple!$B$64:$Y$64)</f>
        <v>0.9528936742934051</v>
      </c>
      <c r="D31">
        <f t="array" ref="D31:D54">TRANSPOSE(TEIK_2002_Simple!$B$64:$Y$64)</f>
        <v>0.96356275303643724</v>
      </c>
      <c r="E31">
        <f t="array" ref="E31:E54">TRANSPOSE(TEIK_2003_Simple!$B$64:$Y$64)</f>
        <v>0.94597156398104265</v>
      </c>
      <c r="F31">
        <f t="array" ref="F31:F54">TRANSPOSE(TEIK_2004_Simple!$B$64:$Y$64)</f>
        <v>0.94483362521891423</v>
      </c>
      <c r="G31">
        <f t="array" ref="G31:G54">TRANSPOSE(TEIK_2005_Simple!$B$64:$Y$64)</f>
        <v>0.92851985559566785</v>
      </c>
      <c r="H31">
        <f>AVERAGE(B31:G31)</f>
        <v>0.94710049800298124</v>
      </c>
      <c r="I31">
        <f t="shared" si="1"/>
        <v>0.94710049800298124</v>
      </c>
      <c r="J31" s="111"/>
      <c r="K31" s="111"/>
      <c r="L31" s="111"/>
      <c r="M31" s="111"/>
      <c r="N31" s="111"/>
      <c r="O31" s="111"/>
      <c r="P31" s="111"/>
      <c r="Q31" s="111"/>
      <c r="R31" s="111"/>
    </row>
    <row r="32" spans="1:18" outlineLevel="1" x14ac:dyDescent="0.25">
      <c r="A32" s="111">
        <f>A31+1</f>
        <v>2</v>
      </c>
      <c r="B32">
        <v>0</v>
      </c>
      <c r="C32">
        <v>0</v>
      </c>
      <c r="D32">
        <v>0</v>
      </c>
      <c r="E32">
        <v>0</v>
      </c>
      <c r="F32">
        <v>0</v>
      </c>
      <c r="G32">
        <v>0</v>
      </c>
      <c r="H32">
        <f t="shared" si="0"/>
        <v>0</v>
      </c>
      <c r="I32">
        <f t="shared" si="1"/>
        <v>0</v>
      </c>
      <c r="J32" s="111"/>
      <c r="K32" s="111"/>
      <c r="L32" s="111"/>
      <c r="M32" s="111"/>
      <c r="N32" s="111"/>
      <c r="O32" s="111"/>
      <c r="P32" s="111"/>
      <c r="Q32" s="111"/>
      <c r="R32" s="111"/>
    </row>
    <row r="33" spans="1:18" outlineLevel="1" x14ac:dyDescent="0.25">
      <c r="A33" s="111">
        <f t="shared" ref="A33:A54" si="4">A32+1</f>
        <v>3</v>
      </c>
      <c r="B33">
        <v>0</v>
      </c>
      <c r="C33">
        <v>0</v>
      </c>
      <c r="D33">
        <v>0</v>
      </c>
      <c r="E33">
        <v>0</v>
      </c>
      <c r="F33">
        <v>0</v>
      </c>
      <c r="G33">
        <v>0</v>
      </c>
      <c r="H33">
        <f t="shared" si="0"/>
        <v>0</v>
      </c>
      <c r="I33">
        <f t="shared" si="1"/>
        <v>0</v>
      </c>
      <c r="J33" s="111"/>
      <c r="K33" s="111"/>
      <c r="L33" s="111"/>
      <c r="M33" s="111"/>
      <c r="N33" s="111"/>
      <c r="O33" s="111"/>
      <c r="P33" s="111"/>
      <c r="Q33" s="111"/>
      <c r="R33" s="111"/>
    </row>
    <row r="34" spans="1:18" outlineLevel="1" x14ac:dyDescent="0.25">
      <c r="A34" s="111">
        <f t="shared" si="4"/>
        <v>4</v>
      </c>
      <c r="B34">
        <v>0</v>
      </c>
      <c r="C34">
        <v>0</v>
      </c>
      <c r="D34">
        <v>0</v>
      </c>
      <c r="E34">
        <v>0</v>
      </c>
      <c r="F34">
        <v>0</v>
      </c>
      <c r="G34">
        <v>0</v>
      </c>
      <c r="H34">
        <f t="shared" si="0"/>
        <v>0</v>
      </c>
      <c r="I34">
        <f t="shared" si="1"/>
        <v>0</v>
      </c>
      <c r="J34" s="111"/>
      <c r="K34" s="111"/>
      <c r="L34" s="111"/>
      <c r="M34" s="111"/>
      <c r="N34" s="111"/>
      <c r="O34" s="111"/>
    </row>
    <row r="35" spans="1:18" outlineLevel="1" x14ac:dyDescent="0.25">
      <c r="A35" s="111">
        <f t="shared" si="4"/>
        <v>5</v>
      </c>
      <c r="B35">
        <v>0</v>
      </c>
      <c r="C35">
        <v>0</v>
      </c>
      <c r="D35">
        <v>0</v>
      </c>
      <c r="E35">
        <v>0</v>
      </c>
      <c r="F35">
        <v>0</v>
      </c>
      <c r="G35">
        <v>0</v>
      </c>
      <c r="H35">
        <f t="shared" si="0"/>
        <v>0</v>
      </c>
      <c r="I35">
        <f t="shared" si="1"/>
        <v>0</v>
      </c>
      <c r="J35" s="111"/>
      <c r="K35" s="111"/>
      <c r="L35" s="111"/>
      <c r="M35" s="111"/>
      <c r="N35" s="111"/>
      <c r="O35" s="111"/>
    </row>
    <row r="36" spans="1:18" outlineLevel="1" x14ac:dyDescent="0.25">
      <c r="A36" s="111">
        <f t="shared" si="4"/>
        <v>6</v>
      </c>
      <c r="B36">
        <v>0</v>
      </c>
      <c r="C36">
        <v>0</v>
      </c>
      <c r="D36">
        <v>0</v>
      </c>
      <c r="E36">
        <v>0</v>
      </c>
      <c r="F36">
        <v>0</v>
      </c>
      <c r="G36">
        <v>0</v>
      </c>
      <c r="H36">
        <f t="shared" si="0"/>
        <v>0</v>
      </c>
      <c r="I36">
        <f t="shared" si="1"/>
        <v>0</v>
      </c>
      <c r="J36" s="111"/>
      <c r="K36" s="111"/>
      <c r="L36" s="111"/>
      <c r="M36" s="111"/>
      <c r="N36" s="111"/>
      <c r="O36" s="111"/>
    </row>
    <row r="37" spans="1:18" outlineLevel="1" x14ac:dyDescent="0.25">
      <c r="A37" s="111">
        <f t="shared" si="4"/>
        <v>7</v>
      </c>
      <c r="B37">
        <v>0</v>
      </c>
      <c r="C37">
        <v>0</v>
      </c>
      <c r="D37">
        <v>0</v>
      </c>
      <c r="E37">
        <v>0</v>
      </c>
      <c r="F37">
        <v>0</v>
      </c>
      <c r="G37">
        <v>0</v>
      </c>
      <c r="H37">
        <f t="shared" si="0"/>
        <v>0</v>
      </c>
      <c r="I37">
        <f t="shared" si="1"/>
        <v>0</v>
      </c>
      <c r="J37" s="111"/>
      <c r="K37" s="111"/>
      <c r="L37" s="111"/>
      <c r="M37" s="111"/>
      <c r="N37" s="111"/>
      <c r="O37" s="111"/>
    </row>
    <row r="38" spans="1:18" outlineLevel="1" x14ac:dyDescent="0.25">
      <c r="A38" s="111">
        <f t="shared" si="4"/>
        <v>8</v>
      </c>
      <c r="B38">
        <v>0</v>
      </c>
      <c r="C38">
        <v>0</v>
      </c>
      <c r="D38">
        <v>0</v>
      </c>
      <c r="E38">
        <v>0</v>
      </c>
      <c r="F38">
        <v>0</v>
      </c>
      <c r="G38">
        <v>0</v>
      </c>
      <c r="H38">
        <f t="shared" si="0"/>
        <v>0</v>
      </c>
      <c r="I38">
        <f t="shared" si="1"/>
        <v>0</v>
      </c>
      <c r="J38" s="111"/>
      <c r="K38" s="111"/>
      <c r="L38" s="111"/>
      <c r="M38" s="111"/>
      <c r="N38" s="111"/>
      <c r="O38" s="111"/>
    </row>
    <row r="39" spans="1:18" outlineLevel="1" x14ac:dyDescent="0.25">
      <c r="A39" s="111">
        <f t="shared" si="4"/>
        <v>9</v>
      </c>
      <c r="B39">
        <v>0</v>
      </c>
      <c r="C39">
        <v>0</v>
      </c>
      <c r="D39">
        <v>0</v>
      </c>
      <c r="E39">
        <v>0</v>
      </c>
      <c r="F39">
        <v>0</v>
      </c>
      <c r="G39">
        <v>0</v>
      </c>
      <c r="H39">
        <f t="shared" si="0"/>
        <v>0</v>
      </c>
      <c r="I39">
        <f t="shared" si="1"/>
        <v>0</v>
      </c>
      <c r="J39" s="111"/>
      <c r="K39" s="111"/>
      <c r="L39" s="111"/>
      <c r="M39" s="111"/>
      <c r="N39" s="111"/>
      <c r="O39" s="111"/>
    </row>
    <row r="40" spans="1:18" outlineLevel="1" x14ac:dyDescent="0.25">
      <c r="A40" s="111">
        <f t="shared" si="4"/>
        <v>10</v>
      </c>
      <c r="B40">
        <v>0</v>
      </c>
      <c r="C40">
        <v>0</v>
      </c>
      <c r="D40">
        <v>0</v>
      </c>
      <c r="E40">
        <v>0</v>
      </c>
      <c r="F40">
        <v>0</v>
      </c>
      <c r="G40">
        <v>0</v>
      </c>
      <c r="H40">
        <f t="shared" si="0"/>
        <v>0</v>
      </c>
      <c r="I40">
        <f t="shared" si="1"/>
        <v>0</v>
      </c>
      <c r="J40" s="111"/>
      <c r="K40" s="111"/>
      <c r="L40" s="111"/>
      <c r="M40" s="111"/>
      <c r="N40" s="111"/>
      <c r="O40" s="111"/>
    </row>
    <row r="41" spans="1:18" outlineLevel="1" x14ac:dyDescent="0.25">
      <c r="A41" s="111">
        <f t="shared" si="4"/>
        <v>11</v>
      </c>
      <c r="B41">
        <v>0</v>
      </c>
      <c r="C41">
        <v>0</v>
      </c>
      <c r="D41">
        <v>0</v>
      </c>
      <c r="E41">
        <v>0</v>
      </c>
      <c r="F41">
        <v>0</v>
      </c>
      <c r="G41">
        <v>0</v>
      </c>
      <c r="H41">
        <f t="shared" si="0"/>
        <v>0</v>
      </c>
      <c r="I41">
        <f t="shared" si="1"/>
        <v>0</v>
      </c>
      <c r="J41" s="111"/>
      <c r="K41" s="111"/>
      <c r="L41" s="111"/>
      <c r="M41" s="111"/>
      <c r="N41" s="111"/>
      <c r="O41" s="111"/>
    </row>
    <row r="42" spans="1:18" outlineLevel="1" x14ac:dyDescent="0.25">
      <c r="A42" s="111">
        <f t="shared" si="4"/>
        <v>12</v>
      </c>
      <c r="B42">
        <v>0</v>
      </c>
      <c r="C42">
        <v>0</v>
      </c>
      <c r="D42">
        <v>0</v>
      </c>
      <c r="E42">
        <v>0</v>
      </c>
      <c r="F42">
        <v>0</v>
      </c>
      <c r="G42">
        <v>0</v>
      </c>
      <c r="H42">
        <f t="shared" si="0"/>
        <v>0</v>
      </c>
      <c r="I42">
        <f t="shared" si="1"/>
        <v>0</v>
      </c>
      <c r="J42" s="111"/>
      <c r="K42" s="111"/>
      <c r="L42" s="111"/>
      <c r="M42" s="111"/>
      <c r="N42" s="111"/>
      <c r="O42" s="111"/>
    </row>
    <row r="43" spans="1:18" outlineLevel="1" x14ac:dyDescent="0.25">
      <c r="A43" s="111">
        <f t="shared" si="4"/>
        <v>13</v>
      </c>
      <c r="B43">
        <v>0</v>
      </c>
      <c r="C43">
        <v>0</v>
      </c>
      <c r="D43">
        <v>0</v>
      </c>
      <c r="E43">
        <v>0</v>
      </c>
      <c r="F43">
        <v>0</v>
      </c>
      <c r="G43">
        <v>0</v>
      </c>
      <c r="H43">
        <f t="shared" si="0"/>
        <v>0</v>
      </c>
      <c r="I43">
        <f t="shared" si="1"/>
        <v>0</v>
      </c>
      <c r="J43" s="111"/>
      <c r="K43" s="111"/>
      <c r="L43" s="111"/>
      <c r="M43" s="111"/>
      <c r="N43" s="111"/>
      <c r="O43" s="111"/>
    </row>
    <row r="44" spans="1:18" outlineLevel="1" x14ac:dyDescent="0.25">
      <c r="A44" s="111">
        <f t="shared" si="4"/>
        <v>14</v>
      </c>
      <c r="B44">
        <v>0</v>
      </c>
      <c r="C44">
        <v>0</v>
      </c>
      <c r="D44">
        <v>0</v>
      </c>
      <c r="E44">
        <v>0</v>
      </c>
      <c r="F44">
        <v>0</v>
      </c>
      <c r="G44">
        <v>0</v>
      </c>
      <c r="H44">
        <f t="shared" si="0"/>
        <v>0</v>
      </c>
      <c r="I44">
        <f t="shared" si="1"/>
        <v>0</v>
      </c>
      <c r="J44" s="111"/>
      <c r="K44" s="111"/>
      <c r="L44" s="111"/>
      <c r="M44" s="111"/>
      <c r="N44" s="111"/>
      <c r="O44" s="111"/>
    </row>
    <row r="45" spans="1:18" outlineLevel="1" x14ac:dyDescent="0.25">
      <c r="A45" s="111">
        <f t="shared" si="4"/>
        <v>15</v>
      </c>
      <c r="B45">
        <v>0</v>
      </c>
      <c r="C45">
        <v>0</v>
      </c>
      <c r="D45">
        <v>0</v>
      </c>
      <c r="E45">
        <v>0</v>
      </c>
      <c r="F45">
        <v>0</v>
      </c>
      <c r="G45">
        <v>0</v>
      </c>
      <c r="H45">
        <f t="shared" si="0"/>
        <v>0</v>
      </c>
      <c r="I45">
        <f t="shared" si="1"/>
        <v>0</v>
      </c>
      <c r="J45" s="111"/>
      <c r="K45" s="111"/>
      <c r="L45" s="111"/>
      <c r="M45" s="111"/>
      <c r="N45" s="111"/>
      <c r="O45" s="111"/>
    </row>
    <row r="46" spans="1:18" outlineLevel="1" x14ac:dyDescent="0.25">
      <c r="A46" s="111">
        <f t="shared" si="4"/>
        <v>16</v>
      </c>
      <c r="B46">
        <v>0</v>
      </c>
      <c r="C46">
        <v>0</v>
      </c>
      <c r="D46">
        <v>0</v>
      </c>
      <c r="E46">
        <v>0</v>
      </c>
      <c r="F46">
        <v>0</v>
      </c>
      <c r="G46">
        <v>0</v>
      </c>
      <c r="H46">
        <f t="shared" si="0"/>
        <v>0</v>
      </c>
      <c r="I46">
        <f t="shared" si="1"/>
        <v>0</v>
      </c>
      <c r="J46" s="111"/>
      <c r="K46" s="111"/>
      <c r="L46" s="111"/>
      <c r="M46" s="111"/>
      <c r="N46" s="111"/>
      <c r="O46" s="111"/>
    </row>
    <row r="47" spans="1:18" outlineLevel="1" x14ac:dyDescent="0.25">
      <c r="A47" s="111">
        <f t="shared" si="4"/>
        <v>17</v>
      </c>
      <c r="B47">
        <v>0</v>
      </c>
      <c r="C47">
        <v>0</v>
      </c>
      <c r="D47">
        <v>0</v>
      </c>
      <c r="E47">
        <v>0</v>
      </c>
      <c r="F47">
        <v>0</v>
      </c>
      <c r="G47">
        <v>0</v>
      </c>
      <c r="H47">
        <f t="shared" si="0"/>
        <v>0</v>
      </c>
      <c r="I47">
        <f t="shared" si="1"/>
        <v>0</v>
      </c>
      <c r="J47" s="111"/>
      <c r="K47" s="111"/>
      <c r="L47" s="111"/>
      <c r="M47" s="111"/>
      <c r="N47" s="111"/>
      <c r="O47" s="111"/>
    </row>
    <row r="48" spans="1:18" outlineLevel="1" x14ac:dyDescent="0.25">
      <c r="A48" s="111">
        <f t="shared" si="4"/>
        <v>18</v>
      </c>
      <c r="B48">
        <v>0</v>
      </c>
      <c r="C48">
        <v>0</v>
      </c>
      <c r="D48">
        <v>0</v>
      </c>
      <c r="E48">
        <v>0</v>
      </c>
      <c r="F48">
        <v>0</v>
      </c>
      <c r="G48">
        <v>0</v>
      </c>
      <c r="H48">
        <f t="shared" si="0"/>
        <v>0</v>
      </c>
      <c r="I48">
        <f t="shared" si="1"/>
        <v>0</v>
      </c>
      <c r="J48" s="111"/>
      <c r="K48" s="111"/>
      <c r="L48" s="111"/>
      <c r="M48" s="111"/>
      <c r="N48" s="111"/>
      <c r="O48" s="111"/>
    </row>
    <row r="49" spans="1:18" outlineLevel="1" x14ac:dyDescent="0.25">
      <c r="A49" s="111">
        <f t="shared" si="4"/>
        <v>19</v>
      </c>
      <c r="B49">
        <v>0</v>
      </c>
      <c r="C49">
        <v>4.2642595963445808E-3</v>
      </c>
      <c r="D49">
        <v>2.5654614413635818E-3</v>
      </c>
      <c r="E49">
        <v>3.0031705024493112E-3</v>
      </c>
      <c r="F49">
        <v>4.8941282947610283E-3</v>
      </c>
      <c r="G49">
        <v>7.1666312438881897E-3</v>
      </c>
      <c r="H49">
        <f t="shared" si="0"/>
        <v>3.6489418464677823E-3</v>
      </c>
      <c r="I49">
        <f t="shared" si="1"/>
        <v>3.6489418464677823E-3</v>
      </c>
      <c r="J49" s="111"/>
      <c r="K49" s="111"/>
      <c r="L49" s="111"/>
      <c r="M49" s="111"/>
      <c r="N49" s="111"/>
      <c r="O49" s="111"/>
    </row>
    <row r="50" spans="1:18" outlineLevel="1" x14ac:dyDescent="0.25">
      <c r="A50" s="111">
        <f t="shared" si="4"/>
        <v>20</v>
      </c>
      <c r="B50">
        <v>5.3178484107579464E-2</v>
      </c>
      <c r="C50">
        <v>4.28420661102503E-2</v>
      </c>
      <c r="D50">
        <v>3.3871785522199174E-2</v>
      </c>
      <c r="E50">
        <v>5.1025265516508038E-2</v>
      </c>
      <c r="F50">
        <v>5.0272246486324786E-2</v>
      </c>
      <c r="G50">
        <v>6.4313513160443939E-2</v>
      </c>
      <c r="H50">
        <f t="shared" si="0"/>
        <v>4.9250560150550952E-2</v>
      </c>
      <c r="I50">
        <f t="shared" si="1"/>
        <v>4.9250560150550952E-2</v>
      </c>
      <c r="J50" s="111"/>
      <c r="K50" s="111"/>
      <c r="L50" s="111"/>
      <c r="M50" s="111"/>
      <c r="N50" s="111"/>
      <c r="O50" s="111"/>
    </row>
    <row r="51" spans="1:18" outlineLevel="1" x14ac:dyDescent="0.25">
      <c r="A51" s="111">
        <f t="shared" si="4"/>
        <v>21</v>
      </c>
      <c r="B51">
        <v>0</v>
      </c>
      <c r="C51">
        <v>0</v>
      </c>
      <c r="D51">
        <v>0</v>
      </c>
      <c r="E51">
        <v>0</v>
      </c>
      <c r="F51">
        <v>0</v>
      </c>
      <c r="G51">
        <v>0</v>
      </c>
      <c r="H51">
        <f t="shared" si="0"/>
        <v>0</v>
      </c>
      <c r="I51">
        <f t="shared" si="1"/>
        <v>0</v>
      </c>
      <c r="J51" s="111"/>
      <c r="K51" s="111"/>
      <c r="L51" s="111"/>
      <c r="M51" s="111"/>
      <c r="N51" s="111"/>
      <c r="O51" s="111"/>
    </row>
    <row r="52" spans="1:18" outlineLevel="1" x14ac:dyDescent="0.25">
      <c r="A52" s="111">
        <f t="shared" si="4"/>
        <v>22</v>
      </c>
      <c r="B52">
        <v>0</v>
      </c>
      <c r="C52">
        <v>0</v>
      </c>
      <c r="D52">
        <v>0</v>
      </c>
      <c r="E52">
        <v>0</v>
      </c>
      <c r="F52">
        <v>0</v>
      </c>
      <c r="G52">
        <v>0</v>
      </c>
      <c r="H52">
        <f t="shared" si="0"/>
        <v>0</v>
      </c>
      <c r="I52">
        <f t="shared" si="1"/>
        <v>0</v>
      </c>
      <c r="J52" s="111"/>
      <c r="K52" s="111"/>
      <c r="L52" s="111"/>
      <c r="M52" s="111"/>
      <c r="N52" s="111"/>
      <c r="O52" s="111"/>
    </row>
    <row r="53" spans="1:18" outlineLevel="1" x14ac:dyDescent="0.25">
      <c r="A53" s="111">
        <f t="shared" si="4"/>
        <v>23</v>
      </c>
      <c r="B53">
        <v>0</v>
      </c>
      <c r="C53">
        <v>0</v>
      </c>
      <c r="D53">
        <v>0</v>
      </c>
      <c r="E53">
        <v>0</v>
      </c>
      <c r="F53">
        <v>0</v>
      </c>
      <c r="G53">
        <v>0</v>
      </c>
      <c r="H53">
        <f t="shared" si="0"/>
        <v>0</v>
      </c>
      <c r="I53">
        <f t="shared" si="1"/>
        <v>0</v>
      </c>
      <c r="J53" s="111"/>
      <c r="K53" s="111"/>
      <c r="L53" s="111"/>
      <c r="M53" s="111"/>
      <c r="N53" s="111"/>
      <c r="O53" s="111"/>
    </row>
    <row r="54" spans="1:18" outlineLevel="1" x14ac:dyDescent="0.25">
      <c r="A54" s="111">
        <f t="shared" si="4"/>
        <v>24</v>
      </c>
      <c r="B54">
        <v>0</v>
      </c>
      <c r="C54">
        <v>0</v>
      </c>
      <c r="D54">
        <v>0</v>
      </c>
      <c r="E54">
        <v>0</v>
      </c>
      <c r="F54">
        <v>0</v>
      </c>
      <c r="G54">
        <v>0</v>
      </c>
      <c r="H54">
        <f t="shared" si="0"/>
        <v>0</v>
      </c>
      <c r="I54">
        <f t="shared" si="1"/>
        <v>0</v>
      </c>
      <c r="J54" s="111"/>
      <c r="K54" s="111"/>
      <c r="L54" s="111"/>
      <c r="M54" s="111"/>
      <c r="N54" s="111"/>
      <c r="O54" s="111"/>
    </row>
    <row r="55" spans="1:18" outlineLevel="1" x14ac:dyDescent="0.25">
      <c r="A55" s="111"/>
      <c r="B55" s="116">
        <f t="shared" ref="B55:I55" si="5">SUM(B31:B54)</f>
        <v>1</v>
      </c>
      <c r="C55" s="116">
        <f t="shared" si="5"/>
        <v>1</v>
      </c>
      <c r="D55" s="116">
        <f t="shared" si="5"/>
        <v>1</v>
      </c>
      <c r="E55" s="116">
        <f t="shared" si="5"/>
        <v>1</v>
      </c>
      <c r="F55" s="116">
        <f t="shared" si="5"/>
        <v>1</v>
      </c>
      <c r="G55" s="116">
        <f t="shared" si="5"/>
        <v>1</v>
      </c>
      <c r="H55" s="116">
        <f t="shared" si="5"/>
        <v>1</v>
      </c>
      <c r="I55" s="116">
        <f t="shared" si="5"/>
        <v>1</v>
      </c>
      <c r="J55" s="111"/>
      <c r="K55" s="111"/>
      <c r="L55" s="111"/>
      <c r="M55" s="111"/>
      <c r="N55" s="111"/>
      <c r="O55" s="111"/>
      <c r="P55" s="111"/>
      <c r="Q55" s="111"/>
      <c r="R55" s="111"/>
    </row>
    <row r="56" spans="1:18" outlineLevel="1" x14ac:dyDescent="0.25">
      <c r="A56" s="113" t="s">
        <v>180</v>
      </c>
      <c r="B56" s="114"/>
      <c r="C56" s="114"/>
      <c r="D56" s="114"/>
      <c r="E56" s="114"/>
      <c r="F56" s="114"/>
      <c r="G56" s="114"/>
      <c r="H56" s="111"/>
      <c r="I56" s="111"/>
      <c r="J56" s="111"/>
      <c r="K56" s="111"/>
      <c r="L56" s="111"/>
      <c r="M56" s="111"/>
      <c r="N56" s="111"/>
      <c r="O56" s="111"/>
      <c r="P56" s="111"/>
      <c r="Q56" s="111"/>
      <c r="R56" s="111"/>
    </row>
    <row r="57" spans="1:18" outlineLevel="1" x14ac:dyDescent="0.25">
      <c r="A57" s="111"/>
      <c r="B57" s="111">
        <v>2000</v>
      </c>
      <c r="C57" s="111">
        <v>2001</v>
      </c>
      <c r="D57" s="111">
        <v>2002</v>
      </c>
      <c r="E57" s="111">
        <v>2003</v>
      </c>
      <c r="F57" s="111">
        <v>2004</v>
      </c>
      <c r="G57" s="111">
        <v>2005</v>
      </c>
      <c r="H57" s="111" t="s">
        <v>174</v>
      </c>
      <c r="I57" s="111" t="s">
        <v>172</v>
      </c>
      <c r="J57" s="111"/>
      <c r="K57" s="111"/>
      <c r="L57" s="111"/>
      <c r="M57" s="111"/>
      <c r="N57" s="111"/>
      <c r="O57" s="111"/>
      <c r="P57" s="111"/>
      <c r="Q57" s="111"/>
      <c r="R57" s="111"/>
    </row>
    <row r="58" spans="1:18" outlineLevel="1" x14ac:dyDescent="0.25">
      <c r="A58" s="111">
        <v>1</v>
      </c>
      <c r="B58">
        <f t="array" ref="B58:B81">TRANSPOSE(TEIK_2000_Simple!$B$66:$Y$66)</f>
        <v>1.4126881913688142E-2</v>
      </c>
      <c r="C58">
        <f t="array" ref="C58:C81">TRANSPOSE(TEIK_2001_Simple!$B$66:$Y$66)</f>
        <v>1.4120000000000001E-2</v>
      </c>
      <c r="D58">
        <f t="array" ref="D58:D81">TRANSPOSE(TEIK_2002_Simple!$B$66:$Y$66)</f>
        <v>1.4383048004341606E-2</v>
      </c>
      <c r="E58">
        <f t="array" ref="E58:E81">TRANSPOSE(TEIK_2003_Simple!$B$66:$Y$66)</f>
        <v>1.45586504299836E-2</v>
      </c>
      <c r="F58">
        <f t="array" ref="F58:F81">TRANSPOSE(TEIK_2004_Simple!$B$66:$Y$66)</f>
        <v>1.4251968503937007E-2</v>
      </c>
      <c r="G58">
        <f t="array" ref="G58:G81">TRANSPOSE(TEIK_2005_Simple!$B$66:$Y$66)</f>
        <v>1.1832728250638698E-2</v>
      </c>
      <c r="H58">
        <f t="shared" si="0"/>
        <v>1.3878879517098175E-2</v>
      </c>
      <c r="I58" s="112">
        <f t="shared" ref="I58:I77" si="6">H58/SUM($H$58:$H$77,$H$80:$H$81)</f>
        <v>1.3859237597120466E-2</v>
      </c>
      <c r="J58" s="111"/>
      <c r="K58" s="111"/>
      <c r="L58" s="111"/>
      <c r="M58" s="111"/>
      <c r="N58" s="111"/>
      <c r="O58" s="111"/>
      <c r="P58" s="111"/>
      <c r="Q58" s="111"/>
      <c r="R58" s="111"/>
    </row>
    <row r="59" spans="1:18" outlineLevel="1" x14ac:dyDescent="0.25">
      <c r="A59" s="111">
        <f>A58+1</f>
        <v>2</v>
      </c>
      <c r="B59">
        <v>1.1752106642617593E-2</v>
      </c>
      <c r="C59">
        <v>7.8263291139240507E-3</v>
      </c>
      <c r="D59">
        <v>1.5244461986284477E-2</v>
      </c>
      <c r="E59">
        <v>1.8346490188660913E-2</v>
      </c>
      <c r="F59">
        <v>1.2974272111334919E-2</v>
      </c>
      <c r="G59">
        <v>6.9920666935592308E-3</v>
      </c>
      <c r="H59">
        <f t="shared" si="0"/>
        <v>1.2189287789396862E-2</v>
      </c>
      <c r="I59" s="112">
        <f t="shared" si="6"/>
        <v>1.217203704411518E-2</v>
      </c>
      <c r="J59" s="111"/>
      <c r="K59" s="111"/>
      <c r="L59" s="111"/>
      <c r="M59" s="111"/>
      <c r="N59" s="111"/>
      <c r="O59" s="111"/>
      <c r="P59" s="111"/>
      <c r="Q59" s="111"/>
      <c r="R59" s="111"/>
    </row>
    <row r="60" spans="1:18" outlineLevel="1" x14ac:dyDescent="0.25">
      <c r="A60" s="111">
        <f t="shared" ref="A60:A81" si="7">A59+1</f>
        <v>3</v>
      </c>
      <c r="B60">
        <v>1.0846012360955207E-2</v>
      </c>
      <c r="C60">
        <v>1.2051139240506329E-2</v>
      </c>
      <c r="D60">
        <v>1.4748630914203959E-2</v>
      </c>
      <c r="E60">
        <v>2.2103418819773901E-2</v>
      </c>
      <c r="F60">
        <v>1.0508148690715986E-2</v>
      </c>
      <c r="G60">
        <v>2.0169423154497781E-3</v>
      </c>
      <c r="H60">
        <f t="shared" si="0"/>
        <v>1.2045715390267525E-2</v>
      </c>
      <c r="I60" s="112">
        <f t="shared" si="6"/>
        <v>1.2028667834124509E-2</v>
      </c>
      <c r="J60" s="111"/>
      <c r="K60" s="111"/>
      <c r="L60" s="111"/>
      <c r="M60" s="111"/>
      <c r="N60" s="111"/>
      <c r="O60" s="111"/>
    </row>
    <row r="61" spans="1:18" outlineLevel="1" x14ac:dyDescent="0.25">
      <c r="A61" s="111">
        <f t="shared" si="7"/>
        <v>4</v>
      </c>
      <c r="B61">
        <v>1.4235901519887573E-3</v>
      </c>
      <c r="C61">
        <v>9.6546349179430163E-4</v>
      </c>
      <c r="D61">
        <v>1.6097654517688077E-3</v>
      </c>
      <c r="E61">
        <v>1.7717675090243804E-3</v>
      </c>
      <c r="F61">
        <v>1.6406189553551348E-3</v>
      </c>
      <c r="G61">
        <v>1.1371212586696552E-3</v>
      </c>
      <c r="H61">
        <f t="shared" si="0"/>
        <v>1.4247211364335061E-3</v>
      </c>
      <c r="I61" s="112">
        <f t="shared" si="6"/>
        <v>1.4227048167069819E-3</v>
      </c>
      <c r="J61" s="111"/>
      <c r="K61" s="111"/>
      <c r="L61" s="111"/>
      <c r="M61" s="111"/>
      <c r="N61" s="111"/>
      <c r="O61" s="111"/>
    </row>
    <row r="62" spans="1:18" outlineLevel="1" x14ac:dyDescent="0.25">
      <c r="A62" s="111">
        <f t="shared" si="7"/>
        <v>5</v>
      </c>
      <c r="B62">
        <v>4.1453579388751683E-3</v>
      </c>
      <c r="C62">
        <v>2.8113370585014109E-3</v>
      </c>
      <c r="D62">
        <v>4.6874825495909307E-3</v>
      </c>
      <c r="E62">
        <v>5.1592169973323195E-3</v>
      </c>
      <c r="F62">
        <v>4.7773249918521511E-3</v>
      </c>
      <c r="G62">
        <v>3.3111880062564564E-3</v>
      </c>
      <c r="H62">
        <f t="shared" si="0"/>
        <v>4.1486512570680732E-3</v>
      </c>
      <c r="I62" s="112">
        <f t="shared" si="6"/>
        <v>4.1427799274764898E-3</v>
      </c>
      <c r="J62" s="111"/>
      <c r="K62" s="111"/>
      <c r="L62" s="111"/>
      <c r="M62" s="111"/>
      <c r="N62" s="111"/>
      <c r="O62" s="111"/>
    </row>
    <row r="63" spans="1:18" outlineLevel="1" x14ac:dyDescent="0.25">
      <c r="A63" s="111">
        <f t="shared" si="7"/>
        <v>6</v>
      </c>
      <c r="B63">
        <v>3.1505800155879251E-3</v>
      </c>
      <c r="C63">
        <v>7.3689719626168215E-3</v>
      </c>
      <c r="D63">
        <v>2.753493409423487E-3</v>
      </c>
      <c r="E63">
        <v>4.2816663269107814E-3</v>
      </c>
      <c r="F63">
        <v>2.4465561027965294E-3</v>
      </c>
      <c r="G63">
        <v>1.3477508246653176E-3</v>
      </c>
      <c r="H63">
        <f t="shared" si="0"/>
        <v>3.5581697736668107E-3</v>
      </c>
      <c r="I63" s="112">
        <f t="shared" si="6"/>
        <v>3.5531341160061638E-3</v>
      </c>
      <c r="J63" s="111"/>
      <c r="K63" s="111"/>
      <c r="L63" s="111"/>
      <c r="M63" s="111"/>
      <c r="N63" s="111"/>
      <c r="O63" s="111"/>
    </row>
    <row r="64" spans="1:18" outlineLevel="1" x14ac:dyDescent="0.25">
      <c r="A64" s="111">
        <f t="shared" si="7"/>
        <v>7</v>
      </c>
      <c r="B64">
        <v>-7.722002319938982E-5</v>
      </c>
      <c r="C64">
        <v>-1.0612563617551326E-4</v>
      </c>
      <c r="D64">
        <v>1.8781293791015895E-4</v>
      </c>
      <c r="E64">
        <v>2.3600979138992649E-4</v>
      </c>
      <c r="F64">
        <v>1.9791265983329221E-4</v>
      </c>
      <c r="G64">
        <v>-2.1928354085791127E-4</v>
      </c>
      <c r="H64">
        <f t="shared" si="0"/>
        <v>3.6517698150093878E-5</v>
      </c>
      <c r="I64" s="112">
        <f t="shared" si="6"/>
        <v>3.6466016909980028E-5</v>
      </c>
      <c r="J64" s="111"/>
      <c r="K64" s="111"/>
      <c r="L64" s="111"/>
      <c r="M64" s="111"/>
      <c r="N64" s="111"/>
      <c r="O64" s="111"/>
    </row>
    <row r="65" spans="1:15" outlineLevel="1" x14ac:dyDescent="0.25">
      <c r="A65" s="111">
        <f t="shared" si="7"/>
        <v>8</v>
      </c>
      <c r="B65">
        <v>-3.0620000522447847E-4</v>
      </c>
      <c r="C65">
        <v>-4.2081922544216527E-4</v>
      </c>
      <c r="D65">
        <v>7.4473329826414442E-4</v>
      </c>
      <c r="E65">
        <v>9.3584793635745247E-4</v>
      </c>
      <c r="F65">
        <v>7.8478165330858596E-4</v>
      </c>
      <c r="G65">
        <v>-8.6952345485523158E-4</v>
      </c>
      <c r="H65">
        <f t="shared" si="0"/>
        <v>1.4480336706805124E-4</v>
      </c>
      <c r="I65" s="112">
        <f t="shared" si="6"/>
        <v>1.4459843581658027E-4</v>
      </c>
      <c r="J65" s="111"/>
      <c r="K65" s="111"/>
      <c r="L65" s="111"/>
      <c r="M65" s="111"/>
      <c r="N65" s="111"/>
      <c r="O65" s="111"/>
    </row>
    <row r="66" spans="1:15" outlineLevel="1" x14ac:dyDescent="0.25">
      <c r="A66" s="111">
        <f>A65+1</f>
        <v>9</v>
      </c>
      <c r="B66">
        <v>-3.2430348137918279E-4</v>
      </c>
      <c r="C66">
        <v>-4.4569933871207963E-4</v>
      </c>
      <c r="D66">
        <v>7.8876419727361765E-4</v>
      </c>
      <c r="E66">
        <v>9.9117811438228934E-4</v>
      </c>
      <c r="F66">
        <v>8.3118033294579208E-4</v>
      </c>
      <c r="G66">
        <v>-9.209323276911011E-4</v>
      </c>
      <c r="H66">
        <f t="shared" si="0"/>
        <v>1.5336458280322256E-4</v>
      </c>
      <c r="I66" s="112">
        <f t="shared" si="6"/>
        <v>1.5314753539250582E-4</v>
      </c>
      <c r="J66" s="111"/>
      <c r="K66" s="111"/>
      <c r="L66" s="111"/>
      <c r="M66" s="111"/>
      <c r="N66" s="111"/>
      <c r="O66" s="111"/>
    </row>
    <row r="67" spans="1:15" outlineLevel="1" x14ac:dyDescent="0.25">
      <c r="A67" s="111">
        <f t="shared" si="7"/>
        <v>10</v>
      </c>
      <c r="B67">
        <v>3.5983277220200754E-3</v>
      </c>
      <c r="C67">
        <v>2.5730264860598165E-3</v>
      </c>
      <c r="D67">
        <v>3.9033661566900161E-3</v>
      </c>
      <c r="E67">
        <v>4.840041199319885E-3</v>
      </c>
      <c r="F67">
        <v>3.2852638942567633E-3</v>
      </c>
      <c r="G67">
        <v>2.2356203580260808E-3</v>
      </c>
      <c r="H67">
        <f t="shared" si="0"/>
        <v>3.4059409693954399E-3</v>
      </c>
      <c r="I67" s="112">
        <f t="shared" si="6"/>
        <v>3.401120751748385E-3</v>
      </c>
      <c r="J67" s="111"/>
      <c r="K67" s="111"/>
      <c r="L67" s="111"/>
      <c r="M67" s="111"/>
      <c r="N67" s="111"/>
      <c r="O67" s="111"/>
    </row>
    <row r="68" spans="1:15" outlineLevel="1" x14ac:dyDescent="0.25">
      <c r="A68" s="111">
        <f t="shared" si="7"/>
        <v>11</v>
      </c>
      <c r="B68">
        <v>1.6629590921483494E-3</v>
      </c>
      <c r="C68">
        <v>1.1891184238576194E-3</v>
      </c>
      <c r="D68">
        <v>1.8039319210779788E-3</v>
      </c>
      <c r="E68">
        <v>2.2368141927503675E-3</v>
      </c>
      <c r="F68">
        <v>1.5182773457871545E-3</v>
      </c>
      <c r="G68">
        <v>1.0331869379824868E-3</v>
      </c>
      <c r="H68">
        <f t="shared" si="0"/>
        <v>1.5740479856006593E-3</v>
      </c>
      <c r="I68" s="112">
        <f t="shared" si="6"/>
        <v>1.5718203328181596E-3</v>
      </c>
      <c r="J68" s="111"/>
      <c r="K68" s="111"/>
      <c r="L68" s="111"/>
      <c r="M68" s="111"/>
      <c r="N68" s="111"/>
      <c r="O68" s="111"/>
    </row>
    <row r="69" spans="1:15" outlineLevel="1" x14ac:dyDescent="0.25">
      <c r="A69" s="111">
        <f t="shared" si="7"/>
        <v>12</v>
      </c>
      <c r="B69">
        <v>3.315699793149704E-2</v>
      </c>
      <c r="C69">
        <v>2.0025821920115802E-2</v>
      </c>
      <c r="D69">
        <v>2.8975657375667006E-2</v>
      </c>
      <c r="E69">
        <v>4.2060988106871838E-2</v>
      </c>
      <c r="F69">
        <v>3.0809784593539277E-2</v>
      </c>
      <c r="G69">
        <v>1.632127621347134E-2</v>
      </c>
      <c r="H69">
        <f t="shared" ref="H69:H132" si="8">AVERAGE(B69:G69)</f>
        <v>2.8558421023527052E-2</v>
      </c>
      <c r="I69" s="112">
        <f t="shared" si="6"/>
        <v>2.8518004056167202E-2</v>
      </c>
      <c r="J69" s="111"/>
      <c r="K69" s="111"/>
      <c r="L69" s="111"/>
      <c r="M69" s="111"/>
      <c r="N69" s="111"/>
      <c r="O69" s="111"/>
    </row>
    <row r="70" spans="1:15" outlineLevel="1" x14ac:dyDescent="0.25">
      <c r="A70" s="111">
        <f t="shared" si="7"/>
        <v>13</v>
      </c>
      <c r="B70">
        <v>5.3668538587971173E-2</v>
      </c>
      <c r="C70">
        <v>5.4348860759493661E-2</v>
      </c>
      <c r="D70">
        <v>5.7105431940401609E-2</v>
      </c>
      <c r="E70">
        <v>5.2638215672334211E-2</v>
      </c>
      <c r="F70">
        <v>6.251693828969053E-2</v>
      </c>
      <c r="G70">
        <v>5.6877773295683741E-2</v>
      </c>
      <c r="H70">
        <f t="shared" si="8"/>
        <v>5.6192626424262482E-2</v>
      </c>
      <c r="I70" s="112">
        <f t="shared" si="6"/>
        <v>5.6113100474764692E-2</v>
      </c>
      <c r="J70" s="111"/>
      <c r="K70" s="111"/>
      <c r="L70" s="111"/>
      <c r="M70" s="111"/>
      <c r="N70" s="111"/>
      <c r="O70" s="111"/>
    </row>
    <row r="71" spans="1:15" outlineLevel="1" x14ac:dyDescent="0.25">
      <c r="A71" s="111">
        <f t="shared" si="7"/>
        <v>14</v>
      </c>
      <c r="B71">
        <v>1.2828037690128517E-2</v>
      </c>
      <c r="C71">
        <v>1.3418019347970737E-2</v>
      </c>
      <c r="D71">
        <v>1.7226836707978199E-2</v>
      </c>
      <c r="E71">
        <v>1.3957602134088452E-2</v>
      </c>
      <c r="F71">
        <v>1.3657361624349933E-2</v>
      </c>
      <c r="G71">
        <v>1.786066295344621E-2</v>
      </c>
      <c r="H71">
        <f t="shared" si="8"/>
        <v>1.4824753409660343E-2</v>
      </c>
      <c r="I71" s="112">
        <f t="shared" si="6"/>
        <v>1.480377285285076E-2</v>
      </c>
      <c r="J71" s="111"/>
      <c r="K71" s="111"/>
      <c r="L71" s="111"/>
      <c r="M71" s="111"/>
      <c r="N71" s="111"/>
      <c r="O71" s="111"/>
    </row>
    <row r="72" spans="1:15" outlineLevel="1" x14ac:dyDescent="0.25">
      <c r="A72" s="111">
        <f t="shared" si="7"/>
        <v>15</v>
      </c>
      <c r="B72">
        <v>2.0185850089839644E-2</v>
      </c>
      <c r="C72">
        <v>2.1114229128679125E-2</v>
      </c>
      <c r="D72">
        <v>2.7107680200923294E-2</v>
      </c>
      <c r="E72">
        <v>2.1963301878131038E-2</v>
      </c>
      <c r="F72">
        <v>2.1490851604217157E-2</v>
      </c>
      <c r="G72">
        <v>2.8105051886529484E-2</v>
      </c>
      <c r="H72">
        <f t="shared" si="8"/>
        <v>2.3327827464719956E-2</v>
      </c>
      <c r="I72" s="112">
        <f t="shared" si="6"/>
        <v>2.3294813032989255E-2</v>
      </c>
      <c r="J72" s="111"/>
      <c r="K72" s="111"/>
      <c r="L72" s="111"/>
      <c r="M72" s="111"/>
      <c r="N72" s="111"/>
      <c r="O72" s="111"/>
    </row>
    <row r="73" spans="1:15" outlineLevel="1" x14ac:dyDescent="0.25">
      <c r="A73" s="111">
        <f t="shared" si="7"/>
        <v>16</v>
      </c>
      <c r="B73">
        <v>5.7055438866484016E-2</v>
      </c>
      <c r="C73">
        <v>5.9679508363665736E-2</v>
      </c>
      <c r="D73">
        <v>7.6620037483309422E-2</v>
      </c>
      <c r="E73">
        <v>6.2079418109053923E-2</v>
      </c>
      <c r="F73">
        <v>6.0744034283216689E-2</v>
      </c>
      <c r="G73">
        <v>7.9439115153162362E-2</v>
      </c>
      <c r="H73">
        <f t="shared" si="8"/>
        <v>6.5936258709815357E-2</v>
      </c>
      <c r="I73" s="112">
        <f t="shared" si="6"/>
        <v>6.5842943200042955E-2</v>
      </c>
      <c r="J73" s="111"/>
      <c r="K73" s="111"/>
      <c r="L73" s="111"/>
      <c r="M73" s="111"/>
      <c r="N73" s="111"/>
      <c r="O73" s="111"/>
    </row>
    <row r="74" spans="1:15" outlineLevel="1" x14ac:dyDescent="0.25">
      <c r="A74" s="111">
        <f t="shared" si="7"/>
        <v>17</v>
      </c>
      <c r="B74">
        <v>1.2980789848276142E-2</v>
      </c>
      <c r="C74">
        <v>1.3577796818459957E-2</v>
      </c>
      <c r="D74">
        <v>1.7431968353890447E-2</v>
      </c>
      <c r="E74">
        <v>1.4123804783320497E-2</v>
      </c>
      <c r="F74">
        <v>1.3819989105895873E-2</v>
      </c>
      <c r="G74">
        <v>1.8073341998986102E-2</v>
      </c>
      <c r="H74">
        <f t="shared" si="8"/>
        <v>1.5001281818138168E-2</v>
      </c>
      <c r="I74" s="112">
        <f t="shared" si="6"/>
        <v>1.498005143158773E-2</v>
      </c>
      <c r="J74" s="111"/>
      <c r="K74" s="111"/>
      <c r="L74" s="111"/>
      <c r="M74" s="111"/>
      <c r="N74" s="111"/>
      <c r="O74" s="111"/>
    </row>
    <row r="75" spans="1:15" outlineLevel="1" x14ac:dyDescent="0.25">
      <c r="A75" s="111">
        <f t="shared" si="7"/>
        <v>18</v>
      </c>
      <c r="B75">
        <v>2.3574257450916448E-2</v>
      </c>
      <c r="C75">
        <v>2.4658474681116344E-2</v>
      </c>
      <c r="D75">
        <v>3.1657989587237284E-2</v>
      </c>
      <c r="E75">
        <v>2.5650073226684254E-2</v>
      </c>
      <c r="F75">
        <v>2.5098317202517213E-2</v>
      </c>
      <c r="G75">
        <v>3.2822780605999947E-2</v>
      </c>
      <c r="H75">
        <f t="shared" si="8"/>
        <v>2.7243648792411913E-2</v>
      </c>
      <c r="I75" s="112">
        <f t="shared" si="6"/>
        <v>2.7205092540891599E-2</v>
      </c>
      <c r="J75" s="111"/>
      <c r="K75" s="111"/>
      <c r="L75" s="111"/>
      <c r="M75" s="111"/>
      <c r="N75" s="111"/>
      <c r="O75" s="111"/>
    </row>
    <row r="76" spans="1:15" outlineLevel="1" x14ac:dyDescent="0.25">
      <c r="A76" s="111">
        <f t="shared" si="7"/>
        <v>19</v>
      </c>
      <c r="B76">
        <v>0.61575850326884529</v>
      </c>
      <c r="C76">
        <v>0.63557680268271677</v>
      </c>
      <c r="D76">
        <v>0.56353961492114257</v>
      </c>
      <c r="E76">
        <v>0.56628293215007486</v>
      </c>
      <c r="F76">
        <v>0.59529014777089029</v>
      </c>
      <c r="G76">
        <v>0.60767720573891237</v>
      </c>
      <c r="H76">
        <f t="shared" si="8"/>
        <v>0.59735420108876369</v>
      </c>
      <c r="I76" s="112">
        <f t="shared" si="6"/>
        <v>0.5965088026254598</v>
      </c>
      <c r="J76" s="111"/>
      <c r="K76" s="111"/>
      <c r="L76" s="111"/>
      <c r="M76" s="111"/>
      <c r="N76" s="111"/>
      <c r="O76" s="111"/>
    </row>
    <row r="77" spans="1:15" outlineLevel="1" x14ac:dyDescent="0.25">
      <c r="A77" s="111">
        <f t="shared" si="7"/>
        <v>20</v>
      </c>
      <c r="B77">
        <v>0.11309189438753665</v>
      </c>
      <c r="C77">
        <v>0.11036808036979641</v>
      </c>
      <c r="D77">
        <v>0.10973522742507875</v>
      </c>
      <c r="E77">
        <v>0.11231261583220963</v>
      </c>
      <c r="F77">
        <v>0.1123274251256315</v>
      </c>
      <c r="G77">
        <v>0.11504026306944462</v>
      </c>
      <c r="H77">
        <f t="shared" si="8"/>
        <v>0.11214591770161626</v>
      </c>
      <c r="I77" s="112">
        <f t="shared" si="6"/>
        <v>0.11198720451885477</v>
      </c>
      <c r="J77" s="111"/>
      <c r="K77" s="111"/>
      <c r="L77" s="111"/>
      <c r="M77" s="111"/>
      <c r="N77" s="111"/>
      <c r="O77" s="111"/>
    </row>
    <row r="78" spans="1:15" outlineLevel="1" x14ac:dyDescent="0.25">
      <c r="A78" s="111">
        <f t="shared" si="7"/>
        <v>21</v>
      </c>
      <c r="B78">
        <v>-6.528708344017141E-6</v>
      </c>
      <c r="C78">
        <v>-9.9597342334451824E-6</v>
      </c>
      <c r="D78">
        <v>-2.7658539415603963E-6</v>
      </c>
      <c r="E78">
        <v>4.5848139224658546E-6</v>
      </c>
      <c r="F78">
        <v>-3.1682965625872778E-7</v>
      </c>
      <c r="G78">
        <v>-7.084105994340664E-6</v>
      </c>
      <c r="H78">
        <f t="shared" si="8"/>
        <v>-3.6784030411927094E-6</v>
      </c>
      <c r="I78" s="112">
        <v>0</v>
      </c>
      <c r="J78" s="111"/>
      <c r="K78" s="111"/>
      <c r="L78" s="111"/>
      <c r="M78" s="111"/>
      <c r="N78" s="111"/>
      <c r="O78" s="111"/>
    </row>
    <row r="79" spans="1:15" outlineLevel="1" x14ac:dyDescent="0.25">
      <c r="A79" s="111">
        <f t="shared" si="7"/>
        <v>22</v>
      </c>
      <c r="B79">
        <v>-2.5089031212001726E-3</v>
      </c>
      <c r="C79">
        <v>-3.8274045933624303E-3</v>
      </c>
      <c r="D79">
        <v>-1.062883991919131E-3</v>
      </c>
      <c r="E79">
        <v>1.7618881644081586E-3</v>
      </c>
      <c r="F79">
        <v>-1.2175377909241966E-4</v>
      </c>
      <c r="G79">
        <v>-2.7223356755400924E-3</v>
      </c>
      <c r="H79">
        <f t="shared" si="8"/>
        <v>-1.4135654994510145E-3</v>
      </c>
      <c r="I79" s="112">
        <v>0</v>
      </c>
      <c r="J79" s="111"/>
      <c r="K79" s="111"/>
      <c r="L79" s="111"/>
      <c r="M79" s="111"/>
      <c r="N79" s="111"/>
      <c r="O79" s="111"/>
    </row>
    <row r="80" spans="1:15" outlineLevel="1" x14ac:dyDescent="0.25">
      <c r="A80" s="111">
        <f t="shared" si="7"/>
        <v>23</v>
      </c>
      <c r="B80">
        <v>6.7369409160605463E-3</v>
      </c>
      <c r="C80">
        <v>2.075757650863853E-3</v>
      </c>
      <c r="D80">
        <v>7.1239706473122848E-3</v>
      </c>
      <c r="E80">
        <v>7.7060776640092265E-3</v>
      </c>
      <c r="F80">
        <v>7.3465211079886813E-3</v>
      </c>
      <c r="G80">
        <v>1.729277965520849E-3</v>
      </c>
      <c r="H80">
        <f t="shared" si="8"/>
        <v>5.4530909919592412E-3</v>
      </c>
      <c r="I80" s="112">
        <f>H80/SUM($H$58:$H$77,$H$80:$H$81)</f>
        <v>5.445373569471116E-3</v>
      </c>
      <c r="J80" s="111"/>
      <c r="K80" s="111"/>
      <c r="L80" s="111"/>
      <c r="M80" s="111"/>
      <c r="N80" s="111"/>
      <c r="O80" s="111"/>
    </row>
    <row r="81" spans="1:18" outlineLevel="1" x14ac:dyDescent="0.25">
      <c r="A81" s="111">
        <f t="shared" si="7"/>
        <v>24</v>
      </c>
      <c r="B81">
        <v>3.4800904639104677E-3</v>
      </c>
      <c r="C81">
        <v>1.0612710277868923E-3</v>
      </c>
      <c r="D81">
        <v>3.6857443760907201E-3</v>
      </c>
      <c r="E81">
        <v>3.9973959590057263E-3</v>
      </c>
      <c r="F81">
        <v>3.8043946586883218E-3</v>
      </c>
      <c r="G81">
        <v>8.8580557853393119E-4</v>
      </c>
      <c r="H81">
        <f t="shared" si="8"/>
        <v>2.8191170106693433E-3</v>
      </c>
      <c r="I81" s="112">
        <f>H81/SUM($H$58:$H$77,$H$80:$H$81)</f>
        <v>2.8151272886847156E-3</v>
      </c>
      <c r="J81" s="111"/>
      <c r="K81" s="111"/>
      <c r="L81" s="111"/>
      <c r="M81" s="111"/>
      <c r="N81" s="111"/>
      <c r="O81" s="111"/>
    </row>
    <row r="82" spans="1:18" outlineLevel="1" x14ac:dyDescent="0.25">
      <c r="A82" s="111"/>
      <c r="B82" s="116">
        <f t="shared" ref="B82:I82" si="9">SUM(B58:B81)</f>
        <v>0.99999999999999989</v>
      </c>
      <c r="C82" s="116">
        <f t="shared" si="9"/>
        <v>1.0000000000000002</v>
      </c>
      <c r="D82" s="116">
        <f t="shared" si="9"/>
        <v>1.0000000000000002</v>
      </c>
      <c r="E82" s="116">
        <f t="shared" si="9"/>
        <v>1.0000000000000002</v>
      </c>
      <c r="F82" s="116">
        <f t="shared" si="9"/>
        <v>1.0000000000000002</v>
      </c>
      <c r="G82" s="116">
        <f t="shared" si="9"/>
        <v>0.99999999999999989</v>
      </c>
      <c r="H82" s="116">
        <f t="shared" si="9"/>
        <v>1</v>
      </c>
      <c r="I82" s="116">
        <f t="shared" si="9"/>
        <v>1</v>
      </c>
      <c r="J82" s="111"/>
      <c r="K82" s="111"/>
      <c r="L82" s="111"/>
      <c r="M82" s="111"/>
      <c r="N82" s="111"/>
      <c r="O82" s="111"/>
      <c r="P82" s="111"/>
      <c r="Q82" s="111"/>
      <c r="R82" s="111"/>
    </row>
    <row r="83" spans="1:18" outlineLevel="1" x14ac:dyDescent="0.25">
      <c r="A83" s="113" t="s">
        <v>179</v>
      </c>
      <c r="B83" s="114"/>
      <c r="C83" s="114"/>
      <c r="D83" s="114"/>
      <c r="E83" s="114"/>
      <c r="F83" s="114"/>
      <c r="G83" s="114"/>
      <c r="H83" s="111"/>
      <c r="I83" s="111"/>
      <c r="J83" s="111"/>
      <c r="K83" s="111"/>
      <c r="L83" s="111"/>
      <c r="M83" s="111"/>
      <c r="N83" s="111"/>
      <c r="O83" s="111"/>
      <c r="P83" s="111"/>
      <c r="Q83" s="111"/>
      <c r="R83" s="111"/>
    </row>
    <row r="84" spans="1:18" outlineLevel="1" x14ac:dyDescent="0.25">
      <c r="A84" s="111"/>
      <c r="B84" s="111">
        <v>2000</v>
      </c>
      <c r="C84" s="111">
        <v>2001</v>
      </c>
      <c r="D84" s="111">
        <v>2002</v>
      </c>
      <c r="E84" s="111">
        <v>2003</v>
      </c>
      <c r="F84" s="111">
        <v>2004</v>
      </c>
      <c r="G84" s="111">
        <v>2005</v>
      </c>
      <c r="H84" s="111" t="s">
        <v>174</v>
      </c>
      <c r="I84" s="111" t="s">
        <v>172</v>
      </c>
      <c r="J84" s="111"/>
      <c r="K84" s="111"/>
      <c r="L84" s="111"/>
      <c r="M84" s="111"/>
      <c r="N84" s="111"/>
      <c r="O84" s="111"/>
      <c r="P84" s="111"/>
      <c r="Q84" s="111"/>
      <c r="R84" s="111"/>
    </row>
    <row r="85" spans="1:18" outlineLevel="1" x14ac:dyDescent="0.25">
      <c r="A85" s="111">
        <v>1</v>
      </c>
      <c r="B85">
        <f t="array" ref="B85:B108">TRANSPOSE(TEIK_2000_Simple!$B$75:$Y$75)</f>
        <v>7.3244705530123175E-2</v>
      </c>
      <c r="C85">
        <f t="array" ref="C85:C108">TRANSPOSE(TEIK_2001_Simple!$B$75:$Y$75)</f>
        <v>6.8923139159795671E-2</v>
      </c>
      <c r="D85">
        <f t="array" ref="D85:D108">TRANSPOSE(TEIK_2002_Simple!$B$75:$Y$75)</f>
        <v>7.5118352990046336E-2</v>
      </c>
      <c r="E85">
        <f t="array" ref="E85:E108">TRANSPOSE(TEIK_2003_Simple!$B$75:$Y$75)</f>
        <v>7.8721850029152426E-2</v>
      </c>
      <c r="F85">
        <f t="array" ref="F85:F108">TRANSPOSE(TEIK_2004_Simple!$B$75:$Y$75)</f>
        <v>8.2557389780559681E-2</v>
      </c>
      <c r="G85">
        <f t="array" ref="G85:G108">TRANSPOSE(TEIK_2005_Simple!$B$75:$Y$75)</f>
        <v>8.0680138679779551E-2</v>
      </c>
      <c r="H85">
        <f t="shared" si="8"/>
        <v>7.6540929361576138E-2</v>
      </c>
      <c r="I85">
        <f t="shared" ref="I85:I132" si="10">AVERAGE(B85:G85)</f>
        <v>7.6540929361576138E-2</v>
      </c>
      <c r="J85" s="111"/>
      <c r="K85" s="111"/>
      <c r="L85" s="111"/>
      <c r="M85" s="111"/>
      <c r="N85" s="111"/>
      <c r="O85" s="111"/>
      <c r="P85" s="111"/>
      <c r="Q85" s="111"/>
      <c r="R85" s="111"/>
    </row>
    <row r="86" spans="1:18" outlineLevel="1" x14ac:dyDescent="0.25">
      <c r="A86" s="111">
        <f>A85+1</f>
        <v>2</v>
      </c>
      <c r="B86">
        <v>3.9574026865426208E-2</v>
      </c>
      <c r="C86">
        <v>3.8122973452423756E-2</v>
      </c>
      <c r="D86">
        <v>4.1062311765331656E-2</v>
      </c>
      <c r="E86">
        <v>4.1811963444410426E-2</v>
      </c>
      <c r="F86">
        <v>4.1766127070050507E-2</v>
      </c>
      <c r="G86">
        <v>3.9780653894498391E-2</v>
      </c>
      <c r="H86">
        <f t="shared" si="8"/>
        <v>4.0353009415356821E-2</v>
      </c>
      <c r="I86">
        <f t="shared" si="10"/>
        <v>4.0353009415356821E-2</v>
      </c>
      <c r="J86" s="111"/>
      <c r="K86" s="111"/>
      <c r="L86" s="111"/>
      <c r="M86" s="111"/>
      <c r="N86" s="111"/>
      <c r="O86" s="111"/>
    </row>
    <row r="87" spans="1:18" outlineLevel="1" x14ac:dyDescent="0.25">
      <c r="A87" s="111">
        <f t="shared" ref="A87:A108" si="11">A86+1</f>
        <v>3</v>
      </c>
      <c r="B87">
        <v>4.9680339740677391E-2</v>
      </c>
      <c r="C87">
        <v>5.2782978021298874E-2</v>
      </c>
      <c r="D87">
        <v>3.6308972001438684E-2</v>
      </c>
      <c r="E87">
        <v>4.519498622798767E-2</v>
      </c>
      <c r="F87">
        <v>4.8664649440210143E-2</v>
      </c>
      <c r="G87">
        <v>3.6382723041009986E-2</v>
      </c>
      <c r="H87">
        <f t="shared" si="8"/>
        <v>4.4835774745437124E-2</v>
      </c>
      <c r="I87">
        <f t="shared" si="10"/>
        <v>4.4835774745437124E-2</v>
      </c>
      <c r="J87" s="111"/>
      <c r="K87" s="111"/>
      <c r="L87" s="111"/>
      <c r="M87" s="111"/>
      <c r="N87" s="111"/>
      <c r="O87" s="111"/>
    </row>
    <row r="88" spans="1:18" outlineLevel="1" x14ac:dyDescent="0.25">
      <c r="A88" s="111">
        <f t="shared" si="11"/>
        <v>4</v>
      </c>
      <c r="B88">
        <v>3.447204433291043E-3</v>
      </c>
      <c r="C88">
        <v>3.791708999905042E-3</v>
      </c>
      <c r="D88">
        <v>3.4097280962586329E-3</v>
      </c>
      <c r="E88">
        <v>3.5281648712615697E-3</v>
      </c>
      <c r="F88">
        <v>4.0064754946330609E-3</v>
      </c>
      <c r="G88">
        <v>3.9657357167376464E-3</v>
      </c>
      <c r="H88">
        <f t="shared" si="8"/>
        <v>3.6915029353478319E-3</v>
      </c>
      <c r="I88">
        <f t="shared" si="10"/>
        <v>3.6915029353478319E-3</v>
      </c>
      <c r="J88" s="111"/>
      <c r="K88" s="111"/>
      <c r="L88" s="111"/>
      <c r="M88" s="111"/>
      <c r="N88" s="111"/>
      <c r="O88" s="111"/>
    </row>
    <row r="89" spans="1:18" outlineLevel="1" x14ac:dyDescent="0.25">
      <c r="A89" s="111">
        <f t="shared" si="11"/>
        <v>5</v>
      </c>
      <c r="B89">
        <v>1.0037928574109409E-2</v>
      </c>
      <c r="C89">
        <v>1.1041092819237855E-2</v>
      </c>
      <c r="D89">
        <v>9.9288010762686608E-3</v>
      </c>
      <c r="E89">
        <v>1.0273677601880558E-2</v>
      </c>
      <c r="F89">
        <v>1.1666472246512939E-2</v>
      </c>
      <c r="G89">
        <v>1.1547841921983904E-2</v>
      </c>
      <c r="H89">
        <f t="shared" si="8"/>
        <v>1.0749302373332222E-2</v>
      </c>
      <c r="I89">
        <f t="shared" si="10"/>
        <v>1.0749302373332222E-2</v>
      </c>
      <c r="J89" s="111"/>
      <c r="K89" s="111"/>
      <c r="L89" s="111"/>
      <c r="M89" s="111"/>
      <c r="N89" s="111"/>
      <c r="O89" s="111"/>
    </row>
    <row r="90" spans="1:18" outlineLevel="1" x14ac:dyDescent="0.25">
      <c r="A90" s="111">
        <f t="shared" si="11"/>
        <v>6</v>
      </c>
      <c r="B90">
        <v>9.9364457690450641E-3</v>
      </c>
      <c r="C90">
        <v>8.9588585952766753E-3</v>
      </c>
      <c r="D90">
        <v>8.5410065915282399E-3</v>
      </c>
      <c r="E90">
        <v>9.5191214394556925E-3</v>
      </c>
      <c r="F90">
        <v>7.9541988542098461E-3</v>
      </c>
      <c r="G90">
        <v>7.8482733701962966E-3</v>
      </c>
      <c r="H90">
        <f t="shared" si="8"/>
        <v>8.7929841032853024E-3</v>
      </c>
      <c r="I90">
        <f t="shared" si="10"/>
        <v>8.7929841032853024E-3</v>
      </c>
      <c r="J90" s="111"/>
      <c r="K90" s="111"/>
      <c r="L90" s="111"/>
      <c r="M90" s="111"/>
      <c r="N90" s="111"/>
      <c r="O90" s="111"/>
    </row>
    <row r="91" spans="1:18" outlineLevel="1" x14ac:dyDescent="0.25">
      <c r="A91" s="111">
        <f t="shared" si="11"/>
        <v>7</v>
      </c>
      <c r="B91">
        <v>2.8010576234306873E-3</v>
      </c>
      <c r="C91">
        <v>2.7673666338753305E-3</v>
      </c>
      <c r="D91">
        <v>2.3273699157534073E-3</v>
      </c>
      <c r="E91">
        <v>1.9285283687037916E-3</v>
      </c>
      <c r="F91">
        <v>2.6777306480186558E-3</v>
      </c>
      <c r="G91">
        <v>2.5400697936557204E-3</v>
      </c>
      <c r="H91">
        <f t="shared" si="8"/>
        <v>2.5070204972395989E-3</v>
      </c>
      <c r="I91">
        <f t="shared" si="10"/>
        <v>2.5070204972395989E-3</v>
      </c>
      <c r="J91" s="111"/>
      <c r="K91" s="111"/>
      <c r="L91" s="111"/>
      <c r="M91" s="111"/>
      <c r="N91" s="111"/>
      <c r="O91" s="111"/>
    </row>
    <row r="92" spans="1:18" outlineLevel="1" x14ac:dyDescent="0.25">
      <c r="A92" s="111">
        <f t="shared" si="11"/>
        <v>8</v>
      </c>
      <c r="B92">
        <v>1.1107013743234917E-2</v>
      </c>
      <c r="C92">
        <v>1.0973419103523001E-2</v>
      </c>
      <c r="D92">
        <v>9.2287032668052684E-3</v>
      </c>
      <c r="E92">
        <v>7.6471797353373739E-3</v>
      </c>
      <c r="F92">
        <v>1.0617986170451418E-2</v>
      </c>
      <c r="G92">
        <v>1.007212057007084E-2</v>
      </c>
      <c r="H92">
        <f t="shared" si="8"/>
        <v>9.9410704315704701E-3</v>
      </c>
      <c r="I92">
        <f t="shared" si="10"/>
        <v>9.9410704315704701E-3</v>
      </c>
      <c r="J92" s="111"/>
      <c r="K92" s="111"/>
      <c r="L92" s="111"/>
      <c r="M92" s="111"/>
      <c r="N92" s="111"/>
      <c r="O92" s="111"/>
    </row>
    <row r="93" spans="1:18" outlineLevel="1" x14ac:dyDescent="0.25">
      <c r="A93" s="111">
        <f t="shared" si="11"/>
        <v>9</v>
      </c>
      <c r="B93">
        <v>1.1763694197251288E-2</v>
      </c>
      <c r="C93">
        <v>1.1622201035876554E-2</v>
      </c>
      <c r="D93">
        <v>9.7743322892704012E-3</v>
      </c>
      <c r="E93">
        <v>8.0993042736368648E-3</v>
      </c>
      <c r="F93">
        <v>1.124575382612741E-2</v>
      </c>
      <c r="G93">
        <v>1.0667614990242087E-2</v>
      </c>
      <c r="H93">
        <f t="shared" si="8"/>
        <v>1.0528816768734101E-2</v>
      </c>
      <c r="I93">
        <f t="shared" si="10"/>
        <v>1.0528816768734101E-2</v>
      </c>
      <c r="J93" s="111"/>
      <c r="K93" s="111"/>
      <c r="L93" s="111"/>
      <c r="M93" s="111"/>
      <c r="N93" s="111"/>
      <c r="O93" s="111"/>
    </row>
    <row r="94" spans="1:18" outlineLevel="1" x14ac:dyDescent="0.25">
      <c r="A94" s="111">
        <f t="shared" si="11"/>
        <v>10</v>
      </c>
      <c r="B94">
        <v>9.8787286415125634E-3</v>
      </c>
      <c r="C94">
        <v>1.1255985115982584E-2</v>
      </c>
      <c r="D94">
        <v>9.5771027893342218E-3</v>
      </c>
      <c r="E94">
        <v>9.2926329917044116E-3</v>
      </c>
      <c r="F94">
        <v>8.8806372848193454E-3</v>
      </c>
      <c r="G94">
        <v>1.0381826087656849E-2</v>
      </c>
      <c r="H94">
        <f t="shared" si="8"/>
        <v>9.877818818501664E-3</v>
      </c>
      <c r="I94">
        <f t="shared" si="10"/>
        <v>9.877818818501664E-3</v>
      </c>
      <c r="J94" s="111"/>
      <c r="K94" s="111"/>
      <c r="L94" s="111"/>
      <c r="M94" s="111"/>
      <c r="N94" s="111"/>
      <c r="O94" s="111"/>
    </row>
    <row r="95" spans="1:18" outlineLevel="1" x14ac:dyDescent="0.25">
      <c r="A95" s="111">
        <f t="shared" si="11"/>
        <v>11</v>
      </c>
      <c r="B95">
        <v>4.5654323014378212E-3</v>
      </c>
      <c r="C95">
        <v>5.2019282944026678E-3</v>
      </c>
      <c r="D95">
        <v>4.4260365898583943E-3</v>
      </c>
      <c r="E95">
        <v>4.2945695104383693E-3</v>
      </c>
      <c r="F95">
        <v>4.10416661786749E-3</v>
      </c>
      <c r="G95">
        <v>4.7979376586298498E-3</v>
      </c>
      <c r="H95">
        <f t="shared" si="8"/>
        <v>4.5650118287724325E-3</v>
      </c>
      <c r="I95">
        <f t="shared" si="10"/>
        <v>4.5650118287724325E-3</v>
      </c>
      <c r="J95" s="111"/>
      <c r="K95" s="111"/>
      <c r="L95" s="111"/>
      <c r="M95" s="111"/>
      <c r="N95" s="111"/>
      <c r="O95" s="111"/>
    </row>
    <row r="96" spans="1:18" outlineLevel="1" x14ac:dyDescent="0.25">
      <c r="A96" s="111">
        <f t="shared" si="11"/>
        <v>12</v>
      </c>
      <c r="B96">
        <v>0.15160976679189861</v>
      </c>
      <c r="C96">
        <v>0.14367800184414778</v>
      </c>
      <c r="D96">
        <v>0.1164920330533219</v>
      </c>
      <c r="E96">
        <v>0.11134535127970339</v>
      </c>
      <c r="F96">
        <v>0.10557179951708889</v>
      </c>
      <c r="G96">
        <v>0.10436837796367934</v>
      </c>
      <c r="H96">
        <f t="shared" si="8"/>
        <v>0.12217755507497331</v>
      </c>
      <c r="I96">
        <f t="shared" si="10"/>
        <v>0.12217755507497331</v>
      </c>
      <c r="J96" s="111"/>
      <c r="K96" s="111"/>
      <c r="L96" s="111"/>
      <c r="M96" s="111"/>
      <c r="N96" s="111"/>
      <c r="O96" s="111"/>
    </row>
    <row r="97" spans="1:18" outlineLevel="1" x14ac:dyDescent="0.25">
      <c r="A97" s="111">
        <f t="shared" si="11"/>
        <v>13</v>
      </c>
      <c r="B97">
        <v>2.8258702329320231E-2</v>
      </c>
      <c r="C97">
        <v>3.0727124002751204E-2</v>
      </c>
      <c r="D97">
        <v>3.2417112678721438E-2</v>
      </c>
      <c r="E97">
        <v>3.2268729601672735E-2</v>
      </c>
      <c r="F97">
        <v>3.8005225319786375E-2</v>
      </c>
      <c r="G97">
        <v>3.9200519358536953E-2</v>
      </c>
      <c r="H97">
        <f t="shared" si="8"/>
        <v>3.3479568881798157E-2</v>
      </c>
      <c r="I97">
        <f t="shared" si="10"/>
        <v>3.3479568881798157E-2</v>
      </c>
      <c r="J97" s="111"/>
      <c r="K97" s="111"/>
      <c r="L97" s="111"/>
      <c r="M97" s="111"/>
      <c r="N97" s="111"/>
      <c r="O97" s="111"/>
    </row>
    <row r="98" spans="1:18" outlineLevel="1" x14ac:dyDescent="0.25">
      <c r="A98" s="111">
        <f t="shared" si="11"/>
        <v>14</v>
      </c>
      <c r="B98">
        <v>5.1675782532723813E-3</v>
      </c>
      <c r="C98">
        <v>4.0518213389244846E-3</v>
      </c>
      <c r="D98">
        <v>5.4908068047900254E-3</v>
      </c>
      <c r="E98">
        <v>5.853006086855737E-3</v>
      </c>
      <c r="F98">
        <v>5.2175363191476008E-3</v>
      </c>
      <c r="G98">
        <v>6.3436744448285938E-3</v>
      </c>
      <c r="H98">
        <f t="shared" si="8"/>
        <v>5.3540705413031367E-3</v>
      </c>
      <c r="I98">
        <f t="shared" si="10"/>
        <v>5.3540705413031367E-3</v>
      </c>
      <c r="J98" s="111"/>
      <c r="K98" s="111"/>
      <c r="L98" s="111"/>
      <c r="M98" s="111"/>
      <c r="N98" s="111"/>
      <c r="O98" s="111"/>
    </row>
    <row r="99" spans="1:18" outlineLevel="1" x14ac:dyDescent="0.25">
      <c r="A99" s="111">
        <f t="shared" si="11"/>
        <v>15</v>
      </c>
      <c r="B99">
        <v>8.1315601394235243E-3</v>
      </c>
      <c r="C99">
        <v>6.3758355029843701E-3</v>
      </c>
      <c r="D99">
        <v>8.6401837686409556E-3</v>
      </c>
      <c r="E99">
        <v>9.2101306761131901E-3</v>
      </c>
      <c r="F99">
        <v>8.2101727887542598E-3</v>
      </c>
      <c r="G99">
        <v>9.9822330160906966E-3</v>
      </c>
      <c r="H99">
        <f t="shared" si="8"/>
        <v>8.4250193153344987E-3</v>
      </c>
      <c r="I99">
        <f t="shared" si="10"/>
        <v>8.4250193153344987E-3</v>
      </c>
      <c r="J99" s="111"/>
      <c r="K99" s="111"/>
      <c r="L99" s="111"/>
      <c r="M99" s="111"/>
      <c r="N99" s="111"/>
      <c r="O99" s="111"/>
    </row>
    <row r="100" spans="1:18" outlineLevel="1" x14ac:dyDescent="0.25">
      <c r="A100" s="111">
        <f t="shared" si="11"/>
        <v>16</v>
      </c>
      <c r="B100">
        <v>2.2983908547777331E-2</v>
      </c>
      <c r="C100">
        <v>1.8021341243705476E-2</v>
      </c>
      <c r="D100">
        <v>2.4421536601771016E-2</v>
      </c>
      <c r="E100">
        <v>2.6032495307582056E-2</v>
      </c>
      <c r="F100">
        <v>2.3206107721359802E-2</v>
      </c>
      <c r="G100">
        <v>2.8214847681209815E-2</v>
      </c>
      <c r="H100">
        <f t="shared" si="8"/>
        <v>2.3813372850567584E-2</v>
      </c>
      <c r="I100">
        <f t="shared" si="10"/>
        <v>2.3813372850567584E-2</v>
      </c>
      <c r="J100" s="111"/>
      <c r="K100" s="111"/>
      <c r="L100" s="111"/>
      <c r="M100" s="111"/>
      <c r="N100" s="111"/>
      <c r="O100" s="111"/>
    </row>
    <row r="101" spans="1:18" outlineLevel="1" x14ac:dyDescent="0.25">
      <c r="A101" s="111">
        <f t="shared" si="11"/>
        <v>17</v>
      </c>
      <c r="B101">
        <v>5.2291121175820823E-3</v>
      </c>
      <c r="C101">
        <v>4.1000691277835403E-3</v>
      </c>
      <c r="D101">
        <v>5.5561895710137922E-3</v>
      </c>
      <c r="E101">
        <v>5.9227018059528512E-3</v>
      </c>
      <c r="F101">
        <v>5.2796650680814079E-3</v>
      </c>
      <c r="G101">
        <v>6.4192128853477687E-3</v>
      </c>
      <c r="H101">
        <f t="shared" si="8"/>
        <v>5.4178250959602409E-3</v>
      </c>
      <c r="I101">
        <f t="shared" si="10"/>
        <v>5.4178250959602409E-3</v>
      </c>
      <c r="J101" s="111"/>
      <c r="K101" s="111"/>
      <c r="L101" s="111"/>
      <c r="M101" s="111"/>
      <c r="N101" s="111"/>
      <c r="O101" s="111"/>
    </row>
    <row r="102" spans="1:18" outlineLevel="1" x14ac:dyDescent="0.25">
      <c r="A102" s="111">
        <f t="shared" si="11"/>
        <v>18</v>
      </c>
      <c r="B102">
        <v>9.4965280803739043E-3</v>
      </c>
      <c r="C102">
        <v>7.4460865875399414E-3</v>
      </c>
      <c r="D102">
        <v>1.0090529538198384E-2</v>
      </c>
      <c r="E102">
        <v>1.0756148031861281E-2</v>
      </c>
      <c r="F102">
        <v>9.588336690166073E-3</v>
      </c>
      <c r="G102">
        <v>1.1657855874735154E-2</v>
      </c>
      <c r="H102">
        <f t="shared" si="8"/>
        <v>9.8392474671457879E-3</v>
      </c>
      <c r="I102">
        <f t="shared" si="10"/>
        <v>9.8392474671457879E-3</v>
      </c>
      <c r="J102" s="111"/>
      <c r="K102" s="111"/>
      <c r="L102" s="111"/>
      <c r="M102" s="111"/>
      <c r="N102" s="111"/>
      <c r="O102" s="111"/>
    </row>
    <row r="103" spans="1:18" outlineLevel="1" x14ac:dyDescent="0.25">
      <c r="A103" s="111">
        <f t="shared" si="11"/>
        <v>19</v>
      </c>
      <c r="B103">
        <v>0.38904758780324139</v>
      </c>
      <c r="C103">
        <v>0.41475444455004945</v>
      </c>
      <c r="D103">
        <v>0.4377126709503284</v>
      </c>
      <c r="E103">
        <v>0.43572914585735972</v>
      </c>
      <c r="F103">
        <v>0.41428758377723551</v>
      </c>
      <c r="G103">
        <v>0.42551034166090962</v>
      </c>
      <c r="H103">
        <f t="shared" si="8"/>
        <v>0.41950696243318736</v>
      </c>
      <c r="I103">
        <f t="shared" si="10"/>
        <v>0.41950696243318736</v>
      </c>
      <c r="J103" s="111"/>
      <c r="K103" s="111"/>
      <c r="L103" s="111"/>
      <c r="M103" s="111"/>
      <c r="N103" s="111"/>
      <c r="O103" s="111"/>
    </row>
    <row r="104" spans="1:18" outlineLevel="1" x14ac:dyDescent="0.25">
      <c r="A104" s="111">
        <f t="shared" si="11"/>
        <v>20</v>
      </c>
      <c r="B104">
        <v>9.5200689269849106E-2</v>
      </c>
      <c r="C104">
        <v>9.2907784253657907E-2</v>
      </c>
      <c r="D104">
        <v>9.2375049022102584E-2</v>
      </c>
      <c r="E104">
        <v>9.4544693046582029E-2</v>
      </c>
      <c r="F104">
        <v>9.4557159500955223E-2</v>
      </c>
      <c r="G104">
        <v>9.6840824864658531E-2</v>
      </c>
      <c r="H104">
        <f t="shared" si="8"/>
        <v>9.440436665963424E-2</v>
      </c>
      <c r="I104">
        <f t="shared" si="10"/>
        <v>9.440436665963424E-2</v>
      </c>
      <c r="J104" s="111"/>
      <c r="K104" s="111"/>
      <c r="L104" s="111"/>
      <c r="M104" s="111"/>
      <c r="N104" s="111"/>
      <c r="O104" s="111"/>
      <c r="P104" s="111"/>
      <c r="Q104" s="111"/>
      <c r="R104" s="111"/>
    </row>
    <row r="105" spans="1:18" outlineLevel="1" x14ac:dyDescent="0.25">
      <c r="A105" s="111">
        <f t="shared" si="11"/>
        <v>21</v>
      </c>
      <c r="B105">
        <v>-3.0948071459369167E-6</v>
      </c>
      <c r="C105">
        <v>1.0934093067478219E-5</v>
      </c>
      <c r="D105">
        <v>2.4472703965692724E-5</v>
      </c>
      <c r="E105">
        <v>3.0338872462071277E-5</v>
      </c>
      <c r="F105">
        <v>2.6978262482415867E-5</v>
      </c>
      <c r="G105">
        <v>3.7742027391503567E-5</v>
      </c>
      <c r="H105">
        <f t="shared" si="8"/>
        <v>2.1228525370537456E-5</v>
      </c>
      <c r="I105">
        <f t="shared" si="10"/>
        <v>2.1228525370537456E-5</v>
      </c>
      <c r="J105" s="111"/>
      <c r="K105" s="111"/>
      <c r="L105" s="111"/>
      <c r="M105" s="111"/>
      <c r="N105" s="111"/>
      <c r="O105" s="111"/>
      <c r="P105" s="111"/>
      <c r="Q105" s="111"/>
      <c r="R105" s="111"/>
    </row>
    <row r="106" spans="1:18" outlineLevel="1" x14ac:dyDescent="0.25">
      <c r="A106" s="111">
        <f t="shared" si="11"/>
        <v>22</v>
      </c>
      <c r="B106">
        <v>-1.1892967029334556E-3</v>
      </c>
      <c r="C106">
        <v>4.2018388292116432E-3</v>
      </c>
      <c r="D106">
        <v>9.4045621474269855E-3</v>
      </c>
      <c r="E106">
        <v>1.1658859272452863E-2</v>
      </c>
      <c r="F106">
        <v>1.0367417777012122E-2</v>
      </c>
      <c r="G106">
        <v>1.4503801568918284E-2</v>
      </c>
      <c r="H106">
        <f t="shared" si="8"/>
        <v>8.1578638153480734E-3</v>
      </c>
      <c r="I106">
        <f t="shared" si="10"/>
        <v>8.1578638153480734E-3</v>
      </c>
      <c r="J106" s="111"/>
      <c r="K106" s="111"/>
      <c r="L106" s="111"/>
      <c r="M106" s="111"/>
      <c r="N106" s="111"/>
      <c r="O106" s="111"/>
      <c r="P106" s="111"/>
      <c r="Q106" s="111"/>
      <c r="R106" s="111"/>
    </row>
    <row r="107" spans="1:18" outlineLevel="1" x14ac:dyDescent="0.25">
      <c r="A107" s="111">
        <f t="shared" si="11"/>
        <v>23</v>
      </c>
      <c r="B107">
        <v>3.9550884595604768E-2</v>
      </c>
      <c r="C107">
        <v>3.1798954491341846E-2</v>
      </c>
      <c r="D107">
        <v>3.138412862682697E-2</v>
      </c>
      <c r="E107">
        <v>2.3910802686004269E-2</v>
      </c>
      <c r="F107">
        <v>3.3930279431429469E-2</v>
      </c>
      <c r="G107">
        <v>2.5168430883999688E-2</v>
      </c>
      <c r="H107">
        <f t="shared" si="8"/>
        <v>3.0957246785867833E-2</v>
      </c>
      <c r="I107">
        <f t="shared" si="10"/>
        <v>3.0957246785867833E-2</v>
      </c>
      <c r="J107" s="111"/>
      <c r="K107" s="111"/>
      <c r="L107" s="111"/>
      <c r="M107" s="111"/>
      <c r="N107" s="111"/>
      <c r="O107" s="111"/>
      <c r="P107" s="111"/>
      <c r="Q107" s="111"/>
      <c r="R107" s="111"/>
    </row>
    <row r="108" spans="1:18" outlineLevel="1" x14ac:dyDescent="0.25">
      <c r="A108" s="111">
        <f t="shared" si="11"/>
        <v>24</v>
      </c>
      <c r="B108">
        <v>2.0479496162196589E-2</v>
      </c>
      <c r="C108">
        <v>1.6484112903236953E-2</v>
      </c>
      <c r="D108">
        <v>1.6288007160998007E-2</v>
      </c>
      <c r="E108">
        <v>1.2425618981428672E-2</v>
      </c>
      <c r="F108">
        <v>1.7610150393040321E-2</v>
      </c>
      <c r="G108">
        <v>1.308720204523295E-2</v>
      </c>
      <c r="H108">
        <f t="shared" si="8"/>
        <v>1.6062431274355582E-2</v>
      </c>
      <c r="I108">
        <f t="shared" si="10"/>
        <v>1.6062431274355582E-2</v>
      </c>
      <c r="J108" s="111"/>
      <c r="K108" s="111"/>
      <c r="L108" s="111"/>
      <c r="M108" s="111"/>
      <c r="N108" s="111"/>
      <c r="O108" s="111"/>
      <c r="P108" s="111"/>
      <c r="Q108" s="111"/>
      <c r="R108" s="111"/>
    </row>
    <row r="109" spans="1:18" outlineLevel="1" x14ac:dyDescent="0.25">
      <c r="A109" s="111"/>
      <c r="B109" s="116">
        <f t="shared" ref="B109:I109" si="12">SUM(B85:B108)</f>
        <v>1</v>
      </c>
      <c r="C109" s="116">
        <f t="shared" si="12"/>
        <v>1.0000000000000002</v>
      </c>
      <c r="D109" s="116">
        <f t="shared" si="12"/>
        <v>1</v>
      </c>
      <c r="E109" s="116">
        <f t="shared" si="12"/>
        <v>1</v>
      </c>
      <c r="F109" s="116">
        <f t="shared" si="12"/>
        <v>1</v>
      </c>
      <c r="G109" s="116">
        <f t="shared" si="12"/>
        <v>0.99999999999999989</v>
      </c>
      <c r="H109" s="116">
        <f t="shared" si="12"/>
        <v>1</v>
      </c>
      <c r="I109" s="116">
        <f t="shared" si="12"/>
        <v>1</v>
      </c>
      <c r="J109" s="111"/>
      <c r="K109" s="111"/>
      <c r="L109" s="111"/>
      <c r="M109" s="111"/>
      <c r="N109" s="111"/>
      <c r="O109" s="111"/>
      <c r="P109" s="111"/>
      <c r="Q109" s="111"/>
      <c r="R109" s="111"/>
    </row>
    <row r="110" spans="1:18" outlineLevel="1" x14ac:dyDescent="0.25">
      <c r="A110" s="113" t="s">
        <v>182</v>
      </c>
      <c r="B110" s="114"/>
      <c r="C110" s="114"/>
      <c r="D110" s="114"/>
      <c r="E110" s="114"/>
      <c r="F110" s="114"/>
      <c r="G110" s="114"/>
      <c r="H110" s="111"/>
      <c r="I110" s="111"/>
      <c r="J110" s="111"/>
      <c r="K110" s="111"/>
      <c r="L110" s="111"/>
      <c r="M110" s="111"/>
      <c r="N110" s="111"/>
      <c r="O110" s="111"/>
      <c r="P110" s="111"/>
      <c r="Q110" s="111"/>
      <c r="R110" s="111"/>
    </row>
    <row r="111" spans="1:18" outlineLevel="1" x14ac:dyDescent="0.25">
      <c r="A111" s="111"/>
      <c r="B111" s="111">
        <v>2000</v>
      </c>
      <c r="C111" s="111">
        <v>2001</v>
      </c>
      <c r="D111" s="111">
        <v>2002</v>
      </c>
      <c r="E111" s="111">
        <v>2003</v>
      </c>
      <c r="F111" s="111">
        <v>2004</v>
      </c>
      <c r="G111" s="111">
        <v>2005</v>
      </c>
      <c r="H111" s="111" t="s">
        <v>174</v>
      </c>
      <c r="I111" s="111" t="s">
        <v>172</v>
      </c>
      <c r="J111" s="111"/>
      <c r="K111" s="111"/>
      <c r="L111" s="111"/>
      <c r="M111" s="111"/>
      <c r="N111" s="111"/>
      <c r="O111" s="111"/>
      <c r="P111" s="111"/>
      <c r="Q111" s="111"/>
      <c r="R111" s="111"/>
    </row>
    <row r="112" spans="1:18" outlineLevel="1" x14ac:dyDescent="0.25">
      <c r="A112" s="111">
        <v>1</v>
      </c>
      <c r="B112">
        <f t="array" ref="B112:B135">TRANSPOSE(TEIK_2000_Simple!$B$76:$Y$76)</f>
        <v>1.9430872384140124E-2</v>
      </c>
      <c r="C112">
        <f t="array" ref="C112:C135">TRANSPOSE(TEIK_2002_Simple!$B$76:$Y$76)</f>
        <v>2.0389504273036766E-2</v>
      </c>
      <c r="D112">
        <f t="array" ref="D112:D135">TRANSPOSE(TEIK_2002_Simple!$B$76:$Y$76)</f>
        <v>2.0389504273036766E-2</v>
      </c>
      <c r="E112">
        <f t="array" ref="E112:E135">TRANSPOSE(TEIK_2003_Simple!$B$76:$Y$76)</f>
        <v>1.8973290879526306E-2</v>
      </c>
      <c r="F112">
        <f t="array" ref="F112:F135">TRANSPOSE(TEIK_2004_Simple!$B$76:$Y$76)</f>
        <v>1.7859743211463351E-2</v>
      </c>
      <c r="G112">
        <f t="array" ref="G112:G135">TRANSPOSE(TEIK_2005_Simple!$B$76:$Y$76)</f>
        <v>1.6644605626463665E-2</v>
      </c>
      <c r="H112">
        <f t="shared" si="8"/>
        <v>1.8947920107944494E-2</v>
      </c>
      <c r="I112">
        <f t="shared" si="10"/>
        <v>1.8947920107944494E-2</v>
      </c>
      <c r="J112" s="111"/>
      <c r="K112" s="111"/>
      <c r="L112" s="111"/>
      <c r="M112" s="111"/>
      <c r="N112" s="111"/>
      <c r="O112" s="111"/>
      <c r="P112" s="111"/>
      <c r="Q112" s="111"/>
      <c r="R112" s="111"/>
    </row>
    <row r="113" spans="1:15" outlineLevel="1" x14ac:dyDescent="0.25">
      <c r="A113" s="111">
        <f>A112+1</f>
        <v>2</v>
      </c>
      <c r="B113">
        <v>7.2984403662184425E-3</v>
      </c>
      <c r="C113">
        <v>9.1606979722245636E-3</v>
      </c>
      <c r="D113">
        <v>9.1606979722245636E-3</v>
      </c>
      <c r="E113">
        <v>5.9026392011527285E-3</v>
      </c>
      <c r="F113">
        <v>6.3384813322756124E-3</v>
      </c>
      <c r="G113">
        <v>6.4865447619503955E-3</v>
      </c>
      <c r="H113">
        <f t="shared" si="8"/>
        <v>7.3912502676743846E-3</v>
      </c>
      <c r="I113">
        <f t="shared" si="10"/>
        <v>7.3912502676743846E-3</v>
      </c>
      <c r="J113" s="111"/>
      <c r="K113" s="111"/>
      <c r="L113" s="111"/>
      <c r="M113" s="111"/>
      <c r="N113" s="111"/>
      <c r="O113" s="111"/>
    </row>
    <row r="114" spans="1:15" outlineLevel="1" x14ac:dyDescent="0.25">
      <c r="A114" s="111">
        <f t="shared" ref="A114:A135" si="13">A113+1</f>
        <v>3</v>
      </c>
      <c r="B114">
        <v>6.0505534542058675E-3</v>
      </c>
      <c r="C114">
        <v>2.8085984489408097E-3</v>
      </c>
      <c r="D114">
        <v>2.8085984489408097E-3</v>
      </c>
      <c r="E114">
        <v>2.3827716574761223E-3</v>
      </c>
      <c r="F114">
        <v>3.1967573515036037E-3</v>
      </c>
      <c r="G114">
        <v>3.006690185133055E-3</v>
      </c>
      <c r="H114">
        <f t="shared" si="8"/>
        <v>3.3756615910333783E-3</v>
      </c>
      <c r="I114">
        <f t="shared" si="10"/>
        <v>3.3756615910333783E-3</v>
      </c>
      <c r="J114" s="111"/>
      <c r="K114" s="111"/>
      <c r="L114" s="111"/>
      <c r="M114" s="111"/>
      <c r="N114" s="111"/>
      <c r="O114" s="111"/>
    </row>
    <row r="115" spans="1:15" outlineLevel="1" x14ac:dyDescent="0.25">
      <c r="A115" s="111">
        <f t="shared" si="13"/>
        <v>4</v>
      </c>
      <c r="B115">
        <v>4.771317607881612E-4</v>
      </c>
      <c r="C115">
        <v>5.4200097498354166E-4</v>
      </c>
      <c r="D115">
        <v>5.4200097498354166E-4</v>
      </c>
      <c r="E115">
        <v>2.8271049189254924E-4</v>
      </c>
      <c r="F115">
        <v>3.9140744563206437E-4</v>
      </c>
      <c r="G115">
        <v>4.3813266227611154E-4</v>
      </c>
      <c r="H115">
        <f t="shared" si="8"/>
        <v>4.4556405175932829E-4</v>
      </c>
      <c r="I115">
        <f t="shared" si="10"/>
        <v>4.4556405175932829E-4</v>
      </c>
      <c r="J115" s="111"/>
      <c r="K115" s="111"/>
      <c r="L115" s="111"/>
      <c r="M115" s="111"/>
      <c r="N115" s="111"/>
      <c r="O115" s="111"/>
    </row>
    <row r="116" spans="1:15" outlineLevel="1" x14ac:dyDescent="0.25">
      <c r="A116" s="111">
        <f t="shared" si="13"/>
        <v>5</v>
      </c>
      <c r="B116">
        <v>1.3893619098935099E-3</v>
      </c>
      <c r="C116">
        <v>1.5782548378740471E-3</v>
      </c>
      <c r="D116">
        <v>1.5782548378740471E-3</v>
      </c>
      <c r="E116">
        <v>8.2322582825744225E-4</v>
      </c>
      <c r="F116">
        <v>1.139740928819338E-3</v>
      </c>
      <c r="G116">
        <v>1.2758002767225768E-3</v>
      </c>
      <c r="H116">
        <f t="shared" si="8"/>
        <v>1.2974397699068269E-3</v>
      </c>
      <c r="I116">
        <f t="shared" si="10"/>
        <v>1.2974397699068269E-3</v>
      </c>
      <c r="J116" s="111"/>
      <c r="K116" s="111"/>
      <c r="L116" s="111"/>
      <c r="M116" s="111"/>
      <c r="N116" s="111"/>
      <c r="O116" s="111"/>
    </row>
    <row r="117" spans="1:15" outlineLevel="1" x14ac:dyDescent="0.25">
      <c r="A117" s="111">
        <f t="shared" si="13"/>
        <v>6</v>
      </c>
      <c r="B117">
        <v>1.7374224805468037E-3</v>
      </c>
      <c r="C117">
        <v>1.4972508454422814E-3</v>
      </c>
      <c r="D117">
        <v>1.4972508454422814E-3</v>
      </c>
      <c r="E117">
        <v>1.1132610642975728E-3</v>
      </c>
      <c r="F117">
        <v>9.4586753313405803E-4</v>
      </c>
      <c r="G117">
        <v>1.0768476498371335E-3</v>
      </c>
      <c r="H117">
        <f t="shared" si="8"/>
        <v>1.3113167364500217E-3</v>
      </c>
      <c r="I117">
        <f t="shared" si="10"/>
        <v>1.3113167364500217E-3</v>
      </c>
      <c r="J117" s="111"/>
      <c r="K117" s="111"/>
      <c r="L117" s="111"/>
      <c r="M117" s="111"/>
      <c r="N117" s="111"/>
      <c r="O117" s="111"/>
    </row>
    <row r="118" spans="1:15" outlineLevel="1" x14ac:dyDescent="0.25">
      <c r="A118" s="111">
        <f t="shared" si="13"/>
        <v>7</v>
      </c>
      <c r="B118">
        <v>3.8371821374078355E-4</v>
      </c>
      <c r="C118">
        <v>3.3398092829204561E-4</v>
      </c>
      <c r="D118">
        <v>3.3398092829204561E-4</v>
      </c>
      <c r="E118">
        <v>2.4211915359175816E-4</v>
      </c>
      <c r="F118">
        <v>2.7087981170523956E-4</v>
      </c>
      <c r="G118">
        <v>2.9674961457034374E-4</v>
      </c>
      <c r="H118">
        <f t="shared" si="8"/>
        <v>3.1023810836536936E-4</v>
      </c>
      <c r="I118">
        <f t="shared" si="10"/>
        <v>3.1023810836536936E-4</v>
      </c>
      <c r="J118" s="111"/>
      <c r="K118" s="111"/>
      <c r="L118" s="111"/>
      <c r="M118" s="111"/>
      <c r="N118" s="111"/>
      <c r="O118" s="111"/>
    </row>
    <row r="119" spans="1:15" outlineLevel="1" x14ac:dyDescent="0.25">
      <c r="A119" s="111">
        <f t="shared" si="13"/>
        <v>8</v>
      </c>
      <c r="B119">
        <v>1.5215550861565127E-3</v>
      </c>
      <c r="C119">
        <v>1.3243321842035995E-3</v>
      </c>
      <c r="D119">
        <v>1.3243321842035995E-3</v>
      </c>
      <c r="E119">
        <v>9.6007334656341412E-4</v>
      </c>
      <c r="F119">
        <v>1.0741177783019041E-3</v>
      </c>
      <c r="G119">
        <v>1.1766991224177624E-3</v>
      </c>
      <c r="H119">
        <f t="shared" si="8"/>
        <v>1.2301849503077987E-3</v>
      </c>
      <c r="I119">
        <f t="shared" si="10"/>
        <v>1.2301849503077987E-3</v>
      </c>
      <c r="J119" s="111"/>
      <c r="K119" s="111"/>
      <c r="L119" s="111"/>
      <c r="M119" s="111"/>
      <c r="N119" s="111"/>
      <c r="O119" s="111"/>
    </row>
    <row r="120" spans="1:15" outlineLevel="1" x14ac:dyDescent="0.25">
      <c r="A120" s="111">
        <f t="shared" si="13"/>
        <v>9</v>
      </c>
      <c r="B120">
        <v>1.6115140533358554E-3</v>
      </c>
      <c r="C120">
        <v>1.4026307332191718E-3</v>
      </c>
      <c r="D120">
        <v>1.4026307332191718E-3</v>
      </c>
      <c r="E120">
        <v>1.0168358045638179E-3</v>
      </c>
      <c r="F120">
        <v>1.1376228901733977E-3</v>
      </c>
      <c r="G120">
        <v>1.2462691555349546E-3</v>
      </c>
      <c r="H120">
        <f t="shared" si="8"/>
        <v>1.3029172283410613E-3</v>
      </c>
      <c r="I120">
        <f t="shared" si="10"/>
        <v>1.3029172283410613E-3</v>
      </c>
      <c r="J120" s="111"/>
      <c r="K120" s="111"/>
      <c r="L120" s="111"/>
      <c r="M120" s="111"/>
      <c r="N120" s="111"/>
      <c r="O120" s="111"/>
    </row>
    <row r="121" spans="1:15" outlineLevel="1" x14ac:dyDescent="0.25">
      <c r="A121" s="111">
        <f t="shared" si="13"/>
        <v>10</v>
      </c>
      <c r="B121">
        <v>1.4684588236848284E-3</v>
      </c>
      <c r="C121">
        <v>1.5009367386160754E-3</v>
      </c>
      <c r="D121">
        <v>1.5009367386160754E-3</v>
      </c>
      <c r="E121">
        <v>7.8440834215172763E-4</v>
      </c>
      <c r="F121">
        <v>8.9928189249554008E-4</v>
      </c>
      <c r="G121">
        <v>1.1949838778617732E-3</v>
      </c>
      <c r="H121">
        <f t="shared" si="8"/>
        <v>1.22483440223767E-3</v>
      </c>
      <c r="I121">
        <f t="shared" si="10"/>
        <v>1.22483440223767E-3</v>
      </c>
      <c r="J121" s="111"/>
      <c r="K121" s="111"/>
      <c r="L121" s="111"/>
      <c r="M121" s="111"/>
      <c r="N121" s="111"/>
      <c r="O121" s="111"/>
    </row>
    <row r="122" spans="1:15" outlineLevel="1" x14ac:dyDescent="0.25">
      <c r="A122" s="111">
        <f t="shared" si="13"/>
        <v>11</v>
      </c>
      <c r="B122">
        <v>6.7864495425148258E-4</v>
      </c>
      <c r="C122">
        <v>6.9365454984735486E-4</v>
      </c>
      <c r="D122">
        <v>6.9365454984735486E-4</v>
      </c>
      <c r="E122">
        <v>3.6251255730701651E-4</v>
      </c>
      <c r="F122">
        <v>4.1560111114345277E-4</v>
      </c>
      <c r="G122">
        <v>5.522591209522527E-4</v>
      </c>
      <c r="H122">
        <f t="shared" si="8"/>
        <v>5.660544738914857E-4</v>
      </c>
      <c r="I122">
        <f t="shared" si="10"/>
        <v>5.660544738914857E-4</v>
      </c>
      <c r="J122" s="111"/>
      <c r="K122" s="111"/>
      <c r="L122" s="111"/>
      <c r="M122" s="111"/>
      <c r="N122" s="111"/>
      <c r="O122" s="111"/>
    </row>
    <row r="123" spans="1:15" outlineLevel="1" x14ac:dyDescent="0.25">
      <c r="A123" s="111">
        <f t="shared" si="13"/>
        <v>12</v>
      </c>
      <c r="B123">
        <v>2.0022443855405476E-2</v>
      </c>
      <c r="C123">
        <v>2.0335059256770434E-2</v>
      </c>
      <c r="D123">
        <v>2.0335059256770434E-2</v>
      </c>
      <c r="E123">
        <v>1.42499897562846E-2</v>
      </c>
      <c r="F123">
        <v>1.0037674583683478E-2</v>
      </c>
      <c r="G123">
        <v>1.1363808288274E-2</v>
      </c>
      <c r="H123">
        <f t="shared" si="8"/>
        <v>1.605733916619807E-2</v>
      </c>
      <c r="I123">
        <f t="shared" si="10"/>
        <v>1.605733916619807E-2</v>
      </c>
      <c r="J123" s="111"/>
      <c r="K123" s="111"/>
      <c r="L123" s="111"/>
      <c r="M123" s="111"/>
      <c r="N123" s="111"/>
      <c r="O123" s="111"/>
    </row>
    <row r="124" spans="1:15" outlineLevel="1" x14ac:dyDescent="0.25">
      <c r="A124" s="111">
        <f t="shared" si="13"/>
        <v>13</v>
      </c>
      <c r="B124">
        <v>6.0181428210990427E-3</v>
      </c>
      <c r="C124">
        <v>5.3799489214737877E-3</v>
      </c>
      <c r="D124">
        <v>5.3799489214737877E-3</v>
      </c>
      <c r="E124">
        <v>5.4161873955179615E-3</v>
      </c>
      <c r="F124">
        <v>3.9280711272885226E-3</v>
      </c>
      <c r="G124">
        <v>4.7316439168428558E-3</v>
      </c>
      <c r="H124">
        <f t="shared" si="8"/>
        <v>5.1423238506159924E-3</v>
      </c>
      <c r="I124">
        <f t="shared" si="10"/>
        <v>5.1423238506159924E-3</v>
      </c>
      <c r="J124" s="111"/>
      <c r="K124" s="111"/>
      <c r="L124" s="111"/>
      <c r="M124" s="111"/>
      <c r="N124" s="111"/>
      <c r="O124" s="111"/>
    </row>
    <row r="125" spans="1:15" outlineLevel="1" x14ac:dyDescent="0.25">
      <c r="A125" s="111">
        <f t="shared" si="13"/>
        <v>14</v>
      </c>
      <c r="B125">
        <v>1.6758714165243027E-3</v>
      </c>
      <c r="C125">
        <v>1.6243465548912604E-3</v>
      </c>
      <c r="D125">
        <v>1.6243465548912604E-3</v>
      </c>
      <c r="E125">
        <v>1.7190988306746589E-3</v>
      </c>
      <c r="F125">
        <v>2.1195290642837669E-3</v>
      </c>
      <c r="G125">
        <v>1.806483472869695E-3</v>
      </c>
      <c r="H125">
        <f t="shared" si="8"/>
        <v>1.7616126490224906E-3</v>
      </c>
      <c r="I125">
        <f t="shared" si="10"/>
        <v>1.7616126490224906E-3</v>
      </c>
      <c r="J125" s="111"/>
      <c r="K125" s="111"/>
      <c r="L125" s="111"/>
      <c r="M125" s="111"/>
      <c r="N125" s="111"/>
      <c r="O125" s="111"/>
    </row>
    <row r="126" spans="1:15" outlineLevel="1" x14ac:dyDescent="0.25">
      <c r="A126" s="111">
        <f t="shared" si="13"/>
        <v>15</v>
      </c>
      <c r="B126">
        <v>2.6371055340630098E-3</v>
      </c>
      <c r="C126">
        <v>2.5560274176785621E-3</v>
      </c>
      <c r="D126">
        <v>2.5560274176785621E-3</v>
      </c>
      <c r="E126">
        <v>2.7051270134886571E-3</v>
      </c>
      <c r="F126">
        <v>3.3352331031591765E-3</v>
      </c>
      <c r="G126">
        <v>2.8426331021136277E-3</v>
      </c>
      <c r="H126">
        <f t="shared" si="8"/>
        <v>2.7720255980302655E-3</v>
      </c>
      <c r="I126">
        <f t="shared" si="10"/>
        <v>2.7720255980302655E-3</v>
      </c>
      <c r="J126" s="111"/>
      <c r="K126" s="111"/>
      <c r="L126" s="111"/>
      <c r="M126" s="111"/>
      <c r="N126" s="111"/>
      <c r="O126" s="111"/>
    </row>
    <row r="127" spans="1:15" outlineLevel="1" x14ac:dyDescent="0.25">
      <c r="A127" s="111">
        <f t="shared" si="13"/>
        <v>16</v>
      </c>
      <c r="B127">
        <v>7.4537962440795079E-3</v>
      </c>
      <c r="C127">
        <v>7.2246284115535476E-3</v>
      </c>
      <c r="D127">
        <v>7.2246284115535476E-3</v>
      </c>
      <c r="E127">
        <v>7.6460594058341503E-3</v>
      </c>
      <c r="F127">
        <v>9.4270584382549465E-3</v>
      </c>
      <c r="G127">
        <v>8.0347212753315508E-3</v>
      </c>
      <c r="H127">
        <f t="shared" si="8"/>
        <v>7.8351486977678748E-3</v>
      </c>
      <c r="I127">
        <f t="shared" si="10"/>
        <v>7.8351486977678748E-3</v>
      </c>
      <c r="J127" s="111"/>
      <c r="K127" s="111"/>
      <c r="L127" s="111"/>
      <c r="M127" s="111"/>
      <c r="N127" s="111"/>
      <c r="O127" s="111"/>
    </row>
    <row r="128" spans="1:15" outlineLevel="1" x14ac:dyDescent="0.25">
      <c r="A128" s="111">
        <f t="shared" si="13"/>
        <v>17</v>
      </c>
      <c r="B128">
        <v>1.6958271558069364E-3</v>
      </c>
      <c r="C128">
        <v>1.6436887526484615E-3</v>
      </c>
      <c r="D128">
        <v>1.6436887526484615E-3</v>
      </c>
      <c r="E128">
        <v>1.7395693081395549E-3</v>
      </c>
      <c r="F128">
        <v>2.1447677365301937E-3</v>
      </c>
      <c r="G128">
        <v>1.8279944986247256E-3</v>
      </c>
      <c r="H128">
        <f t="shared" si="8"/>
        <v>1.7825893673997222E-3</v>
      </c>
      <c r="I128">
        <f t="shared" si="10"/>
        <v>1.7825893673997222E-3</v>
      </c>
      <c r="J128" s="111"/>
      <c r="K128" s="111"/>
      <c r="L128" s="111"/>
      <c r="M128" s="111"/>
      <c r="N128" s="111"/>
      <c r="O128" s="111"/>
    </row>
    <row r="129" spans="1:18" outlineLevel="1" x14ac:dyDescent="0.25">
      <c r="A129" s="111">
        <f t="shared" si="13"/>
        <v>18</v>
      </c>
      <c r="B129">
        <v>3.0797714492355947E-3</v>
      </c>
      <c r="C129">
        <v>2.9850835177996828E-3</v>
      </c>
      <c r="D129">
        <v>2.9850835177996828E-3</v>
      </c>
      <c r="E129">
        <v>3.1592110497991386E-3</v>
      </c>
      <c r="F129">
        <v>3.8950870774706122E-3</v>
      </c>
      <c r="G129">
        <v>3.319798982429492E-3</v>
      </c>
      <c r="H129">
        <f t="shared" si="8"/>
        <v>3.2373392657557005E-3</v>
      </c>
      <c r="I129">
        <f t="shared" si="10"/>
        <v>3.2373392657557005E-3</v>
      </c>
      <c r="J129" s="111"/>
      <c r="K129" s="111"/>
      <c r="L129" s="111"/>
      <c r="M129" s="111"/>
      <c r="N129" s="111"/>
      <c r="O129" s="111"/>
    </row>
    <row r="130" spans="1:18" outlineLevel="1" x14ac:dyDescent="0.25">
      <c r="A130" s="111">
        <f t="shared" si="13"/>
        <v>19</v>
      </c>
      <c r="B130">
        <v>0.63158699849699551</v>
      </c>
      <c r="C130">
        <v>0.63535267015259322</v>
      </c>
      <c r="D130">
        <v>0.63535267015259322</v>
      </c>
      <c r="E130">
        <v>0.64035202828526383</v>
      </c>
      <c r="F130">
        <v>0.64546059004418321</v>
      </c>
      <c r="G130">
        <v>0.64022903810654941</v>
      </c>
      <c r="H130">
        <f t="shared" si="8"/>
        <v>0.63805566587302975</v>
      </c>
      <c r="I130">
        <f t="shared" si="10"/>
        <v>0.63805566587302975</v>
      </c>
      <c r="J130" s="111"/>
      <c r="K130" s="111"/>
      <c r="L130" s="111"/>
      <c r="M130" s="111"/>
      <c r="N130" s="111"/>
      <c r="O130" s="111"/>
    </row>
    <row r="131" spans="1:18" outlineLevel="1" x14ac:dyDescent="0.25">
      <c r="A131" s="111">
        <f t="shared" si="13"/>
        <v>20</v>
      </c>
      <c r="B131">
        <v>0.27315846078217709</v>
      </c>
      <c r="C131">
        <v>0.26505087724766313</v>
      </c>
      <c r="D131">
        <v>0.26505087724766313</v>
      </c>
      <c r="E131">
        <v>0.27127621686145675</v>
      </c>
      <c r="F131">
        <v>0.27131198674415524</v>
      </c>
      <c r="G131">
        <v>0.27786448673627795</v>
      </c>
      <c r="H131">
        <f t="shared" si="8"/>
        <v>0.27061881760323225</v>
      </c>
      <c r="I131">
        <f t="shared" si="10"/>
        <v>0.27061881760323225</v>
      </c>
      <c r="J131" s="111"/>
      <c r="K131" s="111"/>
      <c r="L131" s="111"/>
      <c r="M131" s="111"/>
      <c r="N131" s="111"/>
      <c r="O131" s="111"/>
    </row>
    <row r="132" spans="1:18" outlineLevel="1" x14ac:dyDescent="0.25">
      <c r="A132" s="111">
        <f t="shared" si="13"/>
        <v>21</v>
      </c>
      <c r="B132">
        <v>-6.5169048446511214E-6</v>
      </c>
      <c r="C132">
        <v>1.6861382874546952E-6</v>
      </c>
      <c r="D132">
        <v>1.6861382874546952E-6</v>
      </c>
      <c r="E132">
        <v>5.419284793499609E-6</v>
      </c>
      <c r="F132">
        <v>1.4244530004749007E-6</v>
      </c>
      <c r="G132">
        <v>2.6678294245263438E-6</v>
      </c>
      <c r="H132">
        <f t="shared" si="8"/>
        <v>1.0611564914598539E-6</v>
      </c>
      <c r="I132">
        <f t="shared" si="10"/>
        <v>1.0611564914598539E-6</v>
      </c>
      <c r="J132" s="111"/>
      <c r="K132" s="111"/>
      <c r="L132" s="111"/>
      <c r="M132" s="111"/>
      <c r="N132" s="111"/>
      <c r="O132" s="111"/>
    </row>
    <row r="133" spans="1:18" outlineLevel="1" x14ac:dyDescent="0.25">
      <c r="A133" s="111">
        <f t="shared" si="13"/>
        <v>22</v>
      </c>
      <c r="B133">
        <v>-2.5043671801165692E-3</v>
      </c>
      <c r="C133">
        <v>6.4796241297053285E-4</v>
      </c>
      <c r="D133">
        <v>6.4796241297053285E-4</v>
      </c>
      <c r="E133">
        <v>2.0825651593922856E-3</v>
      </c>
      <c r="F133">
        <v>5.4739994353851724E-4</v>
      </c>
      <c r="G133">
        <v>1.0252143635972829E-3</v>
      </c>
      <c r="H133">
        <f t="shared" ref="H133:H162" si="14">AVERAGE(B133:G133)</f>
        <v>4.0778951872543043E-4</v>
      </c>
      <c r="I133">
        <f t="shared" ref="I133:I162" si="15">AVERAGE(B133:G133)</f>
        <v>4.0778951872543043E-4</v>
      </c>
      <c r="J133" s="111"/>
      <c r="K133" s="111"/>
      <c r="L133" s="111"/>
      <c r="M133" s="111"/>
      <c r="N133" s="111"/>
      <c r="O133" s="111"/>
    </row>
    <row r="134" spans="1:18" outlineLevel="1" x14ac:dyDescent="0.25">
      <c r="A134" s="111">
        <f t="shared" si="13"/>
        <v>23</v>
      </c>
      <c r="B134">
        <v>8.6591537441967556E-3</v>
      </c>
      <c r="C134">
        <v>1.0516994029373023E-2</v>
      </c>
      <c r="D134">
        <v>1.0516994029373023E-2</v>
      </c>
      <c r="E134">
        <v>1.1065995250120943E-2</v>
      </c>
      <c r="F134">
        <v>9.3020730032224719E-3</v>
      </c>
      <c r="G134">
        <v>8.928223462481252E-3</v>
      </c>
      <c r="H134">
        <f t="shared" si="14"/>
        <v>9.831572253127913E-3</v>
      </c>
      <c r="I134">
        <f t="shared" si="15"/>
        <v>9.831572253127913E-3</v>
      </c>
      <c r="J134" s="111"/>
      <c r="K134" s="111"/>
      <c r="L134" s="111"/>
      <c r="M134" s="111"/>
      <c r="N134" s="111"/>
      <c r="O134" s="111"/>
    </row>
    <row r="135" spans="1:18" outlineLevel="1" x14ac:dyDescent="0.25">
      <c r="A135" s="111">
        <f t="shared" si="13"/>
        <v>24</v>
      </c>
      <c r="B135">
        <v>4.4756390984158154E-3</v>
      </c>
      <c r="C135">
        <v>5.4491846996167796E-3</v>
      </c>
      <c r="D135">
        <v>5.4491846996167796E-3</v>
      </c>
      <c r="E135">
        <v>5.7386840724536117E-3</v>
      </c>
      <c r="F135">
        <v>4.8196033945817783E-3</v>
      </c>
      <c r="G135">
        <v>4.627703911463687E-3</v>
      </c>
      <c r="H135">
        <f t="shared" si="14"/>
        <v>5.0933333126914086E-3</v>
      </c>
      <c r="I135">
        <f t="shared" si="15"/>
        <v>5.0933333126914086E-3</v>
      </c>
      <c r="J135" s="111"/>
      <c r="K135" s="111"/>
      <c r="L135" s="111"/>
      <c r="M135" s="111"/>
      <c r="N135" s="111"/>
      <c r="O135" s="111"/>
    </row>
    <row r="136" spans="1:18" outlineLevel="1" x14ac:dyDescent="0.25">
      <c r="A136" s="111"/>
      <c r="B136" s="116">
        <f t="shared" ref="B136:I136" si="16">SUM(B112:B135)</f>
        <v>1.0000000000000002</v>
      </c>
      <c r="C136" s="116">
        <f t="shared" si="16"/>
        <v>1</v>
      </c>
      <c r="D136" s="116">
        <f t="shared" si="16"/>
        <v>1</v>
      </c>
      <c r="E136" s="116">
        <f t="shared" si="16"/>
        <v>1.0000000000000002</v>
      </c>
      <c r="F136" s="116">
        <f t="shared" si="16"/>
        <v>0.99999999999999989</v>
      </c>
      <c r="G136" s="116">
        <f t="shared" si="16"/>
        <v>1</v>
      </c>
      <c r="H136" s="116">
        <f t="shared" si="16"/>
        <v>1.0000000000000002</v>
      </c>
      <c r="I136" s="116">
        <f t="shared" si="16"/>
        <v>1.0000000000000002</v>
      </c>
      <c r="J136" s="111"/>
      <c r="K136" s="111"/>
      <c r="L136" s="111"/>
      <c r="M136" s="111"/>
      <c r="N136" s="111"/>
      <c r="O136" s="111"/>
    </row>
    <row r="137" spans="1:18" outlineLevel="1" x14ac:dyDescent="0.25">
      <c r="A137" s="113" t="s">
        <v>183</v>
      </c>
      <c r="B137" s="114"/>
      <c r="C137" s="114"/>
      <c r="D137" s="114"/>
      <c r="E137" s="114"/>
      <c r="F137" s="114"/>
      <c r="G137" s="114"/>
      <c r="H137" s="111"/>
      <c r="I137" s="111"/>
      <c r="J137" s="111"/>
      <c r="K137" s="111"/>
      <c r="L137" s="111"/>
      <c r="M137" s="111"/>
      <c r="N137" s="111"/>
      <c r="O137" s="111"/>
      <c r="P137" s="111"/>
      <c r="Q137" s="111"/>
      <c r="R137" s="111"/>
    </row>
    <row r="138" spans="1:18" outlineLevel="1" x14ac:dyDescent="0.25">
      <c r="A138" s="111"/>
      <c r="B138" s="111">
        <v>2000</v>
      </c>
      <c r="C138" s="111">
        <v>2001</v>
      </c>
      <c r="D138" s="111">
        <v>2002</v>
      </c>
      <c r="E138" s="111">
        <v>2003</v>
      </c>
      <c r="F138" s="111">
        <v>2004</v>
      </c>
      <c r="G138" s="111">
        <v>2005</v>
      </c>
      <c r="H138" s="111" t="s">
        <v>174</v>
      </c>
      <c r="I138" s="111" t="s">
        <v>172</v>
      </c>
      <c r="J138" s="111"/>
      <c r="K138" s="111"/>
      <c r="L138" s="111"/>
      <c r="M138" s="111"/>
      <c r="N138" s="111"/>
      <c r="O138" s="111"/>
      <c r="P138" s="111"/>
      <c r="Q138" s="111"/>
      <c r="R138" s="111"/>
    </row>
    <row r="139" spans="1:18" outlineLevel="1" x14ac:dyDescent="0.25">
      <c r="A139" s="111">
        <v>1</v>
      </c>
      <c r="B139">
        <f t="array" ref="B139:B162">TRANSPOSE(TEIK_2000_Simple!$B$82:$Y$82)</f>
        <v>4.7940922541322489E-3</v>
      </c>
      <c r="C139">
        <f t="array" ref="C139:C162">TRANSPOSE(TEIK_2001_Simple!$B$82:$Y$82)</f>
        <v>4.3308804014613204E-3</v>
      </c>
      <c r="D139">
        <f t="array" ref="D139:D162">TRANSPOSE(TEIK_2002_Simple!$B$82:$Y$82)</f>
        <v>4.5868079924822041E-3</v>
      </c>
      <c r="E139">
        <f t="array" ref="E139:E162">TRANSPOSE(TEIK_2003_Simple!$B$82:$Y$82)</f>
        <v>4.6690414879110966E-3</v>
      </c>
      <c r="F139">
        <f t="array" ref="F139:F162">TRANSPOSE(TEIK_2004_Simple!$B$82:$Y$82)</f>
        <v>4.4585642438327803E-3</v>
      </c>
      <c r="G139">
        <f t="array" ref="G139:G162">TRANSPOSE(TEIK_2005_Simple!$B$82:$Y$82)</f>
        <v>4.1812189483004577E-3</v>
      </c>
      <c r="H139">
        <f t="shared" si="14"/>
        <v>4.5034342213533521E-3</v>
      </c>
      <c r="I139">
        <f t="shared" si="15"/>
        <v>4.5034342213533521E-3</v>
      </c>
      <c r="J139" s="111"/>
      <c r="K139" s="111"/>
      <c r="L139" s="111"/>
      <c r="M139" s="111"/>
      <c r="N139" s="111"/>
      <c r="O139" s="111"/>
      <c r="P139" s="111"/>
      <c r="Q139" s="111"/>
      <c r="R139" s="111"/>
    </row>
    <row r="140" spans="1:18" outlineLevel="1" x14ac:dyDescent="0.25">
      <c r="A140" s="111">
        <f>A139+1</f>
        <v>2</v>
      </c>
      <c r="B140">
        <v>1.0804356734076237E-2</v>
      </c>
      <c r="C140">
        <v>1.0374690272933088E-2</v>
      </c>
      <c r="D140">
        <v>1.1868837894349728E-2</v>
      </c>
      <c r="E140">
        <v>1.0081821502460333E-2</v>
      </c>
      <c r="F140">
        <v>1.0526281425750307E-2</v>
      </c>
      <c r="G140">
        <v>9.948841556397265E-3</v>
      </c>
      <c r="H140">
        <f t="shared" si="14"/>
        <v>1.0600804897661159E-2</v>
      </c>
      <c r="I140">
        <f t="shared" si="15"/>
        <v>1.0600804897661159E-2</v>
      </c>
      <c r="J140" s="111"/>
      <c r="K140" s="111"/>
    </row>
    <row r="141" spans="1:18" outlineLevel="1" x14ac:dyDescent="0.25">
      <c r="A141" s="111">
        <f t="shared" ref="A141:A162" si="17">A140+1</f>
        <v>3</v>
      </c>
      <c r="B141">
        <v>7.5016613233188428E-3</v>
      </c>
      <c r="C141">
        <v>6.2468940302430904E-3</v>
      </c>
      <c r="D141">
        <v>4.4581534369427314E-3</v>
      </c>
      <c r="E141">
        <v>6.5449576888735872E-3</v>
      </c>
      <c r="F141">
        <v>6.5763074469639233E-3</v>
      </c>
      <c r="G141">
        <v>6.1857445029268529E-3</v>
      </c>
      <c r="H141">
        <f t="shared" si="14"/>
        <v>6.252286404878171E-3</v>
      </c>
      <c r="I141">
        <f t="shared" si="15"/>
        <v>6.252286404878171E-3</v>
      </c>
      <c r="J141" s="111"/>
      <c r="K141" s="111"/>
    </row>
    <row r="142" spans="1:18" outlineLevel="1" x14ac:dyDescent="0.25">
      <c r="A142" s="111">
        <f t="shared" si="17"/>
        <v>4</v>
      </c>
      <c r="B142">
        <v>6.3873174431388572E-4</v>
      </c>
      <c r="C142">
        <v>6.3992555009669352E-4</v>
      </c>
      <c r="D142">
        <v>6.3560876736491691E-4</v>
      </c>
      <c r="E142">
        <v>5.1214819469642449E-4</v>
      </c>
      <c r="F142">
        <v>5.6851489588507326E-4</v>
      </c>
      <c r="G142">
        <v>5.2779418335488222E-4</v>
      </c>
      <c r="H142">
        <f t="shared" si="14"/>
        <v>5.8712055595197933E-4</v>
      </c>
      <c r="I142">
        <f t="shared" si="15"/>
        <v>5.8712055595197933E-4</v>
      </c>
      <c r="J142" s="111"/>
      <c r="K142" s="111"/>
    </row>
    <row r="143" spans="1:18" outlineLevel="1" x14ac:dyDescent="0.25">
      <c r="A143" s="111">
        <f t="shared" si="17"/>
        <v>5</v>
      </c>
      <c r="B143">
        <v>1.8599255575097997E-3</v>
      </c>
      <c r="C143">
        <v>1.8634018054118553E-3</v>
      </c>
      <c r="D143">
        <v>1.8508317482626325E-3</v>
      </c>
      <c r="E143">
        <v>1.4913264058475837E-3</v>
      </c>
      <c r="F143">
        <v>1.6554608317103545E-3</v>
      </c>
      <c r="G143">
        <v>1.5368860236956567E-3</v>
      </c>
      <c r="H143">
        <f t="shared" si="14"/>
        <v>1.7096387287396468E-3</v>
      </c>
      <c r="I143">
        <f t="shared" si="15"/>
        <v>1.7096387287396468E-3</v>
      </c>
      <c r="J143" s="111"/>
      <c r="K143" s="111"/>
    </row>
    <row r="144" spans="1:18" outlineLevel="1" x14ac:dyDescent="0.25">
      <c r="A144" s="111">
        <f t="shared" si="17"/>
        <v>6</v>
      </c>
      <c r="B144">
        <v>2.3437310564998403E-3</v>
      </c>
      <c r="C144">
        <v>1.8285737425076023E-3</v>
      </c>
      <c r="D144">
        <v>1.8408733931979408E-3</v>
      </c>
      <c r="E144">
        <v>1.8352793841987199E-3</v>
      </c>
      <c r="F144">
        <v>1.5800832937291043E-3</v>
      </c>
      <c r="G144">
        <v>1.5793022675598691E-3</v>
      </c>
      <c r="H144">
        <f t="shared" si="14"/>
        <v>1.8346405229488461E-3</v>
      </c>
      <c r="I144">
        <f t="shared" si="15"/>
        <v>1.8346405229488461E-3</v>
      </c>
      <c r="J144" s="111"/>
      <c r="K144" s="111"/>
    </row>
    <row r="145" spans="1:11" outlineLevel="1" x14ac:dyDescent="0.25">
      <c r="A145" s="111">
        <f t="shared" si="17"/>
        <v>7</v>
      </c>
      <c r="B145">
        <v>5.9165932379213386E-4</v>
      </c>
      <c r="C145">
        <v>5.2661054377590294E-4</v>
      </c>
      <c r="D145">
        <v>4.5687694682399138E-4</v>
      </c>
      <c r="E145">
        <v>5.1232028219469201E-4</v>
      </c>
      <c r="F145">
        <v>4.5481081198247485E-4</v>
      </c>
      <c r="G145">
        <v>4.3453014604923426E-4</v>
      </c>
      <c r="H145">
        <f t="shared" si="14"/>
        <v>4.961346757697382E-4</v>
      </c>
      <c r="I145">
        <f t="shared" si="15"/>
        <v>4.961346757697382E-4</v>
      </c>
      <c r="J145" s="111"/>
      <c r="K145" s="111"/>
    </row>
    <row r="146" spans="1:11" outlineLevel="1" x14ac:dyDescent="0.25">
      <c r="A146" s="111">
        <f t="shared" si="17"/>
        <v>8</v>
      </c>
      <c r="B146">
        <v>2.3461024813275938E-3</v>
      </c>
      <c r="C146">
        <v>2.0881650195712594E-3</v>
      </c>
      <c r="D146">
        <v>1.8116508867554368E-3</v>
      </c>
      <c r="E146">
        <v>2.0314999476179975E-3</v>
      </c>
      <c r="F146">
        <v>1.8034580570584903E-3</v>
      </c>
      <c r="G146">
        <v>1.7230392776095449E-3</v>
      </c>
      <c r="H146">
        <f t="shared" si="14"/>
        <v>1.9673192783233873E-3</v>
      </c>
      <c r="I146">
        <f t="shared" si="15"/>
        <v>1.9673192783233873E-3</v>
      </c>
      <c r="J146" s="111"/>
      <c r="K146" s="111"/>
    </row>
    <row r="147" spans="1:11" outlineLevel="1" x14ac:dyDescent="0.25">
      <c r="A147" s="111">
        <f t="shared" si="17"/>
        <v>9</v>
      </c>
      <c r="B147">
        <v>2.4848111998204939E-3</v>
      </c>
      <c r="C147">
        <v>2.2116236903546973E-3</v>
      </c>
      <c r="D147">
        <v>1.9187612005027602E-3</v>
      </c>
      <c r="E147">
        <v>2.151608406901085E-3</v>
      </c>
      <c r="F147">
        <v>1.9100839857812296E-3</v>
      </c>
      <c r="G147">
        <v>1.8249106033561117E-3</v>
      </c>
      <c r="H147">
        <f t="shared" si="14"/>
        <v>2.0836331811193965E-3</v>
      </c>
      <c r="I147">
        <f t="shared" si="15"/>
        <v>2.0836331811193965E-3</v>
      </c>
      <c r="J147" s="111"/>
      <c r="K147" s="111"/>
    </row>
    <row r="148" spans="1:11" outlineLevel="1" x14ac:dyDescent="0.25">
      <c r="A148" s="111">
        <f t="shared" si="17"/>
        <v>10</v>
      </c>
      <c r="B148">
        <v>2.017456037531549E-3</v>
      </c>
      <c r="C148">
        <v>1.9898312506508647E-3</v>
      </c>
      <c r="D148">
        <v>1.8600657114652614E-3</v>
      </c>
      <c r="E148">
        <v>1.5904409095095422E-3</v>
      </c>
      <c r="F148">
        <v>1.635660268562672E-3</v>
      </c>
      <c r="G148">
        <v>1.6715046586967103E-3</v>
      </c>
      <c r="H148">
        <f t="shared" si="14"/>
        <v>1.7941598060694335E-3</v>
      </c>
      <c r="I148">
        <f t="shared" si="15"/>
        <v>1.7941598060694335E-3</v>
      </c>
      <c r="J148" s="111"/>
      <c r="K148" s="111"/>
    </row>
    <row r="149" spans="1:11" outlineLevel="1" x14ac:dyDescent="0.25">
      <c r="A149" s="111">
        <f t="shared" si="17"/>
        <v>11</v>
      </c>
      <c r="B149">
        <v>9.323627862164891E-4</v>
      </c>
      <c r="C149">
        <v>9.1959605287233917E-4</v>
      </c>
      <c r="D149">
        <v>8.5962519976864058E-4</v>
      </c>
      <c r="E149">
        <v>7.3501870182874544E-4</v>
      </c>
      <c r="F149">
        <v>7.5591672726938212E-4</v>
      </c>
      <c r="G149">
        <v>7.7248213183526981E-4</v>
      </c>
      <c r="H149">
        <f t="shared" si="14"/>
        <v>8.2916693329847767E-4</v>
      </c>
      <c r="I149">
        <f t="shared" si="15"/>
        <v>8.2916693329847767E-4</v>
      </c>
      <c r="J149" s="111"/>
      <c r="K149" s="111"/>
    </row>
    <row r="150" spans="1:11" outlineLevel="1" x14ac:dyDescent="0.25">
      <c r="A150" s="111">
        <f t="shared" si="17"/>
        <v>12</v>
      </c>
      <c r="B150">
        <v>7.8553941498785654E-2</v>
      </c>
      <c r="C150">
        <v>8.3605480262179954E-2</v>
      </c>
      <c r="D150">
        <v>7.6248462141262185E-2</v>
      </c>
      <c r="E150">
        <v>7.48153830806422E-2</v>
      </c>
      <c r="F150">
        <v>5.5199488328695367E-2</v>
      </c>
      <c r="G150">
        <v>5.1706653421431555E-2</v>
      </c>
      <c r="H150">
        <f t="shared" si="14"/>
        <v>7.0021568122166145E-2</v>
      </c>
      <c r="I150">
        <f t="shared" si="15"/>
        <v>7.0021568122166145E-2</v>
      </c>
      <c r="J150" s="111"/>
      <c r="K150" s="111"/>
    </row>
    <row r="151" spans="1:11" outlineLevel="1" x14ac:dyDescent="0.25">
      <c r="A151" s="111">
        <f t="shared" si="17"/>
        <v>13</v>
      </c>
      <c r="B151">
        <v>1.0470131052277161E-2</v>
      </c>
      <c r="C151">
        <v>7.6414368868527056E-3</v>
      </c>
      <c r="D151">
        <v>7.3117660963082512E-3</v>
      </c>
      <c r="E151">
        <v>9.8313669670703624E-3</v>
      </c>
      <c r="F151">
        <v>6.2895708118428199E-3</v>
      </c>
      <c r="G151">
        <v>6.2103399085050911E-3</v>
      </c>
      <c r="H151">
        <f t="shared" si="14"/>
        <v>7.9591019538093992E-3</v>
      </c>
      <c r="I151">
        <f t="shared" si="15"/>
        <v>7.9591019538093992E-3</v>
      </c>
      <c r="J151" s="111"/>
      <c r="K151" s="111"/>
    </row>
    <row r="152" spans="1:11" outlineLevel="1" x14ac:dyDescent="0.25">
      <c r="A152" s="111">
        <f t="shared" si="17"/>
        <v>14</v>
      </c>
      <c r="B152">
        <v>3.0341885578396466E-3</v>
      </c>
      <c r="C152">
        <v>3.3762706590158694E-3</v>
      </c>
      <c r="D152">
        <v>2.8868116238029381E-3</v>
      </c>
      <c r="E152">
        <v>2.6097945416323899E-3</v>
      </c>
      <c r="F152">
        <v>3.1594698540590598E-3</v>
      </c>
      <c r="G152">
        <v>2.9219869769243727E-3</v>
      </c>
      <c r="H152">
        <f t="shared" si="14"/>
        <v>2.9980870355457126E-3</v>
      </c>
      <c r="I152">
        <f t="shared" si="15"/>
        <v>2.9980870355457126E-3</v>
      </c>
      <c r="J152" s="111"/>
      <c r="K152" s="111"/>
    </row>
    <row r="153" spans="1:11" outlineLevel="1" x14ac:dyDescent="0.25">
      <c r="A153" s="111">
        <f t="shared" si="17"/>
        <v>15</v>
      </c>
      <c r="B153">
        <v>4.7745163252825018E-3</v>
      </c>
      <c r="C153">
        <v>5.3128073858142574E-3</v>
      </c>
      <c r="D153">
        <v>4.5426080031348006E-3</v>
      </c>
      <c r="E153">
        <v>4.106701481179185E-3</v>
      </c>
      <c r="F153">
        <v>4.9716555546513025E-3</v>
      </c>
      <c r="G153">
        <v>4.5979589790298009E-3</v>
      </c>
      <c r="H153">
        <f t="shared" si="14"/>
        <v>4.7177079548486418E-3</v>
      </c>
      <c r="I153">
        <f t="shared" si="15"/>
        <v>4.7177079548486418E-3</v>
      </c>
      <c r="J153" s="111"/>
      <c r="K153" s="111"/>
    </row>
    <row r="154" spans="1:11" outlineLevel="1" x14ac:dyDescent="0.25">
      <c r="A154" s="111">
        <f t="shared" si="17"/>
        <v>16</v>
      </c>
      <c r="B154">
        <v>1.3495201990591505E-2</v>
      </c>
      <c r="C154">
        <v>1.5016685235530656E-2</v>
      </c>
      <c r="D154">
        <v>1.2839711583299367E-2</v>
      </c>
      <c r="E154">
        <v>1.1607618914214361E-2</v>
      </c>
      <c r="F154">
        <v>1.4052417327046368E-2</v>
      </c>
      <c r="G154">
        <v>1.2996161482972755E-2</v>
      </c>
      <c r="H154">
        <f t="shared" si="14"/>
        <v>1.333463275560917E-2</v>
      </c>
      <c r="I154">
        <f t="shared" si="15"/>
        <v>1.333463275560917E-2</v>
      </c>
      <c r="J154" s="111"/>
      <c r="K154" s="111"/>
    </row>
    <row r="155" spans="1:11" outlineLevel="1" x14ac:dyDescent="0.25">
      <c r="A155" s="111">
        <f t="shared" si="17"/>
        <v>17</v>
      </c>
      <c r="B155">
        <v>3.0703187019530745E-3</v>
      </c>
      <c r="C155">
        <v>3.4164742070653151E-3</v>
      </c>
      <c r="D155">
        <v>2.9211868506578515E-3</v>
      </c>
      <c r="E155">
        <v>2.6408711379276289E-3</v>
      </c>
      <c r="F155">
        <v>3.1970918076631772E-3</v>
      </c>
      <c r="G155">
        <v>2.9567810606015614E-3</v>
      </c>
      <c r="H155">
        <f t="shared" si="14"/>
        <v>3.0337872943114346E-3</v>
      </c>
      <c r="I155">
        <f t="shared" si="15"/>
        <v>3.0337872943114346E-3</v>
      </c>
      <c r="J155" s="111"/>
      <c r="K155" s="111"/>
    </row>
    <row r="156" spans="1:11" outlineLevel="1" x14ac:dyDescent="0.25">
      <c r="A156" s="111">
        <f t="shared" si="17"/>
        <v>18</v>
      </c>
      <c r="B156">
        <v>5.5759691345606023E-3</v>
      </c>
      <c r="C156">
        <v>6.2046180142473571E-3</v>
      </c>
      <c r="D156">
        <v>5.3051325600795623E-3</v>
      </c>
      <c r="E156">
        <v>4.7960545412009973E-3</v>
      </c>
      <c r="F156">
        <v>5.806200258151214E-3</v>
      </c>
      <c r="G156">
        <v>5.3697747797582379E-3</v>
      </c>
      <c r="H156">
        <f t="shared" si="14"/>
        <v>5.5096248813329947E-3</v>
      </c>
      <c r="I156">
        <f t="shared" si="15"/>
        <v>5.5096248813329947E-3</v>
      </c>
      <c r="J156" s="111"/>
      <c r="K156" s="111"/>
    </row>
    <row r="157" spans="1:11" outlineLevel="1" x14ac:dyDescent="0.25">
      <c r="A157" s="111">
        <f t="shared" si="17"/>
        <v>19</v>
      </c>
      <c r="B157">
        <v>0.77328411007417608</v>
      </c>
      <c r="C157">
        <v>0.76908685956146383</v>
      </c>
      <c r="D157">
        <v>0.78220076845053732</v>
      </c>
      <c r="E157">
        <v>0.77906432903971345</v>
      </c>
      <c r="F157">
        <v>0.8013995953642532</v>
      </c>
      <c r="G157">
        <v>0.80879081875226022</v>
      </c>
      <c r="H157">
        <f t="shared" si="14"/>
        <v>0.78563774687373389</v>
      </c>
      <c r="I157">
        <f t="shared" si="15"/>
        <v>0.78563774687373389</v>
      </c>
      <c r="J157" s="111"/>
      <c r="K157" s="111"/>
    </row>
    <row r="158" spans="1:11" outlineLevel="1" x14ac:dyDescent="0.25">
      <c r="A158" s="111">
        <f t="shared" si="17"/>
        <v>20</v>
      </c>
      <c r="B158">
        <v>6.7253414041761994E-2</v>
      </c>
      <c r="C158">
        <v>6.5633618097057866E-2</v>
      </c>
      <c r="D158">
        <v>6.5257273520382922E-2</v>
      </c>
      <c r="E158">
        <v>6.678999317840921E-2</v>
      </c>
      <c r="F158">
        <v>6.6798799959368715E-2</v>
      </c>
      <c r="G158">
        <v>6.8412068659584005E-2</v>
      </c>
      <c r="H158">
        <f t="shared" si="14"/>
        <v>6.6690861242760788E-2</v>
      </c>
      <c r="I158">
        <f t="shared" si="15"/>
        <v>6.6690861242760788E-2</v>
      </c>
      <c r="J158" s="111"/>
      <c r="K158" s="111"/>
    </row>
    <row r="159" spans="1:11" outlineLevel="1" x14ac:dyDescent="0.25">
      <c r="A159" s="111">
        <f t="shared" si="17"/>
        <v>21</v>
      </c>
      <c r="B159">
        <v>-7.5550805836151114E-6</v>
      </c>
      <c r="C159">
        <v>2.0165510583845741E-6</v>
      </c>
      <c r="D159">
        <v>2.6932921663787528E-6</v>
      </c>
      <c r="E159">
        <v>2.7646581403685654E-6</v>
      </c>
      <c r="F159">
        <v>3.7388578141484637E-6</v>
      </c>
      <c r="G159">
        <v>4.6530876246126331E-6</v>
      </c>
      <c r="H159">
        <f t="shared" si="14"/>
        <v>1.3852277033796462E-6</v>
      </c>
      <c r="I159">
        <f t="shared" si="15"/>
        <v>1.3852277033796462E-6</v>
      </c>
      <c r="J159" s="111"/>
      <c r="K159" s="111"/>
    </row>
    <row r="160" spans="1:11" outlineLevel="1" x14ac:dyDescent="0.25">
      <c r="A160" s="111">
        <f t="shared" si="17"/>
        <v>22</v>
      </c>
      <c r="B160">
        <v>-2.9033254754780038E-3</v>
      </c>
      <c r="C160">
        <v>7.7493601763921674E-4</v>
      </c>
      <c r="D160">
        <v>1.0349993852495928E-3</v>
      </c>
      <c r="E160">
        <v>1.0624244600815251E-3</v>
      </c>
      <c r="F160">
        <v>1.4367975325834388E-3</v>
      </c>
      <c r="G160">
        <v>1.7881249168231921E-3</v>
      </c>
      <c r="H160">
        <f t="shared" si="14"/>
        <v>5.3232613948316033E-4</v>
      </c>
      <c r="I160">
        <f t="shared" si="15"/>
        <v>5.3232613948316033E-4</v>
      </c>
      <c r="J160" s="111"/>
      <c r="K160" s="111"/>
    </row>
    <row r="161" spans="1:24" outlineLevel="1" x14ac:dyDescent="0.25">
      <c r="A161" s="111">
        <f t="shared" si="17"/>
        <v>23</v>
      </c>
      <c r="B161">
        <v>4.6739640029676583E-3</v>
      </c>
      <c r="C161">
        <v>4.5495557924884987E-3</v>
      </c>
      <c r="D161">
        <v>4.8071152763548728E-3</v>
      </c>
      <c r="E161">
        <v>6.9262422670274392E-3</v>
      </c>
      <c r="F161">
        <v>3.7913050821799794E-3</v>
      </c>
      <c r="G161">
        <v>2.5376902236847214E-3</v>
      </c>
      <c r="H161">
        <f t="shared" si="14"/>
        <v>4.547645440783862E-3</v>
      </c>
      <c r="I161">
        <f t="shared" si="15"/>
        <v>4.547645440783862E-3</v>
      </c>
      <c r="J161" s="111"/>
      <c r="K161" s="111"/>
    </row>
    <row r="162" spans="1:24" outlineLevel="1" x14ac:dyDescent="0.25">
      <c r="A162" s="111">
        <f t="shared" si="17"/>
        <v>24</v>
      </c>
      <c r="B162">
        <v>2.4102346773267414E-3</v>
      </c>
      <c r="C162">
        <v>2.3590489697074041E-3</v>
      </c>
      <c r="D162">
        <v>2.4933780388477714E-3</v>
      </c>
      <c r="E162">
        <v>3.5909928207210492E-3</v>
      </c>
      <c r="F162">
        <v>1.9687272731655132E-3</v>
      </c>
      <c r="G162">
        <v>1.320733451018072E-3</v>
      </c>
      <c r="H162">
        <f t="shared" si="14"/>
        <v>2.3571858717977585E-3</v>
      </c>
      <c r="I162">
        <f t="shared" si="15"/>
        <v>2.3571858717977585E-3</v>
      </c>
      <c r="J162" s="111"/>
      <c r="K162" s="111"/>
    </row>
    <row r="163" spans="1:24" outlineLevel="1" x14ac:dyDescent="0.25">
      <c r="A163" s="111"/>
      <c r="B163" s="116">
        <f>SUM(B139:B162)</f>
        <v>1.0000000000000002</v>
      </c>
      <c r="C163" s="116">
        <f t="shared" ref="C163:I163" si="18">SUM(C139:C162)</f>
        <v>0.99999999999999989</v>
      </c>
      <c r="D163" s="116">
        <f t="shared" si="18"/>
        <v>1.0000000000000002</v>
      </c>
      <c r="E163" s="116">
        <f t="shared" si="18"/>
        <v>1</v>
      </c>
      <c r="F163" s="116">
        <f t="shared" si="18"/>
        <v>1</v>
      </c>
      <c r="G163" s="116">
        <f t="shared" si="18"/>
        <v>1.0000000000000002</v>
      </c>
      <c r="H163" s="116">
        <f t="shared" si="18"/>
        <v>1</v>
      </c>
      <c r="I163" s="116">
        <f t="shared" si="18"/>
        <v>1</v>
      </c>
      <c r="J163" s="111"/>
      <c r="K163" s="111"/>
      <c r="L163" s="111"/>
      <c r="M163" s="111"/>
      <c r="N163" s="111"/>
      <c r="O163" s="111"/>
      <c r="P163" s="111"/>
      <c r="Q163" s="111"/>
      <c r="R163" s="111"/>
    </row>
    <row r="164" spans="1:24" outlineLevel="1" x14ac:dyDescent="0.25">
      <c r="A164" s="110"/>
      <c r="B164" s="111"/>
      <c r="C164" s="111"/>
      <c r="D164" s="111"/>
      <c r="E164" s="111"/>
      <c r="F164" s="111"/>
      <c r="G164" s="111"/>
      <c r="H164" s="111"/>
      <c r="I164" s="111"/>
      <c r="J164" s="111"/>
      <c r="K164" s="111"/>
      <c r="L164" s="111"/>
      <c r="M164" s="111"/>
      <c r="N164" s="111"/>
      <c r="O164" s="111"/>
      <c r="P164" s="111"/>
      <c r="Q164" s="111"/>
      <c r="R164" s="111"/>
    </row>
    <row r="165" spans="1:24" outlineLevel="1" x14ac:dyDescent="0.25">
      <c r="A165" s="21"/>
      <c r="B165" s="21"/>
      <c r="C165" s="21"/>
      <c r="D165" s="21"/>
      <c r="E165" s="21"/>
      <c r="F165" s="21"/>
      <c r="G165" s="21"/>
    </row>
    <row r="166" spans="1:24" outlineLevel="1" x14ac:dyDescent="0.25">
      <c r="A166" s="21"/>
      <c r="B166" s="21"/>
      <c r="C166" s="21"/>
      <c r="D166" s="21"/>
      <c r="E166" s="21"/>
      <c r="F166" s="21"/>
      <c r="G166" s="21"/>
      <c r="H166" s="21"/>
      <c r="I166" s="21"/>
      <c r="J166" s="21"/>
      <c r="K166" s="21"/>
      <c r="L166" s="21"/>
      <c r="M166" s="21"/>
      <c r="N166" s="21"/>
      <c r="O166" s="21"/>
      <c r="P166" s="21"/>
      <c r="Q166" s="21"/>
      <c r="R166" s="21"/>
      <c r="S166" s="21"/>
      <c r="T166" s="21"/>
      <c r="U166" s="21"/>
      <c r="V166" s="21"/>
    </row>
    <row r="167" spans="1:24" outlineLevel="1" x14ac:dyDescent="0.25">
      <c r="A167" s="21"/>
      <c r="B167" s="21"/>
      <c r="C167" s="21"/>
      <c r="D167" s="21"/>
      <c r="E167" s="21"/>
      <c r="F167" s="21"/>
      <c r="G167" s="21"/>
      <c r="H167" s="21"/>
      <c r="I167" s="21"/>
      <c r="K167" s="21"/>
    </row>
    <row r="168" spans="1:24" outlineLevel="1" x14ac:dyDescent="0.25">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row>
    <row r="169" spans="1:24" outlineLevel="1" x14ac:dyDescent="0.25">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row>
    <row r="170" spans="1:24" outlineLevel="1" x14ac:dyDescent="0.25">
      <c r="A170" s="21"/>
      <c r="B170" s="21"/>
      <c r="C170" s="21"/>
      <c r="D170" s="21"/>
      <c r="E170" s="21"/>
      <c r="F170" s="21"/>
      <c r="G170" s="21"/>
      <c r="H170" s="21"/>
      <c r="I170" s="21"/>
      <c r="K170" s="21"/>
    </row>
    <row r="171" spans="1:24" outlineLevel="1" x14ac:dyDescent="0.25">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row>
    <row r="172" spans="1:24" outlineLevel="1" x14ac:dyDescent="0.25">
      <c r="A172" s="21"/>
      <c r="B172" s="21"/>
      <c r="C172" s="21"/>
      <c r="D172" s="21"/>
      <c r="E172" s="21"/>
      <c r="F172" s="21"/>
      <c r="G172" s="21"/>
      <c r="H172" s="21"/>
      <c r="I172" s="21"/>
      <c r="K172" s="21"/>
    </row>
    <row r="173" spans="1:24" outlineLevel="1" x14ac:dyDescent="0.25">
      <c r="A173" s="21"/>
      <c r="B173" s="21"/>
      <c r="C173" s="21"/>
      <c r="D173" s="21"/>
      <c r="E173" s="21"/>
      <c r="F173" s="21"/>
      <c r="G173" s="21"/>
      <c r="H173" s="21"/>
      <c r="I173" s="21"/>
      <c r="K173" s="21"/>
    </row>
    <row r="174" spans="1:24" outlineLevel="1" x14ac:dyDescent="0.25">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row>
    <row r="175" spans="1:24" outlineLevel="1" x14ac:dyDescent="0.25">
      <c r="A175" s="21"/>
      <c r="B175" s="21"/>
      <c r="C175" s="21"/>
      <c r="D175" s="21"/>
      <c r="E175" s="21"/>
      <c r="F175" s="21"/>
      <c r="G175" s="21"/>
      <c r="H175" s="21"/>
      <c r="I175" s="21"/>
      <c r="K175" s="21"/>
    </row>
    <row r="176" spans="1:24" ht="13" thickBot="1" x14ac:dyDescent="0.3">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row>
    <row r="177" spans="1:29" s="21" customFormat="1" ht="13" x14ac:dyDescent="0.3">
      <c r="A177" s="139" t="s">
        <v>184</v>
      </c>
      <c r="B177" s="118"/>
      <c r="C177" s="118"/>
      <c r="D177" s="118"/>
      <c r="E177" s="118"/>
      <c r="F177" s="118"/>
      <c r="G177" s="118"/>
      <c r="H177" s="118"/>
      <c r="I177" s="118"/>
      <c r="J177" s="118"/>
      <c r="K177" s="118"/>
      <c r="L177" s="118"/>
      <c r="M177" s="118"/>
      <c r="N177" s="118"/>
      <c r="O177" s="118"/>
      <c r="P177" s="118"/>
      <c r="Q177" s="118"/>
      <c r="R177" s="118"/>
      <c r="S177" s="118"/>
      <c r="T177" s="118"/>
      <c r="U177" s="118"/>
      <c r="V177" s="118"/>
      <c r="W177" s="118"/>
      <c r="X177" s="118"/>
      <c r="Y177" s="118"/>
      <c r="Z177" s="118"/>
      <c r="AA177" s="118"/>
      <c r="AB177" s="118"/>
      <c r="AC177" s="137"/>
    </row>
    <row r="178" spans="1:29" s="21" customFormat="1" x14ac:dyDescent="0.25">
      <c r="A178" s="126"/>
      <c r="B178" s="123"/>
      <c r="C178" s="123"/>
      <c r="D178" s="123"/>
      <c r="E178" s="123"/>
      <c r="F178" s="123"/>
      <c r="G178" s="123"/>
      <c r="H178" s="123"/>
      <c r="I178" s="123"/>
      <c r="J178" s="123"/>
      <c r="K178" s="123"/>
      <c r="L178" s="123"/>
      <c r="M178" s="123"/>
      <c r="N178" s="123"/>
      <c r="O178" s="123"/>
      <c r="P178" s="123"/>
      <c r="Q178" s="123"/>
      <c r="R178" s="123"/>
      <c r="S178" s="123"/>
      <c r="T178" s="123"/>
      <c r="U178" s="123"/>
      <c r="V178" s="123"/>
      <c r="W178" s="123"/>
      <c r="X178" s="123"/>
      <c r="Y178" s="123"/>
      <c r="Z178" s="123"/>
      <c r="AA178" s="123"/>
      <c r="AB178" s="123"/>
      <c r="AC178" s="138"/>
    </row>
    <row r="179" spans="1:29" ht="13" x14ac:dyDescent="0.3">
      <c r="A179" s="121"/>
      <c r="B179" s="122" t="s">
        <v>176</v>
      </c>
      <c r="C179" s="122" t="s">
        <v>176</v>
      </c>
      <c r="D179" s="122" t="s">
        <v>176</v>
      </c>
      <c r="E179" s="122" t="s">
        <v>176</v>
      </c>
      <c r="F179" s="122" t="s">
        <v>176</v>
      </c>
      <c r="G179" s="122" t="s">
        <v>176</v>
      </c>
      <c r="H179" s="122" t="s">
        <v>176</v>
      </c>
      <c r="I179" s="122" t="s">
        <v>176</v>
      </c>
      <c r="J179" s="122" t="s">
        <v>176</v>
      </c>
      <c r="K179" s="122" t="s">
        <v>176</v>
      </c>
      <c r="L179" s="122" t="s">
        <v>176</v>
      </c>
      <c r="M179" s="122" t="s">
        <v>176</v>
      </c>
      <c r="N179" s="122" t="s">
        <v>176</v>
      </c>
      <c r="O179" s="122" t="s">
        <v>176</v>
      </c>
      <c r="P179" s="122" t="s">
        <v>176</v>
      </c>
      <c r="Q179" s="122" t="s">
        <v>176</v>
      </c>
      <c r="R179" s="122" t="s">
        <v>176</v>
      </c>
      <c r="S179" s="122" t="s">
        <v>176</v>
      </c>
      <c r="T179" s="122" t="s">
        <v>176</v>
      </c>
      <c r="U179" s="122" t="s">
        <v>176</v>
      </c>
      <c r="V179" s="122" t="s">
        <v>176</v>
      </c>
      <c r="W179" s="122" t="s">
        <v>176</v>
      </c>
      <c r="X179" s="122" t="s">
        <v>176</v>
      </c>
      <c r="Y179" s="122" t="s">
        <v>176</v>
      </c>
      <c r="Z179" s="119"/>
      <c r="AA179" s="119"/>
      <c r="AB179" s="119"/>
      <c r="AC179" s="120"/>
    </row>
    <row r="180" spans="1:29" ht="13" x14ac:dyDescent="0.3">
      <c r="A180" s="124" t="s">
        <v>175</v>
      </c>
      <c r="B180" s="123">
        <v>1</v>
      </c>
      <c r="C180" s="123">
        <v>2</v>
      </c>
      <c r="D180" s="123">
        <v>3</v>
      </c>
      <c r="E180" s="123">
        <v>4</v>
      </c>
      <c r="F180" s="123">
        <v>5</v>
      </c>
      <c r="G180" s="123">
        <v>6</v>
      </c>
      <c r="H180" s="123">
        <v>7</v>
      </c>
      <c r="I180" s="123">
        <v>8</v>
      </c>
      <c r="J180" s="123">
        <v>9</v>
      </c>
      <c r="K180" s="123">
        <v>10</v>
      </c>
      <c r="L180" s="123">
        <v>11</v>
      </c>
      <c r="M180" s="123">
        <v>12</v>
      </c>
      <c r="N180" s="123">
        <v>13</v>
      </c>
      <c r="O180" s="123">
        <v>14</v>
      </c>
      <c r="P180" s="123">
        <v>15</v>
      </c>
      <c r="Q180" s="123">
        <v>16</v>
      </c>
      <c r="R180" s="123">
        <v>17</v>
      </c>
      <c r="S180" s="123">
        <v>18</v>
      </c>
      <c r="T180" s="123">
        <v>19</v>
      </c>
      <c r="U180" s="123">
        <v>20</v>
      </c>
      <c r="V180" s="123">
        <v>21</v>
      </c>
      <c r="W180" s="123">
        <v>22</v>
      </c>
      <c r="X180" s="123">
        <v>23</v>
      </c>
      <c r="Y180" s="123">
        <v>24</v>
      </c>
      <c r="Z180" s="119" t="s">
        <v>43</v>
      </c>
      <c r="AA180" s="125"/>
      <c r="AB180" s="119"/>
      <c r="AC180" s="120"/>
    </row>
    <row r="181" spans="1:29" x14ac:dyDescent="0.25">
      <c r="A181" s="126">
        <v>1</v>
      </c>
      <c r="B181" s="123">
        <f>B$208*I31/(1-I$50)</f>
        <v>1351.7918832469247</v>
      </c>
      <c r="C181" s="123">
        <v>0</v>
      </c>
      <c r="D181" s="123">
        <f>D$208*I58/(1-I$77)</f>
        <v>337.02589401187566</v>
      </c>
      <c r="E181" s="123">
        <v>0</v>
      </c>
      <c r="F181" s="123">
        <f>F$208*I4/(1-I$23)</f>
        <v>0.23780800069333727</v>
      </c>
      <c r="G181" s="123">
        <v>0</v>
      </c>
      <c r="H181" s="123">
        <v>0</v>
      </c>
      <c r="I181" s="123">
        <v>0</v>
      </c>
      <c r="J181" s="123">
        <v>0</v>
      </c>
      <c r="K181" s="123">
        <v>0</v>
      </c>
      <c r="L181" s="123">
        <v>0</v>
      </c>
      <c r="M181" s="123">
        <f>M$208*I85/(1-I$104)</f>
        <v>5724.665365192981</v>
      </c>
      <c r="N181" s="123">
        <f>N$208*I112/(1-I$131)</f>
        <v>1563.1008592086657</v>
      </c>
      <c r="O181" s="123">
        <v>0</v>
      </c>
      <c r="P181" s="123">
        <v>0</v>
      </c>
      <c r="Q181" s="123">
        <v>0</v>
      </c>
      <c r="R181" s="123">
        <v>0</v>
      </c>
      <c r="S181" s="123">
        <v>0</v>
      </c>
      <c r="T181" s="123">
        <f>T$208*I139/(1-I$158)</f>
        <v>277.17104419167754</v>
      </c>
      <c r="U181" s="123">
        <v>0</v>
      </c>
      <c r="V181" s="123">
        <v>0</v>
      </c>
      <c r="W181" s="123">
        <v>0</v>
      </c>
      <c r="X181" s="123">
        <v>0</v>
      </c>
      <c r="Y181" s="123">
        <v>0</v>
      </c>
      <c r="Z181" s="119">
        <f>SUM(B181:Y181)</f>
        <v>9253.9928538528184</v>
      </c>
      <c r="AA181" s="125"/>
      <c r="AB181" s="119"/>
      <c r="AC181" s="120"/>
    </row>
    <row r="182" spans="1:29" x14ac:dyDescent="0.25">
      <c r="A182" s="126">
        <f>1+A181</f>
        <v>2</v>
      </c>
      <c r="B182" s="123">
        <f t="shared" ref="B182:B199" si="19">B$208*I32/(1-I$50)</f>
        <v>0</v>
      </c>
      <c r="C182" s="123">
        <v>0</v>
      </c>
      <c r="D182" s="123">
        <f t="shared" ref="D182:D199" si="20">D$208*I59/(1-I$77)</f>
        <v>295.99692176364169</v>
      </c>
      <c r="E182" s="123">
        <v>0</v>
      </c>
      <c r="F182" s="123">
        <f t="shared" ref="F182:F199" si="21">F$208*I5/(1-I$23)</f>
        <v>0.11504657300516369</v>
      </c>
      <c r="G182" s="123">
        <v>0</v>
      </c>
      <c r="H182" s="123">
        <v>0</v>
      </c>
      <c r="I182" s="123">
        <v>0</v>
      </c>
      <c r="J182" s="123">
        <v>0</v>
      </c>
      <c r="K182" s="123">
        <v>0</v>
      </c>
      <c r="L182" s="123">
        <v>0</v>
      </c>
      <c r="M182" s="123">
        <f t="shared" ref="M182:M199" si="22">M$208*I86/(1-I$104)</f>
        <v>3018.0908085154001</v>
      </c>
      <c r="N182" s="123">
        <f t="shared" ref="N182:N199" si="23">N$208*I113/(1-I$131)</f>
        <v>609.73814425067417</v>
      </c>
      <c r="O182" s="123">
        <v>0</v>
      </c>
      <c r="P182" s="123">
        <v>0</v>
      </c>
      <c r="Q182" s="123">
        <v>0</v>
      </c>
      <c r="R182" s="123">
        <v>0</v>
      </c>
      <c r="S182" s="123">
        <v>0</v>
      </c>
      <c r="T182" s="123">
        <f t="shared" ref="T182:T199" si="24">T$208*I140/(1-I$158)</f>
        <v>652.44345056160432</v>
      </c>
      <c r="U182" s="123">
        <v>0</v>
      </c>
      <c r="V182" s="123">
        <v>0</v>
      </c>
      <c r="W182" s="123">
        <v>0</v>
      </c>
      <c r="X182" s="123">
        <v>0</v>
      </c>
      <c r="Y182" s="123">
        <v>0</v>
      </c>
      <c r="Z182" s="119">
        <f t="shared" ref="Z182:Z204" si="25">SUM(B182:Y182)</f>
        <v>4576.384371664326</v>
      </c>
      <c r="AA182" s="125"/>
      <c r="AB182" s="119"/>
      <c r="AC182" s="120"/>
    </row>
    <row r="183" spans="1:29" x14ac:dyDescent="0.25">
      <c r="A183" s="126">
        <f t="shared" ref="A183:A203" si="26">1+A182</f>
        <v>3</v>
      </c>
      <c r="B183" s="123">
        <f t="shared" si="19"/>
        <v>0</v>
      </c>
      <c r="C183" s="123">
        <v>0</v>
      </c>
      <c r="D183" s="123">
        <f t="shared" si="20"/>
        <v>292.51050082365271</v>
      </c>
      <c r="E183" s="123">
        <v>0</v>
      </c>
      <c r="F183" s="123">
        <f t="shared" si="21"/>
        <v>0.10400924990369037</v>
      </c>
      <c r="G183" s="123">
        <v>0</v>
      </c>
      <c r="H183" s="123">
        <v>0</v>
      </c>
      <c r="I183" s="123">
        <v>0</v>
      </c>
      <c r="J183" s="123">
        <v>0</v>
      </c>
      <c r="K183" s="123">
        <v>0</v>
      </c>
      <c r="L183" s="123">
        <v>0</v>
      </c>
      <c r="M183" s="123">
        <f t="shared" si="22"/>
        <v>3353.3667404833909</v>
      </c>
      <c r="N183" s="123">
        <f t="shared" si="23"/>
        <v>278.47381154671598</v>
      </c>
      <c r="O183" s="123">
        <v>0</v>
      </c>
      <c r="P183" s="123">
        <v>0</v>
      </c>
      <c r="Q183" s="123">
        <v>0</v>
      </c>
      <c r="R183" s="123">
        <v>0</v>
      </c>
      <c r="S183" s="123">
        <v>0</v>
      </c>
      <c r="T183" s="123">
        <f t="shared" si="24"/>
        <v>384.80694204627082</v>
      </c>
      <c r="U183" s="123">
        <v>0</v>
      </c>
      <c r="V183" s="123">
        <v>0</v>
      </c>
      <c r="W183" s="123">
        <v>0</v>
      </c>
      <c r="X183" s="123">
        <v>0</v>
      </c>
      <c r="Y183" s="123">
        <v>0</v>
      </c>
      <c r="Z183" s="119">
        <f t="shared" si="25"/>
        <v>4309.262004149934</v>
      </c>
      <c r="AA183" s="125"/>
      <c r="AB183" s="119"/>
      <c r="AC183" s="120"/>
    </row>
    <row r="184" spans="1:29" x14ac:dyDescent="0.25">
      <c r="A184" s="126">
        <f t="shared" si="26"/>
        <v>4</v>
      </c>
      <c r="B184" s="123">
        <f t="shared" si="19"/>
        <v>0</v>
      </c>
      <c r="C184" s="123">
        <v>0</v>
      </c>
      <c r="D184" s="123">
        <f t="shared" si="20"/>
        <v>34.597023061737225</v>
      </c>
      <c r="E184" s="123">
        <v>0</v>
      </c>
      <c r="F184" s="123">
        <f t="shared" si="21"/>
        <v>9.336908610140561E-3</v>
      </c>
      <c r="G184" s="123">
        <v>0</v>
      </c>
      <c r="H184" s="123">
        <v>0</v>
      </c>
      <c r="I184" s="123">
        <v>0</v>
      </c>
      <c r="J184" s="123">
        <v>0</v>
      </c>
      <c r="K184" s="123">
        <v>0</v>
      </c>
      <c r="L184" s="123">
        <v>0</v>
      </c>
      <c r="M184" s="123">
        <f t="shared" si="22"/>
        <v>276.09566771347073</v>
      </c>
      <c r="N184" s="123">
        <f t="shared" si="23"/>
        <v>36.756622793943897</v>
      </c>
      <c r="O184" s="123">
        <v>0</v>
      </c>
      <c r="P184" s="123">
        <v>0</v>
      </c>
      <c r="Q184" s="123">
        <v>0</v>
      </c>
      <c r="R184" s="123">
        <v>0</v>
      </c>
      <c r="S184" s="123">
        <v>0</v>
      </c>
      <c r="T184" s="123">
        <f t="shared" si="24"/>
        <v>36.135271342034748</v>
      </c>
      <c r="U184" s="123">
        <v>0</v>
      </c>
      <c r="V184" s="123">
        <v>0</v>
      </c>
      <c r="W184" s="123">
        <v>0</v>
      </c>
      <c r="X184" s="123">
        <v>0</v>
      </c>
      <c r="Y184" s="123">
        <v>0</v>
      </c>
      <c r="Z184" s="119">
        <f t="shared" si="25"/>
        <v>383.59392181979672</v>
      </c>
      <c r="AA184" s="125"/>
      <c r="AB184" s="119"/>
      <c r="AC184" s="120"/>
    </row>
    <row r="185" spans="1:29" x14ac:dyDescent="0.25">
      <c r="A185" s="126">
        <f t="shared" si="26"/>
        <v>5</v>
      </c>
      <c r="B185" s="123">
        <f t="shared" si="19"/>
        <v>0</v>
      </c>
      <c r="C185" s="123">
        <v>0</v>
      </c>
      <c r="D185" s="123">
        <f t="shared" si="20"/>
        <v>100.74321180858543</v>
      </c>
      <c r="E185" s="123">
        <v>0</v>
      </c>
      <c r="F185" s="123">
        <f t="shared" si="21"/>
        <v>2.7188182060354511E-2</v>
      </c>
      <c r="G185" s="123">
        <v>0</v>
      </c>
      <c r="H185" s="123">
        <v>0</v>
      </c>
      <c r="I185" s="123">
        <v>0</v>
      </c>
      <c r="J185" s="123">
        <v>0</v>
      </c>
      <c r="K185" s="123">
        <v>0</v>
      </c>
      <c r="L185" s="123">
        <v>0</v>
      </c>
      <c r="M185" s="123">
        <f t="shared" si="22"/>
        <v>803.96409489500002</v>
      </c>
      <c r="N185" s="123">
        <f t="shared" si="23"/>
        <v>107.03175902998143</v>
      </c>
      <c r="O185" s="123">
        <v>0</v>
      </c>
      <c r="P185" s="123">
        <v>0</v>
      </c>
      <c r="Q185" s="123">
        <v>0</v>
      </c>
      <c r="R185" s="123">
        <v>0</v>
      </c>
      <c r="S185" s="123">
        <v>0</v>
      </c>
      <c r="T185" s="123">
        <f t="shared" si="24"/>
        <v>105.2224432164343</v>
      </c>
      <c r="U185" s="123">
        <v>0</v>
      </c>
      <c r="V185" s="123">
        <v>0</v>
      </c>
      <c r="W185" s="123">
        <v>0</v>
      </c>
      <c r="X185" s="123">
        <v>0</v>
      </c>
      <c r="Y185" s="123">
        <v>0</v>
      </c>
      <c r="Z185" s="119">
        <f t="shared" si="25"/>
        <v>1116.9886971320616</v>
      </c>
      <c r="AA185" s="125"/>
      <c r="AB185" s="119"/>
      <c r="AC185" s="120"/>
    </row>
    <row r="186" spans="1:29" x14ac:dyDescent="0.25">
      <c r="A186" s="126">
        <f t="shared" si="26"/>
        <v>6</v>
      </c>
      <c r="B186" s="123">
        <f t="shared" si="19"/>
        <v>0</v>
      </c>
      <c r="C186" s="123">
        <v>0</v>
      </c>
      <c r="D186" s="123">
        <f t="shared" si="20"/>
        <v>86.404334552997142</v>
      </c>
      <c r="E186" s="123">
        <v>0</v>
      </c>
      <c r="F186" s="123">
        <f t="shared" si="21"/>
        <v>2.3921597381007503E-2</v>
      </c>
      <c r="G186" s="123">
        <v>0</v>
      </c>
      <c r="H186" s="123">
        <v>0</v>
      </c>
      <c r="I186" s="123">
        <v>0</v>
      </c>
      <c r="J186" s="123">
        <v>0</v>
      </c>
      <c r="K186" s="123">
        <v>0</v>
      </c>
      <c r="L186" s="123">
        <v>0</v>
      </c>
      <c r="M186" s="123">
        <f t="shared" si="22"/>
        <v>657.64672538767422</v>
      </c>
      <c r="N186" s="123">
        <f t="shared" si="23"/>
        <v>108.17653366504983</v>
      </c>
      <c r="O186" s="123">
        <v>0</v>
      </c>
      <c r="P186" s="123">
        <v>0</v>
      </c>
      <c r="Q186" s="123">
        <v>0</v>
      </c>
      <c r="R186" s="123">
        <v>0</v>
      </c>
      <c r="S186" s="123">
        <v>0</v>
      </c>
      <c r="T186" s="123">
        <f t="shared" si="24"/>
        <v>112.91587807610567</v>
      </c>
      <c r="U186" s="123">
        <v>0</v>
      </c>
      <c r="V186" s="123">
        <v>0</v>
      </c>
      <c r="W186" s="123">
        <v>0</v>
      </c>
      <c r="X186" s="123">
        <v>0</v>
      </c>
      <c r="Y186" s="123">
        <v>0</v>
      </c>
      <c r="Z186" s="119">
        <f t="shared" si="25"/>
        <v>965.16739327920789</v>
      </c>
      <c r="AA186" s="125"/>
      <c r="AB186" s="119"/>
      <c r="AC186" s="120"/>
    </row>
    <row r="187" spans="1:29" x14ac:dyDescent="0.25">
      <c r="A187" s="126">
        <f t="shared" si="26"/>
        <v>7</v>
      </c>
      <c r="B187" s="123">
        <f t="shared" si="19"/>
        <v>0</v>
      </c>
      <c r="C187" s="123">
        <v>0</v>
      </c>
      <c r="D187" s="123">
        <f t="shared" si="20"/>
        <v>0.88677258500075695</v>
      </c>
      <c r="E187" s="123">
        <v>0</v>
      </c>
      <c r="F187" s="123">
        <f t="shared" si="21"/>
        <v>6.1586828812114002E-3</v>
      </c>
      <c r="G187" s="123">
        <v>0</v>
      </c>
      <c r="H187" s="123">
        <v>0</v>
      </c>
      <c r="I187" s="123">
        <v>0</v>
      </c>
      <c r="J187" s="123">
        <v>0</v>
      </c>
      <c r="K187" s="123">
        <v>0</v>
      </c>
      <c r="L187" s="123">
        <v>0</v>
      </c>
      <c r="M187" s="123">
        <f t="shared" si="22"/>
        <v>187.50560687052629</v>
      </c>
      <c r="N187" s="123">
        <f t="shared" si="23"/>
        <v>25.592964873324373</v>
      </c>
      <c r="O187" s="123">
        <v>0</v>
      </c>
      <c r="P187" s="123">
        <v>0</v>
      </c>
      <c r="Q187" s="123">
        <v>0</v>
      </c>
      <c r="R187" s="123">
        <v>0</v>
      </c>
      <c r="S187" s="123">
        <v>0</v>
      </c>
      <c r="T187" s="123">
        <f t="shared" si="24"/>
        <v>30.535400182102041</v>
      </c>
      <c r="U187" s="123">
        <v>0</v>
      </c>
      <c r="V187" s="123">
        <v>0</v>
      </c>
      <c r="W187" s="123">
        <v>0</v>
      </c>
      <c r="X187" s="123">
        <v>0</v>
      </c>
      <c r="Y187" s="123">
        <v>0</v>
      </c>
      <c r="Z187" s="119">
        <f t="shared" si="25"/>
        <v>244.5269031938347</v>
      </c>
      <c r="AA187" s="125"/>
      <c r="AB187" s="119"/>
      <c r="AC187" s="120"/>
    </row>
    <row r="188" spans="1:29" x14ac:dyDescent="0.25">
      <c r="A188" s="126">
        <f t="shared" si="26"/>
        <v>8</v>
      </c>
      <c r="B188" s="123">
        <f t="shared" si="19"/>
        <v>0</v>
      </c>
      <c r="C188" s="123">
        <v>0</v>
      </c>
      <c r="D188" s="123">
        <f t="shared" si="20"/>
        <v>3.5163129834737181</v>
      </c>
      <c r="E188" s="123">
        <v>0</v>
      </c>
      <c r="F188" s="123">
        <f t="shared" si="21"/>
        <v>2.4420981142851281E-2</v>
      </c>
      <c r="G188" s="123">
        <v>0</v>
      </c>
      <c r="H188" s="123">
        <v>0</v>
      </c>
      <c r="I188" s="123">
        <v>0</v>
      </c>
      <c r="J188" s="123">
        <v>0</v>
      </c>
      <c r="K188" s="123">
        <v>0</v>
      </c>
      <c r="L188" s="123">
        <v>0</v>
      </c>
      <c r="M188" s="123">
        <f t="shared" si="22"/>
        <v>743.51464069267263</v>
      </c>
      <c r="N188" s="123">
        <f t="shared" si="23"/>
        <v>101.48360040875696</v>
      </c>
      <c r="O188" s="123">
        <v>0</v>
      </c>
      <c r="P188" s="123">
        <v>0</v>
      </c>
      <c r="Q188" s="123">
        <v>0</v>
      </c>
      <c r="R188" s="123">
        <v>0</v>
      </c>
      <c r="S188" s="123">
        <v>0</v>
      </c>
      <c r="T188" s="123">
        <f t="shared" si="24"/>
        <v>121.08180375896428</v>
      </c>
      <c r="U188" s="123">
        <v>0</v>
      </c>
      <c r="V188" s="123">
        <v>0</v>
      </c>
      <c r="W188" s="123">
        <v>0</v>
      </c>
      <c r="X188" s="123">
        <v>0</v>
      </c>
      <c r="Y188" s="123">
        <v>0</v>
      </c>
      <c r="Z188" s="119">
        <f t="shared" si="25"/>
        <v>969.62077882501046</v>
      </c>
      <c r="AA188" s="125"/>
      <c r="AB188" s="119"/>
      <c r="AC188" s="120"/>
    </row>
    <row r="189" spans="1:29" x14ac:dyDescent="0.25">
      <c r="A189" s="126">
        <f t="shared" si="26"/>
        <v>9</v>
      </c>
      <c r="B189" s="123">
        <f t="shared" si="19"/>
        <v>0</v>
      </c>
      <c r="C189" s="123">
        <v>0</v>
      </c>
      <c r="D189" s="123">
        <f t="shared" si="20"/>
        <v>3.7242081081068004</v>
      </c>
      <c r="E189" s="123">
        <v>0</v>
      </c>
      <c r="F189" s="123">
        <f t="shared" si="21"/>
        <v>2.5864823867380232E-2</v>
      </c>
      <c r="G189" s="123">
        <v>0</v>
      </c>
      <c r="H189" s="123">
        <v>0</v>
      </c>
      <c r="I189" s="123">
        <v>0</v>
      </c>
      <c r="J189" s="123">
        <v>0</v>
      </c>
      <c r="K189" s="123">
        <v>0</v>
      </c>
      <c r="L189" s="123">
        <v>0</v>
      </c>
      <c r="M189" s="123">
        <f t="shared" si="22"/>
        <v>787.47348895783023</v>
      </c>
      <c r="N189" s="123">
        <f t="shared" si="23"/>
        <v>107.48361970577358</v>
      </c>
      <c r="O189" s="123">
        <v>0</v>
      </c>
      <c r="P189" s="123">
        <v>0</v>
      </c>
      <c r="Q189" s="123">
        <v>0</v>
      </c>
      <c r="R189" s="123">
        <v>0</v>
      </c>
      <c r="S189" s="123">
        <v>0</v>
      </c>
      <c r="T189" s="123">
        <f t="shared" si="24"/>
        <v>128.24052848044826</v>
      </c>
      <c r="U189" s="123">
        <v>0</v>
      </c>
      <c r="V189" s="123">
        <v>0</v>
      </c>
      <c r="W189" s="123">
        <v>0</v>
      </c>
      <c r="X189" s="123">
        <v>0</v>
      </c>
      <c r="Y189" s="123">
        <v>0</v>
      </c>
      <c r="Z189" s="119">
        <f t="shared" si="25"/>
        <v>1026.9477100760262</v>
      </c>
      <c r="AA189" s="125"/>
      <c r="AB189" s="119"/>
      <c r="AC189" s="120"/>
    </row>
    <row r="190" spans="1:29" x14ac:dyDescent="0.25">
      <c r="A190" s="126">
        <f t="shared" si="26"/>
        <v>10</v>
      </c>
      <c r="B190" s="123">
        <f t="shared" si="19"/>
        <v>0</v>
      </c>
      <c r="C190" s="123">
        <v>0</v>
      </c>
      <c r="D190" s="123">
        <f t="shared" si="20"/>
        <v>82.707706969285368</v>
      </c>
      <c r="E190" s="123">
        <v>0</v>
      </c>
      <c r="F190" s="123">
        <f t="shared" si="21"/>
        <v>2.5400765163311273E-2</v>
      </c>
      <c r="G190" s="123">
        <v>0</v>
      </c>
      <c r="H190" s="123">
        <v>0</v>
      </c>
      <c r="I190" s="123">
        <v>0</v>
      </c>
      <c r="J190" s="123">
        <v>0</v>
      </c>
      <c r="K190" s="123">
        <v>0</v>
      </c>
      <c r="L190" s="123">
        <v>0</v>
      </c>
      <c r="M190" s="123">
        <f t="shared" si="22"/>
        <v>738.78391268025109</v>
      </c>
      <c r="N190" s="123">
        <f t="shared" si="23"/>
        <v>101.04220915114082</v>
      </c>
      <c r="O190" s="123">
        <v>0</v>
      </c>
      <c r="P190" s="123">
        <v>0</v>
      </c>
      <c r="Q190" s="123">
        <v>0</v>
      </c>
      <c r="R190" s="123">
        <v>0</v>
      </c>
      <c r="S190" s="123">
        <v>0</v>
      </c>
      <c r="T190" s="123">
        <f t="shared" si="24"/>
        <v>110.42442777049365</v>
      </c>
      <c r="U190" s="123">
        <v>0</v>
      </c>
      <c r="V190" s="123">
        <v>0</v>
      </c>
      <c r="W190" s="123">
        <v>0</v>
      </c>
      <c r="X190" s="123">
        <v>0</v>
      </c>
      <c r="Y190" s="123">
        <v>0</v>
      </c>
      <c r="Z190" s="119">
        <f t="shared" si="25"/>
        <v>1032.9836573363343</v>
      </c>
      <c r="AA190" s="125"/>
      <c r="AB190" s="119"/>
      <c r="AC190" s="120"/>
    </row>
    <row r="191" spans="1:29" x14ac:dyDescent="0.25">
      <c r="A191" s="126">
        <f t="shared" si="26"/>
        <v>11</v>
      </c>
      <c r="B191" s="123">
        <f t="shared" si="19"/>
        <v>0</v>
      </c>
      <c r="C191" s="123">
        <v>0</v>
      </c>
      <c r="D191" s="123">
        <f t="shared" si="20"/>
        <v>38.223181411086365</v>
      </c>
      <c r="E191" s="123">
        <v>0</v>
      </c>
      <c r="F191" s="123">
        <f t="shared" si="21"/>
        <v>1.1738906691950799E-2</v>
      </c>
      <c r="G191" s="123">
        <v>0</v>
      </c>
      <c r="H191" s="123">
        <v>0</v>
      </c>
      <c r="I191" s="123">
        <v>0</v>
      </c>
      <c r="J191" s="123">
        <v>0</v>
      </c>
      <c r="K191" s="123">
        <v>0</v>
      </c>
      <c r="L191" s="123">
        <v>0</v>
      </c>
      <c r="M191" s="123">
        <f t="shared" si="22"/>
        <v>341.42732948038611</v>
      </c>
      <c r="N191" s="123">
        <f t="shared" si="23"/>
        <v>46.696430503087839</v>
      </c>
      <c r="O191" s="123">
        <v>0</v>
      </c>
      <c r="P191" s="123">
        <v>0</v>
      </c>
      <c r="Q191" s="123">
        <v>0</v>
      </c>
      <c r="R191" s="123">
        <v>0</v>
      </c>
      <c r="S191" s="123">
        <v>0</v>
      </c>
      <c r="T191" s="123">
        <f t="shared" si="24"/>
        <v>51.032401810564309</v>
      </c>
      <c r="U191" s="123">
        <v>0</v>
      </c>
      <c r="V191" s="123">
        <v>0</v>
      </c>
      <c r="W191" s="123">
        <v>0</v>
      </c>
      <c r="X191" s="123">
        <v>0</v>
      </c>
      <c r="Y191" s="123">
        <v>0</v>
      </c>
      <c r="Z191" s="119">
        <f t="shared" si="25"/>
        <v>477.39108211181662</v>
      </c>
      <c r="AA191" s="125"/>
      <c r="AB191" s="119"/>
      <c r="AC191" s="120"/>
    </row>
    <row r="192" spans="1:29" x14ac:dyDescent="0.25">
      <c r="A192" s="126">
        <f t="shared" si="26"/>
        <v>12</v>
      </c>
      <c r="B192" s="123">
        <f t="shared" si="19"/>
        <v>0</v>
      </c>
      <c r="C192" s="123">
        <v>0</v>
      </c>
      <c r="D192" s="123">
        <f t="shared" si="20"/>
        <v>693.49455517387128</v>
      </c>
      <c r="E192" s="123">
        <v>0</v>
      </c>
      <c r="F192" s="123">
        <f t="shared" si="21"/>
        <v>0.39003000625293432</v>
      </c>
      <c r="G192" s="123">
        <v>0</v>
      </c>
      <c r="H192" s="123">
        <v>0</v>
      </c>
      <c r="I192" s="123">
        <v>0</v>
      </c>
      <c r="J192" s="123">
        <v>0</v>
      </c>
      <c r="K192" s="123">
        <v>0</v>
      </c>
      <c r="L192" s="123">
        <v>0</v>
      </c>
      <c r="M192" s="123">
        <f t="shared" si="22"/>
        <v>9137.929520526206</v>
      </c>
      <c r="N192" s="123">
        <f t="shared" si="23"/>
        <v>1324.6435758806867</v>
      </c>
      <c r="O192" s="123">
        <v>0</v>
      </c>
      <c r="P192" s="123">
        <v>0</v>
      </c>
      <c r="Q192" s="123">
        <v>0</v>
      </c>
      <c r="R192" s="123">
        <v>0</v>
      </c>
      <c r="S192" s="123">
        <v>0</v>
      </c>
      <c r="T192" s="123">
        <f t="shared" si="24"/>
        <v>4309.5891265237751</v>
      </c>
      <c r="U192" s="123">
        <v>0</v>
      </c>
      <c r="V192" s="123">
        <v>0</v>
      </c>
      <c r="W192" s="123">
        <v>0</v>
      </c>
      <c r="X192" s="123">
        <v>0</v>
      </c>
      <c r="Y192" s="123">
        <v>0</v>
      </c>
      <c r="Z192" s="119">
        <f t="shared" si="25"/>
        <v>15466.046808110792</v>
      </c>
      <c r="AA192" s="125"/>
      <c r="AB192" s="119"/>
      <c r="AC192" s="120"/>
    </row>
    <row r="193" spans="1:29" x14ac:dyDescent="0.25">
      <c r="A193" s="126">
        <f t="shared" si="26"/>
        <v>13</v>
      </c>
      <c r="B193" s="123">
        <f t="shared" si="19"/>
        <v>0</v>
      </c>
      <c r="C193" s="123">
        <v>0</v>
      </c>
      <c r="D193" s="123">
        <f t="shared" si="20"/>
        <v>1364.5460452467482</v>
      </c>
      <c r="E193" s="123">
        <v>0</v>
      </c>
      <c r="F193" s="123">
        <f t="shared" si="21"/>
        <v>0.11308499568759904</v>
      </c>
      <c r="G193" s="123">
        <v>0</v>
      </c>
      <c r="H193" s="123">
        <v>0</v>
      </c>
      <c r="I193" s="123">
        <v>0</v>
      </c>
      <c r="J193" s="123">
        <v>0</v>
      </c>
      <c r="K193" s="123">
        <v>0</v>
      </c>
      <c r="L193" s="123">
        <v>0</v>
      </c>
      <c r="M193" s="123">
        <f t="shared" si="22"/>
        <v>2504.0109914766253</v>
      </c>
      <c r="N193" s="123">
        <f t="shared" si="23"/>
        <v>424.21388645484666</v>
      </c>
      <c r="O193" s="123">
        <v>0</v>
      </c>
      <c r="P193" s="123">
        <v>0</v>
      </c>
      <c r="Q193" s="123">
        <v>0</v>
      </c>
      <c r="R193" s="123">
        <v>0</v>
      </c>
      <c r="S193" s="123">
        <v>0</v>
      </c>
      <c r="T193" s="123">
        <f t="shared" si="24"/>
        <v>489.85562815713229</v>
      </c>
      <c r="U193" s="123">
        <v>0</v>
      </c>
      <c r="V193" s="123">
        <v>0</v>
      </c>
      <c r="W193" s="123">
        <v>0</v>
      </c>
      <c r="X193" s="123">
        <v>0</v>
      </c>
      <c r="Y193" s="123">
        <v>0</v>
      </c>
      <c r="Z193" s="119">
        <f t="shared" si="25"/>
        <v>4782.7396363310399</v>
      </c>
      <c r="AA193" s="125"/>
      <c r="AB193" s="119"/>
      <c r="AC193" s="120"/>
    </row>
    <row r="194" spans="1:29" x14ac:dyDescent="0.25">
      <c r="A194" s="126">
        <f t="shared" si="26"/>
        <v>14</v>
      </c>
      <c r="B194" s="123">
        <f t="shared" si="19"/>
        <v>0</v>
      </c>
      <c r="C194" s="123">
        <v>0</v>
      </c>
      <c r="D194" s="123">
        <f t="shared" si="20"/>
        <v>359.99489477815001</v>
      </c>
      <c r="E194" s="123">
        <v>0</v>
      </c>
      <c r="F194" s="123">
        <f t="shared" si="21"/>
        <v>2.7389020709338296E-2</v>
      </c>
      <c r="G194" s="123">
        <v>0</v>
      </c>
      <c r="H194" s="123">
        <v>0</v>
      </c>
      <c r="I194" s="123">
        <v>0</v>
      </c>
      <c r="J194" s="123">
        <v>0</v>
      </c>
      <c r="K194" s="123">
        <v>0</v>
      </c>
      <c r="L194" s="123">
        <v>0</v>
      </c>
      <c r="M194" s="123">
        <f t="shared" si="22"/>
        <v>400.44277546993914</v>
      </c>
      <c r="N194" s="123">
        <f t="shared" si="23"/>
        <v>145.32350936635979</v>
      </c>
      <c r="O194" s="123">
        <v>0</v>
      </c>
      <c r="P194" s="123">
        <v>0</v>
      </c>
      <c r="Q194" s="123">
        <v>0</v>
      </c>
      <c r="R194" s="123">
        <v>0</v>
      </c>
      <c r="S194" s="123">
        <v>0</v>
      </c>
      <c r="T194" s="123">
        <f t="shared" si="24"/>
        <v>184.52204992349439</v>
      </c>
      <c r="U194" s="123">
        <v>0</v>
      </c>
      <c r="V194" s="123">
        <v>0</v>
      </c>
      <c r="W194" s="123">
        <v>0</v>
      </c>
      <c r="X194" s="123">
        <v>0</v>
      </c>
      <c r="Y194" s="123">
        <v>0</v>
      </c>
      <c r="Z194" s="119">
        <f t="shared" si="25"/>
        <v>1090.3106185586528</v>
      </c>
      <c r="AA194" s="125"/>
      <c r="AB194" s="119"/>
      <c r="AC194" s="120"/>
    </row>
    <row r="195" spans="1:29" x14ac:dyDescent="0.25">
      <c r="A195" s="126">
        <f t="shared" si="26"/>
        <v>15</v>
      </c>
      <c r="B195" s="123">
        <f t="shared" si="19"/>
        <v>0</v>
      </c>
      <c r="C195" s="123">
        <v>0</v>
      </c>
      <c r="D195" s="123">
        <f t="shared" si="20"/>
        <v>566.4781437843227</v>
      </c>
      <c r="E195" s="123">
        <v>0</v>
      </c>
      <c r="F195" s="123">
        <f t="shared" si="21"/>
        <v>4.3098615665252027E-2</v>
      </c>
      <c r="G195" s="123">
        <v>0</v>
      </c>
      <c r="H195" s="123">
        <v>0</v>
      </c>
      <c r="I195" s="123">
        <v>0</v>
      </c>
      <c r="J195" s="123">
        <v>0</v>
      </c>
      <c r="K195" s="123">
        <v>0</v>
      </c>
      <c r="L195" s="123">
        <v>0</v>
      </c>
      <c r="M195" s="123">
        <f t="shared" si="22"/>
        <v>630.12582520051239</v>
      </c>
      <c r="N195" s="123">
        <f t="shared" si="23"/>
        <v>228.67710911514766</v>
      </c>
      <c r="O195" s="123">
        <v>0</v>
      </c>
      <c r="P195" s="123">
        <v>0</v>
      </c>
      <c r="Q195" s="123">
        <v>0</v>
      </c>
      <c r="R195" s="123">
        <v>0</v>
      </c>
      <c r="S195" s="123">
        <v>0</v>
      </c>
      <c r="T195" s="123">
        <f t="shared" si="24"/>
        <v>290.35886298430796</v>
      </c>
      <c r="U195" s="123">
        <v>0</v>
      </c>
      <c r="V195" s="123">
        <v>0</v>
      </c>
      <c r="W195" s="123">
        <v>0</v>
      </c>
      <c r="X195" s="123">
        <v>0</v>
      </c>
      <c r="Y195" s="123">
        <v>0</v>
      </c>
      <c r="Z195" s="119">
        <f t="shared" si="25"/>
        <v>1715.683039699956</v>
      </c>
      <c r="AA195" s="125"/>
      <c r="AB195" s="119"/>
      <c r="AC195" s="120"/>
    </row>
    <row r="196" spans="1:29" x14ac:dyDescent="0.25">
      <c r="A196" s="126">
        <f t="shared" si="26"/>
        <v>16</v>
      </c>
      <c r="B196" s="123">
        <f t="shared" si="19"/>
        <v>0</v>
      </c>
      <c r="C196" s="123">
        <v>0</v>
      </c>
      <c r="D196" s="123">
        <f t="shared" si="20"/>
        <v>1601.1542222912904</v>
      </c>
      <c r="E196" s="123">
        <v>0</v>
      </c>
      <c r="F196" s="123">
        <f t="shared" si="21"/>
        <v>0.12181852239934135</v>
      </c>
      <c r="G196" s="123">
        <v>0</v>
      </c>
      <c r="H196" s="123">
        <v>0</v>
      </c>
      <c r="I196" s="123">
        <v>0</v>
      </c>
      <c r="J196" s="123">
        <v>0</v>
      </c>
      <c r="K196" s="123">
        <v>0</v>
      </c>
      <c r="L196" s="123">
        <v>0</v>
      </c>
      <c r="M196" s="123">
        <f t="shared" si="22"/>
        <v>1781.0548150269276</v>
      </c>
      <c r="N196" s="123">
        <f t="shared" si="23"/>
        <v>646.35736227184339</v>
      </c>
      <c r="O196" s="123">
        <v>0</v>
      </c>
      <c r="P196" s="123">
        <v>0</v>
      </c>
      <c r="Q196" s="123">
        <v>0</v>
      </c>
      <c r="R196" s="123">
        <v>0</v>
      </c>
      <c r="S196" s="123">
        <v>0</v>
      </c>
      <c r="T196" s="123">
        <f t="shared" si="24"/>
        <v>820.70124778552713</v>
      </c>
      <c r="U196" s="123">
        <v>0</v>
      </c>
      <c r="V196" s="123">
        <v>0</v>
      </c>
      <c r="W196" s="123">
        <v>0</v>
      </c>
      <c r="X196" s="123">
        <v>0</v>
      </c>
      <c r="Y196" s="123">
        <v>0</v>
      </c>
      <c r="Z196" s="119">
        <f t="shared" si="25"/>
        <v>4849.3894658979871</v>
      </c>
      <c r="AA196" s="125"/>
      <c r="AB196" s="119"/>
      <c r="AC196" s="120"/>
    </row>
    <row r="197" spans="1:29" x14ac:dyDescent="0.25">
      <c r="A197" s="126">
        <f t="shared" si="26"/>
        <v>17</v>
      </c>
      <c r="B197" s="123">
        <f t="shared" si="19"/>
        <v>0</v>
      </c>
      <c r="C197" s="123">
        <v>0</v>
      </c>
      <c r="D197" s="123">
        <f t="shared" si="20"/>
        <v>364.28159851474766</v>
      </c>
      <c r="E197" s="123">
        <v>0</v>
      </c>
      <c r="F197" s="123">
        <f t="shared" si="21"/>
        <v>2.7715160382760128E-2</v>
      </c>
      <c r="G197" s="123">
        <v>0</v>
      </c>
      <c r="H197" s="123">
        <v>0</v>
      </c>
      <c r="I197" s="123">
        <v>0</v>
      </c>
      <c r="J197" s="123">
        <v>0</v>
      </c>
      <c r="K197" s="123">
        <v>0</v>
      </c>
      <c r="L197" s="123">
        <v>0</v>
      </c>
      <c r="M197" s="123">
        <f t="shared" si="22"/>
        <v>405.21111959592577</v>
      </c>
      <c r="N197" s="123">
        <f t="shared" si="23"/>
        <v>147.05397510254798</v>
      </c>
      <c r="O197" s="123">
        <v>0</v>
      </c>
      <c r="P197" s="123">
        <v>0</v>
      </c>
      <c r="Q197" s="123">
        <v>0</v>
      </c>
      <c r="R197" s="123">
        <v>0</v>
      </c>
      <c r="S197" s="123">
        <v>0</v>
      </c>
      <c r="T197" s="123">
        <f t="shared" si="24"/>
        <v>186.71927930748095</v>
      </c>
      <c r="U197" s="123">
        <v>0</v>
      </c>
      <c r="V197" s="123">
        <v>0</v>
      </c>
      <c r="W197" s="123">
        <v>0</v>
      </c>
      <c r="X197" s="123">
        <v>0</v>
      </c>
      <c r="Y197" s="123">
        <v>0</v>
      </c>
      <c r="Z197" s="119">
        <f t="shared" si="25"/>
        <v>1103.293687681085</v>
      </c>
      <c r="AA197" s="125"/>
      <c r="AB197" s="119"/>
      <c r="AC197" s="120"/>
    </row>
    <row r="198" spans="1:29" x14ac:dyDescent="0.25">
      <c r="A198" s="126">
        <f t="shared" si="26"/>
        <v>18</v>
      </c>
      <c r="B198" s="123">
        <f t="shared" si="19"/>
        <v>0</v>
      </c>
      <c r="C198" s="123">
        <v>0</v>
      </c>
      <c r="D198" s="123">
        <f t="shared" si="20"/>
        <v>661.56746148682873</v>
      </c>
      <c r="E198" s="123">
        <v>0</v>
      </c>
      <c r="F198" s="123">
        <f t="shared" si="21"/>
        <v>5.0333171848043937E-2</v>
      </c>
      <c r="G198" s="123">
        <v>0</v>
      </c>
      <c r="H198" s="123">
        <v>0</v>
      </c>
      <c r="I198" s="123">
        <v>0</v>
      </c>
      <c r="J198" s="123">
        <v>0</v>
      </c>
      <c r="K198" s="123">
        <v>0</v>
      </c>
      <c r="L198" s="123">
        <v>0</v>
      </c>
      <c r="M198" s="123">
        <f t="shared" si="22"/>
        <v>735.89907601786115</v>
      </c>
      <c r="N198" s="123">
        <f t="shared" si="23"/>
        <v>267.06296833767027</v>
      </c>
      <c r="O198" s="123">
        <v>0</v>
      </c>
      <c r="P198" s="123">
        <v>0</v>
      </c>
      <c r="Q198" s="123">
        <v>0</v>
      </c>
      <c r="R198" s="123">
        <v>0</v>
      </c>
      <c r="S198" s="123">
        <v>0</v>
      </c>
      <c r="T198" s="123">
        <f t="shared" si="24"/>
        <v>339.0986536946894</v>
      </c>
      <c r="U198" s="123">
        <v>0</v>
      </c>
      <c r="V198" s="123">
        <v>0</v>
      </c>
      <c r="W198" s="123">
        <v>0</v>
      </c>
      <c r="X198" s="123">
        <v>0</v>
      </c>
      <c r="Y198" s="123">
        <v>0</v>
      </c>
      <c r="Z198" s="119">
        <f t="shared" si="25"/>
        <v>2003.6784927088977</v>
      </c>
      <c r="AA198" s="125"/>
      <c r="AB198" s="119"/>
      <c r="AC198" s="120"/>
    </row>
    <row r="199" spans="1:29" x14ac:dyDescent="0.25">
      <c r="A199" s="126">
        <f t="shared" si="26"/>
        <v>19</v>
      </c>
      <c r="B199" s="123">
        <f t="shared" si="19"/>
        <v>5.2081167530752026</v>
      </c>
      <c r="C199" s="123">
        <v>0</v>
      </c>
      <c r="D199" s="123">
        <f t="shared" si="20"/>
        <v>14505.769966204271</v>
      </c>
      <c r="E199" s="123">
        <v>0</v>
      </c>
      <c r="F199" s="123">
        <f t="shared" si="21"/>
        <v>4.4565100000378655</v>
      </c>
      <c r="G199" s="123">
        <v>0</v>
      </c>
      <c r="H199" s="123">
        <v>0</v>
      </c>
      <c r="I199" s="123">
        <v>0</v>
      </c>
      <c r="J199" s="123">
        <v>0</v>
      </c>
      <c r="K199" s="123">
        <v>0</v>
      </c>
      <c r="L199" s="123">
        <v>0</v>
      </c>
      <c r="M199" s="123">
        <f t="shared" si="22"/>
        <v>31375.853394120953</v>
      </c>
      <c r="N199" s="123">
        <f t="shared" si="23"/>
        <v>52636.139157612488</v>
      </c>
      <c r="O199" s="123">
        <v>0</v>
      </c>
      <c r="P199" s="123">
        <v>0</v>
      </c>
      <c r="Q199" s="123">
        <v>0</v>
      </c>
      <c r="R199" s="123">
        <v>0</v>
      </c>
      <c r="S199" s="123">
        <v>0</v>
      </c>
      <c r="T199" s="123">
        <f t="shared" si="24"/>
        <v>48353.328583080889</v>
      </c>
      <c r="U199" s="123">
        <v>0</v>
      </c>
      <c r="V199" s="123">
        <v>0</v>
      </c>
      <c r="W199" s="123">
        <v>0</v>
      </c>
      <c r="X199" s="123">
        <v>0</v>
      </c>
      <c r="Y199" s="123">
        <v>0</v>
      </c>
      <c r="Z199" s="119">
        <f t="shared" si="25"/>
        <v>146880.75572777173</v>
      </c>
      <c r="AA199" s="125"/>
      <c r="AB199" s="119"/>
      <c r="AC199" s="120"/>
    </row>
    <row r="200" spans="1:29" x14ac:dyDescent="0.25">
      <c r="A200" s="126">
        <f t="shared" si="26"/>
        <v>20</v>
      </c>
      <c r="B200" s="144">
        <f t="array" ref="B200:Y200">TRANSPOSE([2]TRP_Simple!$AL$68:$AL$91)</f>
        <v>129</v>
      </c>
      <c r="C200" s="144">
        <v>0</v>
      </c>
      <c r="D200" s="144">
        <v>2465.3000000000002</v>
      </c>
      <c r="E200" s="144">
        <v>0</v>
      </c>
      <c r="F200" s="144">
        <v>0</v>
      </c>
      <c r="G200" s="144">
        <v>0</v>
      </c>
      <c r="H200" s="144">
        <v>0</v>
      </c>
      <c r="I200" s="144">
        <v>0</v>
      </c>
      <c r="J200" s="144">
        <v>0</v>
      </c>
      <c r="K200" s="144">
        <v>0</v>
      </c>
      <c r="L200" s="144">
        <v>0</v>
      </c>
      <c r="M200" s="144">
        <v>6393.7</v>
      </c>
      <c r="N200" s="144">
        <v>46131</v>
      </c>
      <c r="O200" s="144">
        <v>0</v>
      </c>
      <c r="P200" s="144">
        <v>0</v>
      </c>
      <c r="Q200" s="144">
        <v>0</v>
      </c>
      <c r="R200" s="144">
        <v>0</v>
      </c>
      <c r="S200" s="144">
        <v>0</v>
      </c>
      <c r="T200" s="144">
        <v>5482</v>
      </c>
      <c r="U200" s="144">
        <v>0</v>
      </c>
      <c r="V200" s="144">
        <v>0</v>
      </c>
      <c r="W200" s="144">
        <v>0</v>
      </c>
      <c r="X200" s="144">
        <v>0</v>
      </c>
      <c r="Y200" s="144">
        <v>0</v>
      </c>
      <c r="Z200" s="119">
        <f t="shared" si="25"/>
        <v>60601</v>
      </c>
      <c r="AA200" s="125"/>
      <c r="AB200" s="119"/>
      <c r="AC200" s="120"/>
    </row>
    <row r="201" spans="1:29" x14ac:dyDescent="0.25">
      <c r="A201" s="126">
        <f t="shared" si="26"/>
        <v>21</v>
      </c>
      <c r="B201" s="123">
        <f>B$208*I51/(1-I$50)</f>
        <v>0</v>
      </c>
      <c r="C201" s="123">
        <v>0</v>
      </c>
      <c r="D201" s="123">
        <f>D$208*I78/(1-I$77)</f>
        <v>0</v>
      </c>
      <c r="E201" s="123">
        <v>0</v>
      </c>
      <c r="F201" s="123">
        <f>F$208*I24/(1-I$23)</f>
        <v>3.7007504886038149E-5</v>
      </c>
      <c r="G201" s="123">
        <v>0</v>
      </c>
      <c r="H201" s="123">
        <v>0</v>
      </c>
      <c r="I201" s="123">
        <v>0</v>
      </c>
      <c r="J201" s="123">
        <v>0</v>
      </c>
      <c r="K201" s="123">
        <v>0</v>
      </c>
      <c r="L201" s="123">
        <v>0</v>
      </c>
      <c r="M201" s="123">
        <f>M$208*I105/(1-I$104)</f>
        <v>1.5877283560113518</v>
      </c>
      <c r="N201" s="123">
        <f>N$208*I132/(1-I$131)</f>
        <v>8.7539667367517157E-2</v>
      </c>
      <c r="O201" s="123">
        <v>0</v>
      </c>
      <c r="P201" s="123">
        <v>0</v>
      </c>
      <c r="Q201" s="123">
        <v>0</v>
      </c>
      <c r="R201" s="123">
        <v>0</v>
      </c>
      <c r="S201" s="123">
        <v>0</v>
      </c>
      <c r="T201" s="123">
        <f>T$208*I159/(1-I$158)</f>
        <v>8.5256049076607693E-2</v>
      </c>
      <c r="U201" s="123">
        <v>0</v>
      </c>
      <c r="V201" s="123">
        <v>0</v>
      </c>
      <c r="W201" s="123">
        <v>0</v>
      </c>
      <c r="X201" s="123">
        <v>0</v>
      </c>
      <c r="Y201" s="123">
        <v>0</v>
      </c>
      <c r="Z201" s="119">
        <f t="shared" si="25"/>
        <v>1.7605610799603626</v>
      </c>
      <c r="AA201" s="125"/>
      <c r="AB201" s="119"/>
      <c r="AC201" s="120"/>
    </row>
    <row r="202" spans="1:29" x14ac:dyDescent="0.25">
      <c r="A202" s="126">
        <f t="shared" si="26"/>
        <v>22</v>
      </c>
      <c r="B202" s="123">
        <f>B$208*I52/(1-I$50)</f>
        <v>0</v>
      </c>
      <c r="C202" s="123">
        <v>0</v>
      </c>
      <c r="D202" s="123">
        <f>D$208*I79/(1-I$77)</f>
        <v>0</v>
      </c>
      <c r="E202" s="123">
        <v>0</v>
      </c>
      <c r="F202" s="123">
        <f>F$208*I25/(1-I$23)</f>
        <v>1.4221533513822406E-2</v>
      </c>
      <c r="G202" s="123">
        <v>0</v>
      </c>
      <c r="H202" s="123">
        <v>0</v>
      </c>
      <c r="I202" s="123">
        <v>0</v>
      </c>
      <c r="J202" s="123">
        <v>0</v>
      </c>
      <c r="K202" s="123">
        <v>0</v>
      </c>
      <c r="L202" s="123">
        <v>0</v>
      </c>
      <c r="M202" s="123">
        <f>M$208*I106/(1-I$104)</f>
        <v>610.14467458410957</v>
      </c>
      <c r="N202" s="123">
        <f>N$208*I133/(1-I$131)</f>
        <v>33.640428261503615</v>
      </c>
      <c r="O202" s="123">
        <v>0</v>
      </c>
      <c r="P202" s="123">
        <v>0</v>
      </c>
      <c r="Q202" s="123">
        <v>0</v>
      </c>
      <c r="R202" s="123">
        <v>0</v>
      </c>
      <c r="S202" s="123">
        <v>0</v>
      </c>
      <c r="T202" s="123">
        <f>T$208*I160/(1-I$158)</f>
        <v>32.762861558291497</v>
      </c>
      <c r="U202" s="123">
        <v>0</v>
      </c>
      <c r="V202" s="123">
        <v>0</v>
      </c>
      <c r="W202" s="123">
        <v>0</v>
      </c>
      <c r="X202" s="123">
        <v>0</v>
      </c>
      <c r="Y202" s="123">
        <v>0</v>
      </c>
      <c r="Z202" s="119">
        <f t="shared" si="25"/>
        <v>676.56218593741858</v>
      </c>
      <c r="AA202" s="125"/>
      <c r="AB202" s="119"/>
      <c r="AC202" s="120"/>
    </row>
    <row r="203" spans="1:29" x14ac:dyDescent="0.25">
      <c r="A203" s="126">
        <f t="shared" si="26"/>
        <v>23</v>
      </c>
      <c r="B203" s="123">
        <f>B$208*I53/(1-I$50)</f>
        <v>0</v>
      </c>
      <c r="C203" s="123">
        <v>0</v>
      </c>
      <c r="D203" s="123">
        <f>D$208*I80/(1-I$77)</f>
        <v>132.41939772076265</v>
      </c>
      <c r="E203" s="123">
        <v>0</v>
      </c>
      <c r="F203" s="123">
        <f>F$208*I26/(1-I$23)</f>
        <v>9.5404948717271745E-2</v>
      </c>
      <c r="G203" s="123">
        <v>0</v>
      </c>
      <c r="H203" s="123">
        <v>0</v>
      </c>
      <c r="I203" s="123">
        <v>0</v>
      </c>
      <c r="J203" s="123">
        <v>0</v>
      </c>
      <c r="K203" s="123">
        <v>0</v>
      </c>
      <c r="L203" s="123">
        <v>0</v>
      </c>
      <c r="M203" s="123">
        <f>M$208*I107/(1-I$104)</f>
        <v>2315.3609442029383</v>
      </c>
      <c r="N203" s="123">
        <f>N$208*I134/(1-I$131)</f>
        <v>811.05150057039361</v>
      </c>
      <c r="O203" s="123">
        <v>0</v>
      </c>
      <c r="P203" s="123">
        <v>0</v>
      </c>
      <c r="Q203" s="123">
        <v>0</v>
      </c>
      <c r="R203" s="123">
        <v>0</v>
      </c>
      <c r="S203" s="123">
        <v>0</v>
      </c>
      <c r="T203" s="123">
        <f>T$208*I161/(1-I$158)</f>
        <v>279.89209422865565</v>
      </c>
      <c r="U203" s="123">
        <v>0</v>
      </c>
      <c r="V203" s="123">
        <v>0</v>
      </c>
      <c r="W203" s="123">
        <v>0</v>
      </c>
      <c r="X203" s="123">
        <v>0</v>
      </c>
      <c r="Y203" s="123">
        <v>0</v>
      </c>
      <c r="Z203" s="119">
        <f t="shared" si="25"/>
        <v>3538.8193416714676</v>
      </c>
      <c r="AA203" s="125"/>
      <c r="AB203" s="119"/>
      <c r="AC203" s="120"/>
    </row>
    <row r="204" spans="1:29" x14ac:dyDescent="0.25">
      <c r="A204" s="126">
        <f>1+A203</f>
        <v>24</v>
      </c>
      <c r="B204" s="123">
        <f>B$208*I54/(1-I$50)</f>
        <v>0</v>
      </c>
      <c r="C204" s="123">
        <v>0</v>
      </c>
      <c r="D204" s="123">
        <f>D$208*I81/(1-I$77)</f>
        <v>68.457646719565588</v>
      </c>
      <c r="E204" s="123">
        <v>0</v>
      </c>
      <c r="F204" s="123">
        <f>F$208*I27/(1-I$23)</f>
        <v>4.9462345880487639E-2</v>
      </c>
      <c r="G204" s="123">
        <v>0</v>
      </c>
      <c r="H204" s="123">
        <v>0</v>
      </c>
      <c r="I204" s="123">
        <v>0</v>
      </c>
      <c r="J204" s="123">
        <v>0</v>
      </c>
      <c r="K204" s="123">
        <v>0</v>
      </c>
      <c r="L204" s="123">
        <v>0</v>
      </c>
      <c r="M204" s="123">
        <f>M$208*I108/(1-I$104)</f>
        <v>1201.3447545524091</v>
      </c>
      <c r="N204" s="123">
        <f>N$208*I135/(1-I$131)</f>
        <v>420.17243222204655</v>
      </c>
      <c r="O204" s="123">
        <v>0</v>
      </c>
      <c r="P204" s="123">
        <v>0</v>
      </c>
      <c r="Q204" s="123">
        <v>0</v>
      </c>
      <c r="R204" s="123">
        <v>0</v>
      </c>
      <c r="S204" s="123">
        <v>0</v>
      </c>
      <c r="T204" s="123">
        <f>T$208*I162/(1-I$158)</f>
        <v>145.07676526997537</v>
      </c>
      <c r="U204" s="123">
        <v>0</v>
      </c>
      <c r="V204" s="123">
        <v>0</v>
      </c>
      <c r="W204" s="123">
        <v>0</v>
      </c>
      <c r="X204" s="123">
        <v>0</v>
      </c>
      <c r="Y204" s="123">
        <v>0</v>
      </c>
      <c r="Z204" s="119">
        <f t="shared" si="25"/>
        <v>1835.101061109877</v>
      </c>
      <c r="AA204" s="125"/>
      <c r="AB204" s="119"/>
      <c r="AC204" s="120"/>
    </row>
    <row r="205" spans="1:29" s="117" customFormat="1" ht="13" x14ac:dyDescent="0.3">
      <c r="A205" s="127" t="s">
        <v>43</v>
      </c>
      <c r="B205" s="128">
        <f>SUM(B181:B204)</f>
        <v>1486</v>
      </c>
      <c r="C205" s="128">
        <f t="shared" ref="C205:Z205" si="27">SUM(C181:C204)</f>
        <v>0</v>
      </c>
      <c r="D205" s="128">
        <f t="shared" si="27"/>
        <v>24059.8</v>
      </c>
      <c r="E205" s="128">
        <f t="shared" si="27"/>
        <v>0</v>
      </c>
      <c r="F205" s="128">
        <f t="shared" si="27"/>
        <v>6.0000000000000027</v>
      </c>
      <c r="G205" s="128">
        <f t="shared" si="27"/>
        <v>0</v>
      </c>
      <c r="H205" s="128">
        <f t="shared" si="27"/>
        <v>0</v>
      </c>
      <c r="I205" s="128">
        <f t="shared" si="27"/>
        <v>0</v>
      </c>
      <c r="J205" s="128">
        <f t="shared" si="27"/>
        <v>0</v>
      </c>
      <c r="K205" s="128">
        <f t="shared" si="27"/>
        <v>0</v>
      </c>
      <c r="L205" s="128">
        <f t="shared" si="27"/>
        <v>0</v>
      </c>
      <c r="M205" s="128">
        <f t="shared" si="27"/>
        <v>74125.200000000012</v>
      </c>
      <c r="N205" s="128">
        <f t="shared" si="27"/>
        <v>106301</v>
      </c>
      <c r="O205" s="128">
        <f t="shared" si="27"/>
        <v>0</v>
      </c>
      <c r="P205" s="128">
        <f t="shared" si="27"/>
        <v>0</v>
      </c>
      <c r="Q205" s="128">
        <f t="shared" si="27"/>
        <v>0</v>
      </c>
      <c r="R205" s="128">
        <f t="shared" si="27"/>
        <v>0</v>
      </c>
      <c r="S205" s="128">
        <f t="shared" si="27"/>
        <v>0</v>
      </c>
      <c r="T205" s="128">
        <f t="shared" si="27"/>
        <v>62923.999999999993</v>
      </c>
      <c r="U205" s="128">
        <f t="shared" si="27"/>
        <v>0</v>
      </c>
      <c r="V205" s="128">
        <f t="shared" si="27"/>
        <v>0</v>
      </c>
      <c r="W205" s="128">
        <f t="shared" si="27"/>
        <v>0</v>
      </c>
      <c r="X205" s="128">
        <f t="shared" si="27"/>
        <v>0</v>
      </c>
      <c r="Y205" s="128">
        <f t="shared" si="27"/>
        <v>0</v>
      </c>
      <c r="Z205" s="128">
        <f t="shared" si="27"/>
        <v>268902</v>
      </c>
      <c r="AA205" s="129"/>
      <c r="AB205" s="122"/>
      <c r="AC205" s="130"/>
    </row>
    <row r="206" spans="1:29" x14ac:dyDescent="0.25">
      <c r="A206" s="131" t="s">
        <v>166</v>
      </c>
      <c r="B206" s="125">
        <f>B207-B205</f>
        <v>0</v>
      </c>
      <c r="C206" s="125">
        <f t="shared" ref="C206:Z206" si="28">C207-C205</f>
        <v>0</v>
      </c>
      <c r="D206" s="125">
        <f t="shared" si="28"/>
        <v>0</v>
      </c>
      <c r="E206" s="125">
        <f t="shared" si="28"/>
        <v>0</v>
      </c>
      <c r="F206" s="125">
        <f t="shared" si="28"/>
        <v>0</v>
      </c>
      <c r="G206" s="125">
        <f t="shared" si="28"/>
        <v>0</v>
      </c>
      <c r="H206" s="125">
        <f t="shared" si="28"/>
        <v>0</v>
      </c>
      <c r="I206" s="125">
        <f t="shared" si="28"/>
        <v>0</v>
      </c>
      <c r="J206" s="125">
        <f t="shared" si="28"/>
        <v>0</v>
      </c>
      <c r="K206" s="125">
        <f t="shared" si="28"/>
        <v>0</v>
      </c>
      <c r="L206" s="125">
        <f t="shared" si="28"/>
        <v>0</v>
      </c>
      <c r="M206" s="125">
        <f t="shared" si="28"/>
        <v>0</v>
      </c>
      <c r="N206" s="125">
        <f t="shared" si="28"/>
        <v>0</v>
      </c>
      <c r="O206" s="125">
        <f t="shared" si="28"/>
        <v>0</v>
      </c>
      <c r="P206" s="125">
        <f t="shared" si="28"/>
        <v>0</v>
      </c>
      <c r="Q206" s="125">
        <f t="shared" si="28"/>
        <v>0</v>
      </c>
      <c r="R206" s="125">
        <f t="shared" si="28"/>
        <v>0</v>
      </c>
      <c r="S206" s="125">
        <f t="shared" si="28"/>
        <v>0</v>
      </c>
      <c r="T206" s="125">
        <f t="shared" si="28"/>
        <v>0</v>
      </c>
      <c r="U206" s="125">
        <f t="shared" si="28"/>
        <v>0</v>
      </c>
      <c r="V206" s="125">
        <f t="shared" si="28"/>
        <v>0</v>
      </c>
      <c r="W206" s="125">
        <f t="shared" si="28"/>
        <v>0</v>
      </c>
      <c r="X206" s="125">
        <f t="shared" si="28"/>
        <v>0</v>
      </c>
      <c r="Y206" s="125">
        <f t="shared" si="28"/>
        <v>0</v>
      </c>
      <c r="Z206" s="125">
        <f t="shared" si="28"/>
        <v>0</v>
      </c>
      <c r="AA206" s="119"/>
      <c r="AB206" s="119"/>
      <c r="AC206" s="120"/>
    </row>
    <row r="207" spans="1:29" x14ac:dyDescent="0.25">
      <c r="A207" s="132" t="s">
        <v>177</v>
      </c>
      <c r="B207" s="133">
        <f>B208+B200</f>
        <v>1486</v>
      </c>
      <c r="C207" s="133">
        <f t="shared" ref="C207:Z207" si="29">C208+C200</f>
        <v>0</v>
      </c>
      <c r="D207" s="133">
        <f t="shared" si="29"/>
        <v>24059.8</v>
      </c>
      <c r="E207" s="133">
        <f t="shared" si="29"/>
        <v>0</v>
      </c>
      <c r="F207" s="133">
        <f t="shared" si="29"/>
        <v>6</v>
      </c>
      <c r="G207" s="133">
        <f t="shared" si="29"/>
        <v>0</v>
      </c>
      <c r="H207" s="133">
        <f t="shared" si="29"/>
        <v>0</v>
      </c>
      <c r="I207" s="133">
        <f t="shared" si="29"/>
        <v>0</v>
      </c>
      <c r="J207" s="133">
        <f t="shared" si="29"/>
        <v>0</v>
      </c>
      <c r="K207" s="133">
        <f t="shared" si="29"/>
        <v>0</v>
      </c>
      <c r="L207" s="133">
        <f t="shared" si="29"/>
        <v>0</v>
      </c>
      <c r="M207" s="133">
        <f t="shared" si="29"/>
        <v>74125.2</v>
      </c>
      <c r="N207" s="133">
        <f t="shared" si="29"/>
        <v>106301</v>
      </c>
      <c r="O207" s="133">
        <f t="shared" si="29"/>
        <v>0</v>
      </c>
      <c r="P207" s="133">
        <f t="shared" si="29"/>
        <v>0</v>
      </c>
      <c r="Q207" s="133">
        <f t="shared" si="29"/>
        <v>0</v>
      </c>
      <c r="R207" s="133">
        <f t="shared" si="29"/>
        <v>0</v>
      </c>
      <c r="S207" s="133">
        <f t="shared" si="29"/>
        <v>0</v>
      </c>
      <c r="T207" s="133">
        <f t="shared" si="29"/>
        <v>62924</v>
      </c>
      <c r="U207" s="133">
        <f t="shared" si="29"/>
        <v>0</v>
      </c>
      <c r="V207" s="133">
        <f t="shared" si="29"/>
        <v>0</v>
      </c>
      <c r="W207" s="133">
        <f t="shared" si="29"/>
        <v>0</v>
      </c>
      <c r="X207" s="133">
        <f t="shared" si="29"/>
        <v>0</v>
      </c>
      <c r="Y207" s="133">
        <f t="shared" si="29"/>
        <v>0</v>
      </c>
      <c r="Z207" s="133">
        <f t="shared" si="29"/>
        <v>268902</v>
      </c>
      <c r="AA207" s="119"/>
      <c r="AB207" s="119"/>
      <c r="AC207" s="120"/>
    </row>
    <row r="208" spans="1:29" x14ac:dyDescent="0.25">
      <c r="A208" s="145" t="s">
        <v>196</v>
      </c>
      <c r="B208" s="133">
        <f t="array" ref="B208:Y208">TRANSPOSE([2]TRP_Simple!$AK$68:$AK$91)</f>
        <v>1357</v>
      </c>
      <c r="C208" s="133">
        <v>0</v>
      </c>
      <c r="D208" s="133">
        <v>21594.5</v>
      </c>
      <c r="E208" s="133">
        <v>0</v>
      </c>
      <c r="F208" s="119">
        <v>6</v>
      </c>
      <c r="G208" s="119">
        <v>0</v>
      </c>
      <c r="H208" s="119">
        <v>0</v>
      </c>
      <c r="I208" s="119">
        <v>0</v>
      </c>
      <c r="J208" s="119">
        <v>0</v>
      </c>
      <c r="K208" s="119">
        <v>0</v>
      </c>
      <c r="L208" s="119">
        <v>0</v>
      </c>
      <c r="M208" s="119">
        <v>67731.5</v>
      </c>
      <c r="N208" s="119">
        <v>60170</v>
      </c>
      <c r="O208" s="119">
        <v>0</v>
      </c>
      <c r="P208" s="119">
        <v>0</v>
      </c>
      <c r="Q208" s="119">
        <v>0</v>
      </c>
      <c r="R208" s="119">
        <v>0</v>
      </c>
      <c r="S208" s="119">
        <v>0</v>
      </c>
      <c r="T208" s="119">
        <v>57442</v>
      </c>
      <c r="U208" s="119">
        <v>0</v>
      </c>
      <c r="V208" s="119">
        <v>0</v>
      </c>
      <c r="W208" s="119">
        <v>0</v>
      </c>
      <c r="X208" s="119">
        <v>0</v>
      </c>
      <c r="Y208" s="119">
        <v>0</v>
      </c>
      <c r="Z208" s="123">
        <f>SUM(B208:Y208)</f>
        <v>208301</v>
      </c>
      <c r="AA208" s="119"/>
      <c r="AB208" s="119"/>
      <c r="AC208" s="120"/>
    </row>
    <row r="209" spans="1:29" x14ac:dyDescent="0.25">
      <c r="A209" s="132" t="s">
        <v>197</v>
      </c>
      <c r="B209" s="119">
        <f>IF(B207=0,0,B200/B207)</f>
        <v>8.681022880215343E-2</v>
      </c>
      <c r="C209" s="119">
        <f t="shared" ref="C209:Z209" si="30">IF(C207=0,0,C200/C207)</f>
        <v>0</v>
      </c>
      <c r="D209" s="119">
        <f t="shared" si="30"/>
        <v>0.10246552340418458</v>
      </c>
      <c r="E209" s="119">
        <f t="shared" si="30"/>
        <v>0</v>
      </c>
      <c r="F209" s="119">
        <f t="shared" si="30"/>
        <v>0</v>
      </c>
      <c r="G209" s="119">
        <f t="shared" si="30"/>
        <v>0</v>
      </c>
      <c r="H209" s="119">
        <f t="shared" si="30"/>
        <v>0</v>
      </c>
      <c r="I209" s="119">
        <f t="shared" si="30"/>
        <v>0</v>
      </c>
      <c r="J209" s="119">
        <f t="shared" si="30"/>
        <v>0</v>
      </c>
      <c r="K209" s="119">
        <f t="shared" si="30"/>
        <v>0</v>
      </c>
      <c r="L209" s="119">
        <f t="shared" si="30"/>
        <v>0</v>
      </c>
      <c r="M209" s="119">
        <f t="shared" si="30"/>
        <v>8.6255416511523741E-2</v>
      </c>
      <c r="N209" s="119">
        <f t="shared" si="30"/>
        <v>0.43396581405631179</v>
      </c>
      <c r="O209" s="119">
        <f t="shared" si="30"/>
        <v>0</v>
      </c>
      <c r="P209" s="119">
        <f t="shared" si="30"/>
        <v>0</v>
      </c>
      <c r="Q209" s="119">
        <f t="shared" si="30"/>
        <v>0</v>
      </c>
      <c r="R209" s="119">
        <f t="shared" si="30"/>
        <v>0</v>
      </c>
      <c r="S209" s="119">
        <f t="shared" si="30"/>
        <v>0</v>
      </c>
      <c r="T209" s="119">
        <f t="shared" si="30"/>
        <v>8.7120971330493929E-2</v>
      </c>
      <c r="U209" s="119">
        <f t="shared" si="30"/>
        <v>0</v>
      </c>
      <c r="V209" s="119">
        <f t="shared" si="30"/>
        <v>0</v>
      </c>
      <c r="W209" s="119">
        <f t="shared" si="30"/>
        <v>0</v>
      </c>
      <c r="X209" s="119">
        <f t="shared" si="30"/>
        <v>0</v>
      </c>
      <c r="Y209" s="119">
        <f t="shared" si="30"/>
        <v>0</v>
      </c>
      <c r="Z209" s="119">
        <f t="shared" si="30"/>
        <v>0.22536463098080342</v>
      </c>
      <c r="AA209" s="119"/>
      <c r="AB209" s="119"/>
      <c r="AC209" s="120"/>
    </row>
    <row r="210" spans="1:29" x14ac:dyDescent="0.25">
      <c r="A210" s="121"/>
      <c r="B210" s="119"/>
      <c r="C210" s="119"/>
      <c r="D210" s="119"/>
      <c r="E210" s="119"/>
      <c r="F210" s="119"/>
      <c r="G210" s="119"/>
      <c r="H210" s="119"/>
      <c r="I210" s="119"/>
      <c r="J210" s="119"/>
      <c r="K210" s="119"/>
      <c r="L210" s="119"/>
      <c r="M210" s="119"/>
      <c r="N210" s="119"/>
      <c r="O210" s="119"/>
      <c r="P210" s="119"/>
      <c r="Q210" s="119"/>
      <c r="R210" s="119"/>
      <c r="S210" s="119"/>
      <c r="T210" s="119"/>
      <c r="U210" s="119"/>
      <c r="V210" s="119"/>
      <c r="W210" s="119"/>
      <c r="X210" s="119"/>
      <c r="Y210" s="119"/>
      <c r="Z210" s="119"/>
      <c r="AA210" s="119"/>
      <c r="AB210" s="119"/>
      <c r="AC210" s="120"/>
    </row>
    <row r="211" spans="1:29" ht="13" thickBot="1" x14ac:dyDescent="0.3">
      <c r="A211" s="134"/>
      <c r="B211" s="135"/>
      <c r="C211" s="135"/>
      <c r="D211" s="135"/>
      <c r="E211" s="135"/>
      <c r="F211" s="135"/>
      <c r="G211" s="135"/>
      <c r="H211" s="135"/>
      <c r="I211" s="135"/>
      <c r="J211" s="135"/>
      <c r="K211" s="135"/>
      <c r="L211" s="135"/>
      <c r="M211" s="135"/>
      <c r="N211" s="135"/>
      <c r="O211" s="135"/>
      <c r="P211" s="135"/>
      <c r="Q211" s="135"/>
      <c r="R211" s="135"/>
      <c r="S211" s="135"/>
      <c r="T211" s="135"/>
      <c r="U211" s="135"/>
      <c r="V211" s="135"/>
      <c r="W211" s="135"/>
      <c r="X211" s="135"/>
      <c r="Y211" s="135"/>
      <c r="Z211" s="135"/>
      <c r="AA211" s="135"/>
      <c r="AB211" s="135"/>
      <c r="AC211" s="136"/>
    </row>
  </sheetData>
  <pageMargins left="0.7" right="0.7" top="0.75" bottom="0.75" header="0.3" footer="0.3"/>
  <pageSetup paperSize="9" orientation="portrait" horizontalDpi="4294967292" verticalDpi="4294967292"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19</vt:i4>
      </vt:variant>
    </vt:vector>
  </HeadingPairs>
  <TitlesOfParts>
    <vt:vector size="19" baseType="lpstr">
      <vt:lpstr>TEIK_2000_Simple</vt:lpstr>
      <vt:lpstr>TEIK_2000_Modifie</vt:lpstr>
      <vt:lpstr>TEIK_2000</vt:lpstr>
      <vt:lpstr>TEIK_2001_Simple</vt:lpstr>
      <vt:lpstr>TEIK_2001_Modifie</vt:lpstr>
      <vt:lpstr>TEIK_2001</vt:lpstr>
      <vt:lpstr>TEIK_2002_Simple</vt:lpstr>
      <vt:lpstr>TEIK_2002_Modifie</vt:lpstr>
      <vt:lpstr>TEIK_2002</vt:lpstr>
      <vt:lpstr>TEIK_2003_Simple</vt:lpstr>
      <vt:lpstr>TEIK_2003_Modifie</vt:lpstr>
      <vt:lpstr>TEIK_2003</vt:lpstr>
      <vt:lpstr>TEIK_2004_Simple</vt:lpstr>
      <vt:lpstr>TEIK_2004_Modifie</vt:lpstr>
      <vt:lpstr>TEIK_2004</vt:lpstr>
      <vt:lpstr>TEIK_2005_Simple</vt:lpstr>
      <vt:lpstr>TEIK_2005_Modifie</vt:lpstr>
      <vt:lpstr>TEIK_2005</vt:lpstr>
      <vt:lpstr>Part_Moy_Graphiques</vt:lpstr>
    </vt:vector>
  </TitlesOfParts>
  <Company>SPM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SPM</dc:creator>
  <cp:lastModifiedBy>GISSELA LANDA RIVERA</cp:lastModifiedBy>
  <dcterms:created xsi:type="dcterms:W3CDTF">2010-04-08T11:37:44Z</dcterms:created>
  <dcterms:modified xsi:type="dcterms:W3CDTF">2014-09-22T17:12:08Z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211680377</vt:i4>
  </property>
  <property fmtid="{D5CDD505-2E9C-101B-9397-08002B2CF9AE}" pid="3" name="_EmailSubject">
    <vt:lpwstr>Données d'investissement pour le modèle Threeme</vt:lpwstr>
  </property>
  <property fmtid="{D5CDD505-2E9C-101B-9397-08002B2CF9AE}" pid="4" name="_AuthorEmail">
    <vt:lpwstr>maxime.liegey@strategie.gouv.fr</vt:lpwstr>
  </property>
  <property fmtid="{D5CDD505-2E9C-101B-9397-08002B2CF9AE}" pid="5" name="_AuthorEmailDisplayName">
    <vt:lpwstr>LIEGEY Maxime</vt:lpwstr>
  </property>
  <property fmtid="{D5CDD505-2E9C-101B-9397-08002B2CF9AE}" pid="6" name="_ReviewingToolsShownOnce">
    <vt:lpwstr/>
  </property>
</Properties>
</file>