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4" i="1" l="1"/>
  <c r="BF100" i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F86" i="1"/>
  <c r="BG86" i="1" s="1"/>
  <c r="BB59" i="1"/>
  <c r="BC59" i="1" s="1"/>
  <c r="BB60" i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C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J66" i="1" l="1"/>
  <c r="BJ65" i="1"/>
  <c r="BC78" i="1"/>
  <c r="BJ63" i="1"/>
  <c r="BJ64" i="1"/>
  <c r="BJ62" i="1"/>
  <c r="BH78" i="1"/>
  <c r="BG50" i="1"/>
  <c r="AZ11" i="1" s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A87" i="1" l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88" i="1"/>
  <c r="BJ88" i="1" s="1"/>
  <c r="BI96" i="1"/>
  <c r="BJ96" i="1" s="1"/>
  <c r="BI89" i="1"/>
  <c r="BJ89" i="1" s="1"/>
  <c r="BI97" i="1"/>
  <c r="BJ97" i="1" s="1"/>
  <c r="BI90" i="1"/>
  <c r="BJ90" i="1" s="1"/>
  <c r="BI98" i="1"/>
  <c r="BJ98" i="1" s="1"/>
  <c r="BI92" i="1"/>
  <c r="BJ92" i="1" s="1"/>
  <c r="BI86" i="1"/>
  <c r="BI91" i="1"/>
  <c r="BJ91" i="1" s="1"/>
  <c r="BI87" i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<sst xmlns="http://schemas.openxmlformats.org/spreadsheetml/2006/main" count="131" uniqueCount="66">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</sst>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General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K172"/>
  <sheetViews>
    <sheetView tabSelected="1" topLeftCell="AP1" zoomScaleNormal="100" workbookViewId="0">
      <selection activeCell="AZ14" sqref="AZ14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</cols>
  <sheetData>
    <row r="5" spans="1:52" x14ac:dyDescent="0.3">
      <c r="AW5" s="17"/>
    </row>
    <row r="6" spans="1:52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52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5"/>
    </row>
    <row r="8" spans="1:52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52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52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  <c r="AZ10" s="36">
        <v>1.4200000000000001E-4</v>
      </c>
    </row>
    <row r="11" spans="1:52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  <c r="AZ11" s="4">
        <f>BG50</f>
        <v>3.5510759501759206E-2</v>
      </c>
    </row>
    <row r="12" spans="1:52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  <c r="AZ12" s="4">
        <f>BC78</f>
        <v>2.9286558050189863E-2</v>
      </c>
    </row>
    <row r="13" spans="1:52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</row>
    <row r="14" spans="1:52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  <c r="AZ14">
        <f>BI102</f>
        <v>1.5999400748723083E-4</v>
      </c>
    </row>
    <row r="15" spans="1:52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52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59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59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59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59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59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59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59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59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59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59" ht="14.4" customHeight="1" x14ac:dyDescent="0.4">
      <c r="AN26" s="26"/>
      <c r="AO26" s="26"/>
      <c r="AP26" s="26"/>
      <c r="AQ26" s="26"/>
      <c r="AR26" s="26"/>
      <c r="AS26" s="26"/>
      <c r="AT26" s="26"/>
      <c r="AU26" s="26"/>
      <c r="AW26" s="17"/>
    </row>
    <row r="27" spans="1:59" x14ac:dyDescent="0.3">
      <c r="AW27" s="17"/>
    </row>
    <row r="28" spans="1:59" ht="21" x14ac:dyDescent="0.4">
      <c r="K28" s="26" t="s">
        <v>10</v>
      </c>
      <c r="L28" s="26"/>
      <c r="M28" s="26"/>
      <c r="N28" s="26"/>
      <c r="O28" s="26"/>
      <c r="P28" s="26"/>
      <c r="Q28" s="26"/>
      <c r="R28" t="s">
        <v>24</v>
      </c>
      <c r="AE28" s="26" t="s">
        <v>52</v>
      </c>
      <c r="AF28" s="26"/>
      <c r="AG28" s="26"/>
      <c r="AH28" s="26"/>
      <c r="AI28" s="26"/>
      <c r="AJ28" s="26"/>
      <c r="AK28" s="26"/>
      <c r="AN28" s="26" t="s">
        <v>55</v>
      </c>
      <c r="AO28" s="26"/>
      <c r="AP28" s="26"/>
      <c r="AQ28" s="26"/>
      <c r="AR28" s="26"/>
      <c r="AS28" s="26"/>
      <c r="AT28" s="26"/>
      <c r="AU28" s="26"/>
      <c r="AW28" s="17"/>
      <c r="AY28" s="26" t="s">
        <v>58</v>
      </c>
      <c r="AZ28" s="26"/>
      <c r="BA28" s="26"/>
      <c r="BB28" s="26"/>
      <c r="BC28" s="26"/>
      <c r="BD28" s="26"/>
      <c r="BE28" s="26"/>
    </row>
    <row r="29" spans="1:59" ht="15" thickBot="1" x14ac:dyDescent="0.35">
      <c r="AW29" s="17"/>
    </row>
    <row r="30" spans="1:59" ht="15" thickBot="1" x14ac:dyDescent="0.35">
      <c r="H30" s="28" t="s">
        <v>4</v>
      </c>
      <c r="I30" s="29"/>
      <c r="J30" s="30"/>
      <c r="L30" s="31" t="s">
        <v>5</v>
      </c>
      <c r="M30" s="32"/>
      <c r="N30" s="33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59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>
        <v>3</v>
      </c>
      <c r="BA3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</row>
    <row r="32" spans="1:59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>
        <v>3.5</v>
      </c>
      <c r="BA32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</row>
    <row r="33" spans="5:59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>
        <v>4</v>
      </c>
      <c r="BA33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</row>
    <row r="34" spans="5:59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>
        <v>4.5</v>
      </c>
      <c r="BA34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</row>
    <row r="35" spans="5:59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>
        <v>5</v>
      </c>
      <c r="BA35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</row>
    <row r="36" spans="5:59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>
        <v>5.5</v>
      </c>
      <c r="BA36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</row>
    <row r="37" spans="5:59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>
        <v>6</v>
      </c>
      <c r="BA37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</row>
    <row r="38" spans="5:59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>
        <v>6.5</v>
      </c>
      <c r="BA38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</row>
    <row r="39" spans="5:59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>
        <v>7</v>
      </c>
      <c r="BA39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</row>
    <row r="40" spans="5:59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>
        <v>7.5</v>
      </c>
      <c r="BA40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</row>
    <row r="41" spans="5:59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>
        <v>8</v>
      </c>
      <c r="BA4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</row>
    <row r="42" spans="5:59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>
        <v>8.5</v>
      </c>
      <c r="BA42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</row>
    <row r="43" spans="5:59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>
        <v>9</v>
      </c>
      <c r="BA43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</row>
    <row r="44" spans="5:59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>
        <v>9.5</v>
      </c>
      <c r="BA44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</row>
    <row r="45" spans="5:59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>
        <v>10</v>
      </c>
      <c r="BA45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</row>
    <row r="46" spans="5:59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>
        <v>10.5</v>
      </c>
      <c r="BA46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</row>
    <row r="47" spans="5:59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>
        <v>11</v>
      </c>
      <c r="BA47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</row>
    <row r="48" spans="5:59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>
        <v>11.5</v>
      </c>
      <c r="BA48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</row>
    <row r="49" spans="4:62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>
        <v>12</v>
      </c>
      <c r="BA49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</row>
    <row r="50" spans="4:62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62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62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62" x14ac:dyDescent="0.3">
      <c r="J53" s="9">
        <f>4.6*2*PI()/60</f>
        <v>0.4817108735504349</v>
      </c>
      <c r="P53">
        <f>4.6/1000</f>
        <v>4.5999999999999999E-3</v>
      </c>
      <c r="AW53" s="17"/>
    </row>
    <row r="54" spans="4:62" x14ac:dyDescent="0.3">
      <c r="AW54" s="17"/>
    </row>
    <row r="55" spans="4:62" x14ac:dyDescent="0.3">
      <c r="AW55" s="17"/>
    </row>
    <row r="56" spans="4:62" ht="14.4" customHeight="1" x14ac:dyDescent="0.4">
      <c r="I56" s="3"/>
      <c r="J56" s="3"/>
      <c r="K56" s="3"/>
      <c r="L56" s="3"/>
      <c r="M56" s="3"/>
      <c r="N56" s="3"/>
      <c r="O56" s="3"/>
      <c r="AW56" s="17"/>
      <c r="AZ56" s="26" t="s">
        <v>64</v>
      </c>
      <c r="BA56" s="26"/>
      <c r="BB56" s="26"/>
      <c r="BC56" s="26"/>
      <c r="BD56" s="26"/>
      <c r="BE56" s="26"/>
      <c r="BF56" s="26"/>
      <c r="BG56" s="26"/>
    </row>
    <row r="57" spans="4:62" ht="21" x14ac:dyDescent="0.4">
      <c r="H57" s="26" t="s">
        <v>36</v>
      </c>
      <c r="I57" s="26"/>
      <c r="J57" s="26"/>
      <c r="K57" s="26"/>
      <c r="L57" s="26"/>
      <c r="M57" s="26"/>
      <c r="N57" s="26"/>
      <c r="O57" s="26"/>
      <c r="AW57" s="17"/>
    </row>
    <row r="58" spans="4:62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62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19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0">BE59/(5*1000)</f>
        <v>5.8000000000000003E-2</v>
      </c>
      <c r="BH59" s="4"/>
      <c r="BJ59" s="4"/>
    </row>
    <row r="60" spans="4:62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19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0"/>
        <v>7.1400000000000005E-2</v>
      </c>
      <c r="BH60" s="4"/>
      <c r="BJ60" s="4"/>
    </row>
    <row r="61" spans="4:62" x14ac:dyDescent="0.3">
      <c r="E61">
        <v>48</v>
      </c>
      <c r="F61">
        <v>1</v>
      </c>
      <c r="G61">
        <f t="shared" ref="G61:G69" si="21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2">J61/(5*1000)</f>
        <v>1.34E-2</v>
      </c>
      <c r="M61" s="4">
        <f t="shared" ref="M61:M79" si="23">L61/K61</f>
        <v>1.34E-2</v>
      </c>
      <c r="AW61" s="17"/>
      <c r="AZ61">
        <v>290</v>
      </c>
      <c r="BA61">
        <v>2</v>
      </c>
      <c r="BB61">
        <f t="shared" si="19"/>
        <v>5.8000000000000003E-2</v>
      </c>
      <c r="BC61" s="4">
        <f t="shared" ref="BC61:BC77" si="24">BB61/BA61</f>
        <v>2.9000000000000001E-2</v>
      </c>
      <c r="BE61">
        <v>444</v>
      </c>
      <c r="BF61">
        <v>2</v>
      </c>
      <c r="BG61">
        <f t="shared" si="20"/>
        <v>8.8800000000000004E-2</v>
      </c>
      <c r="BH61" s="4"/>
      <c r="BJ61" s="4"/>
    </row>
    <row r="62" spans="4:62" x14ac:dyDescent="0.3">
      <c r="E62">
        <v>63</v>
      </c>
      <c r="F62">
        <v>1.53</v>
      </c>
      <c r="G62">
        <f t="shared" si="21"/>
        <v>1.26E-2</v>
      </c>
      <c r="H62" s="4">
        <f>G62/F62</f>
        <v>8.2352941176470594E-3</v>
      </c>
      <c r="J62">
        <v>77</v>
      </c>
      <c r="K62">
        <v>1.53</v>
      </c>
      <c r="L62">
        <f t="shared" si="22"/>
        <v>1.54E-2</v>
      </c>
      <c r="M62" s="4">
        <f t="shared" si="23"/>
        <v>1.0065359477124183E-2</v>
      </c>
      <c r="AW62" s="17"/>
      <c r="AZ62">
        <v>359</v>
      </c>
      <c r="BA62">
        <v>2.5</v>
      </c>
      <c r="BB62">
        <f t="shared" si="19"/>
        <v>7.1800000000000003E-2</v>
      </c>
      <c r="BC62" s="4">
        <f t="shared" si="24"/>
        <v>2.8720000000000002E-2</v>
      </c>
      <c r="BE62">
        <v>467</v>
      </c>
      <c r="BF62">
        <v>2.5</v>
      </c>
      <c r="BG62">
        <f t="shared" si="20"/>
        <v>9.3399999999999997E-2</v>
      </c>
      <c r="BH62" s="4">
        <f>BG62/BF62</f>
        <v>3.7359999999999997E-2</v>
      </c>
      <c r="BJ62" s="4">
        <f t="shared" ref="BJ62:BJ64" si="25">AVERAGE(BC62,BH62)</f>
        <v>3.304E-2</v>
      </c>
    </row>
    <row r="63" spans="4:62" x14ac:dyDescent="0.3">
      <c r="E63">
        <v>77</v>
      </c>
      <c r="F63">
        <v>2</v>
      </c>
      <c r="G63">
        <f t="shared" si="21"/>
        <v>1.54E-2</v>
      </c>
      <c r="H63" s="4">
        <f t="shared" ref="H63:H69" si="26">G63/F63</f>
        <v>7.7000000000000002E-3</v>
      </c>
      <c r="J63">
        <v>94</v>
      </c>
      <c r="K63">
        <v>2</v>
      </c>
      <c r="L63">
        <f t="shared" si="22"/>
        <v>1.8800000000000001E-2</v>
      </c>
      <c r="M63" s="4">
        <f t="shared" si="23"/>
        <v>9.4000000000000004E-3</v>
      </c>
      <c r="AW63" s="17"/>
      <c r="AZ63">
        <v>433</v>
      </c>
      <c r="BA63">
        <v>3</v>
      </c>
      <c r="BB63">
        <f t="shared" si="19"/>
        <v>8.6599999999999996E-2</v>
      </c>
      <c r="BC63" s="4">
        <f t="shared" si="24"/>
        <v>2.8866666666666665E-2</v>
      </c>
      <c r="BE63">
        <v>567</v>
      </c>
      <c r="BF63">
        <v>3</v>
      </c>
      <c r="BG63">
        <f t="shared" si="20"/>
        <v>0.1134</v>
      </c>
      <c r="BH63" s="4">
        <f>BG63/BF63</f>
        <v>3.78E-2</v>
      </c>
      <c r="BJ63" s="4">
        <f t="shared" si="25"/>
        <v>3.3333333333333333E-2</v>
      </c>
    </row>
    <row r="64" spans="4:62" x14ac:dyDescent="0.3">
      <c r="E64">
        <v>90</v>
      </c>
      <c r="F64">
        <v>2.5</v>
      </c>
      <c r="G64">
        <f t="shared" si="21"/>
        <v>1.7999999999999999E-2</v>
      </c>
      <c r="H64" s="4">
        <f t="shared" si="26"/>
        <v>7.1999999999999998E-3</v>
      </c>
      <c r="J64">
        <v>107.5</v>
      </c>
      <c r="K64">
        <v>2.5</v>
      </c>
      <c r="L64">
        <f t="shared" si="22"/>
        <v>2.1499999999999998E-2</v>
      </c>
      <c r="M64" s="4">
        <f t="shared" si="23"/>
        <v>8.6E-3</v>
      </c>
      <c r="AW64" s="17"/>
      <c r="AZ64">
        <v>508</v>
      </c>
      <c r="BA64">
        <v>3.5</v>
      </c>
      <c r="BB64">
        <f t="shared" si="19"/>
        <v>0.1016</v>
      </c>
      <c r="BC64" s="4">
        <f t="shared" si="24"/>
        <v>2.9028571428571428E-2</v>
      </c>
      <c r="BE64">
        <v>643</v>
      </c>
      <c r="BF64">
        <v>3.5</v>
      </c>
      <c r="BG64">
        <f t="shared" si="20"/>
        <v>0.12859999999999999</v>
      </c>
      <c r="BH64" s="4">
        <f>BG64/BF64</f>
        <v>3.674285714285714E-2</v>
      </c>
      <c r="BJ64" s="4">
        <f t="shared" si="25"/>
        <v>3.2885714285714282E-2</v>
      </c>
    </row>
    <row r="65" spans="5:63" x14ac:dyDescent="0.3">
      <c r="E65">
        <v>99</v>
      </c>
      <c r="F65">
        <v>3</v>
      </c>
      <c r="G65">
        <f t="shared" si="21"/>
        <v>1.9800000000000002E-2</v>
      </c>
      <c r="H65" s="4">
        <f t="shared" si="26"/>
        <v>6.6000000000000008E-3</v>
      </c>
      <c r="J65">
        <v>124</v>
      </c>
      <c r="K65">
        <v>3</v>
      </c>
      <c r="L65">
        <f t="shared" si="22"/>
        <v>2.4799999999999999E-2</v>
      </c>
      <c r="M65" s="4">
        <f t="shared" si="23"/>
        <v>8.266666666666667E-3</v>
      </c>
      <c r="AW65" s="17"/>
      <c r="AZ65">
        <v>582</v>
      </c>
      <c r="BA65">
        <v>4</v>
      </c>
      <c r="BB65">
        <f t="shared" si="19"/>
        <v>0.1164</v>
      </c>
      <c r="BC65" s="4">
        <f t="shared" si="24"/>
        <v>2.9100000000000001E-2</v>
      </c>
      <c r="BE65">
        <v>725</v>
      </c>
      <c r="BF65">
        <v>4</v>
      </c>
      <c r="BG65">
        <f t="shared" si="20"/>
        <v>0.14499999999999999</v>
      </c>
      <c r="BH65" s="4">
        <f>BG65/BF65</f>
        <v>3.6249999999999998E-2</v>
      </c>
      <c r="BJ65" s="4">
        <f>AVERAGE(BC65,BH65)</f>
        <v>3.2674999999999996E-2</v>
      </c>
    </row>
    <row r="66" spans="5:63" x14ac:dyDescent="0.3">
      <c r="E66">
        <v>110</v>
      </c>
      <c r="F66">
        <v>3.5</v>
      </c>
      <c r="G66">
        <f t="shared" si="21"/>
        <v>2.1999999999999999E-2</v>
      </c>
      <c r="H66" s="4">
        <f t="shared" si="26"/>
        <v>6.2857142857142851E-3</v>
      </c>
      <c r="J66">
        <v>139</v>
      </c>
      <c r="K66">
        <v>3.5</v>
      </c>
      <c r="L66">
        <f t="shared" si="22"/>
        <v>2.7799999999999998E-2</v>
      </c>
      <c r="M66" s="4">
        <f t="shared" si="23"/>
        <v>7.9428571428571421E-3</v>
      </c>
      <c r="O66" t="s">
        <v>16</v>
      </c>
      <c r="P66" t="s">
        <v>17</v>
      </c>
      <c r="AW66" s="17"/>
      <c r="AZ66">
        <v>657</v>
      </c>
      <c r="BA66">
        <v>4.5</v>
      </c>
      <c r="BB66">
        <f t="shared" si="19"/>
        <v>0.13139999999999999</v>
      </c>
      <c r="BC66" s="4">
        <f t="shared" si="24"/>
        <v>2.9199999999999997E-2</v>
      </c>
      <c r="BE66">
        <v>798</v>
      </c>
      <c r="BF66">
        <v>4.5</v>
      </c>
      <c r="BG66">
        <f t="shared" si="20"/>
        <v>0.15959999999999999</v>
      </c>
      <c r="BH66" s="4">
        <f>BG66/BF66</f>
        <v>3.5466666666666667E-2</v>
      </c>
      <c r="BJ66" s="4">
        <f>AVERAGE(BC66,BH66)</f>
        <v>3.2333333333333332E-2</v>
      </c>
    </row>
    <row r="67" spans="5:63" x14ac:dyDescent="0.3">
      <c r="E67">
        <v>129</v>
      </c>
      <c r="F67">
        <v>4</v>
      </c>
      <c r="G67">
        <f t="shared" si="21"/>
        <v>2.58E-2</v>
      </c>
      <c r="H67" s="4">
        <f t="shared" si="26"/>
        <v>6.45E-3</v>
      </c>
      <c r="J67">
        <v>150</v>
      </c>
      <c r="K67">
        <v>4</v>
      </c>
      <c r="L67">
        <f t="shared" si="22"/>
        <v>0.03</v>
      </c>
      <c r="M67" s="4">
        <f t="shared" si="23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>
        <v>5</v>
      </c>
      <c r="BB67">
        <f t="shared" si="19"/>
        <v>0.14979999999999999</v>
      </c>
      <c r="BC67" s="4">
        <f t="shared" si="24"/>
        <v>2.9959999999999997E-2</v>
      </c>
      <c r="BE67">
        <v>872</v>
      </c>
      <c r="BF67">
        <v>5</v>
      </c>
      <c r="BG67">
        <f t="shared" si="20"/>
        <v>0.1744</v>
      </c>
      <c r="BH67" s="4">
        <f>BG67/BF67</f>
        <v>3.4880000000000001E-2</v>
      </c>
      <c r="BJ67" s="4">
        <f>AVERAGE(BC67,BH67)</f>
        <v>3.2419999999999997E-2</v>
      </c>
      <c r="BK67" s="4"/>
    </row>
    <row r="68" spans="5:63" x14ac:dyDescent="0.3">
      <c r="E68">
        <v>152</v>
      </c>
      <c r="F68">
        <v>4.5</v>
      </c>
      <c r="G68">
        <f t="shared" si="21"/>
        <v>3.04E-2</v>
      </c>
      <c r="H68" s="4">
        <f t="shared" si="26"/>
        <v>6.7555555555555554E-3</v>
      </c>
      <c r="J68">
        <v>163</v>
      </c>
      <c r="K68">
        <v>4.5</v>
      </c>
      <c r="L68">
        <f t="shared" si="22"/>
        <v>3.2599999999999997E-2</v>
      </c>
      <c r="M68" s="4">
        <f t="shared" si="23"/>
        <v>7.244444444444444E-3</v>
      </c>
      <c r="O68" s="4">
        <f t="shared" ref="O68:O80" si="27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>
        <v>5.5</v>
      </c>
      <c r="BB68">
        <f t="shared" si="19"/>
        <v>0.16059999999999999</v>
      </c>
      <c r="BC68" s="4">
        <f t="shared" si="24"/>
        <v>2.92E-2</v>
      </c>
      <c r="BE68">
        <v>925</v>
      </c>
      <c r="BF68">
        <v>5.5</v>
      </c>
      <c r="BG68">
        <f t="shared" si="20"/>
        <v>0.185</v>
      </c>
      <c r="BH68" s="4">
        <f>BG68/BF68</f>
        <v>3.3636363636363638E-2</v>
      </c>
      <c r="BJ68" s="4">
        <f>AVERAGE(BC68,BH68)</f>
        <v>3.1418181818181817E-2</v>
      </c>
      <c r="BK68" s="4"/>
    </row>
    <row r="69" spans="5:63" x14ac:dyDescent="0.3">
      <c r="E69">
        <v>164</v>
      </c>
      <c r="F69">
        <v>5</v>
      </c>
      <c r="G69">
        <f t="shared" si="21"/>
        <v>3.2800000000000003E-2</v>
      </c>
      <c r="H69" s="4">
        <f t="shared" si="26"/>
        <v>6.5600000000000007E-3</v>
      </c>
      <c r="J69">
        <v>177</v>
      </c>
      <c r="K69">
        <v>5</v>
      </c>
      <c r="L69">
        <f t="shared" si="22"/>
        <v>3.5400000000000001E-2</v>
      </c>
      <c r="M69" s="4">
        <f t="shared" si="23"/>
        <v>7.0800000000000004E-3</v>
      </c>
      <c r="O69" s="4">
        <f t="shared" si="27"/>
        <v>6.8200000000000005E-3</v>
      </c>
      <c r="P69" s="4">
        <f>0.0064*F69</f>
        <v>3.2000000000000001E-2</v>
      </c>
      <c r="Q69" s="4"/>
      <c r="AW69" s="17"/>
      <c r="AZ69">
        <v>912</v>
      </c>
      <c r="BA69">
        <v>6</v>
      </c>
      <c r="BB69">
        <f t="shared" si="19"/>
        <v>0.18240000000000001</v>
      </c>
      <c r="BC69" s="4">
        <f t="shared" si="24"/>
        <v>3.04E-2</v>
      </c>
      <c r="BE69">
        <v>980</v>
      </c>
      <c r="BF69">
        <v>6</v>
      </c>
      <c r="BG69">
        <f t="shared" si="20"/>
        <v>0.19600000000000001</v>
      </c>
      <c r="BH69" s="4">
        <f>BG69/BF69</f>
        <v>3.266666666666667E-2</v>
      </c>
      <c r="BJ69" s="4">
        <f>AVERAGE(BC69,BH69)</f>
        <v>3.1533333333333337E-2</v>
      </c>
      <c r="BK69" s="4"/>
    </row>
    <row r="70" spans="5:63" x14ac:dyDescent="0.3">
      <c r="E70">
        <v>168</v>
      </c>
      <c r="F70">
        <v>5.5</v>
      </c>
      <c r="G70">
        <f t="shared" ref="G70:G80" si="28">E70/(5*1000)</f>
        <v>3.3599999999999998E-2</v>
      </c>
      <c r="H70" s="4">
        <f t="shared" ref="H70:H80" si="29">G70/F70</f>
        <v>6.1090909090909086E-3</v>
      </c>
      <c r="J70">
        <v>190</v>
      </c>
      <c r="K70">
        <v>5.5</v>
      </c>
      <c r="L70">
        <f t="shared" si="22"/>
        <v>3.7999999999999999E-2</v>
      </c>
      <c r="M70" s="4">
        <f t="shared" si="23"/>
        <v>6.909090909090909E-3</v>
      </c>
      <c r="O70" s="4">
        <f t="shared" si="27"/>
        <v>6.5090909090909088E-3</v>
      </c>
      <c r="P70" s="4">
        <f t="shared" ref="P70:P80" si="30">0.0064*F70</f>
        <v>3.5200000000000002E-2</v>
      </c>
      <c r="Q70" s="4"/>
      <c r="AW70" s="17"/>
      <c r="AZ70">
        <v>948</v>
      </c>
      <c r="BA70">
        <v>6.5</v>
      </c>
      <c r="BB70">
        <f t="shared" si="19"/>
        <v>0.18959999999999999</v>
      </c>
      <c r="BC70" s="4">
        <f t="shared" si="24"/>
        <v>2.9169230769230767E-2</v>
      </c>
      <c r="BE70">
        <v>1074</v>
      </c>
      <c r="BF70">
        <v>6.5</v>
      </c>
      <c r="BG70">
        <f t="shared" si="20"/>
        <v>0.21479999999999999</v>
      </c>
      <c r="BH70" s="4">
        <f>BG70/BF70</f>
        <v>3.3046153846153843E-2</v>
      </c>
      <c r="BJ70" s="4">
        <f>AVERAGE(BC70,BH70)</f>
        <v>3.1107692307692305E-2</v>
      </c>
      <c r="BK70" s="4"/>
    </row>
    <row r="71" spans="5:63" x14ac:dyDescent="0.3">
      <c r="E71">
        <v>181</v>
      </c>
      <c r="F71">
        <v>6</v>
      </c>
      <c r="G71">
        <f t="shared" si="28"/>
        <v>3.6200000000000003E-2</v>
      </c>
      <c r="H71" s="4">
        <f t="shared" si="29"/>
        <v>6.0333333333333341E-3</v>
      </c>
      <c r="J71">
        <v>205</v>
      </c>
      <c r="K71">
        <v>6</v>
      </c>
      <c r="L71">
        <f t="shared" si="22"/>
        <v>4.1000000000000002E-2</v>
      </c>
      <c r="M71" s="4">
        <f t="shared" si="23"/>
        <v>6.8333333333333336E-3</v>
      </c>
      <c r="O71" s="4">
        <f t="shared" si="27"/>
        <v>6.4333333333333343E-3</v>
      </c>
      <c r="P71" s="4">
        <f t="shared" si="30"/>
        <v>3.8400000000000004E-2</v>
      </c>
      <c r="Q71" s="4"/>
      <c r="AW71" s="17"/>
      <c r="AZ71">
        <v>1025</v>
      </c>
      <c r="BA71">
        <v>7</v>
      </c>
      <c r="BB71">
        <f t="shared" si="19"/>
        <v>0.20499999999999999</v>
      </c>
      <c r="BC71" s="4">
        <f t="shared" si="24"/>
        <v>2.9285714285714283E-2</v>
      </c>
      <c r="BE71">
        <v>1122</v>
      </c>
      <c r="BF71">
        <v>7</v>
      </c>
      <c r="BG71">
        <f t="shared" si="20"/>
        <v>0.22439999999999999</v>
      </c>
      <c r="BH71" s="4">
        <f>BG71/BF71</f>
        <v>3.2057142857142853E-2</v>
      </c>
      <c r="BJ71" s="4">
        <f>AVERAGE(BC71,BH71)</f>
        <v>3.0671428571428568E-2</v>
      </c>
      <c r="BK71" s="4"/>
    </row>
    <row r="72" spans="5:63" x14ac:dyDescent="0.3">
      <c r="E72">
        <v>207</v>
      </c>
      <c r="F72">
        <v>6.5</v>
      </c>
      <c r="G72">
        <f t="shared" si="28"/>
        <v>4.1399999999999999E-2</v>
      </c>
      <c r="H72" s="4">
        <f t="shared" si="29"/>
        <v>6.3692307692307694E-3</v>
      </c>
      <c r="J72">
        <v>219</v>
      </c>
      <c r="K72">
        <v>6.5</v>
      </c>
      <c r="L72">
        <f t="shared" si="22"/>
        <v>4.3799999999999999E-2</v>
      </c>
      <c r="M72" s="4">
        <f t="shared" si="23"/>
        <v>6.7384615384615387E-3</v>
      </c>
      <c r="O72" s="4">
        <f t="shared" si="27"/>
        <v>6.553846153846154E-3</v>
      </c>
      <c r="P72" s="4">
        <f t="shared" si="30"/>
        <v>4.1600000000000005E-2</v>
      </c>
      <c r="Q72" s="4"/>
      <c r="AW72" s="17"/>
      <c r="AZ72">
        <v>1096</v>
      </c>
      <c r="BA72">
        <v>7.5</v>
      </c>
      <c r="BB72">
        <f t="shared" si="19"/>
        <v>0.21920000000000001</v>
      </c>
      <c r="BC72" s="4">
        <f t="shared" si="24"/>
        <v>2.9226666666666668E-2</v>
      </c>
      <c r="BE72">
        <v>1190</v>
      </c>
      <c r="BF72">
        <v>7.5</v>
      </c>
      <c r="BG72">
        <f t="shared" si="20"/>
        <v>0.23799999999999999</v>
      </c>
      <c r="BH72" s="4">
        <f>BG72/BF72</f>
        <v>3.1733333333333329E-2</v>
      </c>
      <c r="BJ72" s="4">
        <f>AVERAGE(BC72,BH72)</f>
        <v>3.048E-2</v>
      </c>
      <c r="BK72" s="4"/>
    </row>
    <row r="73" spans="5:63" x14ac:dyDescent="0.3">
      <c r="E73">
        <v>216</v>
      </c>
      <c r="F73">
        <v>7</v>
      </c>
      <c r="G73">
        <f t="shared" si="28"/>
        <v>4.3200000000000002E-2</v>
      </c>
      <c r="H73" s="4">
        <f t="shared" si="29"/>
        <v>6.1714285714285716E-3</v>
      </c>
      <c r="J73">
        <v>234</v>
      </c>
      <c r="K73">
        <v>7</v>
      </c>
      <c r="L73">
        <f t="shared" si="22"/>
        <v>4.6800000000000001E-2</v>
      </c>
      <c r="M73" s="4">
        <f t="shared" si="23"/>
        <v>6.6857142857142862E-3</v>
      </c>
      <c r="O73" s="4">
        <f t="shared" si="27"/>
        <v>6.4285714285714293E-3</v>
      </c>
      <c r="P73" s="4">
        <f t="shared" si="30"/>
        <v>4.48E-2</v>
      </c>
      <c r="Q73" s="4"/>
      <c r="AW73" s="17"/>
      <c r="AZ73">
        <v>1166</v>
      </c>
      <c r="BA73">
        <v>8</v>
      </c>
      <c r="BB73">
        <f t="shared" si="19"/>
        <v>0.23319999999999999</v>
      </c>
      <c r="BC73" s="4">
        <f t="shared" si="24"/>
        <v>2.9149999999999999E-2</v>
      </c>
      <c r="BE73">
        <v>1263</v>
      </c>
      <c r="BF73">
        <v>8</v>
      </c>
      <c r="BG73">
        <f t="shared" si="20"/>
        <v>0.25259999999999999</v>
      </c>
      <c r="BH73" s="4">
        <f>BG73/BF73</f>
        <v>3.1574999999999999E-2</v>
      </c>
      <c r="BJ73" s="4">
        <f>AVERAGE(BC73,BH73)</f>
        <v>3.0362500000000001E-2</v>
      </c>
      <c r="BK73" s="4"/>
    </row>
    <row r="74" spans="5:63" x14ac:dyDescent="0.3">
      <c r="E74">
        <v>224</v>
      </c>
      <c r="F74">
        <v>7.5</v>
      </c>
      <c r="G74">
        <f t="shared" si="28"/>
        <v>4.48E-2</v>
      </c>
      <c r="H74" s="4">
        <f t="shared" si="29"/>
        <v>5.9733333333333331E-3</v>
      </c>
      <c r="J74">
        <v>248</v>
      </c>
      <c r="K74">
        <v>7.5</v>
      </c>
      <c r="L74">
        <f t="shared" si="22"/>
        <v>4.9599999999999998E-2</v>
      </c>
      <c r="M74" s="4">
        <f t="shared" si="23"/>
        <v>6.613333333333333E-3</v>
      </c>
      <c r="O74" s="4">
        <f t="shared" si="27"/>
        <v>6.2933333333333331E-3</v>
      </c>
      <c r="P74" s="4">
        <f t="shared" si="30"/>
        <v>4.8000000000000001E-2</v>
      </c>
      <c r="Q74" s="4"/>
      <c r="AW74" s="17"/>
      <c r="AZ74">
        <v>1239</v>
      </c>
      <c r="BA74">
        <v>8.5</v>
      </c>
      <c r="BB74">
        <f t="shared" si="19"/>
        <v>0.24779999999999999</v>
      </c>
      <c r="BC74" s="4">
        <f t="shared" si="24"/>
        <v>2.9152941176470586E-2</v>
      </c>
      <c r="BE74">
        <v>1329</v>
      </c>
      <c r="BF74">
        <v>8.5</v>
      </c>
      <c r="BG74">
        <f t="shared" si="20"/>
        <v>0.26579999999999998</v>
      </c>
      <c r="BH74" s="4">
        <f>BG74/BF74</f>
        <v>3.1270588235294113E-2</v>
      </c>
      <c r="BJ74" s="4">
        <f>AVERAGE(BC74,BH74)</f>
        <v>3.0211764705882348E-2</v>
      </c>
      <c r="BK74" s="4"/>
    </row>
    <row r="75" spans="5:63" x14ac:dyDescent="0.3">
      <c r="E75">
        <v>242</v>
      </c>
      <c r="F75">
        <v>8</v>
      </c>
      <c r="G75">
        <f t="shared" si="28"/>
        <v>4.8399999999999999E-2</v>
      </c>
      <c r="H75" s="4">
        <f t="shared" si="29"/>
        <v>6.0499999999999998E-3</v>
      </c>
      <c r="J75">
        <v>258</v>
      </c>
      <c r="K75">
        <v>8</v>
      </c>
      <c r="L75">
        <f t="shared" si="22"/>
        <v>5.16E-2</v>
      </c>
      <c r="M75" s="4">
        <f t="shared" si="23"/>
        <v>6.45E-3</v>
      </c>
      <c r="O75" s="4">
        <f t="shared" si="27"/>
        <v>6.2500000000000003E-3</v>
      </c>
      <c r="P75" s="4">
        <f t="shared" si="30"/>
        <v>5.1200000000000002E-2</v>
      </c>
      <c r="Q75" s="4"/>
      <c r="AW75" s="17"/>
      <c r="AZ75">
        <v>1302</v>
      </c>
      <c r="BA75">
        <v>9</v>
      </c>
      <c r="BB75">
        <f t="shared" si="19"/>
        <v>0.26040000000000002</v>
      </c>
      <c r="BC75" s="4">
        <f t="shared" si="24"/>
        <v>2.8933333333333335E-2</v>
      </c>
      <c r="BE75">
        <v>1401</v>
      </c>
      <c r="BF75">
        <v>9</v>
      </c>
      <c r="BG75">
        <f t="shared" si="20"/>
        <v>0.2802</v>
      </c>
      <c r="BH75" s="4">
        <f>BG75/BF75</f>
        <v>3.1133333333333332E-2</v>
      </c>
      <c r="BJ75" s="4">
        <f>AVERAGE(BC75,BH75)</f>
        <v>3.0033333333333335E-2</v>
      </c>
      <c r="BK75" s="4"/>
    </row>
    <row r="76" spans="5:63" x14ac:dyDescent="0.3">
      <c r="E76">
        <v>262</v>
      </c>
      <c r="F76">
        <v>8.5</v>
      </c>
      <c r="G76">
        <f t="shared" si="28"/>
        <v>5.2400000000000002E-2</v>
      </c>
      <c r="H76" s="4">
        <f t="shared" si="29"/>
        <v>6.1647058823529411E-3</v>
      </c>
      <c r="J76">
        <v>271</v>
      </c>
      <c r="K76">
        <v>8.5</v>
      </c>
      <c r="L76">
        <f t="shared" si="22"/>
        <v>5.4199999999999998E-2</v>
      </c>
      <c r="M76" s="4">
        <f t="shared" si="23"/>
        <v>6.3764705882352942E-3</v>
      </c>
      <c r="O76" s="4">
        <f t="shared" si="27"/>
        <v>6.2705882352941181E-3</v>
      </c>
      <c r="P76" s="4">
        <f t="shared" si="30"/>
        <v>5.4400000000000004E-2</v>
      </c>
      <c r="Q76" s="4"/>
      <c r="AW76" s="17"/>
      <c r="AZ76">
        <v>1375</v>
      </c>
      <c r="BA76">
        <v>9.5</v>
      </c>
      <c r="BB76">
        <f t="shared" si="19"/>
        <v>0.27500000000000002</v>
      </c>
      <c r="BC76" s="4">
        <f t="shared" si="24"/>
        <v>2.8947368421052635E-2</v>
      </c>
      <c r="BE76">
        <v>1457</v>
      </c>
      <c r="BF76">
        <v>9.5</v>
      </c>
      <c r="BG76">
        <f t="shared" si="20"/>
        <v>0.29139999999999999</v>
      </c>
      <c r="BH76" s="4">
        <f>BG76/BF76</f>
        <v>3.0673684210526315E-2</v>
      </c>
      <c r="BJ76" s="4">
        <f>AVERAGE(BC76,BH76)</f>
        <v>2.9810526315789475E-2</v>
      </c>
      <c r="BK76" s="4"/>
    </row>
    <row r="77" spans="5:63" ht="15" thickBot="1" x14ac:dyDescent="0.35">
      <c r="E77">
        <v>277</v>
      </c>
      <c r="F77">
        <v>9</v>
      </c>
      <c r="G77">
        <f t="shared" si="28"/>
        <v>5.5399999999999998E-2</v>
      </c>
      <c r="H77" s="4">
        <f t="shared" si="29"/>
        <v>6.1555555555555556E-3</v>
      </c>
      <c r="J77">
        <v>284</v>
      </c>
      <c r="K77">
        <v>9</v>
      </c>
      <c r="L77">
        <f t="shared" si="22"/>
        <v>5.6800000000000003E-2</v>
      </c>
      <c r="M77" s="4">
        <f t="shared" si="23"/>
        <v>6.3111111111111111E-3</v>
      </c>
      <c r="O77" s="4">
        <f t="shared" si="27"/>
        <v>6.2333333333333338E-3</v>
      </c>
      <c r="P77" s="4">
        <f t="shared" si="30"/>
        <v>5.7600000000000005E-2</v>
      </c>
      <c r="Q77" s="4"/>
      <c r="AW77" s="17"/>
      <c r="AZ77">
        <v>1450</v>
      </c>
      <c r="BA77">
        <v>10</v>
      </c>
      <c r="BB77">
        <f t="shared" si="19"/>
        <v>0.28999999999999998</v>
      </c>
      <c r="BC77" s="4">
        <f t="shared" si="24"/>
        <v>2.8999999999999998E-2</v>
      </c>
      <c r="BE77">
        <v>1481</v>
      </c>
      <c r="BF77">
        <v>10</v>
      </c>
      <c r="BG77">
        <f t="shared" si="20"/>
        <v>0.29620000000000002</v>
      </c>
      <c r="BH77" s="4">
        <f>BG77/BF77</f>
        <v>2.962E-2</v>
      </c>
      <c r="BJ77" s="4">
        <f>AVERAGE(BC77,BH77)</f>
        <v>2.9309999999999999E-2</v>
      </c>
      <c r="BK77" s="4"/>
    </row>
    <row r="78" spans="5:63" ht="15" thickBot="1" x14ac:dyDescent="0.35">
      <c r="E78">
        <v>283</v>
      </c>
      <c r="F78">
        <v>9.5</v>
      </c>
      <c r="G78">
        <f t="shared" si="28"/>
        <v>5.6599999999999998E-2</v>
      </c>
      <c r="H78" s="4">
        <f t="shared" si="29"/>
        <v>5.9578947368421047E-3</v>
      </c>
      <c r="J78">
        <v>290</v>
      </c>
      <c r="K78">
        <v>9.5</v>
      </c>
      <c r="L78">
        <f t="shared" si="22"/>
        <v>5.8000000000000003E-2</v>
      </c>
      <c r="M78" s="4">
        <f t="shared" si="23"/>
        <v>6.1052631578947369E-3</v>
      </c>
      <c r="O78" s="4">
        <f t="shared" si="27"/>
        <v>6.0315789473684208E-3</v>
      </c>
      <c r="P78" s="4">
        <f t="shared" si="30"/>
        <v>6.08E-2</v>
      </c>
      <c r="Q78" s="4"/>
      <c r="AW78" s="17"/>
      <c r="BA78" s="34" t="s">
        <v>65</v>
      </c>
      <c r="BB78" s="35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3" x14ac:dyDescent="0.3">
      <c r="E79">
        <v>309</v>
      </c>
      <c r="F79">
        <v>10</v>
      </c>
      <c r="G79">
        <f t="shared" si="28"/>
        <v>6.1800000000000001E-2</v>
      </c>
      <c r="H79" s="4">
        <f t="shared" si="29"/>
        <v>6.1799999999999997E-3</v>
      </c>
      <c r="J79">
        <v>309</v>
      </c>
      <c r="K79">
        <v>10</v>
      </c>
      <c r="L79">
        <f t="shared" si="22"/>
        <v>6.1800000000000001E-2</v>
      </c>
      <c r="M79" s="4">
        <f t="shared" si="23"/>
        <v>6.1799999999999997E-3</v>
      </c>
      <c r="O79" s="4">
        <f t="shared" si="27"/>
        <v>6.1799999999999997E-3</v>
      </c>
      <c r="P79" s="4">
        <f t="shared" si="30"/>
        <v>6.4000000000000001E-2</v>
      </c>
      <c r="Q79" s="4"/>
      <c r="AW79" s="17"/>
      <c r="BK79" s="4"/>
    </row>
    <row r="80" spans="5:63" ht="15" thickBot="1" x14ac:dyDescent="0.35">
      <c r="E80">
        <v>314</v>
      </c>
      <c r="F80">
        <v>10.37</v>
      </c>
      <c r="G80">
        <f t="shared" si="28"/>
        <v>6.2799999999999995E-2</v>
      </c>
      <c r="H80" s="4">
        <f t="shared" si="29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7"/>
        <v>6.0559305689488908E-3</v>
      </c>
      <c r="P80" s="4">
        <f t="shared" si="30"/>
        <v>6.6367999999999996E-2</v>
      </c>
      <c r="Q80" s="4"/>
      <c r="AW80" s="17"/>
      <c r="BK80" s="4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26" t="s">
        <v>37</v>
      </c>
      <c r="BC82" s="26"/>
      <c r="BD82" s="26"/>
      <c r="BE82" s="26"/>
      <c r="BF82" s="26"/>
      <c r="BG82" s="26"/>
      <c r="BH82" s="26"/>
    </row>
    <row r="83" spans="4:63" ht="21" x14ac:dyDescent="0.4">
      <c r="AW83" s="17"/>
      <c r="AZ83" t="s">
        <v>38</v>
      </c>
      <c r="BA83" s="2" t="s">
        <v>63</v>
      </c>
      <c r="BH83" s="24"/>
      <c r="BI83" s="24"/>
      <c r="BJ83" s="24"/>
    </row>
    <row r="84" spans="4:63" x14ac:dyDescent="0.3">
      <c r="AW84" s="17"/>
    </row>
    <row r="85" spans="4:63" ht="21.6" thickBot="1" x14ac:dyDescent="0.45">
      <c r="I85" s="26" t="s">
        <v>27</v>
      </c>
      <c r="J85" s="26"/>
      <c r="K85" s="26"/>
      <c r="L85" s="26"/>
      <c r="M85" s="26"/>
      <c r="N85" s="26"/>
      <c r="O85" s="26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4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>
        <v>0.74</v>
      </c>
      <c r="BE86">
        <v>850</v>
      </c>
      <c r="BF86">
        <f t="shared" ref="BF86:BF87" si="31">BE86</f>
        <v>850</v>
      </c>
      <c r="BG86">
        <f t="shared" ref="BG86:BG100" si="32">BF86*2*PI()/60</f>
        <v>89.011791851710797</v>
      </c>
      <c r="BI86">
        <f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>
        <v>0.76</v>
      </c>
      <c r="BE87">
        <v>925</v>
      </c>
      <c r="BF87">
        <f t="shared" si="31"/>
        <v>925</v>
      </c>
      <c r="BG87">
        <f t="shared" si="32"/>
        <v>96.865773485685295</v>
      </c>
      <c r="BI87">
        <f>$BA$87*BD87/BG87</f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>
        <v>0.78</v>
      </c>
      <c r="BE88">
        <v>102</v>
      </c>
      <c r="BF88">
        <f>BE88/0.1</f>
        <v>1020</v>
      </c>
      <c r="BG88">
        <f t="shared" si="32"/>
        <v>106.81415022205297</v>
      </c>
      <c r="BI88">
        <f>$BA$87*BD88/BG88</f>
        <v>2.1386225731009746E-4</v>
      </c>
      <c r="BJ88">
        <f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3">0.33*G89</f>
        <v>1.98</v>
      </c>
      <c r="I89">
        <f t="shared" ref="I89:I96" si="34">H89/F89</f>
        <v>0.99</v>
      </c>
      <c r="J89">
        <f>F89*I98</f>
        <v>2.2148132275132277</v>
      </c>
      <c r="AW89" s="17"/>
      <c r="BC89" s="17"/>
      <c r="BD89">
        <v>0.8</v>
      </c>
      <c r="BE89">
        <v>111</v>
      </c>
      <c r="BF89">
        <f t="shared" ref="BF89:BF100" si="35">BE89/0.1</f>
        <v>1110</v>
      </c>
      <c r="BG89">
        <f t="shared" si="32"/>
        <v>116.23892818282235</v>
      </c>
      <c r="BI89">
        <f>$BA$87*BD89/BG89</f>
        <v>2.0156110183072246E-4</v>
      </c>
      <c r="BJ89">
        <f>BI89*BG89</f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3"/>
        <v>2.4420000000000002</v>
      </c>
      <c r="I90">
        <f t="shared" si="34"/>
        <v>0.97680000000000011</v>
      </c>
      <c r="J90">
        <f>F90*I98</f>
        <v>2.7685165343915346</v>
      </c>
      <c r="AW90" s="17"/>
      <c r="BC90" s="16" t="s">
        <v>51</v>
      </c>
      <c r="BD90">
        <v>0.82</v>
      </c>
      <c r="BE90">
        <v>123</v>
      </c>
      <c r="BF90">
        <f t="shared" si="35"/>
        <v>1230</v>
      </c>
      <c r="BG90">
        <f t="shared" si="32"/>
        <v>128.80529879718151</v>
      </c>
      <c r="BI90">
        <f>$BA$87*BD90/BG90</f>
        <v>1.864440191934183E-4</v>
      </c>
      <c r="BJ90">
        <f>BI90*BG90</f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3"/>
        <v>2.9370000000000003</v>
      </c>
      <c r="I91">
        <f t="shared" si="34"/>
        <v>0.97900000000000009</v>
      </c>
      <c r="J91">
        <f>F91*I98</f>
        <v>3.3222198412698418</v>
      </c>
      <c r="AW91" s="17"/>
      <c r="BC91" s="17"/>
      <c r="BD91">
        <v>0.84</v>
      </c>
      <c r="BE91">
        <v>138</v>
      </c>
      <c r="BF91">
        <f t="shared" si="35"/>
        <v>1380</v>
      </c>
      <c r="BG91">
        <f t="shared" si="32"/>
        <v>144.5132620651305</v>
      </c>
      <c r="BI91">
        <f>$BA$87*BD91/BG91</f>
        <v>1.7023149578529492E-4</v>
      </c>
      <c r="BJ91">
        <f>BI91*BG91</f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3"/>
        <v>3.3990000000000005</v>
      </c>
      <c r="I92">
        <f t="shared" si="34"/>
        <v>0.97114285714285731</v>
      </c>
      <c r="J92">
        <f>F92*I98</f>
        <v>3.8759231481481486</v>
      </c>
      <c r="AW92" s="17"/>
      <c r="BC92" s="17"/>
      <c r="BD92">
        <v>0.86</v>
      </c>
      <c r="BE92">
        <v>144</v>
      </c>
      <c r="BF92">
        <f t="shared" si="35"/>
        <v>1440</v>
      </c>
      <c r="BG92">
        <f t="shared" si="32"/>
        <v>150.79644737231007</v>
      </c>
      <c r="BI92">
        <f>$BA$87*BD92/BG92</f>
        <v>1.6702276719410389E-4</v>
      </c>
      <c r="BJ92">
        <f>BI92*BG92</f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3"/>
        <v>5.0490000000000004</v>
      </c>
      <c r="I93">
        <f t="shared" si="34"/>
        <v>1.2622500000000001</v>
      </c>
      <c r="J93">
        <f>F93*I98</f>
        <v>4.4296264550264555</v>
      </c>
      <c r="AW93" s="17"/>
      <c r="BC93" s="17"/>
      <c r="BD93">
        <v>0.88</v>
      </c>
      <c r="BE93">
        <v>158</v>
      </c>
      <c r="BF93">
        <f t="shared" si="35"/>
        <v>1580</v>
      </c>
      <c r="BG93">
        <f t="shared" si="32"/>
        <v>165.45721308906244</v>
      </c>
      <c r="BI93">
        <f>$BA$87*BD93/BG93</f>
        <v>1.5576335780715959E-4</v>
      </c>
      <c r="BJ93">
        <f>BI93*BG93</f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3"/>
        <v>5.4119999999999999</v>
      </c>
      <c r="I94">
        <f t="shared" si="34"/>
        <v>1.2026666666666666</v>
      </c>
      <c r="J94">
        <f>F94*I98</f>
        <v>4.9833297619047627</v>
      </c>
      <c r="AW94" s="17"/>
      <c r="BC94" s="17"/>
      <c r="BD94">
        <v>0.9</v>
      </c>
      <c r="BE94">
        <v>176</v>
      </c>
      <c r="BF94">
        <f t="shared" si="35"/>
        <v>1760</v>
      </c>
      <c r="BG94">
        <f t="shared" si="32"/>
        <v>184.30676901060122</v>
      </c>
      <c r="BI94">
        <f>$BA$87*BD94/BG94</f>
        <v>1.4301103744949697E-4</v>
      </c>
      <c r="BJ94">
        <f>BI94*BG94</f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3"/>
        <v>6.2040000000000006</v>
      </c>
      <c r="I95">
        <f t="shared" si="34"/>
        <v>1.2408000000000001</v>
      </c>
      <c r="J95">
        <f>F95*I98</f>
        <v>5.5370330687830691</v>
      </c>
      <c r="AW95" s="17"/>
      <c r="BC95" s="17"/>
      <c r="BD95">
        <v>0.92</v>
      </c>
      <c r="BE95">
        <v>195</v>
      </c>
      <c r="BF95">
        <f t="shared" si="35"/>
        <v>1950</v>
      </c>
      <c r="BG95">
        <f t="shared" si="32"/>
        <v>204.20352248333657</v>
      </c>
      <c r="BI95">
        <f>$BA$87*BD95/BG95</f>
        <v>1.319449981984191E-4</v>
      </c>
      <c r="BJ95">
        <f>BI95*BG95</f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3"/>
        <v>7.3260000000000005</v>
      </c>
      <c r="I96">
        <f t="shared" si="34"/>
        <v>1.3320000000000001</v>
      </c>
      <c r="J96">
        <f>F96*I98</f>
        <v>6.0907363756613764</v>
      </c>
      <c r="AW96" s="17"/>
      <c r="BC96" s="17"/>
      <c r="BD96">
        <v>0.94</v>
      </c>
      <c r="BE96">
        <v>207</v>
      </c>
      <c r="BF96">
        <f t="shared" si="35"/>
        <v>2070</v>
      </c>
      <c r="BG96">
        <f t="shared" si="32"/>
        <v>216.76989309769573</v>
      </c>
      <c r="BI96">
        <f>$BA$87*BD96/BG96</f>
        <v>1.2699810003029941E-4</v>
      </c>
      <c r="BJ96">
        <f>BI96*BG96</f>
        <v>2.7529364567178471E-2</v>
      </c>
    </row>
    <row r="97" spans="3:62" x14ac:dyDescent="0.3">
      <c r="D97">
        <v>3.5</v>
      </c>
      <c r="AW97" s="17"/>
      <c r="BC97" s="17"/>
      <c r="BD97">
        <v>0.96</v>
      </c>
      <c r="BE97">
        <v>222</v>
      </c>
      <c r="BF97">
        <f t="shared" si="35"/>
        <v>2220</v>
      </c>
      <c r="BG97">
        <f t="shared" si="32"/>
        <v>232.4778563656447</v>
      </c>
      <c r="BI97">
        <f>$BA$87*BD97/BG97</f>
        <v>1.2093666109843348E-4</v>
      </c>
      <c r="BJ97">
        <f>BI97*BG97</f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0.98</v>
      </c>
      <c r="BE98">
        <v>241</v>
      </c>
      <c r="BF98">
        <f t="shared" si="35"/>
        <v>2410</v>
      </c>
      <c r="BG98">
        <f t="shared" si="32"/>
        <v>252.37460983838002</v>
      </c>
      <c r="BI98">
        <f>$BA$87*BD98/BG98</f>
        <v>1.137231154416286E-4</v>
      </c>
      <c r="BJ98">
        <f>BI98*BG98</f>
        <v>2.8700826889186067E-2</v>
      </c>
    </row>
    <row r="99" spans="3:62" x14ac:dyDescent="0.3">
      <c r="D99">
        <v>3.7</v>
      </c>
      <c r="AW99" s="17"/>
      <c r="BC99" s="17"/>
      <c r="BD99">
        <v>1</v>
      </c>
      <c r="BE99">
        <v>276</v>
      </c>
      <c r="BF99">
        <f t="shared" si="35"/>
        <v>2760</v>
      </c>
      <c r="BG99">
        <f t="shared" si="32"/>
        <v>289.02652413026101</v>
      </c>
      <c r="BI99">
        <f t="shared" ref="BI99:BI100" si="36">$BA$87*BD99/BG99</f>
        <v>1.0132827130077079E-4</v>
      </c>
      <c r="BJ99">
        <f t="shared" ref="BJ99:BJ100" si="37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1.03</v>
      </c>
      <c r="BE100">
        <v>307</v>
      </c>
      <c r="BF100">
        <f t="shared" si="35"/>
        <v>3070</v>
      </c>
      <c r="BG100">
        <f t="shared" si="32"/>
        <v>321.48964821735547</v>
      </c>
      <c r="BI100">
        <f t="shared" si="36"/>
        <v>9.3829319105482502E-5</v>
      </c>
      <c r="BJ100">
        <f t="shared" si="37"/>
        <v>3.0165154791695559E-2</v>
      </c>
    </row>
    <row r="101" spans="3:62" x14ac:dyDescent="0.3">
      <c r="G101" s="27" t="s">
        <v>35</v>
      </c>
      <c r="H101" s="27"/>
      <c r="I101" s="27"/>
      <c r="J101" s="27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38">0.33*G104</f>
        <v>1.7902500000000003</v>
      </c>
      <c r="I104">
        <f t="shared" ref="I104:I113" si="39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38"/>
        <v>2.4502500000000005</v>
      </c>
      <c r="I105">
        <f t="shared" si="39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38"/>
        <v>2.9452500000000006</v>
      </c>
      <c r="I106">
        <f t="shared" si="39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38"/>
        <v>3.6052500000000003</v>
      </c>
      <c r="I107">
        <f t="shared" si="39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38"/>
        <v>4.1002500000000008</v>
      </c>
      <c r="I108">
        <f t="shared" si="39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38"/>
        <v>4.7602500000000001</v>
      </c>
      <c r="I109">
        <f t="shared" si="39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38"/>
        <v>5.2552500000000002</v>
      </c>
      <c r="I110">
        <f t="shared" si="39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38"/>
        <v>5.7502500000000003</v>
      </c>
      <c r="I111">
        <f t="shared" si="39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38"/>
        <v>6.2452500000000004</v>
      </c>
      <c r="I112">
        <f t="shared" si="39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38"/>
        <v>6.9052500000000006</v>
      </c>
      <c r="I113">
        <f t="shared" si="39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38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38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38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6" t="s">
        <v>37</v>
      </c>
      <c r="J126" s="26"/>
      <c r="K126" s="26"/>
      <c r="L126" s="26"/>
      <c r="M126" s="26"/>
      <c r="N126" s="26"/>
      <c r="O126" s="26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0">I129</f>
        <v>215</v>
      </c>
      <c r="K129">
        <f t="shared" ref="K129:K146" si="41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0"/>
        <v>325</v>
      </c>
      <c r="K130">
        <f t="shared" si="41"/>
        <v>34.033920413889426</v>
      </c>
      <c r="M130">
        <f t="shared" ref="M130:M146" si="42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0"/>
        <v>420</v>
      </c>
      <c r="K131">
        <f t="shared" si="41"/>
        <v>43.982297150257104</v>
      </c>
      <c r="M131">
        <f t="shared" si="42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0"/>
        <v>555</v>
      </c>
      <c r="K132">
        <f t="shared" si="41"/>
        <v>58.119464091411174</v>
      </c>
      <c r="M132">
        <f t="shared" si="42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0"/>
        <v>675</v>
      </c>
      <c r="K133">
        <f t="shared" si="41"/>
        <v>70.685834705770347</v>
      </c>
      <c r="M133">
        <f t="shared" si="42"/>
        <v>9.8784238976240869E-3</v>
      </c>
      <c r="N133">
        <f t="shared" ref="N133:N146" si="43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0"/>
        <v>805</v>
      </c>
      <c r="K134">
        <f t="shared" si="41"/>
        <v>84.299402871326109</v>
      </c>
      <c r="M134">
        <f t="shared" si="42"/>
        <v>8.8350165554967938E-3</v>
      </c>
      <c r="N134">
        <f t="shared" si="43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0"/>
        <v>930</v>
      </c>
      <c r="K135">
        <f t="shared" si="41"/>
        <v>97.389372261283583</v>
      </c>
      <c r="M135">
        <f t="shared" si="42"/>
        <v>8.1378884925822244E-3</v>
      </c>
      <c r="N135">
        <f t="shared" si="43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1"/>
        <v>128.28170002158322</v>
      </c>
      <c r="M136">
        <f t="shared" si="42"/>
        <v>6.2230432089794658E-3</v>
      </c>
      <c r="N136">
        <f t="shared" si="43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4">I137/0.1</f>
        <v>1385</v>
      </c>
      <c r="K137">
        <f t="shared" si="41"/>
        <v>145.03686084072879</v>
      </c>
      <c r="M137">
        <f t="shared" si="42"/>
        <v>5.7737945699575322E-3</v>
      </c>
      <c r="N137">
        <f t="shared" si="43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4"/>
        <v>1530</v>
      </c>
      <c r="K138">
        <f t="shared" si="41"/>
        <v>160.22122533307945</v>
      </c>
      <c r="M138">
        <f t="shared" si="42"/>
        <v>5.4938368311935838E-3</v>
      </c>
      <c r="N138">
        <f t="shared" si="43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4"/>
        <v>1690</v>
      </c>
      <c r="K139">
        <f t="shared" si="41"/>
        <v>176.97638615222502</v>
      </c>
      <c r="M139">
        <f t="shared" si="42"/>
        <v>5.1947028994778228E-3</v>
      </c>
      <c r="N139">
        <f t="shared" si="43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4"/>
        <v>1790</v>
      </c>
      <c r="K140">
        <f t="shared" si="41"/>
        <v>187.448361664191</v>
      </c>
      <c r="M140">
        <f t="shared" si="42"/>
        <v>5.1922205275326842E-3</v>
      </c>
      <c r="N140">
        <f t="shared" si="43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4"/>
        <v>1910</v>
      </c>
      <c r="K141">
        <f t="shared" si="41"/>
        <v>200.01473227855016</v>
      </c>
      <c r="M141">
        <f t="shared" si="42"/>
        <v>5.1109520889308594E-3</v>
      </c>
      <c r="N141">
        <f t="shared" si="43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4"/>
        <v>2080</v>
      </c>
      <c r="K142">
        <f t="shared" si="41"/>
        <v>217.8170906488923</v>
      </c>
      <c r="M142">
        <f t="shared" si="42"/>
        <v>4.8614444658430312E-3</v>
      </c>
      <c r="N142">
        <f t="shared" si="43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4"/>
        <v>2250</v>
      </c>
      <c r="K143">
        <f t="shared" si="41"/>
        <v>235.61944901923451</v>
      </c>
      <c r="M143">
        <f t="shared" si="42"/>
        <v>4.6496402169106952E-3</v>
      </c>
      <c r="N143">
        <f t="shared" si="43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4"/>
        <v>2400</v>
      </c>
      <c r="K144">
        <f t="shared" si="41"/>
        <v>251.32741228718345</v>
      </c>
      <c r="M144">
        <f t="shared" si="42"/>
        <v>4.524483160723407E-3</v>
      </c>
      <c r="N144">
        <f t="shared" si="43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4"/>
        <v>2530</v>
      </c>
      <c r="K145">
        <f t="shared" si="41"/>
        <v>264.94098045273921</v>
      </c>
      <c r="M145">
        <f t="shared" si="42"/>
        <v>4.4675935897291854E-3</v>
      </c>
      <c r="N145">
        <f t="shared" si="43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4"/>
        <v>2690</v>
      </c>
      <c r="K146">
        <f t="shared" si="41"/>
        <v>281.69614127188476</v>
      </c>
      <c r="M146">
        <f t="shared" si="42"/>
        <v>4.3407023533108477E-3</v>
      </c>
      <c r="N146">
        <f t="shared" si="43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6" t="s">
        <v>37</v>
      </c>
      <c r="J152" s="26"/>
      <c r="K152" s="26"/>
      <c r="L152" s="26"/>
      <c r="M152" s="26"/>
      <c r="N152" s="26"/>
      <c r="O152" s="26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5">J155</f>
        <v>0</v>
      </c>
    </row>
    <row r="156" spans="7:15" x14ac:dyDescent="0.3">
      <c r="J156">
        <v>325</v>
      </c>
      <c r="K156">
        <f t="shared" si="45"/>
        <v>325</v>
      </c>
    </row>
    <row r="157" spans="7:15" x14ac:dyDescent="0.3">
      <c r="J157">
        <v>420</v>
      </c>
      <c r="K157">
        <f t="shared" si="45"/>
        <v>420</v>
      </c>
    </row>
    <row r="158" spans="7:15" x14ac:dyDescent="0.3">
      <c r="J158">
        <v>555</v>
      </c>
      <c r="K158">
        <f t="shared" si="45"/>
        <v>555</v>
      </c>
    </row>
    <row r="159" spans="7:15" x14ac:dyDescent="0.3">
      <c r="J159">
        <v>675</v>
      </c>
      <c r="K159">
        <f t="shared" si="45"/>
        <v>675</v>
      </c>
    </row>
    <row r="160" spans="7:15" x14ac:dyDescent="0.3">
      <c r="J160">
        <v>805</v>
      </c>
      <c r="K160">
        <f t="shared" si="45"/>
        <v>805</v>
      </c>
    </row>
    <row r="161" spans="10:11" x14ac:dyDescent="0.3">
      <c r="J161">
        <v>930</v>
      </c>
      <c r="K161">
        <f t="shared" si="45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46">J163/0.1</f>
        <v>1385</v>
      </c>
    </row>
    <row r="164" spans="10:11" x14ac:dyDescent="0.3">
      <c r="J164">
        <v>153</v>
      </c>
      <c r="K164">
        <f t="shared" si="46"/>
        <v>1530</v>
      </c>
    </row>
    <row r="165" spans="10:11" x14ac:dyDescent="0.3">
      <c r="J165">
        <v>169</v>
      </c>
      <c r="K165">
        <f t="shared" si="46"/>
        <v>1690</v>
      </c>
    </row>
    <row r="166" spans="10:11" x14ac:dyDescent="0.3">
      <c r="J166">
        <v>179</v>
      </c>
      <c r="K166">
        <f t="shared" si="46"/>
        <v>1790</v>
      </c>
    </row>
    <row r="167" spans="10:11" x14ac:dyDescent="0.3">
      <c r="J167">
        <v>191</v>
      </c>
      <c r="K167">
        <f t="shared" si="46"/>
        <v>1910</v>
      </c>
    </row>
    <row r="168" spans="10:11" x14ac:dyDescent="0.3">
      <c r="J168">
        <v>208</v>
      </c>
      <c r="K168">
        <f t="shared" si="46"/>
        <v>2080</v>
      </c>
    </row>
    <row r="169" spans="10:11" x14ac:dyDescent="0.3">
      <c r="J169">
        <v>225</v>
      </c>
      <c r="K169">
        <f t="shared" si="46"/>
        <v>2250</v>
      </c>
    </row>
    <row r="170" spans="10:11" x14ac:dyDescent="0.3">
      <c r="J170">
        <v>240</v>
      </c>
      <c r="K170">
        <f t="shared" si="46"/>
        <v>2400</v>
      </c>
    </row>
    <row r="171" spans="10:11" x14ac:dyDescent="0.3">
      <c r="J171">
        <v>253</v>
      </c>
      <c r="K171">
        <f t="shared" si="46"/>
        <v>2530</v>
      </c>
    </row>
    <row r="172" spans="10:11" x14ac:dyDescent="0.3">
      <c r="J172">
        <v>269</v>
      </c>
      <c r="K172">
        <f t="shared" si="46"/>
        <v>2690</v>
      </c>
    </row>
  </sheetData>
  <mergeCells count="15">
    <mergeCell ref="AN26:AU26"/>
    <mergeCell ref="AN28:AU28"/>
    <mergeCell ref="AY28:BE28"/>
    <mergeCell ref="AZ56:BG56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B82:BH82"/>
    <mergeCell ref="BA78:BB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2017-04-03T13:04:24Z</dcterms:modified>
</cp:coreProperties>
</file>