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G:\My Drive\__VUB\_thesis PhD\Chapter 1 - DHDPS, a review\Archive Tables\"/>
    </mc:Choice>
  </mc:AlternateContent>
  <xr:revisionPtr revIDLastSave="0" documentId="13_ncr:1_{E7D4F5C3-2B01-46E0-8794-6757ED5D3E93}" xr6:coauthVersionLast="47" xr6:coauthVersionMax="47" xr10:uidLastSave="{00000000-0000-0000-0000-000000000000}"/>
  <bookViews>
    <workbookView xWindow="28680" yWindow="-120" windowWidth="29040" windowHeight="15840" xr2:uid="{FB8F42C1-17BD-41BA-9665-0608FBA333F5}"/>
  </bookViews>
  <sheets>
    <sheet name="Table pivoted" sheetId="4" r:id="rId1"/>
    <sheet name="PhD Table" sheetId="2" r:id="rId2"/>
    <sheet name="Nutritional info" sheetId="1" r:id="rId3"/>
    <sheet name="analyse tabel" sheetId="3" r:id="rId4"/>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23" i="3" l="1"/>
  <c r="S23" i="3"/>
  <c r="R23" i="3"/>
  <c r="Q23" i="3"/>
  <c r="P23" i="3"/>
  <c r="U22" i="3"/>
  <c r="S22" i="3"/>
  <c r="R22" i="3"/>
  <c r="Q22" i="3"/>
  <c r="P22" i="3"/>
  <c r="U21" i="3"/>
  <c r="S21" i="3"/>
  <c r="R21" i="3"/>
  <c r="Q21" i="3"/>
  <c r="P21" i="3"/>
  <c r="U20" i="3"/>
  <c r="S20" i="3"/>
  <c r="R20" i="3"/>
  <c r="Q20" i="3"/>
  <c r="P20" i="3"/>
  <c r="U19" i="3"/>
  <c r="S19" i="3"/>
  <c r="R19" i="3"/>
  <c r="Q19" i="3"/>
  <c r="P19" i="3"/>
  <c r="U18" i="3"/>
  <c r="S18" i="3"/>
  <c r="R18" i="3"/>
  <c r="Q18" i="3"/>
  <c r="P18" i="3"/>
  <c r="U17" i="3"/>
  <c r="S17" i="3"/>
  <c r="R17" i="3"/>
  <c r="Q17" i="3"/>
  <c r="P17" i="3"/>
  <c r="U16" i="3"/>
  <c r="S16" i="3"/>
  <c r="R16" i="3"/>
  <c r="Q16" i="3"/>
  <c r="P16" i="3"/>
  <c r="U15" i="3"/>
  <c r="S15" i="3"/>
  <c r="R15" i="3"/>
  <c r="Q15" i="3"/>
  <c r="P15" i="3"/>
  <c r="U14" i="3"/>
  <c r="S14" i="3"/>
  <c r="R14" i="3"/>
  <c r="Q14" i="3"/>
  <c r="P14" i="3"/>
  <c r="U13" i="3"/>
  <c r="S13" i="3"/>
  <c r="R13" i="3"/>
  <c r="Q13" i="3"/>
  <c r="P13" i="3"/>
  <c r="U12" i="3"/>
  <c r="S12" i="3"/>
  <c r="R12" i="3"/>
  <c r="Q12" i="3"/>
  <c r="P12" i="3"/>
  <c r="U11" i="3"/>
  <c r="S11" i="3"/>
  <c r="R11" i="3"/>
  <c r="Q11" i="3"/>
  <c r="P11" i="3"/>
  <c r="U10" i="3"/>
  <c r="S10" i="3"/>
  <c r="R10" i="3"/>
  <c r="Q10" i="3"/>
  <c r="P10" i="3"/>
  <c r="U9" i="3"/>
  <c r="S9" i="3"/>
  <c r="R9" i="3"/>
  <c r="Q9" i="3"/>
  <c r="P9" i="3"/>
  <c r="U8" i="3"/>
  <c r="S8" i="3"/>
  <c r="R8" i="3"/>
  <c r="Q8" i="3"/>
  <c r="P8" i="3"/>
  <c r="U7" i="3"/>
  <c r="S7" i="3"/>
  <c r="R7" i="3"/>
  <c r="Q7" i="3"/>
  <c r="P7" i="3"/>
  <c r="U6" i="3"/>
  <c r="S6" i="3"/>
  <c r="R6" i="3"/>
  <c r="Q6" i="3"/>
  <c r="P6" i="3"/>
  <c r="U5" i="3"/>
  <c r="S5" i="3"/>
  <c r="R5" i="3"/>
  <c r="Q5" i="3"/>
  <c r="P5" i="3"/>
  <c r="U4" i="3"/>
  <c r="S4" i="3"/>
  <c r="R4" i="3"/>
  <c r="Q4" i="3"/>
  <c r="P4" i="3"/>
</calcChain>
</file>

<file path=xl/sharedStrings.xml><?xml version="1.0" encoding="utf-8"?>
<sst xmlns="http://schemas.openxmlformats.org/spreadsheetml/2006/main" count="341" uniqueCount="227">
  <si>
    <t>Crop</t>
  </si>
  <si>
    <t>Production (Million tonnes  2020)</t>
  </si>
  <si>
    <t>Sugar cane</t>
  </si>
  <si>
    <t>Maize</t>
  </si>
  <si>
    <t>Wheat</t>
  </si>
  <si>
    <t>Rice, paddy</t>
  </si>
  <si>
    <t>Rice, paddy (rice milled equivalent)</t>
  </si>
  <si>
    <t>Oil palm fruit</t>
  </si>
  <si>
    <t>Potatoes</t>
  </si>
  <si>
    <t>Soybeans</t>
  </si>
  <si>
    <t>Groundnut (Peanut)</t>
  </si>
  <si>
    <t>Dry Beans</t>
  </si>
  <si>
    <t>Green peas</t>
  </si>
  <si>
    <t>Chickpeas</t>
  </si>
  <si>
    <t>Peas</t>
  </si>
  <si>
    <t>Cow Peas</t>
  </si>
  <si>
    <t>Pigeon Peas</t>
  </si>
  <si>
    <t>Protein</t>
  </si>
  <si>
    <t>Total</t>
  </si>
  <si>
    <t>Fibres</t>
  </si>
  <si>
    <t>Starch</t>
  </si>
  <si>
    <t>Oil</t>
  </si>
  <si>
    <t>Carbohydrates</t>
  </si>
  <si>
    <t>REF</t>
  </si>
  <si>
    <t>a=</t>
  </si>
  <si>
    <t>https://www.ncbi.nlm.nih.gov/pmc/articles/PMC7278379/</t>
  </si>
  <si>
    <t>remark= there are differences of course in genotypes</t>
  </si>
  <si>
    <t>https://www.researchgate.net/publication/209991248_Proximate_and_functional_properties_of_sugarcane_bagasse</t>
  </si>
  <si>
    <t>b</t>
  </si>
  <si>
    <t>5.2-13.7</t>
  </si>
  <si>
    <t>0.8-2.9</t>
  </si>
  <si>
    <t>66.0-75.9</t>
  </si>
  <si>
    <t>Source: Cortez and Wild-Altamirano, 1972</t>
  </si>
  <si>
    <t>c</t>
  </si>
  <si>
    <t>11.5-15.5</t>
  </si>
  <si>
    <t>https://www.ncbi.nlm.nih.gov/pmc/articles/PMC4998136/</t>
  </si>
  <si>
    <t>d</t>
  </si>
  <si>
    <t>Wheat is often considered primarily as a source of energy (carbohydrate) and it is certainly important in this respect. However, it also contains significant amounts of other important nutrients including proteins, fiber, and minor components including lipids, vitamins, minerals, and phytochemicals which may contribute to a healthy diet.</t>
  </si>
  <si>
    <t>26.5-55.2</t>
  </si>
  <si>
    <t>30.2-35</t>
  </si>
  <si>
    <t>54-66</t>
  </si>
  <si>
    <t>% of seed dry weight wt/wt</t>
  </si>
  <si>
    <t>57.3-58.7</t>
  </si>
  <si>
    <t>56-68</t>
  </si>
  <si>
    <t>52-62</t>
  </si>
  <si>
    <t>Dry Beans (common beans)</t>
  </si>
  <si>
    <t>54-64</t>
  </si>
  <si>
    <t>20.9-30.1</t>
  </si>
  <si>
    <t>21.9-31.0</t>
  </si>
  <si>
    <t>16-28</t>
  </si>
  <si>
    <t>21.9</t>
  </si>
  <si>
    <t>e</t>
  </si>
  <si>
    <t>Chibbar</t>
  </si>
  <si>
    <t>f</t>
  </si>
  <si>
    <t>Burstin 2011</t>
  </si>
  <si>
    <t>16.0-34.0</t>
  </si>
  <si>
    <t>44.0-50.0</t>
  </si>
  <si>
    <t>6.5-28.7</t>
  </si>
  <si>
    <t>16.13</t>
  </si>
  <si>
    <t>16-36</t>
  </si>
  <si>
    <t>7.13</t>
  </si>
  <si>
    <t>g</t>
  </si>
  <si>
    <t>Muhammad Nur 2015</t>
  </si>
  <si>
    <t>9.6-18.6</t>
  </si>
  <si>
    <t>60.0-75.0</t>
  </si>
  <si>
    <t>h</t>
  </si>
  <si>
    <t>i</t>
  </si>
  <si>
    <t>Curti et al. 2013</t>
  </si>
  <si>
    <t>d, h</t>
  </si>
  <si>
    <t>2.7-14.6</t>
  </si>
  <si>
    <t>Ba ́rtova ́</t>
  </si>
  <si>
    <t>Maize in human nutrition / Food and Agriculture Organization of the United Nations</t>
  </si>
  <si>
    <t>-</t>
  </si>
  <si>
    <t>Source: https://fdc.nal.usda.gov/ FoodData Central, U.S. Department of agriculture</t>
  </si>
  <si>
    <t>Chickpeas (garbanzo beans, bengal gram), mature seeds, cooked, boiled, without salt</t>
  </si>
  <si>
    <t>lysine</t>
  </si>
  <si>
    <r>
      <t>The most limiting amino acid in cereals is </t>
    </r>
    <r>
      <rPr>
        <b/>
        <sz val="8"/>
        <color rgb="FFBDC1C6"/>
        <rFont val="Arial"/>
        <family val="2"/>
      </rPr>
      <t>lysine</t>
    </r>
    <r>
      <rPr>
        <sz val="8"/>
        <color rgb="FFBDC1C6"/>
        <rFont val="Arial"/>
        <family val="2"/>
      </rPr>
      <t>, followed by threonine, methionine, and valine.</t>
    </r>
  </si>
  <si>
    <t>methionine</t>
  </si>
  <si>
    <r>
      <t>Legumes contain ample amounts of lysine, threonine, and tryptophan, but are limiting in </t>
    </r>
    <r>
      <rPr>
        <b/>
        <sz val="8"/>
        <color rgb="FFBDC1C6"/>
        <rFont val="Arial"/>
        <family val="2"/>
      </rPr>
      <t>methionine</t>
    </r>
    <r>
      <rPr>
        <sz val="8"/>
        <color rgb="FFBDC1C6"/>
        <rFont val="Arial"/>
        <family val="2"/>
      </rPr>
      <t>.</t>
    </r>
  </si>
  <si>
    <t>Potatoes, boiled, cooked in skin, flesh, without salt</t>
  </si>
  <si>
    <t>Corn, sweet, yellow, cooked, boiled, drained, without salt</t>
  </si>
  <si>
    <t>Wheat flour, white, all-purpose, unenriched</t>
  </si>
  <si>
    <t>Rice, white, medium-grain, cooked, unenriched</t>
  </si>
  <si>
    <t>Soybeans, mature seeds, dry roasted</t>
  </si>
  <si>
    <t>Peanuts, all types, oil-roasted, without salt</t>
  </si>
  <si>
    <t>Beans, pinto, mature seeds, cooked, boiled, without salt</t>
  </si>
  <si>
    <t>Peas, green, cooked, boiled, drained, without salt</t>
  </si>
  <si>
    <t>Cowpeas, common (blackeyes, crowder, southern), mature seeds, cooked, boiled, without salt</t>
  </si>
  <si>
    <t>Pigeon peas (red gram), mature seeds, cooked, boiled, without salt</t>
  </si>
  <si>
    <t>Protein (g)</t>
  </si>
  <si>
    <t>Carbohydrates (g)</t>
  </si>
  <si>
    <t>His (g)</t>
  </si>
  <si>
    <t>Ile (g)</t>
  </si>
  <si>
    <t>Leu (g)</t>
  </si>
  <si>
    <t>Lys (g)</t>
  </si>
  <si>
    <t>Met (g)</t>
  </si>
  <si>
    <t>Phe (g)</t>
  </si>
  <si>
    <t>Thr (g)</t>
  </si>
  <si>
    <t>Trp (g)</t>
  </si>
  <si>
    <t>Val (g)</t>
  </si>
  <si>
    <t>Ca (mg)</t>
  </si>
  <si>
    <t>Mg (mg)</t>
  </si>
  <si>
    <t>K (mg)</t>
  </si>
  <si>
    <t>P (mg)</t>
  </si>
  <si>
    <t>Fe (µg)</t>
  </si>
  <si>
    <t>Zn (µg)</t>
  </si>
  <si>
    <t>Cu (µg)</t>
  </si>
  <si>
    <t>Mn (µg)</t>
  </si>
  <si>
    <t>Se (µg)</t>
  </si>
  <si>
    <t>Crop (/100 g)</t>
  </si>
  <si>
    <t>3.41</t>
  </si>
  <si>
    <t>2.38</t>
  </si>
  <si>
    <t>1.87</t>
  </si>
  <si>
    <t>43.3</t>
  </si>
  <si>
    <t>9.01</t>
  </si>
  <si>
    <t>8.86</t>
  </si>
  <si>
    <t>5.36</t>
  </si>
  <si>
    <t>7.73</t>
  </si>
  <si>
    <t>6.76</t>
  </si>
  <si>
    <t>28.6</t>
  </si>
  <si>
    <t>20.1</t>
  </si>
  <si>
    <t>15.3</t>
  </si>
  <si>
    <t>26.2</t>
  </si>
  <si>
    <t>27.4</t>
  </si>
  <si>
    <t>15.6</t>
  </si>
  <si>
    <t>20.8</t>
  </si>
  <si>
    <t>23.2</t>
  </si>
  <si>
    <t>0.091</t>
  </si>
  <si>
    <t>0.056</t>
  </si>
  <si>
    <t>0.041</t>
  </si>
  <si>
    <t>1.07</t>
  </si>
  <si>
    <t>0.655</t>
  </si>
  <si>
    <t>0.247</t>
  </si>
  <si>
    <t>0.244</t>
  </si>
  <si>
    <t>0.105</t>
  </si>
  <si>
    <t>0.24</t>
  </si>
  <si>
    <t>0.241</t>
  </si>
  <si>
    <t>0.133</t>
  </si>
  <si>
    <t>0.103</t>
  </si>
  <si>
    <t>0.076</t>
  </si>
  <si>
    <t>1.92</t>
  </si>
  <si>
    <t>0.978</t>
  </si>
  <si>
    <t>0.426</t>
  </si>
  <si>
    <t>0.38</t>
  </si>
  <si>
    <t>0.193</t>
  </si>
  <si>
    <t>0.314</t>
  </si>
  <si>
    <t>0.245</t>
  </si>
  <si>
    <t>0.358</t>
  </si>
  <si>
    <t>0.197</t>
  </si>
  <si>
    <t>0.112</t>
  </si>
  <si>
    <t>3.22</t>
  </si>
  <si>
    <t>1.81</t>
  </si>
  <si>
    <t>0.765</t>
  </si>
  <si>
    <t>0.631</t>
  </si>
  <si>
    <t>0.32</t>
  </si>
  <si>
    <t>0.592</t>
  </si>
  <si>
    <t>0.483</t>
  </si>
  <si>
    <t>0.141</t>
  </si>
  <si>
    <t>0.086</t>
  </si>
  <si>
    <t>0.114</t>
  </si>
  <si>
    <t>2.63</t>
  </si>
  <si>
    <t>0.945</t>
  </si>
  <si>
    <t>0.63</t>
  </si>
  <si>
    <t>0.593</t>
  </si>
  <si>
    <t>0.523</t>
  </si>
  <si>
    <t>0.474</t>
  </si>
  <si>
    <t>0.069</t>
  </si>
  <si>
    <t>0.03</t>
  </si>
  <si>
    <t>0.534</t>
  </si>
  <si>
    <t>0.291</t>
  </si>
  <si>
    <t>0.117</t>
  </si>
  <si>
    <t>0.116</t>
  </si>
  <si>
    <t>0.081</t>
  </si>
  <si>
    <t>0.11</t>
  </si>
  <si>
    <t>0.155</t>
  </si>
  <si>
    <t>0.127</t>
  </si>
  <si>
    <t>0.083</t>
  </si>
  <si>
    <t>2.07</t>
  </si>
  <si>
    <t>1.43</t>
  </si>
  <si>
    <t>0.531</t>
  </si>
  <si>
    <t>0.475</t>
  </si>
  <si>
    <t>0.198</t>
  </si>
  <si>
    <t>0.451</t>
  </si>
  <si>
    <t>0.579</t>
  </si>
  <si>
    <t>0.085</t>
  </si>
  <si>
    <t>0.068</t>
  </si>
  <si>
    <t>1.72</t>
  </si>
  <si>
    <t>0.61</t>
  </si>
  <si>
    <t>0.331</t>
  </si>
  <si>
    <t>0.329</t>
  </si>
  <si>
    <t>0.201</t>
  </si>
  <si>
    <t>0.294</t>
  </si>
  <si>
    <t>0.239</t>
  </si>
  <si>
    <t>0.023</t>
  </si>
  <si>
    <t>0.028</t>
  </si>
  <si>
    <t>0.029</t>
  </si>
  <si>
    <t>0.575</t>
  </si>
  <si>
    <t>0.231</t>
  </si>
  <si>
    <t>0.108</t>
  </si>
  <si>
    <t>0.037</t>
  </si>
  <si>
    <t>0.095</t>
  </si>
  <si>
    <t>0.066</t>
  </si>
  <si>
    <t>0.191</t>
  </si>
  <si>
    <t>0.145</t>
  </si>
  <si>
    <t>1.98</t>
  </si>
  <si>
    <t>1.15</t>
  </si>
  <si>
    <t>0.519</t>
  </si>
  <si>
    <t>0.372</t>
  </si>
  <si>
    <t>0.232</t>
  </si>
  <si>
    <t>0.368</t>
  </si>
  <si>
    <t>0.292</t>
  </si>
  <si>
    <t>0.2</t>
  </si>
  <si>
    <t>0.3</t>
  </si>
  <si>
    <t>19.3</t>
  </si>
  <si>
    <t>3.3</t>
  </si>
  <si>
    <t>6.2</t>
  </si>
  <si>
    <t>3.7</t>
  </si>
  <si>
    <t>1.9</t>
  </si>
  <si>
    <t>2.5</t>
  </si>
  <si>
    <t>2.9</t>
  </si>
  <si>
    <t>AV Cereal</t>
  </si>
  <si>
    <t>AV Legume</t>
  </si>
  <si>
    <t>leg-cer</t>
  </si>
  <si>
    <t>Thiamine (mg)</t>
  </si>
  <si>
    <t>Riboflavine (mg)</t>
  </si>
  <si>
    <t>Legumes</t>
  </si>
  <si>
    <t>Non-legumes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</si>
</sst>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
  </numFmts>
  <fonts count="9" x14ac:knownFonts="1">
    <font>
      <sz val="11"/>
      <color theme="1"/>
      <name val="Calibri"/>
      <family val="2"/>
      <scheme val="minor"/>
    </font>
    <font>
      <b/>
      <sz val="11"/>
      <color theme="1"/>
      <name val="Calibri"/>
      <family val="2"/>
      <scheme val="minor"/>
    </font>
    <font>
      <sz val="14"/>
      <color rgb="FF000000"/>
      <name val="Times New Roman"/>
      <family val="1"/>
    </font>
    <font>
      <sz val="12"/>
      <color rgb="FF212121"/>
      <name val="Cambria"/>
      <family val="1"/>
    </font>
    <font>
      <sz val="12"/>
      <color theme="1"/>
      <name val="Times New Roman"/>
      <family val="1"/>
    </font>
    <font>
      <sz val="10"/>
      <color rgb="FF444444"/>
      <name val="Arial"/>
      <family val="2"/>
    </font>
    <font>
      <sz val="8"/>
      <color rgb="FFBDC1C6"/>
      <name val="Arial"/>
      <family val="2"/>
    </font>
    <font>
      <sz val="19"/>
      <color rgb="FFE8EAED"/>
      <name val="Arial"/>
      <family val="2"/>
    </font>
    <font>
      <b/>
      <sz val="8"/>
      <color rgb="FFBDC1C6"/>
      <name val="Arial"/>
      <family val="2"/>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8" tint="0.39997558519241921"/>
        <bgColor indexed="64"/>
      </patternFill>
    </fill>
  </fills>
  <borders count="2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91">
    <xf numFmtId="0" fontId="0" fillId="0" borderId="0" xfId="0"/>
    <xf numFmtId="0" fontId="1" fillId="0" borderId="1" xfId="0" applyFont="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1" xfId="0" applyBorder="1" applyAlignment="1">
      <alignment horizontal="center"/>
    </xf>
    <xf numFmtId="0" fontId="0" fillId="0" borderId="1" xfId="0" applyBorder="1"/>
    <xf numFmtId="0" fontId="2" fillId="0" borderId="0" xfId="0" applyFont="1"/>
    <xf numFmtId="0" fontId="3" fillId="0" borderId="0" xfId="0" applyFont="1"/>
    <xf numFmtId="0" fontId="1" fillId="0" borderId="0" xfId="0" applyFont="1"/>
    <xf numFmtId="16" fontId="0" fillId="0" borderId="0" xfId="0" quotePrefix="1" applyNumberFormat="1" applyAlignment="1">
      <alignment horizontal="center"/>
    </xf>
    <xf numFmtId="0" fontId="0" fillId="2" borderId="0" xfId="0" applyFill="1"/>
    <xf numFmtId="0" fontId="4" fillId="0" borderId="0" xfId="0" applyFont="1"/>
    <xf numFmtId="0" fontId="0" fillId="0" borderId="2" xfId="0" applyBorder="1" applyAlignment="1">
      <alignment horizontal="center"/>
    </xf>
    <xf numFmtId="0" fontId="0" fillId="0" borderId="3" xfId="0" applyBorder="1" applyAlignment="1">
      <alignment horizontal="left"/>
    </xf>
    <xf numFmtId="0" fontId="5" fillId="0" borderId="0" xfId="0" applyFont="1" applyAlignment="1">
      <alignment horizontal="left" vertical="center" wrapText="1"/>
    </xf>
    <xf numFmtId="0" fontId="0" fillId="0" borderId="0" xfId="0" applyAlignment="1">
      <alignment horizontal="left"/>
    </xf>
    <xf numFmtId="0" fontId="0" fillId="0" borderId="2" xfId="0" applyBorder="1" applyAlignment="1">
      <alignment horizontal="center" wrapText="1"/>
    </xf>
    <xf numFmtId="164" fontId="0" fillId="0" borderId="2" xfId="0" applyNumberFormat="1" applyBorder="1" applyAlignment="1">
      <alignment horizontal="center"/>
    </xf>
    <xf numFmtId="2" fontId="0" fillId="0" borderId="2" xfId="0" applyNumberFormat="1" applyBorder="1" applyAlignment="1">
      <alignment horizontal="center"/>
    </xf>
    <xf numFmtId="2" fontId="0" fillId="0" borderId="4" xfId="0" applyNumberFormat="1" applyBorder="1" applyAlignment="1">
      <alignment horizontal="center"/>
    </xf>
    <xf numFmtId="1" fontId="0" fillId="0" borderId="2" xfId="0" applyNumberFormat="1" applyBorder="1" applyAlignment="1">
      <alignment horizontal="center"/>
    </xf>
    <xf numFmtId="0" fontId="7" fillId="0" borderId="0" xfId="0" applyFont="1" applyAlignment="1">
      <alignment horizontal="left" vertical="center" wrapText="1"/>
    </xf>
    <xf numFmtId="0" fontId="6" fillId="0" borderId="0" xfId="0" applyFont="1" applyAlignment="1">
      <alignment horizontal="left" vertical="center" wrapText="1"/>
    </xf>
    <xf numFmtId="164" fontId="0" fillId="0" borderId="2" xfId="0" quotePrefix="1" applyNumberFormat="1" applyBorder="1" applyAlignment="1">
      <alignment horizontal="center"/>
    </xf>
    <xf numFmtId="1" fontId="0" fillId="3" borderId="2" xfId="0" applyNumberFormat="1" applyFill="1" applyBorder="1" applyAlignment="1">
      <alignment horizontal="center"/>
    </xf>
    <xf numFmtId="1" fontId="0" fillId="4" borderId="2" xfId="0" applyNumberFormat="1" applyFill="1" applyBorder="1" applyAlignment="1">
      <alignment horizontal="center"/>
    </xf>
    <xf numFmtId="0" fontId="0" fillId="0" borderId="5" xfId="0" applyBorder="1" applyAlignment="1">
      <alignment horizontal="center" textRotation="45" wrapText="1"/>
    </xf>
    <xf numFmtId="0" fontId="0" fillId="0" borderId="6" xfId="0" applyBorder="1" applyAlignment="1">
      <alignment horizontal="center"/>
    </xf>
    <xf numFmtId="0" fontId="0" fillId="0" borderId="9" xfId="0" applyBorder="1" applyAlignment="1">
      <alignment horizontal="center"/>
    </xf>
    <xf numFmtId="1" fontId="0" fillId="3" borderId="7" xfId="0" applyNumberFormat="1" applyFill="1"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0" fontId="0" fillId="0" borderId="12" xfId="0" applyBorder="1" applyAlignment="1">
      <alignment horizontal="center"/>
    </xf>
    <xf numFmtId="1" fontId="0" fillId="4" borderId="13" xfId="0" applyNumberFormat="1" applyFill="1" applyBorder="1" applyAlignment="1">
      <alignment horizontal="center"/>
    </xf>
    <xf numFmtId="164" fontId="0" fillId="3" borderId="10" xfId="0" applyNumberFormat="1" applyFill="1" applyBorder="1" applyAlignment="1">
      <alignment horizontal="center"/>
    </xf>
    <xf numFmtId="164" fontId="0" fillId="3" borderId="10" xfId="0" quotePrefix="1" applyNumberFormat="1" applyFill="1" applyBorder="1" applyAlignment="1">
      <alignment horizontal="center"/>
    </xf>
    <xf numFmtId="164" fontId="0" fillId="4" borderId="10" xfId="0" applyNumberFormat="1" applyFill="1" applyBorder="1" applyAlignment="1">
      <alignment horizontal="center"/>
    </xf>
    <xf numFmtId="164" fontId="0" fillId="4" borderId="11" xfId="0" applyNumberFormat="1" applyFill="1" applyBorder="1" applyAlignment="1">
      <alignment horizontal="center"/>
    </xf>
    <xf numFmtId="0" fontId="0" fillId="0" borderId="14" xfId="0" applyBorder="1" applyAlignment="1">
      <alignment horizontal="center" textRotation="45" wrapText="1"/>
    </xf>
    <xf numFmtId="2" fontId="0" fillId="3" borderId="7" xfId="0" applyNumberFormat="1" applyFill="1" applyBorder="1" applyAlignment="1">
      <alignment horizontal="center"/>
    </xf>
    <xf numFmtId="2" fontId="0" fillId="4" borderId="7" xfId="0" applyNumberFormat="1" applyFill="1" applyBorder="1" applyAlignment="1">
      <alignment horizontal="center"/>
    </xf>
    <xf numFmtId="2" fontId="0" fillId="4" borderId="8" xfId="0" applyNumberFormat="1" applyFill="1" applyBorder="1" applyAlignment="1">
      <alignment horizontal="center"/>
    </xf>
    <xf numFmtId="2" fontId="0" fillId="3" borderId="10" xfId="0" applyNumberFormat="1" applyFill="1" applyBorder="1" applyAlignment="1">
      <alignment horizontal="center"/>
    </xf>
    <xf numFmtId="2" fontId="0" fillId="4" borderId="10" xfId="0" applyNumberFormat="1" applyFill="1" applyBorder="1" applyAlignment="1">
      <alignment horizontal="center"/>
    </xf>
    <xf numFmtId="2" fontId="0" fillId="4" borderId="11" xfId="0" applyNumberFormat="1" applyFill="1" applyBorder="1" applyAlignment="1">
      <alignment horizontal="center"/>
    </xf>
    <xf numFmtId="2" fontId="0" fillId="0" borderId="0" xfId="0" applyNumberFormat="1" applyAlignment="1">
      <alignment horizontal="center"/>
    </xf>
    <xf numFmtId="1" fontId="0" fillId="0" borderId="0" xfId="0" applyNumberFormat="1"/>
    <xf numFmtId="164" fontId="0" fillId="0" borderId="0" xfId="0" applyNumberFormat="1"/>
    <xf numFmtId="0" fontId="0" fillId="2" borderId="12" xfId="0" applyFill="1" applyBorder="1" applyAlignment="1">
      <alignment horizontal="center"/>
    </xf>
    <xf numFmtId="0" fontId="0" fillId="2" borderId="6" xfId="0" applyFill="1" applyBorder="1" applyAlignment="1">
      <alignment horizontal="center"/>
    </xf>
    <xf numFmtId="165" fontId="0" fillId="3" borderId="7" xfId="0" applyNumberFormat="1" applyFill="1" applyBorder="1" applyAlignment="1">
      <alignment horizontal="center"/>
    </xf>
    <xf numFmtId="165" fontId="0" fillId="4" borderId="7" xfId="0" applyNumberFormat="1" applyFill="1" applyBorder="1" applyAlignment="1">
      <alignment horizontal="center"/>
    </xf>
    <xf numFmtId="165" fontId="0" fillId="4" borderId="8" xfId="0" applyNumberFormat="1" applyFill="1" applyBorder="1" applyAlignment="1">
      <alignment horizontal="center"/>
    </xf>
    <xf numFmtId="165" fontId="0" fillId="3" borderId="2" xfId="0" applyNumberFormat="1" applyFill="1" applyBorder="1" applyAlignment="1">
      <alignment horizontal="center"/>
    </xf>
    <xf numFmtId="165" fontId="0" fillId="4" borderId="2" xfId="0" applyNumberFormat="1" applyFill="1" applyBorder="1" applyAlignment="1">
      <alignment horizontal="center"/>
    </xf>
    <xf numFmtId="165" fontId="0" fillId="4" borderId="13" xfId="0" applyNumberFormat="1" applyFill="1" applyBorder="1" applyAlignment="1">
      <alignment horizontal="center"/>
    </xf>
    <xf numFmtId="165" fontId="0" fillId="3" borderId="10" xfId="0" applyNumberFormat="1" applyFill="1" applyBorder="1" applyAlignment="1">
      <alignment horizontal="center"/>
    </xf>
    <xf numFmtId="165" fontId="0" fillId="4" borderId="10" xfId="0" applyNumberFormat="1" applyFill="1" applyBorder="1" applyAlignment="1">
      <alignment horizontal="center"/>
    </xf>
    <xf numFmtId="165" fontId="0" fillId="4" borderId="11" xfId="0" applyNumberFormat="1" applyFill="1" applyBorder="1" applyAlignment="1">
      <alignment horizontal="center"/>
    </xf>
    <xf numFmtId="164" fontId="0" fillId="2" borderId="0" xfId="0" applyNumberFormat="1" applyFill="1"/>
    <xf numFmtId="166" fontId="0" fillId="0" borderId="0" xfId="0" applyNumberFormat="1"/>
    <xf numFmtId="2" fontId="0" fillId="0" borderId="2" xfId="0" applyNumberFormat="1" applyBorder="1"/>
    <xf numFmtId="0" fontId="0" fillId="0" borderId="2" xfId="0" applyBorder="1"/>
    <xf numFmtId="166" fontId="0" fillId="0" borderId="2" xfId="0" applyNumberFormat="1" applyBorder="1"/>
    <xf numFmtId="0" fontId="0" fillId="0" borderId="15" xfId="0" applyBorder="1" applyAlignment="1">
      <alignment horizontal="center"/>
    </xf>
    <xf numFmtId="0" fontId="0" fillId="0" borderId="16" xfId="0" applyBorder="1" applyAlignment="1">
      <alignment horizontal="center"/>
    </xf>
    <xf numFmtId="1" fontId="0" fillId="0" borderId="16" xfId="0" applyNumberFormat="1" applyBorder="1" applyAlignment="1">
      <alignment horizontal="center"/>
    </xf>
    <xf numFmtId="1" fontId="0" fillId="0" borderId="1" xfId="0" applyNumberFormat="1" applyBorder="1" applyAlignment="1">
      <alignment horizontal="center"/>
    </xf>
    <xf numFmtId="164" fontId="0" fillId="0" borderId="1" xfId="0" applyNumberFormat="1" applyBorder="1" applyAlignment="1">
      <alignment horizontal="center"/>
    </xf>
    <xf numFmtId="0" fontId="0" fillId="0" borderId="0" xfId="0" applyAlignment="1">
      <alignment horizontal="center" textRotation="45" wrapText="1"/>
    </xf>
    <xf numFmtId="0" fontId="0" fillId="0" borderId="14" xfId="0" applyBorder="1"/>
    <xf numFmtId="0" fontId="0" fillId="0" borderId="20" xfId="0" applyBorder="1"/>
    <xf numFmtId="0" fontId="0" fillId="0" borderId="21" xfId="0" applyBorder="1" applyAlignment="1">
      <alignment horizontal="center"/>
    </xf>
    <xf numFmtId="0" fontId="0" fillId="0" borderId="1" xfId="0" applyBorder="1" applyAlignment="1">
      <alignment horizontal="center"/>
    </xf>
    <xf numFmtId="0" fontId="0" fillId="0" borderId="22" xfId="0" applyBorder="1" applyAlignment="1">
      <alignment horizontal="center"/>
    </xf>
    <xf numFmtId="0" fontId="0" fillId="0" borderId="4" xfId="0" applyFill="1" applyBorder="1" applyAlignment="1">
      <alignment horizontal="center"/>
    </xf>
    <xf numFmtId="0" fontId="0" fillId="0" borderId="15" xfId="0" applyFill="1" applyBorder="1" applyAlignment="1">
      <alignment horizontal="center"/>
    </xf>
    <xf numFmtId="0" fontId="0" fillId="0" borderId="17" xfId="0" applyFill="1" applyBorder="1" applyAlignment="1">
      <alignment horizontal="center"/>
    </xf>
    <xf numFmtId="1" fontId="0" fillId="0" borderId="18" xfId="0" applyNumberFormat="1" applyFill="1" applyBorder="1" applyAlignment="1">
      <alignment horizontal="center"/>
    </xf>
    <xf numFmtId="1" fontId="0" fillId="0" borderId="16" xfId="0" applyNumberFormat="1" applyFill="1" applyBorder="1" applyAlignment="1">
      <alignment horizontal="center"/>
    </xf>
    <xf numFmtId="1" fontId="0" fillId="0" borderId="19" xfId="0" applyNumberFormat="1" applyFill="1" applyBorder="1" applyAlignment="1">
      <alignment horizontal="center"/>
    </xf>
    <xf numFmtId="1" fontId="0" fillId="0" borderId="14" xfId="0" applyNumberFormat="1" applyFill="1" applyBorder="1" applyAlignment="1">
      <alignment horizontal="center"/>
    </xf>
    <xf numFmtId="1" fontId="0" fillId="0" borderId="0" xfId="0" applyNumberFormat="1" applyFill="1" applyAlignment="1">
      <alignment horizontal="center"/>
    </xf>
    <xf numFmtId="1" fontId="0" fillId="0" borderId="20" xfId="0" applyNumberFormat="1" applyFill="1" applyBorder="1" applyAlignment="1">
      <alignment horizontal="center"/>
    </xf>
    <xf numFmtId="1" fontId="0" fillId="0" borderId="21" xfId="0" applyNumberFormat="1" applyFill="1" applyBorder="1" applyAlignment="1">
      <alignment horizontal="center"/>
    </xf>
    <xf numFmtId="1" fontId="0" fillId="0" borderId="1" xfId="0" applyNumberFormat="1" applyFill="1" applyBorder="1" applyAlignment="1">
      <alignment horizontal="center"/>
    </xf>
    <xf numFmtId="1" fontId="0" fillId="0" borderId="22" xfId="0" applyNumberFormat="1" applyFill="1" applyBorder="1" applyAlignment="1">
      <alignment horizontal="center"/>
    </xf>
    <xf numFmtId="164" fontId="0" fillId="0" borderId="21" xfId="0" applyNumberFormat="1" applyFill="1" applyBorder="1" applyAlignment="1">
      <alignment horizontal="center"/>
    </xf>
    <xf numFmtId="164" fontId="0" fillId="0" borderId="1" xfId="0" quotePrefix="1" applyNumberFormat="1" applyFill="1" applyBorder="1" applyAlignment="1">
      <alignment horizontal="center"/>
    </xf>
    <xf numFmtId="164" fontId="0" fillId="0" borderId="22" xfId="0" applyNumberFormat="1" applyFill="1" applyBorder="1" applyAlignment="1">
      <alignment horizontal="center"/>
    </xf>
    <xf numFmtId="164" fontId="0" fillId="0" borderId="1" xfId="0" applyNumberForma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19</xdr:col>
      <xdr:colOff>598268</xdr:colOff>
      <xdr:row>4</xdr:row>
      <xdr:rowOff>167640</xdr:rowOff>
    </xdr:from>
    <xdr:to>
      <xdr:col>28</xdr:col>
      <xdr:colOff>171449</xdr:colOff>
      <xdr:row>13</xdr:row>
      <xdr:rowOff>26670</xdr:rowOff>
    </xdr:to>
    <xdr:pic>
      <xdr:nvPicPr>
        <xdr:cNvPr id="2" name="Afbeelding 1" descr="accessibility - Colorblindness-friendly colors called &quot;green ...">
          <a:extLst>
            <a:ext uri="{FF2B5EF4-FFF2-40B4-BE49-F238E27FC236}">
              <a16:creationId xmlns:a16="http://schemas.microsoft.com/office/drawing/2014/main" id="{1AB1EA97-627A-4499-AEFF-D0359261E1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691208" y="2926080"/>
          <a:ext cx="5063391" cy="15163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70F4E-3D0F-41D7-A57A-71F6E8422874}">
  <dimension ref="B1:M24"/>
  <sheetViews>
    <sheetView showGridLines="0" tabSelected="1" workbookViewId="0">
      <selection activeCell="A25" sqref="A1:P25"/>
    </sheetView>
  </sheetViews>
  <sheetFormatPr defaultRowHeight="14.5" x14ac:dyDescent="0.35"/>
  <cols>
    <col min="1" max="1" width="1.7265625" customWidth="1"/>
    <col min="2" max="2" width="16.26953125" bestFit="1" customWidth="1"/>
    <col min="6" max="6" width="0.54296875" customWidth="1"/>
    <col min="12" max="12" width="11" customWidth="1"/>
    <col min="13" max="15" width="8.7265625" customWidth="1"/>
    <col min="17" max="17" width="6" customWidth="1"/>
  </cols>
  <sheetData>
    <row r="1" spans="2:13" ht="3" customHeight="1" x14ac:dyDescent="0.35"/>
    <row r="2" spans="2:13" ht="181" x14ac:dyDescent="0.35">
      <c r="B2" s="2"/>
      <c r="C2" s="38" t="s">
        <v>80</v>
      </c>
      <c r="D2" s="38" t="s">
        <v>82</v>
      </c>
      <c r="E2" s="38" t="s">
        <v>79</v>
      </c>
      <c r="F2" s="69"/>
      <c r="G2" s="38" t="s">
        <v>83</v>
      </c>
      <c r="H2" s="38" t="s">
        <v>84</v>
      </c>
      <c r="I2" s="38" t="s">
        <v>85</v>
      </c>
      <c r="J2" s="38" t="s">
        <v>74</v>
      </c>
      <c r="K2" s="38" t="s">
        <v>86</v>
      </c>
      <c r="L2" s="38" t="s">
        <v>87</v>
      </c>
      <c r="M2" s="38" t="s">
        <v>88</v>
      </c>
    </row>
    <row r="3" spans="2:13" x14ac:dyDescent="0.35">
      <c r="B3" s="4" t="s">
        <v>89</v>
      </c>
      <c r="C3" s="75" t="s">
        <v>110</v>
      </c>
      <c r="D3" s="76" t="s">
        <v>111</v>
      </c>
      <c r="E3" s="77" t="s">
        <v>112</v>
      </c>
      <c r="F3" s="4"/>
      <c r="G3" s="75" t="s">
        <v>113</v>
      </c>
      <c r="H3" s="76">
        <v>28</v>
      </c>
      <c r="I3" s="76" t="s">
        <v>114</v>
      </c>
      <c r="J3" s="76" t="s">
        <v>115</v>
      </c>
      <c r="K3" s="76" t="s">
        <v>116</v>
      </c>
      <c r="L3" s="76" t="s">
        <v>117</v>
      </c>
      <c r="M3" s="77" t="s">
        <v>118</v>
      </c>
    </row>
    <row r="4" spans="2:13" x14ac:dyDescent="0.35">
      <c r="B4" s="64" t="s">
        <v>90</v>
      </c>
      <c r="C4" s="75">
        <v>21</v>
      </c>
      <c r="D4" s="76" t="s">
        <v>119</v>
      </c>
      <c r="E4" s="77" t="s">
        <v>120</v>
      </c>
      <c r="F4" s="64"/>
      <c r="G4" s="75">
        <v>29</v>
      </c>
      <c r="H4" s="76" t="s">
        <v>121</v>
      </c>
      <c r="I4" s="76" t="s">
        <v>122</v>
      </c>
      <c r="J4" s="76" t="s">
        <v>123</v>
      </c>
      <c r="K4" s="76" t="s">
        <v>124</v>
      </c>
      <c r="L4" s="76" t="s">
        <v>125</v>
      </c>
      <c r="M4" s="77" t="s">
        <v>126</v>
      </c>
    </row>
    <row r="5" spans="2:13" x14ac:dyDescent="0.35">
      <c r="B5" s="65" t="s">
        <v>91</v>
      </c>
      <c r="C5" s="78" t="s">
        <v>127</v>
      </c>
      <c r="D5" s="79" t="s">
        <v>128</v>
      </c>
      <c r="E5" s="80" t="s">
        <v>129</v>
      </c>
      <c r="F5" s="66"/>
      <c r="G5" s="78" t="s">
        <v>130</v>
      </c>
      <c r="H5" s="79" t="s">
        <v>131</v>
      </c>
      <c r="I5" s="79" t="s">
        <v>132</v>
      </c>
      <c r="J5" s="79" t="s">
        <v>133</v>
      </c>
      <c r="K5" s="79" t="s">
        <v>134</v>
      </c>
      <c r="L5" s="79" t="s">
        <v>135</v>
      </c>
      <c r="M5" s="80" t="s">
        <v>136</v>
      </c>
    </row>
    <row r="6" spans="2:13" x14ac:dyDescent="0.35">
      <c r="B6" s="2" t="s">
        <v>92</v>
      </c>
      <c r="C6" s="81" t="s">
        <v>137</v>
      </c>
      <c r="D6" s="82" t="s">
        <v>138</v>
      </c>
      <c r="E6" s="83" t="s">
        <v>139</v>
      </c>
      <c r="F6" s="3"/>
      <c r="G6" s="81" t="s">
        <v>140</v>
      </c>
      <c r="H6" s="82" t="s">
        <v>141</v>
      </c>
      <c r="I6" s="82" t="s">
        <v>142</v>
      </c>
      <c r="J6" s="82" t="s">
        <v>143</v>
      </c>
      <c r="K6" s="82" t="s">
        <v>144</v>
      </c>
      <c r="L6" s="82" t="s">
        <v>145</v>
      </c>
      <c r="M6" s="83" t="s">
        <v>146</v>
      </c>
    </row>
    <row r="7" spans="2:13" x14ac:dyDescent="0.35">
      <c r="B7" s="2" t="s">
        <v>93</v>
      </c>
      <c r="C7" s="81" t="s">
        <v>147</v>
      </c>
      <c r="D7" s="82" t="s">
        <v>148</v>
      </c>
      <c r="E7" s="83" t="s">
        <v>149</v>
      </c>
      <c r="F7" s="3"/>
      <c r="G7" s="81" t="s">
        <v>150</v>
      </c>
      <c r="H7" s="82" t="s">
        <v>151</v>
      </c>
      <c r="I7" s="82" t="s">
        <v>152</v>
      </c>
      <c r="J7" s="82" t="s">
        <v>153</v>
      </c>
      <c r="K7" s="82" t="s">
        <v>154</v>
      </c>
      <c r="L7" s="82" t="s">
        <v>155</v>
      </c>
      <c r="M7" s="83" t="s">
        <v>156</v>
      </c>
    </row>
    <row r="8" spans="2:13" x14ac:dyDescent="0.35">
      <c r="B8" s="2" t="s">
        <v>94</v>
      </c>
      <c r="C8" s="81" t="s">
        <v>157</v>
      </c>
      <c r="D8" s="82" t="s">
        <v>158</v>
      </c>
      <c r="E8" s="83" t="s">
        <v>159</v>
      </c>
      <c r="F8" s="3"/>
      <c r="G8" s="81" t="s">
        <v>160</v>
      </c>
      <c r="H8" s="82" t="s">
        <v>161</v>
      </c>
      <c r="I8" s="82" t="s">
        <v>162</v>
      </c>
      <c r="J8" s="82" t="s">
        <v>163</v>
      </c>
      <c r="K8" s="82" t="s">
        <v>145</v>
      </c>
      <c r="L8" s="82" t="s">
        <v>164</v>
      </c>
      <c r="M8" s="83" t="s">
        <v>165</v>
      </c>
    </row>
    <row r="9" spans="2:13" x14ac:dyDescent="0.35">
      <c r="B9" s="2" t="s">
        <v>95</v>
      </c>
      <c r="C9" s="81" t="s">
        <v>166</v>
      </c>
      <c r="D9" s="82" t="s">
        <v>128</v>
      </c>
      <c r="E9" s="83" t="s">
        <v>167</v>
      </c>
      <c r="F9" s="3"/>
      <c r="G9" s="81" t="s">
        <v>168</v>
      </c>
      <c r="H9" s="82" t="s">
        <v>169</v>
      </c>
      <c r="I9" s="82" t="s">
        <v>170</v>
      </c>
      <c r="J9" s="82" t="s">
        <v>171</v>
      </c>
      <c r="K9" s="82" t="s">
        <v>172</v>
      </c>
      <c r="L9" s="82" t="s">
        <v>173</v>
      </c>
      <c r="M9" s="83" t="s">
        <v>139</v>
      </c>
    </row>
    <row r="10" spans="2:13" x14ac:dyDescent="0.35">
      <c r="B10" s="2" t="s">
        <v>96</v>
      </c>
      <c r="C10" s="81" t="s">
        <v>174</v>
      </c>
      <c r="D10" s="82" t="s">
        <v>175</v>
      </c>
      <c r="E10" s="83" t="s">
        <v>176</v>
      </c>
      <c r="F10" s="3"/>
      <c r="G10" s="81" t="s">
        <v>177</v>
      </c>
      <c r="H10" s="82" t="s">
        <v>178</v>
      </c>
      <c r="I10" s="82" t="s">
        <v>179</v>
      </c>
      <c r="J10" s="82" t="s">
        <v>180</v>
      </c>
      <c r="K10" s="82" t="s">
        <v>181</v>
      </c>
      <c r="L10" s="82" t="s">
        <v>182</v>
      </c>
      <c r="M10" s="83" t="s">
        <v>183</v>
      </c>
    </row>
    <row r="11" spans="2:13" x14ac:dyDescent="0.35">
      <c r="B11" s="2" t="s">
        <v>97</v>
      </c>
      <c r="C11" s="81" t="s">
        <v>137</v>
      </c>
      <c r="D11" s="82" t="s">
        <v>184</v>
      </c>
      <c r="E11" s="83" t="s">
        <v>185</v>
      </c>
      <c r="F11" s="3"/>
      <c r="G11" s="81" t="s">
        <v>186</v>
      </c>
      <c r="H11" s="82" t="s">
        <v>187</v>
      </c>
      <c r="I11" s="82" t="s">
        <v>188</v>
      </c>
      <c r="J11" s="82" t="s">
        <v>189</v>
      </c>
      <c r="K11" s="82" t="s">
        <v>190</v>
      </c>
      <c r="L11" s="82" t="s">
        <v>191</v>
      </c>
      <c r="M11" s="83" t="s">
        <v>192</v>
      </c>
    </row>
    <row r="12" spans="2:13" x14ac:dyDescent="0.35">
      <c r="B12" s="2" t="s">
        <v>98</v>
      </c>
      <c r="C12" s="81" t="s">
        <v>193</v>
      </c>
      <c r="D12" s="82" t="s">
        <v>194</v>
      </c>
      <c r="E12" s="83" t="s">
        <v>195</v>
      </c>
      <c r="F12" s="3"/>
      <c r="G12" s="81" t="s">
        <v>196</v>
      </c>
      <c r="H12" s="82" t="s">
        <v>197</v>
      </c>
      <c r="I12" s="82" t="s">
        <v>198</v>
      </c>
      <c r="J12" s="82" t="s">
        <v>184</v>
      </c>
      <c r="K12" s="82" t="s">
        <v>199</v>
      </c>
      <c r="L12" s="82" t="s">
        <v>200</v>
      </c>
      <c r="M12" s="83" t="s">
        <v>201</v>
      </c>
    </row>
    <row r="13" spans="2:13" x14ac:dyDescent="0.35">
      <c r="B13" s="4" t="s">
        <v>99</v>
      </c>
      <c r="C13" s="84" t="s">
        <v>202</v>
      </c>
      <c r="D13" s="85" t="s">
        <v>203</v>
      </c>
      <c r="E13" s="86" t="s">
        <v>134</v>
      </c>
      <c r="F13" s="67"/>
      <c r="G13" s="84" t="s">
        <v>204</v>
      </c>
      <c r="H13" s="85" t="s">
        <v>205</v>
      </c>
      <c r="I13" s="85" t="s">
        <v>206</v>
      </c>
      <c r="J13" s="85" t="s">
        <v>207</v>
      </c>
      <c r="K13" s="85" t="s">
        <v>208</v>
      </c>
      <c r="L13" s="85" t="s">
        <v>209</v>
      </c>
      <c r="M13" s="86" t="s">
        <v>210</v>
      </c>
    </row>
    <row r="14" spans="2:13" x14ac:dyDescent="0.35">
      <c r="B14" s="65" t="s">
        <v>100</v>
      </c>
      <c r="C14" s="78">
        <v>3</v>
      </c>
      <c r="D14" s="79">
        <v>3</v>
      </c>
      <c r="E14" s="80">
        <v>5</v>
      </c>
      <c r="F14" s="66"/>
      <c r="G14" s="78">
        <v>140</v>
      </c>
      <c r="H14" s="79">
        <v>61</v>
      </c>
      <c r="I14" s="79">
        <v>46</v>
      </c>
      <c r="J14" s="79">
        <v>49</v>
      </c>
      <c r="K14" s="79">
        <v>27</v>
      </c>
      <c r="L14" s="79">
        <v>24</v>
      </c>
      <c r="M14" s="80">
        <v>43</v>
      </c>
    </row>
    <row r="15" spans="2:13" x14ac:dyDescent="0.35">
      <c r="B15" s="2" t="s">
        <v>101</v>
      </c>
      <c r="C15" s="81">
        <v>26</v>
      </c>
      <c r="D15" s="82">
        <v>13</v>
      </c>
      <c r="E15" s="83">
        <v>22</v>
      </c>
      <c r="F15" s="3"/>
      <c r="G15" s="81">
        <v>228</v>
      </c>
      <c r="H15" s="82">
        <v>176</v>
      </c>
      <c r="I15" s="82">
        <v>50</v>
      </c>
      <c r="J15" s="82">
        <v>48</v>
      </c>
      <c r="K15" s="82">
        <v>39</v>
      </c>
      <c r="L15" s="82">
        <v>53</v>
      </c>
      <c r="M15" s="83">
        <v>46</v>
      </c>
    </row>
    <row r="16" spans="2:13" x14ac:dyDescent="0.35">
      <c r="B16" s="2" t="s">
        <v>102</v>
      </c>
      <c r="C16" s="81">
        <v>218</v>
      </c>
      <c r="D16" s="82">
        <v>29</v>
      </c>
      <c r="E16" s="83">
        <v>379</v>
      </c>
      <c r="F16" s="3"/>
      <c r="G16" s="81">
        <v>1360</v>
      </c>
      <c r="H16" s="82">
        <v>726</v>
      </c>
      <c r="I16" s="82">
        <v>436</v>
      </c>
      <c r="J16" s="82">
        <v>291</v>
      </c>
      <c r="K16" s="82">
        <v>271</v>
      </c>
      <c r="L16" s="82">
        <v>278</v>
      </c>
      <c r="M16" s="83">
        <v>384</v>
      </c>
    </row>
    <row r="17" spans="2:13" x14ac:dyDescent="0.35">
      <c r="B17" s="4" t="s">
        <v>103</v>
      </c>
      <c r="C17" s="84">
        <v>77</v>
      </c>
      <c r="D17" s="85">
        <v>37</v>
      </c>
      <c r="E17" s="86">
        <v>44</v>
      </c>
      <c r="F17" s="67"/>
      <c r="G17" s="84">
        <v>649</v>
      </c>
      <c r="H17" s="85">
        <v>397</v>
      </c>
      <c r="I17" s="85">
        <v>147</v>
      </c>
      <c r="J17" s="85">
        <v>168</v>
      </c>
      <c r="K17" s="85">
        <v>117</v>
      </c>
      <c r="L17" s="85">
        <v>156</v>
      </c>
      <c r="M17" s="86">
        <v>119</v>
      </c>
    </row>
    <row r="18" spans="2:13" x14ac:dyDescent="0.35">
      <c r="B18" s="65" t="s">
        <v>104</v>
      </c>
      <c r="C18" s="78">
        <v>450</v>
      </c>
      <c r="D18" s="79">
        <v>200</v>
      </c>
      <c r="E18" s="80">
        <v>310</v>
      </c>
      <c r="F18" s="66"/>
      <c r="G18" s="78">
        <v>3950</v>
      </c>
      <c r="H18" s="79">
        <v>1520</v>
      </c>
      <c r="I18" s="79">
        <v>2090</v>
      </c>
      <c r="J18" s="79">
        <v>2890</v>
      </c>
      <c r="K18" s="79">
        <v>1540</v>
      </c>
      <c r="L18" s="79">
        <v>2510</v>
      </c>
      <c r="M18" s="80">
        <v>1110</v>
      </c>
    </row>
    <row r="19" spans="2:13" x14ac:dyDescent="0.35">
      <c r="B19" s="2" t="s">
        <v>105</v>
      </c>
      <c r="C19" s="81">
        <v>620</v>
      </c>
      <c r="D19" s="82">
        <v>420</v>
      </c>
      <c r="E19" s="83">
        <v>300</v>
      </c>
      <c r="F19" s="3"/>
      <c r="G19" s="81">
        <v>4770</v>
      </c>
      <c r="H19" s="82">
        <v>3280</v>
      </c>
      <c r="I19" s="82">
        <v>980</v>
      </c>
      <c r="J19" s="82">
        <v>1530</v>
      </c>
      <c r="K19" s="82">
        <v>1190</v>
      </c>
      <c r="L19" s="82">
        <v>1290</v>
      </c>
      <c r="M19" s="83">
        <v>900</v>
      </c>
    </row>
    <row r="20" spans="2:13" x14ac:dyDescent="0.35">
      <c r="B20" s="2" t="s">
        <v>106</v>
      </c>
      <c r="C20" s="81">
        <v>49</v>
      </c>
      <c r="D20" s="82">
        <v>38</v>
      </c>
      <c r="E20" s="83">
        <v>188</v>
      </c>
      <c r="F20" s="3"/>
      <c r="G20" s="81">
        <v>1080</v>
      </c>
      <c r="H20" s="82">
        <v>533</v>
      </c>
      <c r="I20" s="82">
        <v>219</v>
      </c>
      <c r="J20" s="82">
        <v>352</v>
      </c>
      <c r="K20" s="82">
        <v>173</v>
      </c>
      <c r="L20" s="82">
        <v>268</v>
      </c>
      <c r="M20" s="83">
        <v>269</v>
      </c>
    </row>
    <row r="21" spans="2:13" x14ac:dyDescent="0.35">
      <c r="B21" s="2" t="s">
        <v>107</v>
      </c>
      <c r="C21" s="81">
        <v>167</v>
      </c>
      <c r="D21" s="82">
        <v>377</v>
      </c>
      <c r="E21" s="83">
        <v>138</v>
      </c>
      <c r="F21" s="3"/>
      <c r="G21" s="81">
        <v>2180</v>
      </c>
      <c r="H21" s="82">
        <v>1840</v>
      </c>
      <c r="I21" s="82">
        <v>453</v>
      </c>
      <c r="J21" s="82">
        <v>1030</v>
      </c>
      <c r="K21" s="82">
        <v>525</v>
      </c>
      <c r="L21" s="82">
        <v>475</v>
      </c>
      <c r="M21" s="83">
        <v>501</v>
      </c>
    </row>
    <row r="22" spans="2:13" x14ac:dyDescent="0.35">
      <c r="B22" s="4" t="s">
        <v>108</v>
      </c>
      <c r="C22" s="87" t="s">
        <v>211</v>
      </c>
      <c r="D22" s="88" t="s">
        <v>72</v>
      </c>
      <c r="E22" s="89" t="s">
        <v>212</v>
      </c>
      <c r="F22" s="68"/>
      <c r="G22" s="87" t="s">
        <v>213</v>
      </c>
      <c r="H22" s="90" t="s">
        <v>214</v>
      </c>
      <c r="I22" s="90" t="s">
        <v>215</v>
      </c>
      <c r="J22" s="90" t="s">
        <v>216</v>
      </c>
      <c r="K22" s="90" t="s">
        <v>217</v>
      </c>
      <c r="L22" s="90" t="s">
        <v>218</v>
      </c>
      <c r="M22" s="89" t="s">
        <v>219</v>
      </c>
    </row>
    <row r="23" spans="2:13" ht="4.9000000000000004" customHeight="1" x14ac:dyDescent="0.35">
      <c r="C23" s="70"/>
      <c r="E23" s="71"/>
      <c r="G23" s="70"/>
      <c r="M23" s="71"/>
    </row>
    <row r="24" spans="2:13" x14ac:dyDescent="0.35">
      <c r="C24" s="72" t="s">
        <v>226</v>
      </c>
      <c r="D24" s="73"/>
      <c r="E24" s="74"/>
      <c r="G24" s="72" t="s">
        <v>225</v>
      </c>
      <c r="H24" s="73"/>
      <c r="I24" s="73"/>
      <c r="J24" s="73"/>
      <c r="K24" s="73"/>
      <c r="L24" s="73"/>
      <c r="M24" s="74"/>
    </row>
  </sheetData>
  <mergeCells count="2">
    <mergeCell ref="C24:E24"/>
    <mergeCell ref="G24:M24"/>
  </mergeCells>
  <pageMargins left="0.7" right="0.7" top="0.75" bottom="0.75" header="0.3" footer="0.3"/>
  <pageSetup orientation="portrait" r:id="rId1"/>
  <ignoredErrors>
    <ignoredError sqref="G22:M22 G3:M13 C3:E13 C22:E22" numberStoredAsText="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6F3D0-4D9A-4608-9CB5-483C70ECBC64}">
  <dimension ref="B2:Y21"/>
  <sheetViews>
    <sheetView zoomScale="85" zoomScaleNormal="85" workbookViewId="0">
      <selection activeCell="X4" sqref="W4:X10"/>
    </sheetView>
  </sheetViews>
  <sheetFormatPr defaultRowHeight="14.5" x14ac:dyDescent="0.35"/>
  <cols>
    <col min="2" max="2" width="34.81640625" customWidth="1"/>
    <col min="3" max="3" width="9.81640625" bestFit="1" customWidth="1"/>
    <col min="4" max="4" width="20.81640625" bestFit="1" customWidth="1"/>
    <col min="5" max="5" width="6.7265625" bestFit="1" customWidth="1"/>
    <col min="6" max="6" width="6.26953125" bestFit="1" customWidth="1"/>
    <col min="7" max="7" width="6.81640625" bestFit="1" customWidth="1"/>
    <col min="8" max="8" width="6.54296875" bestFit="1" customWidth="1"/>
    <col min="9" max="10" width="7.26953125" bestFit="1" customWidth="1"/>
    <col min="11" max="13" width="6.7265625" bestFit="1" customWidth="1"/>
    <col min="14" max="14" width="7.7265625" bestFit="1" customWidth="1"/>
    <col min="15" max="15" width="8.26953125" bestFit="1" customWidth="1"/>
    <col min="16" max="17" width="6.54296875" bestFit="1" customWidth="1"/>
    <col min="18" max="20" width="7.26953125" bestFit="1" customWidth="1"/>
    <col min="21" max="21" width="7.7265625" bestFit="1" customWidth="1"/>
    <col min="22" max="22" width="7.26953125" bestFit="1" customWidth="1"/>
    <col min="23" max="23" width="14.1796875" bestFit="1" customWidth="1"/>
    <col min="24" max="24" width="16" bestFit="1" customWidth="1"/>
    <col min="25" max="25" width="11.26953125" bestFit="1" customWidth="1"/>
  </cols>
  <sheetData>
    <row r="2" spans="2:25" x14ac:dyDescent="0.35">
      <c r="N2" s="5"/>
      <c r="O2" s="5"/>
      <c r="P2" s="5"/>
      <c r="Q2" s="5"/>
    </row>
    <row r="3" spans="2:25" x14ac:dyDescent="0.35">
      <c r="B3" s="12" t="s">
        <v>109</v>
      </c>
      <c r="C3" s="12" t="s">
        <v>89</v>
      </c>
      <c r="D3" s="12" t="s">
        <v>90</v>
      </c>
      <c r="E3" s="12" t="s">
        <v>91</v>
      </c>
      <c r="F3" s="12" t="s">
        <v>92</v>
      </c>
      <c r="G3" s="12" t="s">
        <v>93</v>
      </c>
      <c r="H3" s="12" t="s">
        <v>94</v>
      </c>
      <c r="I3" s="12" t="s">
        <v>95</v>
      </c>
      <c r="J3" s="12" t="s">
        <v>96</v>
      </c>
      <c r="K3" s="12" t="s">
        <v>97</v>
      </c>
      <c r="L3" s="12" t="s">
        <v>98</v>
      </c>
      <c r="M3" s="12" t="s">
        <v>99</v>
      </c>
      <c r="N3" s="12" t="s">
        <v>100</v>
      </c>
      <c r="O3" s="12" t="s">
        <v>101</v>
      </c>
      <c r="P3" s="12" t="s">
        <v>102</v>
      </c>
      <c r="Q3" s="12" t="s">
        <v>103</v>
      </c>
      <c r="R3" s="12" t="s">
        <v>104</v>
      </c>
      <c r="S3" s="12" t="s">
        <v>105</v>
      </c>
      <c r="T3" s="12" t="s">
        <v>106</v>
      </c>
      <c r="U3" s="12" t="s">
        <v>107</v>
      </c>
      <c r="V3" s="12" t="s">
        <v>108</v>
      </c>
      <c r="W3" s="12" t="s">
        <v>223</v>
      </c>
      <c r="X3" s="12" t="s">
        <v>224</v>
      </c>
    </row>
    <row r="4" spans="2:25" ht="29" x14ac:dyDescent="0.35">
      <c r="B4" s="16" t="s">
        <v>80</v>
      </c>
      <c r="C4" s="12">
        <v>3.41</v>
      </c>
      <c r="D4" s="12">
        <v>21</v>
      </c>
      <c r="E4" s="18">
        <v>9.0999999999999998E-2</v>
      </c>
      <c r="F4" s="18">
        <v>0.13300000000000001</v>
      </c>
      <c r="G4" s="18">
        <v>0.35799999999999998</v>
      </c>
      <c r="H4" s="18">
        <v>0.14099999999999999</v>
      </c>
      <c r="I4" s="18">
        <v>6.9000000000000006E-2</v>
      </c>
      <c r="J4" s="18">
        <v>0.155</v>
      </c>
      <c r="K4" s="18">
        <v>0.13300000000000001</v>
      </c>
      <c r="L4" s="18">
        <v>2.3E-2</v>
      </c>
      <c r="M4" s="19">
        <v>0.191</v>
      </c>
      <c r="N4" s="20">
        <v>3</v>
      </c>
      <c r="O4" s="20">
        <v>26</v>
      </c>
      <c r="P4" s="20">
        <v>218</v>
      </c>
      <c r="Q4" s="20">
        <v>77</v>
      </c>
      <c r="R4" s="20">
        <v>450</v>
      </c>
      <c r="S4" s="20">
        <v>620</v>
      </c>
      <c r="T4" s="20">
        <v>49</v>
      </c>
      <c r="U4" s="20">
        <v>167</v>
      </c>
      <c r="V4" s="17">
        <v>0.2</v>
      </c>
      <c r="W4" s="61">
        <v>0.155</v>
      </c>
      <c r="X4" s="61">
        <v>5.5E-2</v>
      </c>
    </row>
    <row r="5" spans="2:25" ht="29" x14ac:dyDescent="0.35">
      <c r="B5" s="16" t="s">
        <v>81</v>
      </c>
      <c r="C5" s="12">
        <v>10.3</v>
      </c>
      <c r="D5" s="12">
        <v>76.3</v>
      </c>
      <c r="E5" s="18">
        <v>0.23</v>
      </c>
      <c r="F5" s="18">
        <v>0.35699999999999998</v>
      </c>
      <c r="G5" s="18">
        <v>0.71</v>
      </c>
      <c r="H5" s="18">
        <v>0.22800000000000001</v>
      </c>
      <c r="I5" s="18">
        <v>0.183</v>
      </c>
      <c r="J5" s="18">
        <v>0.52</v>
      </c>
      <c r="K5" s="18">
        <v>0.28100000000000003</v>
      </c>
      <c r="L5" s="18">
        <v>0.127</v>
      </c>
      <c r="M5" s="19">
        <v>0.41499999999999998</v>
      </c>
      <c r="N5" s="20">
        <v>15</v>
      </c>
      <c r="O5" s="20">
        <v>22</v>
      </c>
      <c r="P5" s="20">
        <v>107</v>
      </c>
      <c r="Q5" s="20">
        <v>108</v>
      </c>
      <c r="R5" s="20">
        <v>1170</v>
      </c>
      <c r="S5" s="20">
        <v>700</v>
      </c>
      <c r="T5" s="20">
        <v>144</v>
      </c>
      <c r="U5" s="20">
        <v>682</v>
      </c>
      <c r="V5" s="17">
        <v>33.9</v>
      </c>
      <c r="W5" s="61">
        <v>0.12</v>
      </c>
      <c r="X5" s="61">
        <v>0.04</v>
      </c>
    </row>
    <row r="6" spans="2:25" ht="29" x14ac:dyDescent="0.35">
      <c r="B6" s="16" t="s">
        <v>82</v>
      </c>
      <c r="C6" s="12">
        <v>2.38</v>
      </c>
      <c r="D6" s="12">
        <v>28.6</v>
      </c>
      <c r="E6" s="18">
        <v>5.6000000000000001E-2</v>
      </c>
      <c r="F6" s="18">
        <v>0.10299999999999999</v>
      </c>
      <c r="G6" s="18">
        <v>0.19700000000000001</v>
      </c>
      <c r="H6" s="18">
        <v>8.5999999999999993E-2</v>
      </c>
      <c r="I6" s="18">
        <v>5.6000000000000001E-2</v>
      </c>
      <c r="J6" s="18">
        <v>0.127</v>
      </c>
      <c r="K6" s="18">
        <v>8.5000000000000006E-2</v>
      </c>
      <c r="L6" s="18">
        <v>2.8000000000000001E-2</v>
      </c>
      <c r="M6" s="19">
        <v>0.14499999999999999</v>
      </c>
      <c r="N6" s="20">
        <v>3</v>
      </c>
      <c r="O6" s="20">
        <v>13</v>
      </c>
      <c r="P6" s="20">
        <v>29</v>
      </c>
      <c r="Q6" s="20">
        <v>37</v>
      </c>
      <c r="R6" s="20">
        <v>200</v>
      </c>
      <c r="S6" s="20">
        <v>420</v>
      </c>
      <c r="T6" s="20">
        <v>38</v>
      </c>
      <c r="U6" s="20">
        <v>377</v>
      </c>
      <c r="V6" s="23" t="s">
        <v>72</v>
      </c>
      <c r="W6" s="61">
        <v>0.02</v>
      </c>
      <c r="X6" s="61">
        <v>1.6E-2</v>
      </c>
    </row>
    <row r="7" spans="2:25" ht="29" x14ac:dyDescent="0.35">
      <c r="B7" s="16" t="s">
        <v>79</v>
      </c>
      <c r="C7" s="12">
        <v>1.87</v>
      </c>
      <c r="D7" s="12">
        <v>20.100000000000001</v>
      </c>
      <c r="E7" s="18">
        <v>4.1000000000000002E-2</v>
      </c>
      <c r="F7" s="18">
        <v>7.5999999999999998E-2</v>
      </c>
      <c r="G7" s="18">
        <v>0.112</v>
      </c>
      <c r="H7" s="18">
        <v>0.114</v>
      </c>
      <c r="I7" s="18">
        <v>0.03</v>
      </c>
      <c r="J7" s="18">
        <v>8.3000000000000004E-2</v>
      </c>
      <c r="K7" s="18">
        <v>6.8000000000000005E-2</v>
      </c>
      <c r="L7" s="18">
        <v>2.9000000000000001E-2</v>
      </c>
      <c r="M7" s="19">
        <v>0.105</v>
      </c>
      <c r="N7" s="20">
        <v>5</v>
      </c>
      <c r="O7" s="20">
        <v>22</v>
      </c>
      <c r="P7" s="20">
        <v>379</v>
      </c>
      <c r="Q7" s="20">
        <v>44</v>
      </c>
      <c r="R7" s="20">
        <v>310</v>
      </c>
      <c r="S7" s="20">
        <v>300</v>
      </c>
      <c r="T7" s="20">
        <v>188</v>
      </c>
      <c r="U7" s="20">
        <v>138</v>
      </c>
      <c r="V7" s="17">
        <v>0.3</v>
      </c>
      <c r="W7" s="61">
        <v>0.106</v>
      </c>
      <c r="X7" s="61">
        <v>0.02</v>
      </c>
    </row>
    <row r="8" spans="2:25" x14ac:dyDescent="0.35">
      <c r="B8" s="16" t="s">
        <v>83</v>
      </c>
      <c r="C8" s="12">
        <v>43.3</v>
      </c>
      <c r="D8" s="12">
        <v>29</v>
      </c>
      <c r="E8" s="18">
        <v>1.07</v>
      </c>
      <c r="F8" s="18">
        <v>1.92</v>
      </c>
      <c r="G8" s="18">
        <v>3.22</v>
      </c>
      <c r="H8" s="18">
        <v>2.63</v>
      </c>
      <c r="I8" s="18">
        <v>0.53400000000000003</v>
      </c>
      <c r="J8" s="18">
        <v>2.0699999999999998</v>
      </c>
      <c r="K8" s="18">
        <v>1.72</v>
      </c>
      <c r="L8" s="18">
        <v>0.57499999999999996</v>
      </c>
      <c r="M8" s="19">
        <v>1.98</v>
      </c>
      <c r="N8" s="20">
        <v>140</v>
      </c>
      <c r="O8" s="20">
        <v>228</v>
      </c>
      <c r="P8" s="20">
        <v>1360</v>
      </c>
      <c r="Q8" s="20">
        <v>649</v>
      </c>
      <c r="R8" s="20">
        <v>3950</v>
      </c>
      <c r="S8" s="20">
        <v>4770</v>
      </c>
      <c r="T8" s="20">
        <v>1080</v>
      </c>
      <c r="U8" s="20">
        <v>2180</v>
      </c>
      <c r="V8" s="17">
        <v>19.3</v>
      </c>
      <c r="W8" s="61">
        <v>0.42699999999999999</v>
      </c>
      <c r="X8" s="61">
        <v>0.755</v>
      </c>
      <c r="Y8" s="60"/>
    </row>
    <row r="9" spans="2:25" ht="29" x14ac:dyDescent="0.35">
      <c r="B9" s="16" t="s">
        <v>84</v>
      </c>
      <c r="C9" s="12">
        <v>28</v>
      </c>
      <c r="D9" s="12">
        <v>15.3</v>
      </c>
      <c r="E9" s="18">
        <v>0.65500000000000003</v>
      </c>
      <c r="F9" s="18">
        <v>0.97799999999999998</v>
      </c>
      <c r="G9" s="18">
        <v>1.81</v>
      </c>
      <c r="H9" s="18">
        <v>0.94499999999999995</v>
      </c>
      <c r="I9" s="18">
        <v>0.29099999999999998</v>
      </c>
      <c r="J9" s="18">
        <v>1.43</v>
      </c>
      <c r="K9" s="18">
        <v>0.61</v>
      </c>
      <c r="L9" s="18">
        <v>0.23100000000000001</v>
      </c>
      <c r="M9" s="19">
        <v>1.1499999999999999</v>
      </c>
      <c r="N9" s="20">
        <v>61</v>
      </c>
      <c r="O9" s="20">
        <v>176</v>
      </c>
      <c r="P9" s="20">
        <v>726</v>
      </c>
      <c r="Q9" s="20">
        <v>397</v>
      </c>
      <c r="R9" s="20">
        <v>1520</v>
      </c>
      <c r="S9" s="20">
        <v>3280</v>
      </c>
      <c r="T9" s="20">
        <v>533</v>
      </c>
      <c r="U9" s="20">
        <v>1840</v>
      </c>
      <c r="V9" s="17">
        <v>3.3</v>
      </c>
      <c r="W9" s="61">
        <v>8.5000000000000006E-2</v>
      </c>
      <c r="X9" s="61">
        <v>8.8999999999999996E-2</v>
      </c>
      <c r="Y9" s="60"/>
    </row>
    <row r="10" spans="2:25" ht="29" x14ac:dyDescent="0.35">
      <c r="B10" s="16" t="s">
        <v>85</v>
      </c>
      <c r="C10" s="12">
        <v>9.01</v>
      </c>
      <c r="D10" s="12">
        <v>26.2</v>
      </c>
      <c r="E10" s="18">
        <v>0.247</v>
      </c>
      <c r="F10" s="18">
        <v>0.42599999999999999</v>
      </c>
      <c r="G10" s="18">
        <v>0.76500000000000001</v>
      </c>
      <c r="H10" s="18">
        <v>0.63</v>
      </c>
      <c r="I10" s="18">
        <v>0.11700000000000001</v>
      </c>
      <c r="J10" s="18">
        <v>0.53100000000000003</v>
      </c>
      <c r="K10" s="18">
        <v>0.33100000000000002</v>
      </c>
      <c r="L10" s="18">
        <v>0.108</v>
      </c>
      <c r="M10" s="19">
        <v>0.51900000000000002</v>
      </c>
      <c r="N10" s="20">
        <v>46</v>
      </c>
      <c r="O10" s="20">
        <v>50</v>
      </c>
      <c r="P10" s="20">
        <v>436</v>
      </c>
      <c r="Q10" s="20">
        <v>147</v>
      </c>
      <c r="R10" s="20">
        <v>2090</v>
      </c>
      <c r="S10" s="20">
        <v>980</v>
      </c>
      <c r="T10" s="20">
        <v>219</v>
      </c>
      <c r="U10" s="20">
        <v>453</v>
      </c>
      <c r="V10" s="17">
        <v>6.2</v>
      </c>
      <c r="W10" s="61">
        <v>0.193</v>
      </c>
      <c r="X10" s="61">
        <v>6.2E-2</v>
      </c>
      <c r="Y10" s="60"/>
    </row>
    <row r="11" spans="2:25" ht="43.5" x14ac:dyDescent="0.35">
      <c r="B11" s="16" t="s">
        <v>74</v>
      </c>
      <c r="C11" s="12">
        <v>8.86</v>
      </c>
      <c r="D11" s="12">
        <v>27.4</v>
      </c>
      <c r="E11" s="18">
        <v>0.24399999999999999</v>
      </c>
      <c r="F11" s="18">
        <v>0.38</v>
      </c>
      <c r="G11" s="18">
        <v>0.63100000000000001</v>
      </c>
      <c r="H11" s="18">
        <v>0.59299999999999997</v>
      </c>
      <c r="I11" s="18">
        <v>0.11600000000000001</v>
      </c>
      <c r="J11" s="18">
        <v>0.47499999999999998</v>
      </c>
      <c r="K11" s="18">
        <v>0.32900000000000001</v>
      </c>
      <c r="L11" s="18">
        <v>8.5000000000000006E-2</v>
      </c>
      <c r="M11" s="19">
        <v>0.372</v>
      </c>
      <c r="N11" s="20">
        <v>49</v>
      </c>
      <c r="O11" s="20">
        <v>48</v>
      </c>
      <c r="P11" s="20">
        <v>291</v>
      </c>
      <c r="Q11" s="20">
        <v>168</v>
      </c>
      <c r="R11" s="20">
        <v>2890</v>
      </c>
      <c r="S11" s="20">
        <v>1530</v>
      </c>
      <c r="T11" s="20">
        <v>352</v>
      </c>
      <c r="U11" s="20">
        <v>1030</v>
      </c>
      <c r="V11" s="17">
        <v>3.7</v>
      </c>
      <c r="W11" s="62"/>
      <c r="X11" s="63"/>
      <c r="Y11" s="60"/>
    </row>
    <row r="12" spans="2:25" ht="29" x14ac:dyDescent="0.35">
      <c r="B12" s="16" t="s">
        <v>86</v>
      </c>
      <c r="C12" s="12">
        <v>5.36</v>
      </c>
      <c r="D12" s="12">
        <v>15.6</v>
      </c>
      <c r="E12" s="18">
        <v>0.105</v>
      </c>
      <c r="F12" s="18">
        <v>0.193</v>
      </c>
      <c r="G12" s="18">
        <v>0.32</v>
      </c>
      <c r="H12" s="18">
        <v>0.314</v>
      </c>
      <c r="I12" s="18">
        <v>8.1000000000000003E-2</v>
      </c>
      <c r="J12" s="18">
        <v>0.19800000000000001</v>
      </c>
      <c r="K12" s="18">
        <v>0.20100000000000001</v>
      </c>
      <c r="L12" s="18">
        <v>3.6999999999999998E-2</v>
      </c>
      <c r="M12" s="19">
        <v>0.23200000000000001</v>
      </c>
      <c r="N12" s="20">
        <v>27</v>
      </c>
      <c r="O12" s="20">
        <v>39</v>
      </c>
      <c r="P12" s="20">
        <v>271</v>
      </c>
      <c r="Q12" s="20">
        <v>117</v>
      </c>
      <c r="R12" s="20">
        <v>1540</v>
      </c>
      <c r="S12" s="20">
        <v>1190</v>
      </c>
      <c r="T12" s="20">
        <v>173</v>
      </c>
      <c r="U12" s="20">
        <v>525</v>
      </c>
      <c r="V12" s="17">
        <v>1.9</v>
      </c>
      <c r="W12" s="62"/>
      <c r="X12" s="63"/>
      <c r="Y12" s="60"/>
    </row>
    <row r="13" spans="2:25" ht="43.5" x14ac:dyDescent="0.35">
      <c r="B13" s="16" t="s">
        <v>87</v>
      </c>
      <c r="C13" s="12">
        <v>7.73</v>
      </c>
      <c r="D13" s="12">
        <v>20.8</v>
      </c>
      <c r="E13" s="18">
        <v>0.24</v>
      </c>
      <c r="F13" s="18">
        <v>0.314</v>
      </c>
      <c r="G13" s="18">
        <v>0.59199999999999997</v>
      </c>
      <c r="H13" s="18">
        <v>0.52300000000000002</v>
      </c>
      <c r="I13" s="18">
        <v>0.11</v>
      </c>
      <c r="J13" s="18">
        <v>0.45100000000000001</v>
      </c>
      <c r="K13" s="18">
        <v>0.29399999999999998</v>
      </c>
      <c r="L13" s="18">
        <v>9.5000000000000001E-2</v>
      </c>
      <c r="M13" s="19">
        <v>0.36799999999999999</v>
      </c>
      <c r="N13" s="20">
        <v>24</v>
      </c>
      <c r="O13" s="20">
        <v>53</v>
      </c>
      <c r="P13" s="20">
        <v>278</v>
      </c>
      <c r="Q13" s="20">
        <v>156</v>
      </c>
      <c r="R13" s="20">
        <v>2510</v>
      </c>
      <c r="S13" s="20">
        <v>1290</v>
      </c>
      <c r="T13" s="20">
        <v>268</v>
      </c>
      <c r="U13" s="20">
        <v>475</v>
      </c>
      <c r="V13" s="17">
        <v>2.5</v>
      </c>
      <c r="W13" s="62"/>
      <c r="X13" s="63"/>
      <c r="Y13" s="60"/>
    </row>
    <row r="14" spans="2:25" ht="29" x14ac:dyDescent="0.35">
      <c r="B14" s="16" t="s">
        <v>88</v>
      </c>
      <c r="C14" s="12">
        <v>6.76</v>
      </c>
      <c r="D14" s="12">
        <v>23.2</v>
      </c>
      <c r="E14" s="18">
        <v>0.24099999999999999</v>
      </c>
      <c r="F14" s="18">
        <v>0.245</v>
      </c>
      <c r="G14" s="18">
        <v>0.48299999999999998</v>
      </c>
      <c r="H14" s="18">
        <v>0.47399999999999998</v>
      </c>
      <c r="I14" s="18">
        <v>7.5999999999999998E-2</v>
      </c>
      <c r="J14" s="18">
        <v>0.57899999999999996</v>
      </c>
      <c r="K14" s="18">
        <v>0.23899999999999999</v>
      </c>
      <c r="L14" s="18">
        <v>6.6000000000000003E-2</v>
      </c>
      <c r="M14" s="19">
        <v>0.29199999999999998</v>
      </c>
      <c r="N14" s="20">
        <v>43</v>
      </c>
      <c r="O14" s="20">
        <v>46</v>
      </c>
      <c r="P14" s="20">
        <v>384</v>
      </c>
      <c r="Q14" s="20">
        <v>119</v>
      </c>
      <c r="R14" s="20">
        <v>1110</v>
      </c>
      <c r="S14" s="20">
        <v>900</v>
      </c>
      <c r="T14" s="20">
        <v>269</v>
      </c>
      <c r="U14" s="20">
        <v>501</v>
      </c>
      <c r="V14" s="17">
        <v>2.9</v>
      </c>
      <c r="W14" s="62"/>
      <c r="X14" s="63"/>
      <c r="Y14" s="60"/>
    </row>
    <row r="15" spans="2:25" x14ac:dyDescent="0.35">
      <c r="B15" s="13"/>
      <c r="E15" s="2"/>
      <c r="F15" s="2"/>
      <c r="G15" s="2"/>
      <c r="H15" s="2"/>
      <c r="I15" s="2"/>
      <c r="J15" s="2"/>
      <c r="K15" s="2"/>
      <c r="L15" s="2"/>
      <c r="M15" s="2"/>
    </row>
    <row r="16" spans="2:25" x14ac:dyDescent="0.35">
      <c r="B16" s="15" t="s">
        <v>73</v>
      </c>
      <c r="E16" s="2"/>
      <c r="F16" s="2"/>
      <c r="G16" s="2"/>
      <c r="H16" s="2"/>
      <c r="I16" s="2"/>
      <c r="J16" s="2"/>
      <c r="K16" s="2"/>
      <c r="L16" s="2"/>
      <c r="M16" s="2"/>
    </row>
    <row r="17" spans="2:13" x14ac:dyDescent="0.35">
      <c r="B17" s="2"/>
    </row>
    <row r="18" spans="2:13" x14ac:dyDescent="0.35">
      <c r="B18" s="2"/>
    </row>
    <row r="19" spans="2:13" x14ac:dyDescent="0.35">
      <c r="B19" s="2"/>
      <c r="C19" s="2"/>
      <c r="D19" s="2"/>
      <c r="E19" s="2"/>
      <c r="F19" s="2"/>
      <c r="G19" s="2"/>
      <c r="H19" s="2"/>
      <c r="I19" s="2"/>
      <c r="J19" s="2"/>
      <c r="K19" s="2"/>
      <c r="L19" s="2"/>
      <c r="M19" s="2"/>
    </row>
    <row r="20" spans="2:13" ht="96" x14ac:dyDescent="0.35">
      <c r="B20" s="14" t="s">
        <v>71</v>
      </c>
      <c r="F20" s="21" t="s">
        <v>75</v>
      </c>
      <c r="J20" s="21" t="s">
        <v>77</v>
      </c>
    </row>
    <row r="21" spans="2:13" ht="151" x14ac:dyDescent="0.35">
      <c r="F21" s="22" t="s">
        <v>76</v>
      </c>
      <c r="J21" s="22" t="s">
        <v>78</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D397-68B2-4E9D-8947-2AE2F1A07DFE}">
  <dimension ref="B1:K30"/>
  <sheetViews>
    <sheetView topLeftCell="D1" workbookViewId="0">
      <selection activeCell="G15" sqref="G15"/>
    </sheetView>
  </sheetViews>
  <sheetFormatPr defaultRowHeight="14.5" x14ac:dyDescent="0.35"/>
  <cols>
    <col min="2" max="4" width="29.54296875" bestFit="1" customWidth="1"/>
  </cols>
  <sheetData>
    <row r="1" spans="2:11" x14ac:dyDescent="0.35">
      <c r="F1" s="73" t="s">
        <v>22</v>
      </c>
      <c r="G1" s="73"/>
      <c r="H1" s="73"/>
      <c r="I1" s="73"/>
      <c r="J1" s="8" t="s">
        <v>41</v>
      </c>
    </row>
    <row r="2" spans="2:11" x14ac:dyDescent="0.35">
      <c r="B2" s="1" t="s">
        <v>0</v>
      </c>
      <c r="C2" s="1" t="s">
        <v>1</v>
      </c>
      <c r="D2" s="4" t="s">
        <v>0</v>
      </c>
      <c r="E2" s="5" t="s">
        <v>17</v>
      </c>
      <c r="F2" s="5" t="s">
        <v>18</v>
      </c>
      <c r="G2" s="5" t="s">
        <v>19</v>
      </c>
      <c r="H2" s="5" t="s">
        <v>20</v>
      </c>
      <c r="I2" s="5" t="s">
        <v>21</v>
      </c>
      <c r="J2" t="s">
        <v>23</v>
      </c>
    </row>
    <row r="3" spans="2:11" x14ac:dyDescent="0.35">
      <c r="B3" s="2" t="s">
        <v>2</v>
      </c>
      <c r="C3" s="3">
        <v>1869.7150859999999</v>
      </c>
      <c r="D3" s="2" t="s">
        <v>2</v>
      </c>
      <c r="E3" s="2"/>
      <c r="F3" s="2"/>
      <c r="G3" s="2"/>
      <c r="H3" s="2"/>
      <c r="I3" s="2"/>
    </row>
    <row r="4" spans="2:11" x14ac:dyDescent="0.35">
      <c r="B4" s="2" t="s">
        <v>3</v>
      </c>
      <c r="C4" s="3">
        <v>1162.352997</v>
      </c>
      <c r="D4" s="2" t="s">
        <v>3</v>
      </c>
      <c r="E4" s="2" t="s">
        <v>29</v>
      </c>
      <c r="F4" s="2" t="s">
        <v>31</v>
      </c>
      <c r="G4" s="2" t="s">
        <v>30</v>
      </c>
      <c r="H4" s="2"/>
      <c r="I4" s="2"/>
      <c r="J4" s="2" t="s">
        <v>33</v>
      </c>
    </row>
    <row r="5" spans="2:11" ht="15.5" x14ac:dyDescent="0.35">
      <c r="B5" s="2" t="s">
        <v>4</v>
      </c>
      <c r="C5" s="3">
        <v>760.92583100000002</v>
      </c>
      <c r="D5" s="2" t="s">
        <v>4</v>
      </c>
      <c r="E5" s="2" t="s">
        <v>63</v>
      </c>
      <c r="F5" s="2" t="s">
        <v>64</v>
      </c>
      <c r="G5" s="2" t="s">
        <v>34</v>
      </c>
      <c r="H5" s="2"/>
      <c r="I5" s="2"/>
      <c r="J5" t="s">
        <v>68</v>
      </c>
      <c r="K5" s="7" t="s">
        <v>37</v>
      </c>
    </row>
    <row r="6" spans="2:11" x14ac:dyDescent="0.35">
      <c r="B6" s="2" t="s">
        <v>5</v>
      </c>
      <c r="C6" s="3">
        <v>756.74372200000005</v>
      </c>
      <c r="D6" s="2" t="s">
        <v>5</v>
      </c>
      <c r="E6" s="2" t="s">
        <v>60</v>
      </c>
      <c r="F6" s="2">
        <v>79</v>
      </c>
      <c r="G6" s="2"/>
      <c r="H6" s="2"/>
      <c r="I6" s="2"/>
      <c r="J6" t="s">
        <v>61</v>
      </c>
    </row>
    <row r="7" spans="2:11" x14ac:dyDescent="0.35">
      <c r="B7" s="2" t="s">
        <v>6</v>
      </c>
      <c r="C7" s="3">
        <v>504.748063</v>
      </c>
      <c r="D7" s="2" t="s">
        <v>6</v>
      </c>
      <c r="E7" s="2"/>
      <c r="F7" s="2"/>
      <c r="G7" s="2"/>
      <c r="H7" s="2"/>
      <c r="I7" s="2"/>
    </row>
    <row r="8" spans="2:11" x14ac:dyDescent="0.35">
      <c r="B8" s="2" t="s">
        <v>7</v>
      </c>
      <c r="C8" s="3">
        <v>418.43931300000003</v>
      </c>
      <c r="D8" s="2" t="s">
        <v>7</v>
      </c>
      <c r="E8" s="2"/>
      <c r="F8" s="2"/>
      <c r="G8" s="2"/>
      <c r="H8" s="2"/>
      <c r="I8" s="2"/>
    </row>
    <row r="9" spans="2:11" x14ac:dyDescent="0.35">
      <c r="B9" s="2" t="s">
        <v>8</v>
      </c>
      <c r="C9" s="3">
        <v>359.07140299999998</v>
      </c>
      <c r="D9" s="2" t="s">
        <v>8</v>
      </c>
      <c r="E9" s="2" t="s">
        <v>69</v>
      </c>
      <c r="F9" s="2">
        <v>26</v>
      </c>
      <c r="G9" s="2"/>
      <c r="H9" s="2"/>
      <c r="I9" s="2"/>
      <c r="J9" t="s">
        <v>66</v>
      </c>
    </row>
    <row r="10" spans="2:11" x14ac:dyDescent="0.35">
      <c r="B10" s="2" t="s">
        <v>9</v>
      </c>
      <c r="C10" s="3">
        <v>353.46373499999999</v>
      </c>
      <c r="D10" s="2" t="s">
        <v>9</v>
      </c>
      <c r="E10" s="2" t="s">
        <v>38</v>
      </c>
      <c r="F10" s="2" t="s">
        <v>39</v>
      </c>
      <c r="G10" s="2"/>
      <c r="H10" s="2"/>
      <c r="I10" s="2" t="s">
        <v>57</v>
      </c>
      <c r="J10" t="s">
        <v>53</v>
      </c>
    </row>
    <row r="11" spans="2:11" x14ac:dyDescent="0.35">
      <c r="B11" s="2" t="s">
        <v>10</v>
      </c>
      <c r="C11" s="3">
        <v>54</v>
      </c>
      <c r="D11" s="2" t="s">
        <v>10</v>
      </c>
      <c r="E11" s="2" t="s">
        <v>55</v>
      </c>
      <c r="F11" s="2" t="s">
        <v>58</v>
      </c>
      <c r="G11" s="2"/>
      <c r="H11" s="2"/>
      <c r="I11" s="2" t="s">
        <v>56</v>
      </c>
      <c r="J11" t="s">
        <v>53</v>
      </c>
    </row>
    <row r="12" spans="2:11" x14ac:dyDescent="0.35">
      <c r="B12" s="2" t="s">
        <v>11</v>
      </c>
      <c r="C12" s="3">
        <v>27</v>
      </c>
      <c r="D12" s="2" t="s">
        <v>45</v>
      </c>
      <c r="E12" s="2" t="s">
        <v>47</v>
      </c>
      <c r="F12" s="2" t="s">
        <v>46</v>
      </c>
      <c r="G12" s="2"/>
      <c r="H12" s="2"/>
      <c r="I12" s="2"/>
      <c r="J12" t="s">
        <v>51</v>
      </c>
    </row>
    <row r="13" spans="2:11" x14ac:dyDescent="0.35">
      <c r="B13" s="2" t="s">
        <v>12</v>
      </c>
      <c r="C13" s="3">
        <v>20</v>
      </c>
      <c r="D13" s="2" t="s">
        <v>12</v>
      </c>
      <c r="G13" s="2"/>
      <c r="H13" s="2"/>
      <c r="I13" s="2"/>
      <c r="J13" t="s">
        <v>51</v>
      </c>
    </row>
    <row r="14" spans="2:11" x14ac:dyDescent="0.35">
      <c r="B14" s="2" t="s">
        <v>13</v>
      </c>
      <c r="C14" s="3">
        <v>15</v>
      </c>
      <c r="D14" s="2" t="s">
        <v>13</v>
      </c>
      <c r="E14" s="2" t="s">
        <v>49</v>
      </c>
      <c r="F14" s="2" t="s">
        <v>40</v>
      </c>
      <c r="G14" s="2"/>
      <c r="H14" s="2"/>
      <c r="I14" s="2"/>
      <c r="J14" t="s">
        <v>51</v>
      </c>
    </row>
    <row r="15" spans="2:11" x14ac:dyDescent="0.35">
      <c r="B15" s="2" t="s">
        <v>14</v>
      </c>
      <c r="C15" s="3">
        <v>14</v>
      </c>
      <c r="D15" s="2" t="s">
        <v>14</v>
      </c>
      <c r="E15" s="2" t="s">
        <v>48</v>
      </c>
      <c r="F15" s="2" t="s">
        <v>44</v>
      </c>
      <c r="G15" s="2"/>
      <c r="H15" s="2"/>
      <c r="I15" s="2"/>
    </row>
    <row r="16" spans="2:11" x14ac:dyDescent="0.35">
      <c r="B16" s="2" t="s">
        <v>15</v>
      </c>
      <c r="C16" s="3">
        <v>9</v>
      </c>
      <c r="D16" s="2" t="s">
        <v>15</v>
      </c>
      <c r="E16" s="9" t="s">
        <v>59</v>
      </c>
      <c r="F16" s="2" t="s">
        <v>43</v>
      </c>
      <c r="G16" s="2"/>
      <c r="H16" s="2"/>
      <c r="I16" s="2"/>
      <c r="J16" t="s">
        <v>53</v>
      </c>
    </row>
    <row r="17" spans="2:10" x14ac:dyDescent="0.35">
      <c r="B17" s="2" t="s">
        <v>16</v>
      </c>
      <c r="C17" s="3">
        <v>5</v>
      </c>
      <c r="D17" s="2" t="s">
        <v>16</v>
      </c>
      <c r="E17" s="2" t="s">
        <v>50</v>
      </c>
      <c r="F17" s="2" t="s">
        <v>42</v>
      </c>
      <c r="G17" s="2"/>
      <c r="H17" s="2"/>
      <c r="I17" s="2"/>
      <c r="J17" t="s">
        <v>51</v>
      </c>
    </row>
    <row r="20" spans="2:10" x14ac:dyDescent="0.35">
      <c r="E20" s="2" t="s">
        <v>24</v>
      </c>
      <c r="F20" t="s">
        <v>25</v>
      </c>
    </row>
    <row r="21" spans="2:10" x14ac:dyDescent="0.35">
      <c r="E21" t="s">
        <v>28</v>
      </c>
      <c r="F21" t="s">
        <v>27</v>
      </c>
    </row>
    <row r="22" spans="2:10" ht="18" x14ac:dyDescent="0.4">
      <c r="E22" t="s">
        <v>33</v>
      </c>
      <c r="F22" s="6" t="s">
        <v>32</v>
      </c>
    </row>
    <row r="23" spans="2:10" x14ac:dyDescent="0.35">
      <c r="E23" t="s">
        <v>36</v>
      </c>
      <c r="F23" t="s">
        <v>35</v>
      </c>
    </row>
    <row r="24" spans="2:10" x14ac:dyDescent="0.35">
      <c r="E24" s="10" t="s">
        <v>51</v>
      </c>
      <c r="F24" s="10" t="s">
        <v>52</v>
      </c>
    </row>
    <row r="25" spans="2:10" x14ac:dyDescent="0.35">
      <c r="E25" s="10" t="s">
        <v>53</v>
      </c>
      <c r="F25" s="10" t="s">
        <v>54</v>
      </c>
    </row>
    <row r="26" spans="2:10" x14ac:dyDescent="0.35">
      <c r="E26" t="s">
        <v>61</v>
      </c>
      <c r="F26" t="s">
        <v>62</v>
      </c>
    </row>
    <row r="27" spans="2:10" x14ac:dyDescent="0.35">
      <c r="E27" t="s">
        <v>65</v>
      </c>
      <c r="F27" t="s">
        <v>67</v>
      </c>
    </row>
    <row r="28" spans="2:10" ht="15.5" x14ac:dyDescent="0.35">
      <c r="E28" t="s">
        <v>66</v>
      </c>
      <c r="F28" s="11" t="s">
        <v>70</v>
      </c>
      <c r="G28">
        <v>2009</v>
      </c>
    </row>
    <row r="30" spans="2:10" x14ac:dyDescent="0.35">
      <c r="E30" t="s">
        <v>26</v>
      </c>
    </row>
  </sheetData>
  <mergeCells count="1">
    <mergeCell ref="F1:I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6968E-3D25-4097-8E5C-35675013699C}">
  <dimension ref="C3:U23"/>
  <sheetViews>
    <sheetView topLeftCell="C1" zoomScale="189" zoomScaleNormal="189" workbookViewId="0">
      <selection activeCell="U6" sqref="U6:U23"/>
    </sheetView>
  </sheetViews>
  <sheetFormatPr defaultRowHeight="14.5" x14ac:dyDescent="0.35"/>
  <cols>
    <col min="2" max="2" width="19.54296875" bestFit="1" customWidth="1"/>
    <col min="3" max="3" width="8.26953125" bestFit="1" customWidth="1"/>
    <col min="4" max="4" width="8.54296875" bestFit="1" customWidth="1"/>
    <col min="7" max="7" width="8.7265625" bestFit="1" customWidth="1"/>
    <col min="16" max="16" width="16.1796875" bestFit="1" customWidth="1"/>
    <col min="20" max="20" width="15.453125" bestFit="1" customWidth="1"/>
  </cols>
  <sheetData>
    <row r="3" spans="3:21" ht="179" thickBot="1" x14ac:dyDescent="0.4">
      <c r="C3" s="2"/>
      <c r="D3" s="26" t="s">
        <v>80</v>
      </c>
      <c r="E3" s="26" t="s">
        <v>81</v>
      </c>
      <c r="F3" s="26" t="s">
        <v>82</v>
      </c>
      <c r="G3" s="26" t="s">
        <v>79</v>
      </c>
      <c r="H3" s="26" t="s">
        <v>83</v>
      </c>
      <c r="I3" s="26" t="s">
        <v>84</v>
      </c>
      <c r="J3" s="26" t="s">
        <v>85</v>
      </c>
      <c r="K3" s="26" t="s">
        <v>74</v>
      </c>
      <c r="L3" s="26" t="s">
        <v>86</v>
      </c>
      <c r="M3" s="26" t="s">
        <v>87</v>
      </c>
      <c r="N3" s="26" t="s">
        <v>88</v>
      </c>
      <c r="P3" s="38" t="s">
        <v>220</v>
      </c>
      <c r="Q3" s="38" t="s">
        <v>221</v>
      </c>
      <c r="R3" s="38" t="s">
        <v>222</v>
      </c>
    </row>
    <row r="4" spans="3:21" x14ac:dyDescent="0.35">
      <c r="C4" s="27" t="s">
        <v>89</v>
      </c>
      <c r="D4" s="39">
        <v>3.41</v>
      </c>
      <c r="E4" s="39">
        <v>10.3</v>
      </c>
      <c r="F4" s="39">
        <v>2.38</v>
      </c>
      <c r="G4" s="39">
        <v>1.87</v>
      </c>
      <c r="H4" s="40">
        <v>43.3</v>
      </c>
      <c r="I4" s="40">
        <v>28</v>
      </c>
      <c r="J4" s="40">
        <v>9.01</v>
      </c>
      <c r="K4" s="40">
        <v>8.86</v>
      </c>
      <c r="L4" s="40">
        <v>5.36</v>
      </c>
      <c r="M4" s="40">
        <v>7.73</v>
      </c>
      <c r="N4" s="41">
        <v>6.76</v>
      </c>
      <c r="P4" s="3">
        <f>AVERAGE(D4:G4)</f>
        <v>4.49</v>
      </c>
      <c r="Q4" s="3">
        <f>AVERAGE(H4:N4)</f>
        <v>15.574285714285717</v>
      </c>
      <c r="R4" s="46">
        <f>Q4-P4</f>
        <v>11.084285714285716</v>
      </c>
      <c r="S4" t="str">
        <f>IF(R4&gt;0,"Leg more","Cer more")</f>
        <v>Leg more</v>
      </c>
      <c r="T4" s="27" t="s">
        <v>89</v>
      </c>
      <c r="U4" s="46">
        <f>Q4/P4</f>
        <v>3.4686605154311172</v>
      </c>
    </row>
    <row r="5" spans="3:21" ht="15" thickBot="1" x14ac:dyDescent="0.4">
      <c r="C5" s="28" t="s">
        <v>90</v>
      </c>
      <c r="D5" s="42">
        <v>21</v>
      </c>
      <c r="E5" s="42">
        <v>76.3</v>
      </c>
      <c r="F5" s="42">
        <v>28.6</v>
      </c>
      <c r="G5" s="42">
        <v>20.100000000000001</v>
      </c>
      <c r="H5" s="43">
        <v>29</v>
      </c>
      <c r="I5" s="43">
        <v>15.3</v>
      </c>
      <c r="J5" s="43">
        <v>26.2</v>
      </c>
      <c r="K5" s="43">
        <v>27.4</v>
      </c>
      <c r="L5" s="43">
        <v>15.6</v>
      </c>
      <c r="M5" s="43">
        <v>20.8</v>
      </c>
      <c r="N5" s="44">
        <v>23.2</v>
      </c>
      <c r="P5" s="3">
        <f t="shared" ref="P5:P23" si="0">AVERAGE(D5:G5)</f>
        <v>36.5</v>
      </c>
      <c r="Q5" s="3">
        <f t="shared" ref="Q5:Q23" si="1">AVERAGE(H5:N5)</f>
        <v>22.5</v>
      </c>
      <c r="R5" s="46">
        <f t="shared" ref="R5:R23" si="2">Q5-P5</f>
        <v>-14</v>
      </c>
      <c r="S5" t="str">
        <f t="shared" ref="S5:S23" si="3">IF(R5&gt;0,"Leg more","Cer more")</f>
        <v>Cer more</v>
      </c>
      <c r="T5" s="28" t="s">
        <v>90</v>
      </c>
      <c r="U5" s="46">
        <f>P5/Q5</f>
        <v>1.6222222222222222</v>
      </c>
    </row>
    <row r="6" spans="3:21" x14ac:dyDescent="0.35">
      <c r="C6" s="27" t="s">
        <v>91</v>
      </c>
      <c r="D6" s="50">
        <v>9.0999999999999998E-2</v>
      </c>
      <c r="E6" s="50">
        <v>0.23</v>
      </c>
      <c r="F6" s="50">
        <v>5.6000000000000001E-2</v>
      </c>
      <c r="G6" s="50">
        <v>4.1000000000000002E-2</v>
      </c>
      <c r="H6" s="51">
        <v>1.07</v>
      </c>
      <c r="I6" s="51">
        <v>0.65500000000000003</v>
      </c>
      <c r="J6" s="51">
        <v>0.247</v>
      </c>
      <c r="K6" s="51">
        <v>0.24399999999999999</v>
      </c>
      <c r="L6" s="51">
        <v>0.105</v>
      </c>
      <c r="M6" s="51">
        <v>0.24</v>
      </c>
      <c r="N6" s="52">
        <v>0.24099999999999999</v>
      </c>
      <c r="P6" s="45">
        <f t="shared" si="0"/>
        <v>0.1045</v>
      </c>
      <c r="Q6" s="45">
        <f t="shared" si="1"/>
        <v>0.4002857142857143</v>
      </c>
      <c r="R6" s="46">
        <f t="shared" si="2"/>
        <v>0.29578571428571432</v>
      </c>
      <c r="S6" t="str">
        <f t="shared" si="3"/>
        <v>Leg more</v>
      </c>
      <c r="T6" s="49" t="s">
        <v>91</v>
      </c>
      <c r="U6" s="59">
        <f>Q6/P6</f>
        <v>3.8304853041695148</v>
      </c>
    </row>
    <row r="7" spans="3:21" x14ac:dyDescent="0.35">
      <c r="C7" s="32" t="s">
        <v>92</v>
      </c>
      <c r="D7" s="53">
        <v>0.13300000000000001</v>
      </c>
      <c r="E7" s="53">
        <v>0.35699999999999998</v>
      </c>
      <c r="F7" s="53">
        <v>0.10299999999999999</v>
      </c>
      <c r="G7" s="53">
        <v>7.5999999999999998E-2</v>
      </c>
      <c r="H7" s="54">
        <v>1.92</v>
      </c>
      <c r="I7" s="54">
        <v>0.97799999999999998</v>
      </c>
      <c r="J7" s="54">
        <v>0.42599999999999999</v>
      </c>
      <c r="K7" s="54">
        <v>0.38</v>
      </c>
      <c r="L7" s="54">
        <v>0.193</v>
      </c>
      <c r="M7" s="54">
        <v>0.314</v>
      </c>
      <c r="N7" s="55">
        <v>0.245</v>
      </c>
      <c r="P7" s="45">
        <f t="shared" si="0"/>
        <v>0.16724999999999998</v>
      </c>
      <c r="Q7" s="45">
        <f t="shared" si="1"/>
        <v>0.63657142857142845</v>
      </c>
      <c r="R7" s="46">
        <f t="shared" si="2"/>
        <v>0.46932142857142845</v>
      </c>
      <c r="S7" t="str">
        <f t="shared" si="3"/>
        <v>Leg more</v>
      </c>
      <c r="T7" s="48" t="s">
        <v>92</v>
      </c>
      <c r="U7" s="59">
        <f t="shared" ref="U7:U22" si="4">Q7/P7</f>
        <v>3.806107196241725</v>
      </c>
    </row>
    <row r="8" spans="3:21" x14ac:dyDescent="0.35">
      <c r="C8" s="32" t="s">
        <v>93</v>
      </c>
      <c r="D8" s="53">
        <v>0.35799999999999998</v>
      </c>
      <c r="E8" s="53">
        <v>0.71</v>
      </c>
      <c r="F8" s="53">
        <v>0.19700000000000001</v>
      </c>
      <c r="G8" s="53">
        <v>0.112</v>
      </c>
      <c r="H8" s="54">
        <v>3.22</v>
      </c>
      <c r="I8" s="54">
        <v>1.81</v>
      </c>
      <c r="J8" s="54">
        <v>0.76500000000000001</v>
      </c>
      <c r="K8" s="54">
        <v>0.63100000000000001</v>
      </c>
      <c r="L8" s="54">
        <v>0.32</v>
      </c>
      <c r="M8" s="54">
        <v>0.59199999999999997</v>
      </c>
      <c r="N8" s="55">
        <v>0.48299999999999998</v>
      </c>
      <c r="P8" s="45">
        <f t="shared" si="0"/>
        <v>0.34425000000000006</v>
      </c>
      <c r="Q8" s="45">
        <f t="shared" si="1"/>
        <v>1.1172857142857142</v>
      </c>
      <c r="R8" s="46">
        <f t="shared" si="2"/>
        <v>0.77303571428571416</v>
      </c>
      <c r="S8" t="str">
        <f t="shared" si="3"/>
        <v>Leg more</v>
      </c>
      <c r="T8" s="32" t="s">
        <v>93</v>
      </c>
      <c r="U8" s="47">
        <f t="shared" si="4"/>
        <v>3.2455648926237153</v>
      </c>
    </row>
    <row r="9" spans="3:21" x14ac:dyDescent="0.35">
      <c r="C9" s="32" t="s">
        <v>94</v>
      </c>
      <c r="D9" s="53">
        <v>0.14099999999999999</v>
      </c>
      <c r="E9" s="53">
        <v>0.22800000000000001</v>
      </c>
      <c r="F9" s="53">
        <v>8.5999999999999993E-2</v>
      </c>
      <c r="G9" s="53">
        <v>0.114</v>
      </c>
      <c r="H9" s="54">
        <v>2.63</v>
      </c>
      <c r="I9" s="54">
        <v>0.94499999999999995</v>
      </c>
      <c r="J9" s="54">
        <v>0.63</v>
      </c>
      <c r="K9" s="54">
        <v>0.59299999999999997</v>
      </c>
      <c r="L9" s="54">
        <v>0.314</v>
      </c>
      <c r="M9" s="54">
        <v>0.52300000000000002</v>
      </c>
      <c r="N9" s="55">
        <v>0.47399999999999998</v>
      </c>
      <c r="P9" s="45">
        <f t="shared" si="0"/>
        <v>0.14224999999999999</v>
      </c>
      <c r="Q9" s="45">
        <f t="shared" si="1"/>
        <v>0.87271428571428566</v>
      </c>
      <c r="R9" s="46">
        <f t="shared" si="2"/>
        <v>0.73046428571428568</v>
      </c>
      <c r="S9" t="str">
        <f t="shared" si="3"/>
        <v>Leg more</v>
      </c>
      <c r="T9" s="48" t="s">
        <v>94</v>
      </c>
      <c r="U9" s="59">
        <f t="shared" si="4"/>
        <v>6.1350740647752948</v>
      </c>
    </row>
    <row r="10" spans="3:21" x14ac:dyDescent="0.35">
      <c r="C10" s="32" t="s">
        <v>95</v>
      </c>
      <c r="D10" s="53">
        <v>6.9000000000000006E-2</v>
      </c>
      <c r="E10" s="53">
        <v>0.183</v>
      </c>
      <c r="F10" s="53">
        <v>5.6000000000000001E-2</v>
      </c>
      <c r="G10" s="53">
        <v>0.03</v>
      </c>
      <c r="H10" s="54">
        <v>0.53400000000000003</v>
      </c>
      <c r="I10" s="54">
        <v>0.29099999999999998</v>
      </c>
      <c r="J10" s="54">
        <v>0.11700000000000001</v>
      </c>
      <c r="K10" s="54">
        <v>0.11600000000000001</v>
      </c>
      <c r="L10" s="54">
        <v>8.1000000000000003E-2</v>
      </c>
      <c r="M10" s="54">
        <v>0.11</v>
      </c>
      <c r="N10" s="55">
        <v>7.5999999999999998E-2</v>
      </c>
      <c r="P10" s="45">
        <f t="shared" si="0"/>
        <v>8.4499999999999992E-2</v>
      </c>
      <c r="Q10" s="45">
        <f t="shared" si="1"/>
        <v>0.18928571428571431</v>
      </c>
      <c r="R10" s="46">
        <f t="shared" si="2"/>
        <v>0.10478571428571432</v>
      </c>
      <c r="S10" t="str">
        <f t="shared" si="3"/>
        <v>Leg more</v>
      </c>
      <c r="T10" s="32" t="s">
        <v>95</v>
      </c>
      <c r="U10" s="47">
        <f t="shared" si="4"/>
        <v>2.2400676246830096</v>
      </c>
    </row>
    <row r="11" spans="3:21" x14ac:dyDescent="0.35">
      <c r="C11" s="32" t="s">
        <v>96</v>
      </c>
      <c r="D11" s="53">
        <v>0.155</v>
      </c>
      <c r="E11" s="53">
        <v>0.52</v>
      </c>
      <c r="F11" s="53">
        <v>0.127</v>
      </c>
      <c r="G11" s="53">
        <v>8.3000000000000004E-2</v>
      </c>
      <c r="H11" s="54">
        <v>2.0699999999999998</v>
      </c>
      <c r="I11" s="54">
        <v>1.43</v>
      </c>
      <c r="J11" s="54">
        <v>0.53100000000000003</v>
      </c>
      <c r="K11" s="54">
        <v>0.47499999999999998</v>
      </c>
      <c r="L11" s="54">
        <v>0.19800000000000001</v>
      </c>
      <c r="M11" s="54">
        <v>0.45100000000000001</v>
      </c>
      <c r="N11" s="55">
        <v>0.57899999999999996</v>
      </c>
      <c r="P11" s="45">
        <f t="shared" si="0"/>
        <v>0.22125</v>
      </c>
      <c r="Q11" s="45">
        <f t="shared" si="1"/>
        <v>0.81914285714285706</v>
      </c>
      <c r="R11" s="46">
        <f t="shared" si="2"/>
        <v>0.597892857142857</v>
      </c>
      <c r="S11" t="str">
        <f t="shared" si="3"/>
        <v>Leg more</v>
      </c>
      <c r="T11" s="48" t="s">
        <v>96</v>
      </c>
      <c r="U11" s="59">
        <f t="shared" si="4"/>
        <v>3.702340597255851</v>
      </c>
    </row>
    <row r="12" spans="3:21" x14ac:dyDescent="0.35">
      <c r="C12" s="32" t="s">
        <v>97</v>
      </c>
      <c r="D12" s="53">
        <v>0.13300000000000001</v>
      </c>
      <c r="E12" s="53">
        <v>0.28100000000000003</v>
      </c>
      <c r="F12" s="53">
        <v>8.5000000000000006E-2</v>
      </c>
      <c r="G12" s="53">
        <v>6.8000000000000005E-2</v>
      </c>
      <c r="H12" s="54">
        <v>1.72</v>
      </c>
      <c r="I12" s="54">
        <v>0.61</v>
      </c>
      <c r="J12" s="54">
        <v>0.33100000000000002</v>
      </c>
      <c r="K12" s="54">
        <v>0.32900000000000001</v>
      </c>
      <c r="L12" s="54">
        <v>0.20100000000000001</v>
      </c>
      <c r="M12" s="54">
        <v>0.29399999999999998</v>
      </c>
      <c r="N12" s="55">
        <v>0.23899999999999999</v>
      </c>
      <c r="P12" s="45">
        <f t="shared" si="0"/>
        <v>0.14175000000000001</v>
      </c>
      <c r="Q12" s="45">
        <f t="shared" si="1"/>
        <v>0.53200000000000003</v>
      </c>
      <c r="R12" s="46">
        <f t="shared" si="2"/>
        <v>0.39024999999999999</v>
      </c>
      <c r="S12" t="str">
        <f t="shared" si="3"/>
        <v>Leg more</v>
      </c>
      <c r="T12" s="48" t="s">
        <v>97</v>
      </c>
      <c r="U12" s="59">
        <f t="shared" si="4"/>
        <v>3.7530864197530862</v>
      </c>
    </row>
    <row r="13" spans="3:21" x14ac:dyDescent="0.35">
      <c r="C13" s="32" t="s">
        <v>98</v>
      </c>
      <c r="D13" s="53">
        <v>2.3E-2</v>
      </c>
      <c r="E13" s="53">
        <v>0.127</v>
      </c>
      <c r="F13" s="53">
        <v>2.8000000000000001E-2</v>
      </c>
      <c r="G13" s="53">
        <v>2.9000000000000001E-2</v>
      </c>
      <c r="H13" s="54">
        <v>0.57499999999999996</v>
      </c>
      <c r="I13" s="54">
        <v>0.23100000000000001</v>
      </c>
      <c r="J13" s="54">
        <v>0.108</v>
      </c>
      <c r="K13" s="54">
        <v>8.5000000000000006E-2</v>
      </c>
      <c r="L13" s="54">
        <v>3.6999999999999998E-2</v>
      </c>
      <c r="M13" s="54">
        <v>9.5000000000000001E-2</v>
      </c>
      <c r="N13" s="55">
        <v>6.6000000000000003E-2</v>
      </c>
      <c r="P13" s="45">
        <f t="shared" si="0"/>
        <v>5.1749999999999997E-2</v>
      </c>
      <c r="Q13" s="45">
        <f t="shared" si="1"/>
        <v>0.17099999999999999</v>
      </c>
      <c r="R13" s="46">
        <f t="shared" si="2"/>
        <v>0.11924999999999999</v>
      </c>
      <c r="S13" t="str">
        <f t="shared" si="3"/>
        <v>Leg more</v>
      </c>
      <c r="T13" s="32" t="s">
        <v>98</v>
      </c>
      <c r="U13" s="47">
        <f t="shared" si="4"/>
        <v>3.3043478260869565</v>
      </c>
    </row>
    <row r="14" spans="3:21" ht="15" thickBot="1" x14ac:dyDescent="0.4">
      <c r="C14" s="28" t="s">
        <v>99</v>
      </c>
      <c r="D14" s="56">
        <v>0.191</v>
      </c>
      <c r="E14" s="56">
        <v>0.41499999999999998</v>
      </c>
      <c r="F14" s="56">
        <v>0.14499999999999999</v>
      </c>
      <c r="G14" s="56">
        <v>0.105</v>
      </c>
      <c r="H14" s="57">
        <v>1.98</v>
      </c>
      <c r="I14" s="57">
        <v>1.1499999999999999</v>
      </c>
      <c r="J14" s="57">
        <v>0.51900000000000002</v>
      </c>
      <c r="K14" s="57">
        <v>0.372</v>
      </c>
      <c r="L14" s="57">
        <v>0.23200000000000001</v>
      </c>
      <c r="M14" s="57">
        <v>0.36799999999999999</v>
      </c>
      <c r="N14" s="58">
        <v>0.29199999999999998</v>
      </c>
      <c r="P14" s="45">
        <f t="shared" si="0"/>
        <v>0.214</v>
      </c>
      <c r="Q14" s="45">
        <f t="shared" si="1"/>
        <v>0.70185714285714285</v>
      </c>
      <c r="R14" s="46">
        <f t="shared" si="2"/>
        <v>0.48785714285714288</v>
      </c>
      <c r="S14" t="str">
        <f t="shared" si="3"/>
        <v>Leg more</v>
      </c>
      <c r="T14" s="28" t="s">
        <v>99</v>
      </c>
      <c r="U14" s="47">
        <f t="shared" si="4"/>
        <v>3.2797062750333779</v>
      </c>
    </row>
    <row r="15" spans="3:21" x14ac:dyDescent="0.35">
      <c r="C15" s="27" t="s">
        <v>100</v>
      </c>
      <c r="D15" s="29">
        <v>3</v>
      </c>
      <c r="E15" s="29">
        <v>15</v>
      </c>
      <c r="F15" s="29">
        <v>3</v>
      </c>
      <c r="G15" s="29">
        <v>5</v>
      </c>
      <c r="H15" s="30">
        <v>140</v>
      </c>
      <c r="I15" s="30">
        <v>61</v>
      </c>
      <c r="J15" s="30">
        <v>46</v>
      </c>
      <c r="K15" s="30">
        <v>49</v>
      </c>
      <c r="L15" s="30">
        <v>27</v>
      </c>
      <c r="M15" s="30">
        <v>24</v>
      </c>
      <c r="N15" s="31">
        <v>43</v>
      </c>
      <c r="P15" s="3">
        <f t="shared" si="0"/>
        <v>6.5</v>
      </c>
      <c r="Q15" s="3">
        <f t="shared" si="1"/>
        <v>55.714285714285715</v>
      </c>
      <c r="R15" s="46">
        <f t="shared" si="2"/>
        <v>49.214285714285715</v>
      </c>
      <c r="S15" t="str">
        <f t="shared" si="3"/>
        <v>Leg more</v>
      </c>
      <c r="T15" s="49" t="s">
        <v>100</v>
      </c>
      <c r="U15" s="59">
        <f t="shared" si="4"/>
        <v>8.5714285714285712</v>
      </c>
    </row>
    <row r="16" spans="3:21" x14ac:dyDescent="0.35">
      <c r="C16" s="32" t="s">
        <v>101</v>
      </c>
      <c r="D16" s="24">
        <v>26</v>
      </c>
      <c r="E16" s="24">
        <v>22</v>
      </c>
      <c r="F16" s="24">
        <v>13</v>
      </c>
      <c r="G16" s="24">
        <v>22</v>
      </c>
      <c r="H16" s="25">
        <v>228</v>
      </c>
      <c r="I16" s="25">
        <v>176</v>
      </c>
      <c r="J16" s="25">
        <v>50</v>
      </c>
      <c r="K16" s="25">
        <v>48</v>
      </c>
      <c r="L16" s="25">
        <v>39</v>
      </c>
      <c r="M16" s="25">
        <v>53</v>
      </c>
      <c r="N16" s="33">
        <v>46</v>
      </c>
      <c r="P16" s="3">
        <f t="shared" si="0"/>
        <v>20.75</v>
      </c>
      <c r="Q16" s="3">
        <f t="shared" si="1"/>
        <v>91.428571428571431</v>
      </c>
      <c r="R16" s="46">
        <f t="shared" si="2"/>
        <v>70.678571428571431</v>
      </c>
      <c r="S16" t="str">
        <f t="shared" si="3"/>
        <v>Leg more</v>
      </c>
      <c r="T16" s="48" t="s">
        <v>101</v>
      </c>
      <c r="U16" s="59">
        <f t="shared" si="4"/>
        <v>4.4061962134251296</v>
      </c>
    </row>
    <row r="17" spans="3:21" x14ac:dyDescent="0.35">
      <c r="C17" s="32" t="s">
        <v>102</v>
      </c>
      <c r="D17" s="24">
        <v>218</v>
      </c>
      <c r="E17" s="24">
        <v>107</v>
      </c>
      <c r="F17" s="24">
        <v>29</v>
      </c>
      <c r="G17" s="24">
        <v>379</v>
      </c>
      <c r="H17" s="25">
        <v>1360</v>
      </c>
      <c r="I17" s="25">
        <v>726</v>
      </c>
      <c r="J17" s="25">
        <v>436</v>
      </c>
      <c r="K17" s="25">
        <v>291</v>
      </c>
      <c r="L17" s="25">
        <v>271</v>
      </c>
      <c r="M17" s="25">
        <v>278</v>
      </c>
      <c r="N17" s="33">
        <v>384</v>
      </c>
      <c r="P17" s="3">
        <f t="shared" si="0"/>
        <v>183.25</v>
      </c>
      <c r="Q17" s="3">
        <f t="shared" si="1"/>
        <v>535.14285714285711</v>
      </c>
      <c r="R17" s="46">
        <f t="shared" si="2"/>
        <v>351.89285714285711</v>
      </c>
      <c r="S17" t="str">
        <f t="shared" si="3"/>
        <v>Leg more</v>
      </c>
      <c r="T17" s="48" t="s">
        <v>102</v>
      </c>
      <c r="U17" s="59">
        <f t="shared" si="4"/>
        <v>2.9202884427986744</v>
      </c>
    </row>
    <row r="18" spans="3:21" x14ac:dyDescent="0.35">
      <c r="C18" s="32" t="s">
        <v>103</v>
      </c>
      <c r="D18" s="24">
        <v>77</v>
      </c>
      <c r="E18" s="24">
        <v>108</v>
      </c>
      <c r="F18" s="24">
        <v>37</v>
      </c>
      <c r="G18" s="24">
        <v>44</v>
      </c>
      <c r="H18" s="25">
        <v>649</v>
      </c>
      <c r="I18" s="25">
        <v>397</v>
      </c>
      <c r="J18" s="25">
        <v>147</v>
      </c>
      <c r="K18" s="25">
        <v>168</v>
      </c>
      <c r="L18" s="25">
        <v>117</v>
      </c>
      <c r="M18" s="25">
        <v>156</v>
      </c>
      <c r="N18" s="33">
        <v>119</v>
      </c>
      <c r="P18" s="3">
        <f t="shared" si="0"/>
        <v>66.5</v>
      </c>
      <c r="Q18" s="3">
        <f t="shared" si="1"/>
        <v>250.42857142857142</v>
      </c>
      <c r="R18" s="46">
        <f t="shared" si="2"/>
        <v>183.92857142857142</v>
      </c>
      <c r="S18" t="str">
        <f t="shared" si="3"/>
        <v>Leg more</v>
      </c>
      <c r="T18" s="48" t="s">
        <v>103</v>
      </c>
      <c r="U18" s="59">
        <f t="shared" si="4"/>
        <v>3.765843179377014</v>
      </c>
    </row>
    <row r="19" spans="3:21" x14ac:dyDescent="0.35">
      <c r="C19" s="32" t="s">
        <v>104</v>
      </c>
      <c r="D19" s="24">
        <v>450</v>
      </c>
      <c r="E19" s="24">
        <v>1170</v>
      </c>
      <c r="F19" s="24">
        <v>200</v>
      </c>
      <c r="G19" s="24">
        <v>310</v>
      </c>
      <c r="H19" s="25">
        <v>3950</v>
      </c>
      <c r="I19" s="25">
        <v>1520</v>
      </c>
      <c r="J19" s="25">
        <v>2090</v>
      </c>
      <c r="K19" s="25">
        <v>2890</v>
      </c>
      <c r="L19" s="25">
        <v>1540</v>
      </c>
      <c r="M19" s="25">
        <v>2510</v>
      </c>
      <c r="N19" s="33">
        <v>1110</v>
      </c>
      <c r="P19" s="3">
        <f t="shared" si="0"/>
        <v>532.5</v>
      </c>
      <c r="Q19" s="3">
        <f t="shared" si="1"/>
        <v>2230</v>
      </c>
      <c r="R19" s="46">
        <f t="shared" si="2"/>
        <v>1697.5</v>
      </c>
      <c r="S19" t="str">
        <f t="shared" si="3"/>
        <v>Leg more</v>
      </c>
      <c r="T19" s="48" t="s">
        <v>104</v>
      </c>
      <c r="U19" s="59">
        <f t="shared" si="4"/>
        <v>4.187793427230047</v>
      </c>
    </row>
    <row r="20" spans="3:21" x14ac:dyDescent="0.35">
      <c r="C20" s="32" t="s">
        <v>105</v>
      </c>
      <c r="D20" s="24">
        <v>620</v>
      </c>
      <c r="E20" s="24">
        <v>700</v>
      </c>
      <c r="F20" s="24">
        <v>420</v>
      </c>
      <c r="G20" s="24">
        <v>300</v>
      </c>
      <c r="H20" s="25">
        <v>4770</v>
      </c>
      <c r="I20" s="25">
        <v>3280</v>
      </c>
      <c r="J20" s="25">
        <v>980</v>
      </c>
      <c r="K20" s="25">
        <v>1530</v>
      </c>
      <c r="L20" s="25">
        <v>1190</v>
      </c>
      <c r="M20" s="25">
        <v>1290</v>
      </c>
      <c r="N20" s="33">
        <v>900</v>
      </c>
      <c r="P20" s="3">
        <f t="shared" si="0"/>
        <v>510</v>
      </c>
      <c r="Q20" s="3">
        <f t="shared" si="1"/>
        <v>1991.4285714285713</v>
      </c>
      <c r="R20" s="46">
        <f t="shared" si="2"/>
        <v>1481.4285714285713</v>
      </c>
      <c r="S20" t="str">
        <f t="shared" si="3"/>
        <v>Leg more</v>
      </c>
      <c r="T20" s="48" t="s">
        <v>105</v>
      </c>
      <c r="U20" s="59">
        <f t="shared" si="4"/>
        <v>3.9047619047619047</v>
      </c>
    </row>
    <row r="21" spans="3:21" x14ac:dyDescent="0.35">
      <c r="C21" s="32" t="s">
        <v>106</v>
      </c>
      <c r="D21" s="24">
        <v>49</v>
      </c>
      <c r="E21" s="24">
        <v>144</v>
      </c>
      <c r="F21" s="24">
        <v>38</v>
      </c>
      <c r="G21" s="24">
        <v>188</v>
      </c>
      <c r="H21" s="25">
        <v>1080</v>
      </c>
      <c r="I21" s="25">
        <v>533</v>
      </c>
      <c r="J21" s="25">
        <v>219</v>
      </c>
      <c r="K21" s="25">
        <v>352</v>
      </c>
      <c r="L21" s="25">
        <v>173</v>
      </c>
      <c r="M21" s="25">
        <v>268</v>
      </c>
      <c r="N21" s="33">
        <v>269</v>
      </c>
      <c r="P21" s="3">
        <f t="shared" si="0"/>
        <v>104.75</v>
      </c>
      <c r="Q21" s="3">
        <f t="shared" si="1"/>
        <v>413.42857142857144</v>
      </c>
      <c r="R21" s="46">
        <f t="shared" si="2"/>
        <v>308.67857142857144</v>
      </c>
      <c r="S21" t="str">
        <f t="shared" si="3"/>
        <v>Leg more</v>
      </c>
      <c r="T21" s="48" t="s">
        <v>106</v>
      </c>
      <c r="U21" s="59">
        <f t="shared" si="4"/>
        <v>3.9468121377429255</v>
      </c>
    </row>
    <row r="22" spans="3:21" x14ac:dyDescent="0.35">
      <c r="C22" s="32" t="s">
        <v>107</v>
      </c>
      <c r="D22" s="24">
        <v>167</v>
      </c>
      <c r="E22" s="24">
        <v>682</v>
      </c>
      <c r="F22" s="24">
        <v>377</v>
      </c>
      <c r="G22" s="24">
        <v>138</v>
      </c>
      <c r="H22" s="25">
        <v>2180</v>
      </c>
      <c r="I22" s="25">
        <v>1840</v>
      </c>
      <c r="J22" s="25">
        <v>453</v>
      </c>
      <c r="K22" s="25">
        <v>1030</v>
      </c>
      <c r="L22" s="25">
        <v>525</v>
      </c>
      <c r="M22" s="25">
        <v>475</v>
      </c>
      <c r="N22" s="33">
        <v>501</v>
      </c>
      <c r="P22" s="3">
        <f t="shared" si="0"/>
        <v>341</v>
      </c>
      <c r="Q22" s="3">
        <f t="shared" si="1"/>
        <v>1000.5714285714286</v>
      </c>
      <c r="R22" s="46">
        <f t="shared" si="2"/>
        <v>659.57142857142856</v>
      </c>
      <c r="S22" t="str">
        <f t="shared" si="3"/>
        <v>Leg more</v>
      </c>
      <c r="T22" s="32" t="s">
        <v>107</v>
      </c>
      <c r="U22" s="47">
        <f t="shared" si="4"/>
        <v>2.9342270632593213</v>
      </c>
    </row>
    <row r="23" spans="3:21" ht="15" thickBot="1" x14ac:dyDescent="0.4">
      <c r="C23" s="28" t="s">
        <v>108</v>
      </c>
      <c r="D23" s="34">
        <v>0.2</v>
      </c>
      <c r="E23" s="34">
        <v>33.9</v>
      </c>
      <c r="F23" s="35" t="s">
        <v>72</v>
      </c>
      <c r="G23" s="34">
        <v>0.3</v>
      </c>
      <c r="H23" s="36">
        <v>19.3</v>
      </c>
      <c r="I23" s="36">
        <v>3.3</v>
      </c>
      <c r="J23" s="36">
        <v>6.2</v>
      </c>
      <c r="K23" s="36">
        <v>3.7</v>
      </c>
      <c r="L23" s="36">
        <v>1.9</v>
      </c>
      <c r="M23" s="36">
        <v>2.5</v>
      </c>
      <c r="N23" s="37">
        <v>2.9</v>
      </c>
      <c r="P23" s="3">
        <f t="shared" si="0"/>
        <v>11.466666666666667</v>
      </c>
      <c r="Q23" s="3">
        <f t="shared" si="1"/>
        <v>5.6857142857142851</v>
      </c>
      <c r="R23" s="46">
        <f t="shared" si="2"/>
        <v>-5.7809523809523817</v>
      </c>
      <c r="S23" t="str">
        <f t="shared" si="3"/>
        <v>Cer more</v>
      </c>
      <c r="T23" s="28" t="s">
        <v>108</v>
      </c>
      <c r="U23" s="47">
        <f>P23/Q23</f>
        <v>2.0167504187604695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Table pivoted</vt:lpstr>
      <vt:lpstr>PhD Table</vt:lpstr>
      <vt:lpstr>Nutritional info</vt:lpstr>
      <vt:lpstr>analyse tabel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Raphaël KIEKENS</dc:creator>
  <cp:lastModifiedBy>Raphaël KIEKENS</cp:lastModifiedBy>
  <dcterms:created xsi:type="dcterms:W3CDTF">2022-10-27T16:23:07Z</dcterms:created>
  <dcterms:modified xsi:type="dcterms:W3CDTF">2023-05-07T22:20:56Z</dcterms:modified>
</cp:coreProperties>
</file>