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xr:revisionPtr revIDLastSave="0" documentId="13_ncr:1_{C70BA861-EA93-4292-A4C7-6801EED8FD34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00" i="1" l="1"/>
  <c r="K10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4" i="1"/>
  <c r="J3" i="1" l="1"/>
  <c r="J4" i="1"/>
  <c r="J5" i="1"/>
  <c r="J6" i="1"/>
  <c r="L17" i="1" s="1"/>
  <c r="J7" i="1"/>
  <c r="J8" i="1"/>
  <c r="J9" i="1"/>
  <c r="J10" i="1"/>
  <c r="J11" i="1"/>
  <c r="J12" i="1"/>
  <c r="J13" i="1"/>
  <c r="J14" i="1"/>
  <c r="J15" i="1"/>
  <c r="J16" i="1"/>
  <c r="J17" i="1"/>
  <c r="J18" i="1"/>
  <c r="L29" i="1" s="1"/>
  <c r="J19" i="1"/>
  <c r="L30" i="1" s="1"/>
  <c r="J20" i="1"/>
  <c r="J21" i="1"/>
  <c r="J22" i="1"/>
  <c r="J23" i="1"/>
  <c r="J24" i="1"/>
  <c r="J25" i="1"/>
  <c r="J26" i="1"/>
  <c r="J27" i="1"/>
  <c r="J28" i="1"/>
  <c r="J29" i="1"/>
  <c r="J30" i="1"/>
  <c r="J31" i="1"/>
  <c r="L42" i="1" s="1"/>
  <c r="J32" i="1"/>
  <c r="J33" i="1"/>
  <c r="J34" i="1"/>
  <c r="J35" i="1"/>
  <c r="J36" i="1"/>
  <c r="J37" i="1"/>
  <c r="J38" i="1"/>
  <c r="J39" i="1"/>
  <c r="J40" i="1"/>
  <c r="J41" i="1"/>
  <c r="J42" i="1"/>
  <c r="J43" i="1"/>
  <c r="L54" i="1" s="1"/>
  <c r="J44" i="1"/>
  <c r="J45" i="1"/>
  <c r="J46" i="1"/>
  <c r="J47" i="1"/>
  <c r="J48" i="1"/>
  <c r="J49" i="1"/>
  <c r="J50" i="1"/>
  <c r="J51" i="1"/>
  <c r="J52" i="1"/>
  <c r="J53" i="1"/>
  <c r="J54" i="1"/>
  <c r="J55" i="1"/>
  <c r="L66" i="1" s="1"/>
  <c r="J56" i="1"/>
  <c r="J57" i="1"/>
  <c r="J58" i="1"/>
  <c r="J59" i="1"/>
  <c r="J60" i="1"/>
  <c r="J61" i="1"/>
  <c r="J62" i="1"/>
  <c r="J63" i="1"/>
  <c r="J64" i="1"/>
  <c r="J65" i="1"/>
  <c r="J66" i="1"/>
  <c r="J67" i="1"/>
  <c r="L78" i="1" s="1"/>
  <c r="J68" i="1"/>
  <c r="J69" i="1"/>
  <c r="J70" i="1"/>
  <c r="J71" i="1"/>
  <c r="J72" i="1"/>
  <c r="J73" i="1"/>
  <c r="J74" i="1"/>
  <c r="J75" i="1"/>
  <c r="J76" i="1"/>
  <c r="J77" i="1"/>
  <c r="J78" i="1"/>
  <c r="J79" i="1"/>
  <c r="L90" i="1" s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L41" i="1" l="1"/>
  <c r="L64" i="1"/>
  <c r="L28" i="1"/>
  <c r="L99" i="1"/>
  <c r="L75" i="1"/>
  <c r="L51" i="1"/>
  <c r="L27" i="1"/>
  <c r="L98" i="1"/>
  <c r="L74" i="1"/>
  <c r="L50" i="1"/>
  <c r="L38" i="1"/>
  <c r="L26" i="1"/>
  <c r="L14" i="1"/>
  <c r="L65" i="1"/>
  <c r="L53" i="1"/>
  <c r="L76" i="1"/>
  <c r="L40" i="1"/>
  <c r="L16" i="1"/>
  <c r="L87" i="1"/>
  <c r="L63" i="1"/>
  <c r="L39" i="1"/>
  <c r="L15" i="1"/>
  <c r="L86" i="1"/>
  <c r="L62" i="1"/>
  <c r="L95" i="1"/>
  <c r="L83" i="1"/>
  <c r="L71" i="1"/>
  <c r="L59" i="1"/>
  <c r="L47" i="1"/>
  <c r="L35" i="1"/>
  <c r="L23" i="1"/>
  <c r="L94" i="1"/>
  <c r="L82" i="1"/>
  <c r="L70" i="1"/>
  <c r="L58" i="1"/>
  <c r="L46" i="1"/>
  <c r="L34" i="1"/>
  <c r="L22" i="1"/>
  <c r="L61" i="1"/>
  <c r="L97" i="1"/>
  <c r="L93" i="1"/>
  <c r="L73" i="1"/>
  <c r="L57" i="1"/>
  <c r="L45" i="1"/>
  <c r="L33" i="1"/>
  <c r="L21" i="1"/>
  <c r="L96" i="1"/>
  <c r="L84" i="1"/>
  <c r="L80" i="1"/>
  <c r="L68" i="1"/>
  <c r="L56" i="1"/>
  <c r="L44" i="1"/>
  <c r="L24" i="1"/>
  <c r="L20" i="1"/>
  <c r="L91" i="1"/>
  <c r="L79" i="1"/>
  <c r="L67" i="1"/>
  <c r="L55" i="1"/>
  <c r="L43" i="1"/>
  <c r="L31" i="1"/>
  <c r="L19" i="1"/>
  <c r="L18" i="1"/>
  <c r="L77" i="1"/>
  <c r="L89" i="1"/>
  <c r="L52" i="1"/>
  <c r="L88" i="1"/>
  <c r="L25" i="1"/>
  <c r="L37" i="1"/>
  <c r="L49" i="1"/>
  <c r="L48" i="1"/>
  <c r="L110" i="1"/>
  <c r="L85" i="1"/>
  <c r="L36" i="1"/>
  <c r="L109" i="1"/>
  <c r="L60" i="1"/>
  <c r="L114" i="1"/>
  <c r="L81" i="1"/>
  <c r="L69" i="1"/>
  <c r="L72" i="1"/>
  <c r="L113" i="1"/>
  <c r="L100" i="1"/>
  <c r="L92" i="1"/>
  <c r="L32" i="1"/>
  <c r="L111" i="1"/>
  <c r="L101" i="1"/>
  <c r="L112" i="1"/>
  <c r="L108" i="1"/>
  <c r="L106" i="1"/>
  <c r="L107" i="1"/>
  <c r="L104" i="1"/>
  <c r="L105" i="1"/>
  <c r="L103" i="1"/>
  <c r="L102" i="1"/>
  <c r="Z12" i="1"/>
  <c r="AA12" i="1"/>
  <c r="Z13" i="1"/>
  <c r="AA13" i="1"/>
  <c r="Y13" i="1"/>
  <c r="Y12" i="1"/>
  <c r="K13" i="1"/>
  <c r="L13" i="1" l="1"/>
</calcChain>
</file>

<file path=xl/sharedStrings.xml><?xml version="1.0" encoding="utf-8"?>
<sst xmlns="http://schemas.openxmlformats.org/spreadsheetml/2006/main" count="31" uniqueCount="26">
  <si>
    <t>Data</t>
  </si>
  <si>
    <t>IPASGO_MENSAL</t>
  </si>
  <si>
    <t>RCL_MENSAL</t>
  </si>
  <si>
    <t>RCL_12_MESES</t>
  </si>
  <si>
    <t>RECEITA_EXTRA</t>
  </si>
  <si>
    <t>RCL_AJUST</t>
  </si>
  <si>
    <t>RCL_MES_AJUST</t>
  </si>
  <si>
    <t>Filtro Hodrick-Prescott</t>
  </si>
  <si>
    <t>ARIMA</t>
  </si>
  <si>
    <t>Previsão</t>
  </si>
  <si>
    <t>GEPAF (Cen. 323)</t>
  </si>
  <si>
    <t>Diferença</t>
  </si>
  <si>
    <t>ARIMA/Prev. Anterior</t>
  </si>
  <si>
    <t xml:space="preserve">
GPAF (Cen. 323)</t>
  </si>
  <si>
    <t>24x25</t>
  </si>
  <si>
    <t>25x26</t>
  </si>
  <si>
    <t>26x27</t>
  </si>
  <si>
    <t>Var. a.a(%)</t>
  </si>
  <si>
    <t>ICMS_ajuste</t>
  </si>
  <si>
    <t>IPVA_ajuste</t>
  </si>
  <si>
    <t>ITCD_ajuste</t>
  </si>
  <si>
    <t>Venda_Folha</t>
  </si>
  <si>
    <t>LC201</t>
  </si>
  <si>
    <t>Previsão_ETS</t>
  </si>
  <si>
    <t>Previsão_Holt</t>
  </si>
  <si>
    <t>Previsão_HW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</si>
</sst>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C3C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8666"/>
        <bgColor indexed="64"/>
      </patternFill>
    </fill>
  </fills>
  <borders count="2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008666"/>
      </right>
      <top style="thin">
        <color rgb="FF008666"/>
      </top>
      <bottom/>
      <diagonal/>
    </border>
    <border>
      <left/>
      <right style="thin">
        <color rgb="FF008666"/>
      </right>
      <top/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/>
      <diagonal/>
    </border>
    <border>
      <left style="thin">
        <color rgb="FF008666"/>
      </left>
      <right style="thin">
        <color rgb="FF008666"/>
      </right>
      <top/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 style="medium">
        <color rgb="FF008666"/>
      </top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 style="thin">
        <color rgb="FF008666"/>
      </top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thin">
        <color rgb="FF008666"/>
      </top>
      <bottom style="medium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 style="medium">
        <color rgb="FF008666"/>
      </bottom>
      <diagonal/>
    </border>
    <border>
      <left style="thin">
        <color rgb="FF008666"/>
      </left>
      <right style="medium">
        <color rgb="FF008666"/>
      </right>
      <top style="thin">
        <color rgb="FF008666"/>
      </top>
      <bottom style="medium">
        <color rgb="FF008666"/>
      </bottom>
      <diagonal/>
    </border>
    <border>
      <left style="medium">
        <color rgb="FF008666"/>
      </left>
      <right style="thin">
        <color rgb="FF008666"/>
      </right>
      <top/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/>
      <bottom style="thin">
        <color rgb="FF008666"/>
      </bottom>
      <diagonal/>
    </border>
    <border>
      <left style="medium">
        <color rgb="FF008666"/>
      </left>
      <right/>
      <top style="medium">
        <color rgb="FF008666"/>
      </top>
      <bottom style="medium">
        <color rgb="FF008666"/>
      </bottom>
      <diagonal/>
    </border>
    <border>
      <left/>
      <right/>
      <top style="medium">
        <color rgb="FF008666"/>
      </top>
      <bottom style="medium">
        <color rgb="FF008666"/>
      </bottom>
      <diagonal/>
    </border>
    <border>
      <left/>
      <right style="thin">
        <color rgb="FF008666"/>
      </right>
      <top style="medium">
        <color rgb="FF008666"/>
      </top>
      <bottom style="medium">
        <color rgb="FF008666"/>
      </bottom>
      <diagonal/>
    </border>
    <border>
      <left style="thin">
        <color rgb="FF008666"/>
      </left>
      <right/>
      <top style="medium">
        <color rgb="FF008666"/>
      </top>
      <bottom style="medium">
        <color rgb="FF008666"/>
      </bottom>
      <diagonal/>
    </border>
    <border>
      <left/>
      <right style="medium">
        <color rgb="FF008666"/>
      </right>
      <top style="medium">
        <color rgb="FF008666"/>
      </top>
      <bottom style="medium">
        <color rgb="FF008666"/>
      </bottom>
      <diagonal/>
    </border>
    <border>
      <left/>
      <right style="thin">
        <color rgb="FF008666"/>
      </right>
      <top style="thin">
        <color rgb="FF008666"/>
      </top>
      <bottom style="thin">
        <color rgb="FF008666"/>
      </bottom>
      <diagonal/>
    </border>
    <border>
      <left/>
      <right style="thin">
        <color rgb="FF008666"/>
      </right>
      <top style="thin">
        <color rgb="FF008666"/>
      </top>
      <bottom style="medium">
        <color rgb="FF008666"/>
      </bottom>
      <diagonal/>
    </border>
    <border>
      <left style="thin">
        <color rgb="FF008666"/>
      </left>
      <right/>
      <top style="thin">
        <color rgb="FF008666"/>
      </top>
      <bottom style="thin">
        <color rgb="FF008666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43" fontId="1" fillId="0" borderId="0" xfId="1" applyFont="1" applyAlignment="1">
      <alignment horizontal="center"/>
    </xf>
    <xf numFmtId="43" fontId="3" fillId="3" borderId="2" xfId="1" applyFont="1" applyFill="1" applyBorder="1" applyAlignment="1">
      <alignment horizontal="right"/>
    </xf>
    <xf numFmtId="43" fontId="4" fillId="4" borderId="1" xfId="1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3" xfId="1" applyFont="1" applyFill="1" applyBorder="1" applyAlignment="1">
      <alignment horizontal="right"/>
    </xf>
    <xf numFmtId="0" fontId="5" fillId="5" borderId="0" xfId="0" applyFont="1" applyFill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6" borderId="8" xfId="0" applyFont="1" applyFill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  <xf numFmtId="10" fontId="9" fillId="0" borderId="6" xfId="0" applyNumberFormat="1" applyFont="1" applyBorder="1" applyAlignment="1">
      <alignment horizontal="center" vertical="center" wrapText="1" readingOrder="1"/>
    </xf>
    <xf numFmtId="0" fontId="6" fillId="6" borderId="9" xfId="0" applyFont="1" applyFill="1" applyBorder="1" applyAlignment="1">
      <alignment horizontal="center" vertical="center" wrapText="1" readingOrder="1"/>
    </xf>
    <xf numFmtId="0" fontId="6" fillId="6" borderId="10" xfId="0" applyFont="1" applyFill="1" applyBorder="1" applyAlignment="1">
      <alignment horizontal="center" vertical="center" wrapText="1" readingOrder="1"/>
    </xf>
    <xf numFmtId="0" fontId="6" fillId="6" borderId="11" xfId="0" applyFont="1" applyFill="1" applyBorder="1" applyAlignment="1">
      <alignment horizontal="center" vertical="center" wrapText="1" readingOrder="1"/>
    </xf>
    <xf numFmtId="0" fontId="6" fillId="6" borderId="17" xfId="0" applyFont="1" applyFill="1" applyBorder="1" applyAlignment="1">
      <alignment horizontal="center" vertical="center" wrapText="1" readingOrder="1"/>
    </xf>
    <xf numFmtId="0" fontId="6" fillId="6" borderId="18" xfId="0" applyFont="1" applyFill="1" applyBorder="1" applyAlignment="1">
      <alignment horizontal="center" vertical="center" wrapText="1" readingOrder="1"/>
    </xf>
    <xf numFmtId="10" fontId="9" fillId="0" borderId="12" xfId="0" applyNumberFormat="1" applyFont="1" applyBorder="1" applyAlignment="1">
      <alignment horizontal="center" vertical="center" wrapText="1" readingOrder="1"/>
    </xf>
    <xf numFmtId="10" fontId="9" fillId="0" borderId="13" xfId="0" applyNumberFormat="1" applyFont="1" applyBorder="1" applyAlignment="1">
      <alignment horizontal="center" vertical="center" wrapText="1" readingOrder="1"/>
    </xf>
    <xf numFmtId="10" fontId="9" fillId="0" borderId="14" xfId="0" applyNumberFormat="1" applyFont="1" applyBorder="1" applyAlignment="1">
      <alignment horizontal="center" vertical="center" wrapText="1" readingOrder="1"/>
    </xf>
    <xf numFmtId="10" fontId="9" fillId="0" borderId="15" xfId="0" applyNumberFormat="1" applyFont="1" applyBorder="1" applyAlignment="1">
      <alignment horizontal="center" vertical="center" wrapText="1" readingOrder="1"/>
    </xf>
    <xf numFmtId="10" fontId="9" fillId="0" borderId="16" xfId="0" applyNumberFormat="1" applyFont="1" applyBorder="1" applyAlignment="1">
      <alignment horizontal="center" vertical="center" wrapText="1" readingOrder="1"/>
    </xf>
    <xf numFmtId="43" fontId="7" fillId="0" borderId="0" xfId="1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43" fontId="7" fillId="0" borderId="6" xfId="0" applyNumberFormat="1" applyFont="1" applyBorder="1" applyAlignment="1">
      <alignment horizontal="center" vertical="center" wrapText="1" readingOrder="1"/>
    </xf>
    <xf numFmtId="43" fontId="7" fillId="0" borderId="13" xfId="0" applyNumberFormat="1" applyFont="1" applyBorder="1" applyAlignment="1">
      <alignment horizontal="center" vertical="center" wrapText="1" readingOrder="1"/>
    </xf>
    <xf numFmtId="165" fontId="7" fillId="0" borderId="15" xfId="0" applyNumberFormat="1" applyFont="1" applyBorder="1" applyAlignment="1">
      <alignment horizontal="center" vertical="center" wrapText="1" readingOrder="1"/>
    </xf>
    <xf numFmtId="165" fontId="7" fillId="0" borderId="16" xfId="0" applyNumberFormat="1" applyFont="1" applyBorder="1" applyAlignment="1">
      <alignment horizontal="center" vertical="center" wrapText="1" readingOrder="1"/>
    </xf>
    <xf numFmtId="43" fontId="7" fillId="0" borderId="24" xfId="0" applyNumberFormat="1" applyFont="1" applyBorder="1" applyAlignment="1">
      <alignment horizontal="center" vertical="center" wrapText="1" readingOrder="1"/>
    </xf>
    <xf numFmtId="43" fontId="8" fillId="0" borderId="24" xfId="0" applyNumberFormat="1" applyFont="1" applyBorder="1" applyAlignment="1">
      <alignment horizontal="center" vertical="center" wrapText="1" readingOrder="1"/>
    </xf>
    <xf numFmtId="165" fontId="8" fillId="0" borderId="25" xfId="0" applyNumberFormat="1" applyFont="1" applyBorder="1" applyAlignment="1">
      <alignment horizontal="center" vertical="center" wrapText="1" readingOrder="1"/>
    </xf>
    <xf numFmtId="0" fontId="5" fillId="5" borderId="0" xfId="0" applyFont="1" applyFill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6" borderId="8" xfId="0" applyFont="1" applyFill="1" applyBorder="1" applyAlignment="1">
      <alignment horizontal="center" vertical="center" wrapText="1" readingOrder="1"/>
    </xf>
    <xf numFmtId="0" fontId="6" fillId="6" borderId="24" xfId="0" applyFont="1" applyFill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  <xf numFmtId="0" fontId="6" fillId="6" borderId="26" xfId="0" applyFont="1" applyFill="1" applyBorder="1" applyAlignment="1">
      <alignment horizontal="center" vertical="center" wrapText="1" readingOrder="1"/>
    </xf>
    <xf numFmtId="0" fontId="6" fillId="6" borderId="19" xfId="0" applyFont="1" applyFill="1" applyBorder="1" applyAlignment="1">
      <alignment horizontal="center" vertical="center" wrapText="1" readingOrder="1"/>
    </xf>
    <xf numFmtId="0" fontId="6" fillId="6" borderId="20" xfId="0" applyFont="1" applyFill="1" applyBorder="1" applyAlignment="1">
      <alignment horizontal="center" vertical="center" wrapText="1" readingOrder="1"/>
    </xf>
    <xf numFmtId="0" fontId="6" fillId="6" borderId="21" xfId="0" applyFont="1" applyFill="1" applyBorder="1" applyAlignment="1">
      <alignment horizontal="center" vertical="center" wrapText="1" readingOrder="1"/>
    </xf>
    <xf numFmtId="0" fontId="6" fillId="6" borderId="22" xfId="0" applyFont="1" applyFill="1" applyBorder="1" applyAlignment="1">
      <alignment horizontal="center" vertical="center" wrapText="1" readingOrder="1"/>
    </xf>
    <xf numFmtId="0" fontId="6" fillId="6" borderId="23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Porcentagem" xfId="2" builtinId="5"/>
    <cellStyle name="Vírgula" xfId="1" builtinId="3"/>
  </cellStyles>
  <dxfs count="2"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RCL_12M_AJUSTE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Sheet1!$A$13:$A$114</c15:sqref>
                  </c15:fullRef>
                </c:ext>
              </c:extLst>
              <c:f>Sheet1!$A$62:$A$114</c:f>
              <c:numCache>
                <c:formatCode>m/d/yyyy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Sheet1!$L$13:$L$114</c15:sqref>
                  </c15:fullRef>
                </c:ext>
              </c:extLst>
              <c:f>Sheet1!$L$62:$L$114</c:f>
              <c:numCache>
                <c:formatCode>_(* #,##0.00_);_(* \(#,##0.00\);_(* "-"??_);_(@_)</c:formatCode>
                <c:ptCount val="53"/>
                <c:pt idx="0">
                  <c:v>22929797808.560001</c:v>
                </c:pt>
                <c:pt idx="1">
                  <c:v>22990748741.380001</c:v>
                </c:pt>
                <c:pt idx="2">
                  <c:v>23152976595.670002</c:v>
                </c:pt>
                <c:pt idx="3">
                  <c:v>22832574709.889999</c:v>
                </c:pt>
                <c:pt idx="4">
                  <c:v>22403882464.529995</c:v>
                </c:pt>
                <c:pt idx="5">
                  <c:v>22741180506.900002</c:v>
                </c:pt>
                <c:pt idx="6">
                  <c:v>23121102322.040001</c:v>
                </c:pt>
                <c:pt idx="7">
                  <c:v>23781044029.560001</c:v>
                </c:pt>
                <c:pt idx="8">
                  <c:v>24109875952.700001</c:v>
                </c:pt>
                <c:pt idx="9">
                  <c:v>24363479288.900002</c:v>
                </c:pt>
                <c:pt idx="10">
                  <c:v>24714978511.639996</c:v>
                </c:pt>
                <c:pt idx="11">
                  <c:v>24561622290.279999</c:v>
                </c:pt>
                <c:pt idx="12">
                  <c:v>24971859670.439995</c:v>
                </c:pt>
                <c:pt idx="13">
                  <c:v>25362216793.499996</c:v>
                </c:pt>
                <c:pt idx="14">
                  <c:v>25777375535.709999</c:v>
                </c:pt>
                <c:pt idx="15">
                  <c:v>26503745667.459999</c:v>
                </c:pt>
                <c:pt idx="16">
                  <c:v>27199743226.619999</c:v>
                </c:pt>
                <c:pt idx="17">
                  <c:v>27496817096.909996</c:v>
                </c:pt>
                <c:pt idx="18">
                  <c:v>27716283800.459995</c:v>
                </c:pt>
                <c:pt idx="19">
                  <c:v>27916127607.549995</c:v>
                </c:pt>
                <c:pt idx="20">
                  <c:v>28249420002.609993</c:v>
                </c:pt>
                <c:pt idx="21">
                  <c:v>28691998001.789993</c:v>
                </c:pt>
                <c:pt idx="22">
                  <c:v>29172812119.439999</c:v>
                </c:pt>
                <c:pt idx="23">
                  <c:v>29792223779.029995</c:v>
                </c:pt>
                <c:pt idx="24">
                  <c:v>30069848636.389999</c:v>
                </c:pt>
                <c:pt idx="25">
                  <c:v>30549597289.140003</c:v>
                </c:pt>
                <c:pt idx="26">
                  <c:v>31033686486.82</c:v>
                </c:pt>
                <c:pt idx="27">
                  <c:v>31593084462.230003</c:v>
                </c:pt>
                <c:pt idx="28">
                  <c:v>32475927145.119999</c:v>
                </c:pt>
                <c:pt idx="29">
                  <c:v>33127940007.180004</c:v>
                </c:pt>
                <c:pt idx="30">
                  <c:v>33489185610.540001</c:v>
                </c:pt>
                <c:pt idx="31">
                  <c:v>33483591046.269997</c:v>
                </c:pt>
                <c:pt idx="32">
                  <c:v>33675940817.990002</c:v>
                </c:pt>
                <c:pt idx="33">
                  <c:v>33944328717.990002</c:v>
                </c:pt>
                <c:pt idx="34">
                  <c:v>34032118879.170006</c:v>
                </c:pt>
                <c:pt idx="35">
                  <c:v>34292740077.91</c:v>
                </c:pt>
                <c:pt idx="36">
                  <c:v>34427695588.43</c:v>
                </c:pt>
                <c:pt idx="37">
                  <c:v>34470430837.899994</c:v>
                </c:pt>
                <c:pt idx="38">
                  <c:v>34659760683.858002</c:v>
                </c:pt>
                <c:pt idx="39">
                  <c:v>34862287288.871994</c:v>
                </c:pt>
                <c:pt idx="40">
                  <c:v>34759454089.789993</c:v>
                </c:pt>
                <c:pt idx="41">
                  <c:v>34664503583.383995</c:v>
                </c:pt>
                <c:pt idx="42">
                  <c:v>34952336553.295998</c:v>
                </c:pt>
                <c:pt idx="43">
                  <c:v>35264429680.958</c:v>
                </c:pt>
                <c:pt idx="44">
                  <c:v>35674538536.051994</c:v>
                </c:pt>
                <c:pt idx="45">
                  <c:v>36318197922.844009</c:v>
                </c:pt>
                <c:pt idx="46">
                  <c:v>36888301388.196007</c:v>
                </c:pt>
                <c:pt idx="47">
                  <c:v>37051931427.596001</c:v>
                </c:pt>
                <c:pt idx="48">
                  <c:v>37539399625.326004</c:v>
                </c:pt>
                <c:pt idx="49">
                  <c:v>37948988319.175995</c:v>
                </c:pt>
                <c:pt idx="50">
                  <c:v>38011123522.547997</c:v>
                </c:pt>
                <c:pt idx="51">
                  <c:v>38211006746</c:v>
                </c:pt>
                <c:pt idx="52">
                  <c:v>38519005939.751999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F-4642-A1AA-E623709FEC69}"/>
            </c:ext>
          </c:extLst>
        </c:ser>
        <c:ser>
          <c:idx val="0"/>
          <c:order val="1"/>
          <c:tx>
            <c:strRef>
              <c:f>Sheet1!$N$1</c:f>
              <c:strCache>
                <c:ptCount val="1"/>
                <c:pt idx="0">
                  <c:v>Previsão_ETS</c:v>
                </c:pt>
              </c:strCache>
            </c:strRef>
          </c:tx>
          <c:marker>
            <c:symbol val="none"/>
          </c:marker>
          <c:cat>
            <c:strLit>
              <c:ptCount val="53"/>
              <c:pt idx="0">
                <c:v>01/01/2020</c:v>
              </c:pt>
              <c:pt idx="1">
                <c:v>01/02/2020</c:v>
              </c:pt>
              <c:pt idx="2">
                <c:v>01/03/2020</c:v>
              </c:pt>
              <c:pt idx="3">
                <c:v>01/04/2020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Sheet1!$N$13:$N$114</c15:sqref>
                  </c15:fullRef>
                </c:ext>
              </c:extLst>
              <c:f>Sheet1!$N$62:$N$114</c:f>
              <c:numCache>
                <c:formatCode>General</c:formatCode>
                <c:ptCount val="53"/>
                <c:pt idx="36">
                  <c:v>34575610222.333923</c:v>
                </c:pt>
                <c:pt idx="37">
                  <c:v>34860810455.000092</c:v>
                </c:pt>
                <c:pt idx="38">
                  <c:v>35142303297.689079</c:v>
                </c:pt>
                <c:pt idx="39">
                  <c:v>35420089546.715599</c:v>
                </c:pt>
                <c:pt idx="40">
                  <c:v>35694172225.696861</c:v>
                </c:pt>
                <c:pt idx="41">
                  <c:v>35964556494.688988</c:v>
                </c:pt>
                <c:pt idx="42">
                  <c:v>36231249560.743019</c:v>
                </c:pt>
                <c:pt idx="43">
                  <c:v>36494260589.96479</c:v>
                </c:pt>
                <c:pt idx="44">
                  <c:v>36753600621.153702</c:v>
                </c:pt>
                <c:pt idx="45">
                  <c:v>37009282481.087273</c:v>
                </c:pt>
                <c:pt idx="46">
                  <c:v>37261320701.509781</c:v>
                </c:pt>
                <c:pt idx="47">
                  <c:v>37509731437.876007</c:v>
                </c:pt>
                <c:pt idx="48">
                  <c:v>37754532389.893227</c:v>
                </c:pt>
                <c:pt idx="49">
                  <c:v>37995742723.898499</c:v>
                </c:pt>
                <c:pt idx="50">
                  <c:v>38233382997.101059</c:v>
                </c:pt>
                <c:pt idx="51">
                  <c:v>38467475083.714218</c:v>
                </c:pt>
                <c:pt idx="52">
                  <c:v>38698042102.994797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F5-4849-BFED-7AB5E6FED84A}"/>
            </c:ext>
          </c:extLst>
        </c:ser>
        <c:ser>
          <c:idx val="1"/>
          <c:order val="2"/>
          <c:tx>
            <c:strRef>
              <c:f>Sheet1!$O$1</c:f>
              <c:strCache>
                <c:ptCount val="1"/>
                <c:pt idx="0">
                  <c:v>Previsão_Holt</c:v>
                </c:pt>
              </c:strCache>
            </c:strRef>
          </c:tx>
          <c:marker>
            <c:symbol val="none"/>
          </c:marker>
          <c:cat>
            <c:strLit>
              <c:ptCount val="53"/>
              <c:pt idx="0">
                <c:v>01/01/2020</c:v>
              </c:pt>
              <c:pt idx="1">
                <c:v>01/02/2020</c:v>
              </c:pt>
              <c:pt idx="2">
                <c:v>01/03/2020</c:v>
              </c:pt>
              <c:pt idx="3">
                <c:v>01/04/2020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Sheet1!$O$13:$O$114</c15:sqref>
                  </c15:fullRef>
                </c:ext>
              </c:extLst>
              <c:f>Sheet1!$O$62:$O$114</c:f>
              <c:numCache>
                <c:formatCode>General</c:formatCode>
                <c:ptCount val="53"/>
                <c:pt idx="36">
                  <c:v>34590404760.147522</c:v>
                </c:pt>
                <c:pt idx="37">
                  <c:v>34888064876.929123</c:v>
                </c:pt>
                <c:pt idx="38">
                  <c:v>35185724993.710709</c:v>
                </c:pt>
                <c:pt idx="39">
                  <c:v>35483385110.492302</c:v>
                </c:pt>
                <c:pt idx="40">
                  <c:v>35781045227.273903</c:v>
                </c:pt>
                <c:pt idx="41">
                  <c:v>36078705344.055489</c:v>
                </c:pt>
                <c:pt idx="42">
                  <c:v>36376365460.837082</c:v>
                </c:pt>
                <c:pt idx="43">
                  <c:v>36674025577.618683</c:v>
                </c:pt>
                <c:pt idx="44">
                  <c:v>36971685694.400269</c:v>
                </c:pt>
                <c:pt idx="45">
                  <c:v>37269345811.181862</c:v>
                </c:pt>
                <c:pt idx="46">
                  <c:v>37567005927.963463</c:v>
                </c:pt>
                <c:pt idx="47">
                  <c:v>37864666044.745049</c:v>
                </c:pt>
                <c:pt idx="48">
                  <c:v>38162326161.526642</c:v>
                </c:pt>
                <c:pt idx="49">
                  <c:v>38459986278.308228</c:v>
                </c:pt>
                <c:pt idx="50">
                  <c:v>38757646395.089828</c:v>
                </c:pt>
                <c:pt idx="51">
                  <c:v>39055306511.871407</c:v>
                </c:pt>
                <c:pt idx="52">
                  <c:v>39352966628.653008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F5-4849-BFED-7AB5E6FED84A}"/>
            </c:ext>
          </c:extLst>
        </c:ser>
        <c:ser>
          <c:idx val="2"/>
          <c:order val="3"/>
          <c:tx>
            <c:strRef>
              <c:f>Sheet1!$P$1</c:f>
              <c:strCache>
                <c:ptCount val="1"/>
                <c:pt idx="0">
                  <c:v>Previsão_HW</c:v>
                </c:pt>
              </c:strCache>
            </c:strRef>
          </c:tx>
          <c:marker>
            <c:symbol val="none"/>
          </c:marker>
          <c:cat>
            <c:strLit>
              <c:ptCount val="53"/>
              <c:pt idx="0">
                <c:v>01/01/2020</c:v>
              </c:pt>
              <c:pt idx="1">
                <c:v>01/02/2020</c:v>
              </c:pt>
              <c:pt idx="2">
                <c:v>01/03/2020</c:v>
              </c:pt>
              <c:pt idx="3">
                <c:v>01/04/2020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Sheet1!$P$13:$P$114</c15:sqref>
                  </c15:fullRef>
                </c:ext>
              </c:extLst>
              <c:f>Sheet1!$P$62:$P$114</c:f>
              <c:numCache>
                <c:formatCode>General</c:formatCode>
                <c:ptCount val="53"/>
                <c:pt idx="36">
                  <c:v>34404243055.69973</c:v>
                </c:pt>
                <c:pt idx="37">
                  <c:v>34709474405.637627</c:v>
                </c:pt>
                <c:pt idx="38">
                  <c:v>35070488688.775421</c:v>
                </c:pt>
                <c:pt idx="39">
                  <c:v>35420950599.036507</c:v>
                </c:pt>
                <c:pt idx="40">
                  <c:v>35794759224.624947</c:v>
                </c:pt>
                <c:pt idx="41">
                  <c:v>36118965208.145248</c:v>
                </c:pt>
                <c:pt idx="42">
                  <c:v>36376390917.837959</c:v>
                </c:pt>
                <c:pt idx="43">
                  <c:v>36669034441.018257</c:v>
                </c:pt>
                <c:pt idx="44">
                  <c:v>37008657830.220917</c:v>
                </c:pt>
                <c:pt idx="45">
                  <c:v>37351589760.11528</c:v>
                </c:pt>
                <c:pt idx="46">
                  <c:v>37705345059.474007</c:v>
                </c:pt>
                <c:pt idx="47">
                  <c:v>38130704738.352364</c:v>
                </c:pt>
                <c:pt idx="48">
                  <c:v>38242207680.152512</c:v>
                </c:pt>
                <c:pt idx="49">
                  <c:v>38547439030.090408</c:v>
                </c:pt>
                <c:pt idx="50">
                  <c:v>38908453313.228203</c:v>
                </c:pt>
                <c:pt idx="51">
                  <c:v>39258915223.489304</c:v>
                </c:pt>
                <c:pt idx="52">
                  <c:v>39632723849.077721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F5-4849-BFED-7AB5E6FE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78920"/>
        <c:axId val="714879312"/>
      </c:lineChart>
      <c:dateAx>
        <c:axId val="714878920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79312"/>
        <c:crosses val="autoZero"/>
        <c:auto val="1"/>
        <c:lblOffset val="100"/>
        <c:baseTimeUnit val="months"/>
        <c:majorUnit val="1"/>
        <c:majorTimeUnit val="years"/>
      </c:dateAx>
      <c:valAx>
        <c:axId val="714879312"/>
        <c:scaling>
          <c:orientation val="minMax"/>
          <c:min val="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78920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BR"/>
                    <a:t>Bilhões em R$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RCL_12M_AJUSTE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Sheet1!$A$14:$A$114</c15:sqref>
                  </c15:fullRef>
                </c:ext>
              </c:extLst>
              <c:f>Sheet1!$A$74:$A$114</c:f>
              <c:numCache>
                <c:formatCode>m/d/yyyy</c:formatCode>
                <c:ptCount val="4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Sheet1!$L$13:$L$114</c15:sqref>
                  </c15:fullRef>
                </c:ext>
              </c:extLst>
              <c:f>Sheet1!$L$73:$L$113</c:f>
              <c:numCache>
                <c:formatCode>_(* #,##0.00_);_(* \(#,##0.00\);_(* "-"??_);_(@_)</c:formatCode>
                <c:ptCount val="41"/>
                <c:pt idx="0">
                  <c:v>24561622290.279999</c:v>
                </c:pt>
                <c:pt idx="1">
                  <c:v>24971859670.439995</c:v>
                </c:pt>
                <c:pt idx="2">
                  <c:v>25362216793.499996</c:v>
                </c:pt>
                <c:pt idx="3">
                  <c:v>25777375535.709999</c:v>
                </c:pt>
                <c:pt idx="4">
                  <c:v>26503745667.459999</c:v>
                </c:pt>
                <c:pt idx="5">
                  <c:v>27199743226.619999</c:v>
                </c:pt>
                <c:pt idx="6">
                  <c:v>27496817096.909996</c:v>
                </c:pt>
                <c:pt idx="7">
                  <c:v>27716283800.459995</c:v>
                </c:pt>
                <c:pt idx="8">
                  <c:v>27916127607.549995</c:v>
                </c:pt>
                <c:pt idx="9">
                  <c:v>28249420002.609993</c:v>
                </c:pt>
                <c:pt idx="10">
                  <c:v>28691998001.789993</c:v>
                </c:pt>
                <c:pt idx="11">
                  <c:v>29172812119.439999</c:v>
                </c:pt>
                <c:pt idx="12">
                  <c:v>29792223779.029995</c:v>
                </c:pt>
                <c:pt idx="13">
                  <c:v>30069848636.389999</c:v>
                </c:pt>
                <c:pt idx="14">
                  <c:v>30549597289.140003</c:v>
                </c:pt>
                <c:pt idx="15">
                  <c:v>31033686486.82</c:v>
                </c:pt>
                <c:pt idx="16">
                  <c:v>31593084462.230003</c:v>
                </c:pt>
                <c:pt idx="17">
                  <c:v>32475927145.119999</c:v>
                </c:pt>
                <c:pt idx="18">
                  <c:v>33127940007.180004</c:v>
                </c:pt>
                <c:pt idx="19">
                  <c:v>33489185610.540001</c:v>
                </c:pt>
                <c:pt idx="20">
                  <c:v>33483591046.269997</c:v>
                </c:pt>
                <c:pt idx="21">
                  <c:v>33675940817.990002</c:v>
                </c:pt>
                <c:pt idx="22">
                  <c:v>33944328717.990002</c:v>
                </c:pt>
                <c:pt idx="23">
                  <c:v>34032118879.170006</c:v>
                </c:pt>
                <c:pt idx="24">
                  <c:v>34292740077.91</c:v>
                </c:pt>
                <c:pt idx="25">
                  <c:v>34427695588.43</c:v>
                </c:pt>
                <c:pt idx="26">
                  <c:v>34470430837.899994</c:v>
                </c:pt>
                <c:pt idx="27">
                  <c:v>34659760683.858002</c:v>
                </c:pt>
                <c:pt idx="28">
                  <c:v>34862287288.871994</c:v>
                </c:pt>
                <c:pt idx="29">
                  <c:v>34759454089.789993</c:v>
                </c:pt>
                <c:pt idx="30">
                  <c:v>34664503583.383995</c:v>
                </c:pt>
                <c:pt idx="31">
                  <c:v>34952336553.295998</c:v>
                </c:pt>
                <c:pt idx="32">
                  <c:v>35264429680.958</c:v>
                </c:pt>
                <c:pt idx="33">
                  <c:v>35674538536.051994</c:v>
                </c:pt>
                <c:pt idx="34">
                  <c:v>36318197922.844009</c:v>
                </c:pt>
                <c:pt idx="35">
                  <c:v>36888301388.196007</c:v>
                </c:pt>
                <c:pt idx="36">
                  <c:v>37051931427.596001</c:v>
                </c:pt>
                <c:pt idx="37">
                  <c:v>37539399625.326004</c:v>
                </c:pt>
                <c:pt idx="38">
                  <c:v>37948988319.175995</c:v>
                </c:pt>
                <c:pt idx="39">
                  <c:v>38011123522.547997</c:v>
                </c:pt>
                <c:pt idx="40">
                  <c:v>38211006746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6-4B51-929F-D0C5CEF4650F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Filtro Hodrick-Prescott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Sheet1!$A$14:$A$114</c15:sqref>
                  </c15:fullRef>
                </c:ext>
              </c:extLst>
              <c:f>Sheet1!$A$74:$A$114</c:f>
              <c:numCache>
                <c:formatCode>m/d/yyyy</c:formatCode>
                <c:ptCount val="4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Sheet1!$M$14:$M$114</c15:sqref>
                  </c15:fullRef>
                </c:ext>
              </c:extLst>
              <c:f>Sheet1!$M$74:$M$114</c:f>
              <c:numCache>
                <c:formatCode>General</c:formatCode>
                <c:ptCount val="41"/>
                <c:pt idx="0">
                  <c:v>25874126164.878929</c:v>
                </c:pt>
                <c:pt idx="1">
                  <c:v>26180384878.444481</c:v>
                </c:pt>
                <c:pt idx="2">
                  <c:v>26492765881.541569</c:v>
                </c:pt>
                <c:pt idx="3">
                  <c:v>26810780273.428329</c:v>
                </c:pt>
                <c:pt idx="4">
                  <c:v>27133889473.477821</c:v>
                </c:pt>
                <c:pt idx="5">
                  <c:v>27461533579.215481</c:v>
                </c:pt>
                <c:pt idx="6">
                  <c:v>27793157261.344028</c:v>
                </c:pt>
                <c:pt idx="7">
                  <c:v>28128207640.81044</c:v>
                </c:pt>
                <c:pt idx="8">
                  <c:v>28466126500.126911</c:v>
                </c:pt>
                <c:pt idx="9">
                  <c:v>28806340894.025539</c:v>
                </c:pt>
                <c:pt idx="10">
                  <c:v>29148262828.176159</c:v>
                </c:pt>
                <c:pt idx="11">
                  <c:v>29491296367.76992</c:v>
                </c:pt>
                <c:pt idx="12">
                  <c:v>29834847282.809898</c:v>
                </c:pt>
                <c:pt idx="13">
                  <c:v>30178342241.036041</c:v>
                </c:pt>
                <c:pt idx="14">
                  <c:v>30521224229.726742</c:v>
                </c:pt>
                <c:pt idx="15">
                  <c:v>30862962017.760971</c:v>
                </c:pt>
                <c:pt idx="16">
                  <c:v>31203059961.674461</c:v>
                </c:pt>
                <c:pt idx="17">
                  <c:v>31541073120.95039</c:v>
                </c:pt>
                <c:pt idx="18">
                  <c:v>31876644948.626431</c:v>
                </c:pt>
                <c:pt idx="19">
                  <c:v>32209529096.829529</c:v>
                </c:pt>
                <c:pt idx="20">
                  <c:v>32539591199.677109</c:v>
                </c:pt>
                <c:pt idx="21">
                  <c:v>32866785367.810749</c:v>
                </c:pt>
                <c:pt idx="22">
                  <c:v>33191144625.04007</c:v>
                </c:pt>
                <c:pt idx="23">
                  <c:v>33512776824.573952</c:v>
                </c:pt>
                <c:pt idx="24">
                  <c:v>33831848220.611149</c:v>
                </c:pt>
                <c:pt idx="25">
                  <c:v>34148579231.465271</c:v>
                </c:pt>
                <c:pt idx="26">
                  <c:v>34463231653.739319</c:v>
                </c:pt>
                <c:pt idx="27">
                  <c:v>34776089634.8423</c:v>
                </c:pt>
                <c:pt idx="28">
                  <c:v>35087450970.03257</c:v>
                </c:pt>
                <c:pt idx="29">
                  <c:v>35397619440.516632</c:v>
                </c:pt>
                <c:pt idx="30">
                  <c:v>35706876049.939903</c:v>
                </c:pt>
                <c:pt idx="31">
                  <c:v>36015450891.124359</c:v>
                </c:pt>
                <c:pt idx="32">
                  <c:v>36323521658.315826</c:v>
                </c:pt>
                <c:pt idx="33">
                  <c:v>36631213891.509453</c:v>
                </c:pt>
                <c:pt idx="34">
                  <c:v>36938608062.427948</c:v>
                </c:pt>
                <c:pt idx="35">
                  <c:v>37245762905.574028</c:v>
                </c:pt>
                <c:pt idx="36">
                  <c:v>37552733661.931351</c:v>
                </c:pt>
                <c:pt idx="37">
                  <c:v>37859562111.964272</c:v>
                </c:pt>
                <c:pt idx="38">
                  <c:v>38166289110.162369</c:v>
                </c:pt>
                <c:pt idx="39">
                  <c:v>38472961721.16851</c:v>
                </c:pt>
                <c:pt idx="40">
                  <c:v>38779616234.237534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6-4B51-929F-D0C5CEF4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80488"/>
        <c:axId val="714880880"/>
      </c:lineChart>
      <c:dateAx>
        <c:axId val="71488048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80880"/>
        <c:crosses val="autoZero"/>
        <c:auto val="1"/>
        <c:lblOffset val="100"/>
        <c:baseTimeUnit val="months"/>
        <c:majorUnit val="1"/>
        <c:majorTimeUnit val="years"/>
      </c:dateAx>
      <c:valAx>
        <c:axId val="714880880"/>
        <c:scaling>
          <c:orientation val="minMax"/>
          <c:min val="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80488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BR"/>
                    <a:t>Bilhões em R$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457200</xdr:colOff>
      <xdr:row>2</xdr:row>
      <xdr:rowOff>266700</xdr:rowOff>
    </xdr:from>
    <xdr:to>
      <xdr:col>44</xdr:col>
      <xdr:colOff>504825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B7EE38-BE44-40AB-BEFA-64B39755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428626</xdr:colOff>
      <xdr:row>32</xdr:row>
      <xdr:rowOff>0</xdr:rowOff>
    </xdr:from>
    <xdr:to>
      <xdr:col>37</xdr:col>
      <xdr:colOff>47626</xdr:colOff>
      <xdr:row>65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F83F44-3C1D-4594-9BCC-FD7D286D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tabSelected="1" topLeftCell="J85" zoomScaleNormal="100" workbookViewId="0">
      <selection activeCell="R96" sqref="R96"/>
    </sheetView>
  </sheetViews>
  <sheetFormatPr defaultRowHeight="15" x14ac:dyDescent="0.25"/>
  <cols>
    <col min="1" max="1" width="20.7109375" style="2" customWidth="1"/>
    <col min="2" max="2" width="36.7109375" style="4" bestFit="1" customWidth="1"/>
    <col min="3" max="3" width="15" style="4" bestFit="1" customWidth="1"/>
    <col min="4" max="4" width="16.28515625" style="4" bestFit="1" customWidth="1"/>
    <col min="5" max="10" width="16.28515625" style="4" customWidth="1"/>
    <col min="11" max="11" width="17" style="4" bestFit="1" customWidth="1"/>
    <col min="12" max="12" width="18.140625" style="4" bestFit="1" customWidth="1"/>
    <col min="13" max="13" width="18" bestFit="1" customWidth="1"/>
    <col min="14" max="16" width="18" customWidth="1"/>
    <col min="20" max="20" width="10.28515625" bestFit="1" customWidth="1"/>
    <col min="21" max="24" width="10.28515625" customWidth="1"/>
  </cols>
  <sheetData>
    <row r="1" spans="1:27" s="1" customFormat="1" x14ac:dyDescent="0.25">
      <c r="A1" s="1" t="s">
        <v>0</v>
      </c>
      <c r="B1" s="4" t="s">
        <v>2</v>
      </c>
      <c r="C1" s="5" t="s">
        <v>1</v>
      </c>
      <c r="D1" s="5" t="s">
        <v>4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1" t="s">
        <v>6</v>
      </c>
      <c r="K1" s="5" t="s">
        <v>3</v>
      </c>
      <c r="L1" s="5" t="s">
        <v>5</v>
      </c>
      <c r="M1" s="1" t="s">
        <v>7</v>
      </c>
      <c r="N1" s="1" t="s">
        <v>23</v>
      </c>
      <c r="O1" s="1" t="s">
        <v>24</v>
      </c>
      <c r="P1" s="1" t="s">
        <v>25</v>
      </c>
      <c r="Q1" s="1" t="s">
        <v>8</v>
      </c>
    </row>
    <row r="2" spans="1:27" x14ac:dyDescent="0.25">
      <c r="A2" s="3">
        <v>42005</v>
      </c>
      <c r="B2" s="4">
        <v>1409455327.0999999</v>
      </c>
      <c r="C2" s="6">
        <v>72401896.049999997</v>
      </c>
      <c r="D2" s="9"/>
      <c r="E2" s="9"/>
      <c r="F2" s="9"/>
      <c r="G2" s="9"/>
      <c r="H2" s="9"/>
      <c r="I2" s="9"/>
      <c r="J2" s="9">
        <f>B2-C2-D2-E2-F2-G2-H2-I2</f>
        <v>1337053431.05</v>
      </c>
      <c r="K2" s="7"/>
      <c r="S2" s="35"/>
      <c r="T2" s="36" t="s">
        <v>8</v>
      </c>
      <c r="U2" s="11" t="s">
        <v>9</v>
      </c>
      <c r="V2" s="38" t="s">
        <v>11</v>
      </c>
      <c r="W2" s="38" t="s">
        <v>12</v>
      </c>
    </row>
    <row r="3" spans="1:27" ht="25.5" x14ac:dyDescent="0.25">
      <c r="A3" s="3">
        <v>42036</v>
      </c>
      <c r="B3" s="4">
        <v>1352798583.02</v>
      </c>
      <c r="C3" s="6">
        <v>74706062.840000004</v>
      </c>
      <c r="D3" s="9"/>
      <c r="E3" s="9"/>
      <c r="F3" s="9"/>
      <c r="G3" s="9"/>
      <c r="H3" s="9"/>
      <c r="I3" s="9"/>
      <c r="J3" s="9">
        <f t="shared" ref="J3:J66" si="0">B3-C3-D3-E3-F3-G3-H3-I3</f>
        <v>1278092520.1800001</v>
      </c>
      <c r="K3" s="7"/>
      <c r="S3" s="35"/>
      <c r="T3" s="37"/>
      <c r="U3" s="12" t="s">
        <v>10</v>
      </c>
      <c r="V3" s="39"/>
      <c r="W3" s="39"/>
    </row>
    <row r="4" spans="1:27" x14ac:dyDescent="0.25">
      <c r="A4" s="3">
        <v>42064</v>
      </c>
      <c r="B4" s="4">
        <v>1338197173.5799999</v>
      </c>
      <c r="C4" s="6">
        <v>85930872.560000002</v>
      </c>
      <c r="D4" s="9"/>
      <c r="E4" s="9"/>
      <c r="F4" s="9"/>
      <c r="G4" s="9"/>
      <c r="H4" s="9"/>
      <c r="I4" s="9"/>
      <c r="J4" s="9">
        <f t="shared" si="0"/>
        <v>1252266301.02</v>
      </c>
      <c r="K4" s="7"/>
      <c r="S4" s="12">
        <v>2024</v>
      </c>
      <c r="T4" s="25">
        <v>40572.588975999999</v>
      </c>
      <c r="U4" s="25">
        <v>41520.739700539991</v>
      </c>
      <c r="V4" s="26">
        <v>-948.15072453999164</v>
      </c>
      <c r="W4" s="27">
        <v>-2.2835593281293587E-2</v>
      </c>
    </row>
    <row r="5" spans="1:27" x14ac:dyDescent="0.25">
      <c r="A5" s="3">
        <v>42095</v>
      </c>
      <c r="B5" s="4">
        <v>1422534088.9300001</v>
      </c>
      <c r="C5" s="6">
        <v>85721695.560000002</v>
      </c>
      <c r="D5" s="9"/>
      <c r="E5" s="9"/>
      <c r="F5" s="9"/>
      <c r="G5" s="9"/>
      <c r="H5" s="9"/>
      <c r="I5" s="9"/>
      <c r="J5" s="9">
        <f t="shared" si="0"/>
        <v>1336812393.3700001</v>
      </c>
      <c r="K5" s="7"/>
      <c r="S5" s="13">
        <v>2025</v>
      </c>
      <c r="T5" s="25">
        <v>44518.485504999997</v>
      </c>
      <c r="U5" s="25">
        <v>44029.473322589998</v>
      </c>
      <c r="V5" s="25">
        <v>489.01218240999879</v>
      </c>
      <c r="W5" s="27">
        <v>1.1106473584799881E-2</v>
      </c>
    </row>
    <row r="6" spans="1:27" x14ac:dyDescent="0.25">
      <c r="A6" s="3">
        <v>42125</v>
      </c>
      <c r="B6" s="4">
        <v>1411596611.9200001</v>
      </c>
      <c r="C6" s="6">
        <v>83579015.049999997</v>
      </c>
      <c r="D6" s="9"/>
      <c r="E6" s="9"/>
      <c r="F6" s="9"/>
      <c r="G6" s="9"/>
      <c r="H6" s="9"/>
      <c r="I6" s="9"/>
      <c r="J6" s="9">
        <f t="shared" si="0"/>
        <v>1328017596.8700001</v>
      </c>
      <c r="K6" s="7"/>
      <c r="S6" s="13">
        <v>2026</v>
      </c>
      <c r="T6" s="25">
        <v>47875.283979</v>
      </c>
      <c r="U6" s="25">
        <v>45265.030408470004</v>
      </c>
      <c r="V6" s="25">
        <v>2610.2535705299961</v>
      </c>
      <c r="W6" s="27">
        <v>5.7666007224012938E-2</v>
      </c>
    </row>
    <row r="7" spans="1:27" x14ac:dyDescent="0.25">
      <c r="A7" s="3">
        <v>42156</v>
      </c>
      <c r="B7" s="4">
        <v>1418584042.8800001</v>
      </c>
      <c r="C7" s="6">
        <v>84837247.150000006</v>
      </c>
      <c r="D7" s="9"/>
      <c r="E7" s="9"/>
      <c r="F7" s="9"/>
      <c r="G7" s="9"/>
      <c r="H7" s="9"/>
      <c r="I7" s="9"/>
      <c r="J7" s="9">
        <f t="shared" si="0"/>
        <v>1333746795.73</v>
      </c>
      <c r="K7" s="7"/>
      <c r="S7" s="13">
        <v>2027</v>
      </c>
      <c r="T7" s="25">
        <v>51433.764416999999</v>
      </c>
      <c r="U7" s="25">
        <v>47446.662717779996</v>
      </c>
      <c r="V7" s="25">
        <v>3987.101699220002</v>
      </c>
      <c r="W7" s="27">
        <v>8.4033343355166989E-2</v>
      </c>
    </row>
    <row r="8" spans="1:27" x14ac:dyDescent="0.25">
      <c r="A8" s="3">
        <v>42186</v>
      </c>
      <c r="B8" s="4">
        <v>1448001332.47</v>
      </c>
      <c r="C8" s="6">
        <v>84133880.379999995</v>
      </c>
      <c r="D8" s="9"/>
      <c r="E8" s="9"/>
      <c r="F8" s="9"/>
      <c r="G8" s="9"/>
      <c r="H8" s="9"/>
      <c r="I8" s="9"/>
      <c r="J8" s="9">
        <f t="shared" si="0"/>
        <v>1363867452.0900002</v>
      </c>
      <c r="K8" s="7"/>
    </row>
    <row r="9" spans="1:27" ht="15.75" thickBot="1" x14ac:dyDescent="0.3">
      <c r="A9" s="3">
        <v>42217</v>
      </c>
      <c r="B9" s="4">
        <v>1415220006.78</v>
      </c>
      <c r="C9" s="6">
        <v>84953763.040000007</v>
      </c>
      <c r="D9" s="9"/>
      <c r="E9" s="9"/>
      <c r="F9" s="9"/>
      <c r="G9" s="9"/>
      <c r="H9" s="9"/>
      <c r="I9" s="9"/>
      <c r="J9" s="9">
        <f t="shared" si="0"/>
        <v>1330266243.74</v>
      </c>
      <c r="K9" s="7"/>
    </row>
    <row r="10" spans="1:27" ht="15.75" thickBot="1" x14ac:dyDescent="0.3">
      <c r="A10" s="3">
        <v>42248</v>
      </c>
      <c r="B10" s="4">
        <v>1419076409.5</v>
      </c>
      <c r="C10" s="6">
        <v>87063692.090000004</v>
      </c>
      <c r="D10" s="9"/>
      <c r="E10" s="9"/>
      <c r="F10" s="9"/>
      <c r="G10" s="9"/>
      <c r="H10" s="9"/>
      <c r="I10" s="9"/>
      <c r="J10" s="9">
        <f t="shared" si="0"/>
        <v>1332012717.4100001</v>
      </c>
      <c r="K10" s="7"/>
      <c r="U10" s="43" t="s">
        <v>9</v>
      </c>
      <c r="V10" s="44"/>
      <c r="W10" s="44"/>
      <c r="X10" s="45"/>
      <c r="Y10" s="46" t="s">
        <v>17</v>
      </c>
      <c r="Z10" s="44"/>
      <c r="AA10" s="47"/>
    </row>
    <row r="11" spans="1:27" ht="23.25" customHeight="1" x14ac:dyDescent="0.25">
      <c r="A11" s="3">
        <v>42278</v>
      </c>
      <c r="B11" s="4">
        <v>1585675695.95</v>
      </c>
      <c r="C11" s="6">
        <v>55229639.469999999</v>
      </c>
      <c r="D11" s="9"/>
      <c r="E11" s="9"/>
      <c r="F11" s="9"/>
      <c r="G11" s="9"/>
      <c r="H11" s="9"/>
      <c r="I11" s="9"/>
      <c r="J11" s="9">
        <f t="shared" si="0"/>
        <v>1530446056.48</v>
      </c>
      <c r="K11" s="7"/>
      <c r="S11" s="10"/>
      <c r="T11" s="10"/>
      <c r="U11" s="18">
        <v>2024</v>
      </c>
      <c r="V11" s="12">
        <v>2025</v>
      </c>
      <c r="W11" s="12">
        <v>2026</v>
      </c>
      <c r="X11" s="19">
        <v>2027</v>
      </c>
      <c r="Y11" s="15" t="s">
        <v>14</v>
      </c>
      <c r="Z11" s="16" t="s">
        <v>15</v>
      </c>
      <c r="AA11" s="17" t="s">
        <v>16</v>
      </c>
    </row>
    <row r="12" spans="1:27" ht="31.5" customHeight="1" x14ac:dyDescent="0.25">
      <c r="A12" s="3">
        <v>42309</v>
      </c>
      <c r="B12" s="4">
        <v>1607744947.23</v>
      </c>
      <c r="C12" s="6">
        <v>85855445.739999995</v>
      </c>
      <c r="D12" s="9"/>
      <c r="E12" s="9"/>
      <c r="F12" s="9"/>
      <c r="G12" s="9"/>
      <c r="H12" s="9"/>
      <c r="I12" s="9"/>
      <c r="J12" s="9">
        <f t="shared" si="0"/>
        <v>1521889501.49</v>
      </c>
      <c r="K12" s="7"/>
      <c r="S12" s="38" t="s">
        <v>8</v>
      </c>
      <c r="T12" s="40"/>
      <c r="U12" s="32">
        <v>40572.588975999999</v>
      </c>
      <c r="V12" s="28">
        <v>44518.485504999997</v>
      </c>
      <c r="W12" s="28">
        <v>47875.283979</v>
      </c>
      <c r="X12" s="29">
        <v>51433.764416999999</v>
      </c>
      <c r="Y12" s="20">
        <f>(V12-U12)/U12</f>
        <v>9.7255231391177019E-2</v>
      </c>
      <c r="Z12" s="14">
        <f t="shared" ref="Z12:AA13" si="1">(W12-V12)/V12</f>
        <v>7.5402351089032246E-2</v>
      </c>
      <c r="AA12" s="21">
        <f t="shared" si="1"/>
        <v>7.4328132227077529E-2</v>
      </c>
    </row>
    <row r="13" spans="1:27" ht="31.5" customHeight="1" thickBot="1" x14ac:dyDescent="0.3">
      <c r="A13" s="3">
        <v>42339</v>
      </c>
      <c r="B13" s="4">
        <v>1533048865.9200001</v>
      </c>
      <c r="C13" s="6">
        <v>84703911.980000004</v>
      </c>
      <c r="D13" s="9"/>
      <c r="E13" s="9"/>
      <c r="F13" s="9"/>
      <c r="G13" s="9"/>
      <c r="H13" s="9"/>
      <c r="I13" s="9"/>
      <c r="J13" s="9">
        <f t="shared" si="0"/>
        <v>1448344953.9400001</v>
      </c>
      <c r="K13" s="7">
        <f>SUM(B2:B13)</f>
        <v>17361933085.279999</v>
      </c>
      <c r="L13" s="7">
        <f>SUM(J2:J13)</f>
        <v>16392815963.369999</v>
      </c>
      <c r="M13">
        <v>16566618003.51774</v>
      </c>
      <c r="S13" s="42" t="s">
        <v>13</v>
      </c>
      <c r="T13" s="40"/>
      <c r="U13" s="32">
        <v>41520.739700539991</v>
      </c>
      <c r="V13" s="28">
        <v>44029.473322589998</v>
      </c>
      <c r="W13" s="28">
        <v>45265.030408470004</v>
      </c>
      <c r="X13" s="29">
        <v>47446.662717779996</v>
      </c>
      <c r="Y13" s="22">
        <f>(V13-U13)/U13</f>
        <v>6.0421216966358153E-2</v>
      </c>
      <c r="Z13" s="23">
        <f t="shared" si="1"/>
        <v>2.8062045549068243E-2</v>
      </c>
      <c r="AA13" s="24">
        <f t="shared" si="1"/>
        <v>4.8196859465751404E-2</v>
      </c>
    </row>
    <row r="14" spans="1:27" ht="31.5" customHeight="1" x14ac:dyDescent="0.25">
      <c r="A14" s="3">
        <v>42370</v>
      </c>
      <c r="B14" s="4">
        <v>1498707839.9400001</v>
      </c>
      <c r="C14" s="6">
        <v>86617129.950000003</v>
      </c>
      <c r="D14" s="9"/>
      <c r="E14" s="9"/>
      <c r="F14" s="9"/>
      <c r="G14" s="9"/>
      <c r="H14" s="9"/>
      <c r="I14" s="9"/>
      <c r="J14" s="9">
        <f t="shared" si="0"/>
        <v>1412090709.99</v>
      </c>
      <c r="K14" s="7">
        <f>SUM(B3:B14)</f>
        <v>17451185598.119999</v>
      </c>
      <c r="L14" s="7">
        <f t="shared" ref="L14:L77" si="2">SUM(J3:J14)</f>
        <v>16467853242.309999</v>
      </c>
      <c r="M14">
        <v>16677602469.97003</v>
      </c>
      <c r="S14" s="38" t="s">
        <v>11</v>
      </c>
      <c r="T14" s="39"/>
      <c r="U14" s="33">
        <v>-948.15072453999164</v>
      </c>
      <c r="V14" s="28">
        <v>489.01218240999879</v>
      </c>
      <c r="W14" s="28">
        <v>2610.2535705299961</v>
      </c>
      <c r="X14" s="29">
        <v>3987.101699220002</v>
      </c>
    </row>
    <row r="15" spans="1:27" ht="31.5" customHeight="1" thickBot="1" x14ac:dyDescent="0.3">
      <c r="A15" s="3">
        <v>42401</v>
      </c>
      <c r="B15" s="4">
        <v>1454801891.96</v>
      </c>
      <c r="C15" s="6">
        <v>87529958.420000002</v>
      </c>
      <c r="D15" s="9"/>
      <c r="E15" s="9"/>
      <c r="F15" s="9"/>
      <c r="G15" s="9"/>
      <c r="H15" s="9"/>
      <c r="I15" s="9"/>
      <c r="J15" s="9">
        <f t="shared" si="0"/>
        <v>1367271933.54</v>
      </c>
      <c r="K15" s="7">
        <f t="shared" ref="K15:K78" si="3">SUM(B4:B15)</f>
        <v>17553188907.060001</v>
      </c>
      <c r="L15" s="7">
        <f t="shared" si="2"/>
        <v>16557032655.669998</v>
      </c>
      <c r="M15">
        <v>16788574866.836189</v>
      </c>
      <c r="S15" s="41" t="s">
        <v>12</v>
      </c>
      <c r="T15" s="39"/>
      <c r="U15" s="34">
        <v>-2.2835593281293587E-2</v>
      </c>
      <c r="V15" s="30">
        <v>1.1106473584799881E-2</v>
      </c>
      <c r="W15" s="30">
        <v>5.7666007224012938E-2</v>
      </c>
      <c r="X15" s="31">
        <v>8.4033343355166989E-2</v>
      </c>
    </row>
    <row r="16" spans="1:27" x14ac:dyDescent="0.25">
      <c r="A16" s="3">
        <v>42430</v>
      </c>
      <c r="B16" s="4">
        <v>1500467735.74</v>
      </c>
      <c r="C16" s="6">
        <v>86616570.379999995</v>
      </c>
      <c r="D16" s="9"/>
      <c r="E16" s="9"/>
      <c r="F16" s="9"/>
      <c r="G16" s="9"/>
      <c r="H16" s="9"/>
      <c r="I16" s="9"/>
      <c r="J16" s="9">
        <f t="shared" si="0"/>
        <v>1413851165.3600001</v>
      </c>
      <c r="K16" s="7">
        <f t="shared" si="3"/>
        <v>17715459469.220001</v>
      </c>
      <c r="L16" s="7">
        <f t="shared" si="2"/>
        <v>16718617520.010002</v>
      </c>
      <c r="M16">
        <v>16899508558.611521</v>
      </c>
    </row>
    <row r="17" spans="1:13" x14ac:dyDescent="0.25">
      <c r="A17" s="3">
        <v>42461</v>
      </c>
      <c r="B17" s="4">
        <v>1612867062.0699999</v>
      </c>
      <c r="C17" s="6">
        <v>88429876.5</v>
      </c>
      <c r="D17" s="9"/>
      <c r="E17" s="9"/>
      <c r="F17" s="9"/>
      <c r="G17" s="9"/>
      <c r="H17" s="9"/>
      <c r="I17" s="9"/>
      <c r="J17" s="9">
        <f t="shared" si="0"/>
        <v>1524437185.5699999</v>
      </c>
      <c r="K17" s="7">
        <f t="shared" si="3"/>
        <v>17905792442.360001</v>
      </c>
      <c r="L17" s="7">
        <f t="shared" si="2"/>
        <v>16906242312.209999</v>
      </c>
      <c r="M17">
        <v>17010360830.47109</v>
      </c>
    </row>
    <row r="18" spans="1:13" x14ac:dyDescent="0.25">
      <c r="A18" s="3">
        <v>42491</v>
      </c>
      <c r="B18" s="4">
        <v>1696703826.0599999</v>
      </c>
      <c r="C18" s="6">
        <v>92217376.730000004</v>
      </c>
      <c r="D18" s="9"/>
      <c r="E18" s="9"/>
      <c r="F18" s="9"/>
      <c r="G18" s="9"/>
      <c r="H18" s="9"/>
      <c r="I18" s="9"/>
      <c r="J18" s="9">
        <f t="shared" si="0"/>
        <v>1604486449.3299999</v>
      </c>
      <c r="K18" s="7">
        <f t="shared" si="3"/>
        <v>18190899656.5</v>
      </c>
      <c r="L18" s="7">
        <f t="shared" si="2"/>
        <v>17182711164.669998</v>
      </c>
      <c r="M18">
        <v>17121076405.712299</v>
      </c>
    </row>
    <row r="19" spans="1:13" x14ac:dyDescent="0.25">
      <c r="A19" s="3">
        <v>42522</v>
      </c>
      <c r="B19" s="4">
        <v>1704345102.75</v>
      </c>
      <c r="C19" s="6">
        <v>93506959.189999998</v>
      </c>
      <c r="D19" s="9"/>
      <c r="E19" s="9"/>
      <c r="F19" s="9"/>
      <c r="G19" s="9"/>
      <c r="H19" s="9"/>
      <c r="I19" s="9"/>
      <c r="J19" s="9">
        <f t="shared" si="0"/>
        <v>1610838143.5599999</v>
      </c>
      <c r="K19" s="7">
        <f t="shared" si="3"/>
        <v>18476660716.369999</v>
      </c>
      <c r="L19" s="7">
        <f t="shared" si="2"/>
        <v>17459802512.5</v>
      </c>
      <c r="M19">
        <v>17231592777.179871</v>
      </c>
    </row>
    <row r="20" spans="1:13" x14ac:dyDescent="0.25">
      <c r="A20" s="3">
        <v>42552</v>
      </c>
      <c r="B20" s="4">
        <v>1654044110.1300001</v>
      </c>
      <c r="C20" s="6">
        <v>92073922.959999993</v>
      </c>
      <c r="D20" s="9"/>
      <c r="E20" s="9"/>
      <c r="F20" s="9"/>
      <c r="G20" s="9"/>
      <c r="H20" s="9"/>
      <c r="I20" s="9"/>
      <c r="J20" s="9">
        <f t="shared" si="0"/>
        <v>1561970187.1700001</v>
      </c>
      <c r="K20" s="7">
        <f t="shared" si="3"/>
        <v>18682703494.029999</v>
      </c>
      <c r="L20" s="7">
        <f t="shared" si="2"/>
        <v>17657905247.580002</v>
      </c>
      <c r="M20">
        <v>17341851717.910141</v>
      </c>
    </row>
    <row r="21" spans="1:13" x14ac:dyDescent="0.25">
      <c r="A21" s="3">
        <v>42583</v>
      </c>
      <c r="B21" s="4">
        <v>1522673892.46</v>
      </c>
      <c r="C21" s="6">
        <v>93038959.209999993</v>
      </c>
      <c r="D21" s="9"/>
      <c r="E21" s="9"/>
      <c r="F21" s="9"/>
      <c r="G21" s="9"/>
      <c r="H21" s="9"/>
      <c r="I21" s="9"/>
      <c r="J21" s="9">
        <f t="shared" si="0"/>
        <v>1429634933.25</v>
      </c>
      <c r="K21" s="7">
        <f t="shared" si="3"/>
        <v>18790157379.709999</v>
      </c>
      <c r="L21" s="7">
        <f t="shared" si="2"/>
        <v>17757273937.089996</v>
      </c>
      <c r="M21">
        <v>17451810848.837711</v>
      </c>
    </row>
    <row r="22" spans="1:13" x14ac:dyDescent="0.25">
      <c r="A22" s="3">
        <v>42614</v>
      </c>
      <c r="B22" s="4">
        <v>1508995828.3699999</v>
      </c>
      <c r="C22" s="6">
        <v>90089695.769999996</v>
      </c>
      <c r="D22" s="9"/>
      <c r="E22" s="9"/>
      <c r="F22" s="9"/>
      <c r="G22" s="9"/>
      <c r="H22" s="9"/>
      <c r="I22" s="9"/>
      <c r="J22" s="9">
        <f t="shared" si="0"/>
        <v>1418906132.5999999</v>
      </c>
      <c r="K22" s="7">
        <f t="shared" si="3"/>
        <v>18880076798.579998</v>
      </c>
      <c r="L22" s="7">
        <f t="shared" si="2"/>
        <v>17844167352.279999</v>
      </c>
      <c r="M22">
        <v>17561449739.059029</v>
      </c>
    </row>
    <row r="23" spans="1:13" x14ac:dyDescent="0.25">
      <c r="A23" s="3">
        <v>42644</v>
      </c>
      <c r="B23" s="4">
        <v>1433671565.2</v>
      </c>
      <c r="C23" s="6">
        <v>92011806.260000005</v>
      </c>
      <c r="D23" s="9"/>
      <c r="E23" s="9"/>
      <c r="F23" s="9"/>
      <c r="G23" s="9"/>
      <c r="H23" s="9"/>
      <c r="I23" s="9"/>
      <c r="J23" s="9">
        <f t="shared" si="0"/>
        <v>1341659758.9400001</v>
      </c>
      <c r="K23" s="7">
        <f t="shared" si="3"/>
        <v>18728072667.829998</v>
      </c>
      <c r="L23" s="7">
        <f t="shared" si="2"/>
        <v>17655381054.739998</v>
      </c>
      <c r="M23">
        <v>17670769170.384899</v>
      </c>
    </row>
    <row r="24" spans="1:13" x14ac:dyDescent="0.25">
      <c r="A24" s="3">
        <v>42675</v>
      </c>
      <c r="B24" s="4">
        <v>1639365340.8499999</v>
      </c>
      <c r="C24" s="6">
        <v>93245145.730000004</v>
      </c>
      <c r="D24" s="9"/>
      <c r="E24" s="9"/>
      <c r="F24" s="9"/>
      <c r="G24" s="9"/>
      <c r="H24" s="9"/>
      <c r="I24" s="9"/>
      <c r="J24" s="9">
        <f t="shared" si="0"/>
        <v>1546120195.1199999</v>
      </c>
      <c r="K24" s="7">
        <f t="shared" si="3"/>
        <v>18759693061.449997</v>
      </c>
      <c r="L24" s="7">
        <f t="shared" si="2"/>
        <v>17679611748.369999</v>
      </c>
      <c r="M24">
        <v>17779789557.793789</v>
      </c>
    </row>
    <row r="25" spans="1:13" x14ac:dyDescent="0.25">
      <c r="A25" s="3">
        <v>42705</v>
      </c>
      <c r="B25" s="4">
        <v>2053196536.0699999</v>
      </c>
      <c r="C25" s="6">
        <v>89637352.400000006</v>
      </c>
      <c r="D25" s="9"/>
      <c r="E25" s="9"/>
      <c r="F25" s="9"/>
      <c r="G25" s="9"/>
      <c r="H25" s="9"/>
      <c r="I25" s="9"/>
      <c r="J25" s="9">
        <f t="shared" si="0"/>
        <v>1963559183.6699998</v>
      </c>
      <c r="K25" s="7">
        <f t="shared" si="3"/>
        <v>19279840731.599998</v>
      </c>
      <c r="L25" s="7">
        <f t="shared" si="2"/>
        <v>18194825978.099998</v>
      </c>
      <c r="M25">
        <v>17888530247.64497</v>
      </c>
    </row>
    <row r="26" spans="1:13" x14ac:dyDescent="0.25">
      <c r="A26" s="3">
        <v>42736</v>
      </c>
      <c r="B26" s="4">
        <v>1528458825.71</v>
      </c>
      <c r="C26" s="6">
        <v>90365700.790000007</v>
      </c>
      <c r="D26" s="9"/>
      <c r="E26" s="9"/>
      <c r="F26" s="9"/>
      <c r="G26" s="9"/>
      <c r="H26" s="9"/>
      <c r="I26" s="9"/>
      <c r="J26" s="9">
        <f t="shared" si="0"/>
        <v>1438093124.9200001</v>
      </c>
      <c r="K26" s="7">
        <f t="shared" si="3"/>
        <v>19309591717.369999</v>
      </c>
      <c r="L26" s="7">
        <f t="shared" si="2"/>
        <v>18220828393.030003</v>
      </c>
      <c r="M26">
        <v>17997003629.50544</v>
      </c>
    </row>
    <row r="27" spans="1:13" x14ac:dyDescent="0.25">
      <c r="A27" s="3">
        <v>42767</v>
      </c>
      <c r="B27" s="4">
        <v>1620415541.6600001</v>
      </c>
      <c r="C27" s="6">
        <v>89359825.790000007</v>
      </c>
      <c r="D27" s="9"/>
      <c r="E27" s="9"/>
      <c r="F27" s="9"/>
      <c r="G27" s="9"/>
      <c r="H27" s="9"/>
      <c r="I27" s="9"/>
      <c r="J27" s="9">
        <f t="shared" si="0"/>
        <v>1531055715.8700001</v>
      </c>
      <c r="K27" s="7">
        <f t="shared" si="3"/>
        <v>19475205367.07</v>
      </c>
      <c r="L27" s="7">
        <f t="shared" si="2"/>
        <v>18384612175.360001</v>
      </c>
      <c r="M27">
        <v>18105243363.479019</v>
      </c>
    </row>
    <row r="28" spans="1:13" x14ac:dyDescent="0.25">
      <c r="A28" s="3">
        <v>42795</v>
      </c>
      <c r="B28" s="4">
        <v>1518039174.6700001</v>
      </c>
      <c r="C28" s="6">
        <v>92713515.680000007</v>
      </c>
      <c r="D28" s="9"/>
      <c r="E28" s="9"/>
      <c r="F28" s="9"/>
      <c r="G28" s="9"/>
      <c r="H28" s="9"/>
      <c r="I28" s="9"/>
      <c r="J28" s="9">
        <f t="shared" si="0"/>
        <v>1425325658.99</v>
      </c>
      <c r="K28" s="7">
        <f t="shared" si="3"/>
        <v>19492776806</v>
      </c>
      <c r="L28" s="7">
        <f t="shared" si="2"/>
        <v>18396086668.990002</v>
      </c>
      <c r="M28">
        <v>18213298653.055882</v>
      </c>
    </row>
    <row r="29" spans="1:13" x14ac:dyDescent="0.25">
      <c r="A29" s="3">
        <v>42826</v>
      </c>
      <c r="B29" s="4">
        <v>1602918674.97</v>
      </c>
      <c r="C29" s="6">
        <v>91565809.120000005</v>
      </c>
      <c r="D29" s="9"/>
      <c r="E29" s="9"/>
      <c r="F29" s="9"/>
      <c r="G29" s="9"/>
      <c r="H29" s="9"/>
      <c r="I29" s="9"/>
      <c r="J29" s="9">
        <f t="shared" si="0"/>
        <v>1511352865.8499999</v>
      </c>
      <c r="K29" s="7">
        <f t="shared" si="3"/>
        <v>19482828418.900002</v>
      </c>
      <c r="L29" s="7">
        <f t="shared" si="2"/>
        <v>18383002349.27</v>
      </c>
      <c r="M29">
        <v>18321238102.33812</v>
      </c>
    </row>
    <row r="30" spans="1:13" x14ac:dyDescent="0.25">
      <c r="A30" s="3">
        <v>42856</v>
      </c>
      <c r="B30" s="4">
        <v>1663624090.75</v>
      </c>
      <c r="C30" s="6">
        <v>96242431.989999995</v>
      </c>
      <c r="D30" s="9"/>
      <c r="E30" s="9"/>
      <c r="F30" s="9"/>
      <c r="G30" s="9"/>
      <c r="H30" s="9"/>
      <c r="I30" s="9"/>
      <c r="J30" s="9">
        <f t="shared" si="0"/>
        <v>1567381658.76</v>
      </c>
      <c r="K30" s="7">
        <f t="shared" si="3"/>
        <v>19449748683.59</v>
      </c>
      <c r="L30" s="7">
        <f t="shared" si="2"/>
        <v>18345897558.700001</v>
      </c>
      <c r="M30">
        <v>18429143009.04007</v>
      </c>
    </row>
    <row r="31" spans="1:13" x14ac:dyDescent="0.25">
      <c r="A31" s="3">
        <v>42887</v>
      </c>
      <c r="B31" s="4">
        <v>1695228408.5999999</v>
      </c>
      <c r="C31" s="6">
        <v>103223002.09999999</v>
      </c>
      <c r="D31" s="9"/>
      <c r="E31" s="9"/>
      <c r="F31" s="9"/>
      <c r="G31" s="9"/>
      <c r="H31" s="9"/>
      <c r="I31" s="9"/>
      <c r="J31" s="9">
        <f t="shared" si="0"/>
        <v>1592005406.5</v>
      </c>
      <c r="K31" s="7">
        <f t="shared" si="3"/>
        <v>19440631989.439999</v>
      </c>
      <c r="L31" s="7">
        <f t="shared" si="2"/>
        <v>18327064821.639999</v>
      </c>
      <c r="M31">
        <v>18537098960.059879</v>
      </c>
    </row>
    <row r="32" spans="1:13" x14ac:dyDescent="0.25">
      <c r="A32" s="3">
        <v>42917</v>
      </c>
      <c r="B32" s="4">
        <v>1623852072.3800001</v>
      </c>
      <c r="C32" s="6">
        <v>103999514.25</v>
      </c>
      <c r="D32" s="9"/>
      <c r="E32" s="9"/>
      <c r="F32" s="9"/>
      <c r="G32" s="9"/>
      <c r="H32" s="9"/>
      <c r="I32" s="9"/>
      <c r="J32" s="9">
        <f t="shared" si="0"/>
        <v>1519852558.1300001</v>
      </c>
      <c r="K32" s="7">
        <f t="shared" si="3"/>
        <v>19410439951.689999</v>
      </c>
      <c r="L32" s="7">
        <f t="shared" si="2"/>
        <v>18284947192.600002</v>
      </c>
      <c r="M32">
        <v>18645185761.361641</v>
      </c>
    </row>
    <row r="33" spans="1:13" x14ac:dyDescent="0.25">
      <c r="A33" s="3">
        <v>42948</v>
      </c>
      <c r="B33" s="4">
        <v>1812428526.76</v>
      </c>
      <c r="C33" s="6">
        <v>102251767.19</v>
      </c>
      <c r="D33" s="9"/>
      <c r="E33" s="9"/>
      <c r="F33" s="9"/>
      <c r="G33" s="9"/>
      <c r="H33" s="9"/>
      <c r="I33" s="9"/>
      <c r="J33" s="9">
        <f t="shared" si="0"/>
        <v>1710176759.5699999</v>
      </c>
      <c r="K33" s="7">
        <f t="shared" si="3"/>
        <v>19700194585.989998</v>
      </c>
      <c r="L33" s="7">
        <f t="shared" si="2"/>
        <v>18565489018.920002</v>
      </c>
      <c r="M33">
        <v>18753468633.205379</v>
      </c>
    </row>
    <row r="34" spans="1:13" x14ac:dyDescent="0.25">
      <c r="A34" s="3">
        <v>42979</v>
      </c>
      <c r="B34" s="4">
        <v>1746111192.3499999</v>
      </c>
      <c r="C34" s="6">
        <v>100934058.66</v>
      </c>
      <c r="D34" s="9"/>
      <c r="E34" s="9"/>
      <c r="F34" s="9"/>
      <c r="G34" s="9"/>
      <c r="H34" s="9"/>
      <c r="I34" s="9"/>
      <c r="J34" s="9">
        <f t="shared" si="0"/>
        <v>1645177133.6899998</v>
      </c>
      <c r="K34" s="7">
        <f t="shared" si="3"/>
        <v>19937309949.969997</v>
      </c>
      <c r="L34" s="7">
        <f t="shared" si="2"/>
        <v>18791760020.009998</v>
      </c>
      <c r="M34">
        <v>18861987779.283859</v>
      </c>
    </row>
    <row r="35" spans="1:13" x14ac:dyDescent="0.25">
      <c r="A35" s="3">
        <v>43009</v>
      </c>
      <c r="B35" s="4">
        <v>1748116558.9400001</v>
      </c>
      <c r="C35" s="6">
        <v>104322569.06999999</v>
      </c>
      <c r="D35" s="9"/>
      <c r="E35" s="9"/>
      <c r="F35" s="9"/>
      <c r="G35" s="9"/>
      <c r="H35" s="9"/>
      <c r="I35" s="9"/>
      <c r="J35" s="9">
        <f t="shared" si="0"/>
        <v>1643793989.8700001</v>
      </c>
      <c r="K35" s="7">
        <f t="shared" si="3"/>
        <v>20251754943.709999</v>
      </c>
      <c r="L35" s="7">
        <f t="shared" si="2"/>
        <v>19093894250.939999</v>
      </c>
      <c r="M35">
        <v>18970770349.149948</v>
      </c>
    </row>
    <row r="36" spans="1:13" x14ac:dyDescent="0.25">
      <c r="A36" s="3">
        <v>43040</v>
      </c>
      <c r="B36" s="4">
        <v>1954511455.9000001</v>
      </c>
      <c r="C36" s="6">
        <v>104114616.91</v>
      </c>
      <c r="D36" s="9"/>
      <c r="E36" s="9"/>
      <c r="F36" s="9"/>
      <c r="G36" s="9"/>
      <c r="H36" s="9"/>
      <c r="I36" s="9"/>
      <c r="J36" s="9">
        <f t="shared" si="0"/>
        <v>1850396838.99</v>
      </c>
      <c r="K36" s="7">
        <f t="shared" si="3"/>
        <v>20566901058.760002</v>
      </c>
      <c r="L36" s="7">
        <f t="shared" si="2"/>
        <v>19398170894.810001</v>
      </c>
      <c r="M36">
        <v>19079838615.42881</v>
      </c>
    </row>
    <row r="37" spans="1:13" x14ac:dyDescent="0.25">
      <c r="A37" s="3">
        <v>43070</v>
      </c>
      <c r="B37" s="4">
        <v>2520170428.5999999</v>
      </c>
      <c r="C37" s="6">
        <v>102733298.84999999</v>
      </c>
      <c r="D37" s="9"/>
      <c r="E37" s="9"/>
      <c r="F37" s="9"/>
      <c r="G37" s="9"/>
      <c r="H37" s="9"/>
      <c r="I37" s="9"/>
      <c r="J37" s="9">
        <f t="shared" si="0"/>
        <v>2417437129.75</v>
      </c>
      <c r="K37" s="7">
        <f t="shared" si="3"/>
        <v>21033874951.290001</v>
      </c>
      <c r="L37" s="7">
        <f t="shared" si="2"/>
        <v>19852048840.890003</v>
      </c>
      <c r="M37">
        <v>19189223401.016541</v>
      </c>
    </row>
    <row r="38" spans="1:13" x14ac:dyDescent="0.25">
      <c r="A38" s="3">
        <v>43101</v>
      </c>
      <c r="B38" s="4">
        <v>1680671868.1500001</v>
      </c>
      <c r="C38" s="6">
        <v>107554723.56</v>
      </c>
      <c r="D38" s="9"/>
      <c r="E38" s="9"/>
      <c r="F38" s="9"/>
      <c r="G38" s="9"/>
      <c r="H38" s="9"/>
      <c r="I38" s="9"/>
      <c r="J38" s="9">
        <f t="shared" si="0"/>
        <v>1573117144.5900002</v>
      </c>
      <c r="K38" s="7">
        <f t="shared" si="3"/>
        <v>21186087993.73</v>
      </c>
      <c r="L38" s="7">
        <f t="shared" si="2"/>
        <v>19987072860.560001</v>
      </c>
      <c r="M38">
        <v>19298977635.217548</v>
      </c>
    </row>
    <row r="39" spans="1:13" x14ac:dyDescent="0.25">
      <c r="A39" s="3">
        <v>43132</v>
      </c>
      <c r="B39" s="4">
        <v>1669668165.5899999</v>
      </c>
      <c r="C39" s="6">
        <v>105930211.28</v>
      </c>
      <c r="D39" s="9"/>
      <c r="E39" s="9"/>
      <c r="F39" s="9"/>
      <c r="G39" s="9"/>
      <c r="H39" s="9"/>
      <c r="I39" s="9"/>
      <c r="J39" s="9">
        <f t="shared" si="0"/>
        <v>1563737954.3099999</v>
      </c>
      <c r="K39" s="7">
        <f t="shared" si="3"/>
        <v>21235340617.66</v>
      </c>
      <c r="L39" s="7">
        <f t="shared" si="2"/>
        <v>20019755099.000004</v>
      </c>
      <c r="M39">
        <v>19409200276.880661</v>
      </c>
    </row>
    <row r="40" spans="1:13" x14ac:dyDescent="0.25">
      <c r="A40" s="3">
        <v>43160</v>
      </c>
      <c r="B40" s="4">
        <v>1644145608.8399999</v>
      </c>
      <c r="C40" s="6">
        <v>102963953.06</v>
      </c>
      <c r="D40" s="9"/>
      <c r="E40" s="9"/>
      <c r="F40" s="9"/>
      <c r="G40" s="9"/>
      <c r="H40" s="9"/>
      <c r="I40" s="9"/>
      <c r="J40" s="9">
        <f t="shared" si="0"/>
        <v>1541181655.78</v>
      </c>
      <c r="K40" s="7">
        <f t="shared" si="3"/>
        <v>21361447051.830002</v>
      </c>
      <c r="L40" s="7">
        <f t="shared" si="2"/>
        <v>20135611095.790001</v>
      </c>
      <c r="M40">
        <v>19520038069.245369</v>
      </c>
    </row>
    <row r="41" spans="1:13" x14ac:dyDescent="0.25">
      <c r="A41" s="3">
        <v>43191</v>
      </c>
      <c r="B41" s="4">
        <v>1761203168.3299999</v>
      </c>
      <c r="C41" s="6">
        <v>109855261.84</v>
      </c>
      <c r="D41" s="9"/>
      <c r="E41" s="9"/>
      <c r="F41" s="9"/>
      <c r="G41" s="9"/>
      <c r="H41" s="9"/>
      <c r="I41" s="9"/>
      <c r="J41" s="9">
        <f t="shared" si="0"/>
        <v>1651347906.49</v>
      </c>
      <c r="K41" s="7">
        <f t="shared" si="3"/>
        <v>21519731545.190002</v>
      </c>
      <c r="L41" s="7">
        <f t="shared" si="2"/>
        <v>20275606136.43</v>
      </c>
      <c r="M41">
        <v>19631680155.19157</v>
      </c>
    </row>
    <row r="42" spans="1:13" x14ac:dyDescent="0.25">
      <c r="A42" s="3">
        <v>43221</v>
      </c>
      <c r="B42" s="4">
        <v>1747982438.04</v>
      </c>
      <c r="C42" s="6">
        <v>112215575.48</v>
      </c>
      <c r="D42" s="9"/>
      <c r="E42" s="9"/>
      <c r="F42" s="9"/>
      <c r="G42" s="9"/>
      <c r="H42" s="9"/>
      <c r="I42" s="9"/>
      <c r="J42" s="9">
        <f t="shared" si="0"/>
        <v>1635766862.5599999</v>
      </c>
      <c r="K42" s="7">
        <f t="shared" si="3"/>
        <v>21604089892.480003</v>
      </c>
      <c r="L42" s="7">
        <f t="shared" si="2"/>
        <v>20343991340.230003</v>
      </c>
      <c r="M42">
        <v>19744358425.726009</v>
      </c>
    </row>
    <row r="43" spans="1:13" x14ac:dyDescent="0.25">
      <c r="A43" s="3">
        <v>43252</v>
      </c>
      <c r="B43" s="4">
        <v>1701462094.3299999</v>
      </c>
      <c r="C43" s="6">
        <v>83730619.069999993</v>
      </c>
      <c r="D43" s="9"/>
      <c r="E43" s="9"/>
      <c r="F43" s="9"/>
      <c r="G43" s="9"/>
      <c r="H43" s="9"/>
      <c r="I43" s="9"/>
      <c r="J43" s="9">
        <f t="shared" si="0"/>
        <v>1617731475.26</v>
      </c>
      <c r="K43" s="7">
        <f t="shared" si="3"/>
        <v>21610323578.209999</v>
      </c>
      <c r="L43" s="7">
        <f t="shared" si="2"/>
        <v>20369717408.989998</v>
      </c>
      <c r="M43">
        <v>19858349488.937489</v>
      </c>
    </row>
    <row r="44" spans="1:13" x14ac:dyDescent="0.25">
      <c r="A44" s="3">
        <v>43282</v>
      </c>
      <c r="B44" s="4">
        <v>1819290487.26</v>
      </c>
      <c r="C44" s="6">
        <v>130623231.40000001</v>
      </c>
      <c r="D44" s="9"/>
      <c r="E44" s="9"/>
      <c r="F44" s="9"/>
      <c r="G44" s="9"/>
      <c r="H44" s="9"/>
      <c r="I44" s="9"/>
      <c r="J44" s="9">
        <f t="shared" si="0"/>
        <v>1688667255.8599999</v>
      </c>
      <c r="K44" s="7">
        <f t="shared" si="3"/>
        <v>21805761993.09</v>
      </c>
      <c r="L44" s="7">
        <f t="shared" si="2"/>
        <v>20538532106.719997</v>
      </c>
      <c r="M44">
        <v>19973971594.089401</v>
      </c>
    </row>
    <row r="45" spans="1:13" x14ac:dyDescent="0.25">
      <c r="A45" s="3">
        <v>43313</v>
      </c>
      <c r="B45" s="4">
        <v>1783767844.75</v>
      </c>
      <c r="C45" s="6">
        <v>84216272.920000002</v>
      </c>
      <c r="D45" s="9"/>
      <c r="E45" s="9"/>
      <c r="F45" s="9"/>
      <c r="G45" s="9"/>
      <c r="H45" s="9"/>
      <c r="I45" s="9"/>
      <c r="J45" s="9">
        <f t="shared" si="0"/>
        <v>1699551571.8299999</v>
      </c>
      <c r="K45" s="7">
        <f t="shared" si="3"/>
        <v>21777101311.079998</v>
      </c>
      <c r="L45" s="7">
        <f t="shared" si="2"/>
        <v>20527906918.979996</v>
      </c>
      <c r="M45">
        <v>20091578502.106239</v>
      </c>
    </row>
    <row r="46" spans="1:13" x14ac:dyDescent="0.25">
      <c r="A46" s="3">
        <v>43344</v>
      </c>
      <c r="B46" s="4">
        <v>1734425451.9300001</v>
      </c>
      <c r="C46" s="6">
        <v>103975693.08</v>
      </c>
      <c r="D46" s="9"/>
      <c r="E46" s="9"/>
      <c r="F46" s="9"/>
      <c r="G46" s="9"/>
      <c r="H46" s="9"/>
      <c r="I46" s="9"/>
      <c r="J46" s="9">
        <f t="shared" si="0"/>
        <v>1630449758.8500001</v>
      </c>
      <c r="K46" s="7">
        <f t="shared" si="3"/>
        <v>21765415570.66</v>
      </c>
      <c r="L46" s="7">
        <f t="shared" si="2"/>
        <v>20513179544.139999</v>
      </c>
      <c r="M46">
        <v>20211563179.5037</v>
      </c>
    </row>
    <row r="47" spans="1:13" x14ac:dyDescent="0.25">
      <c r="A47" s="3">
        <v>43374</v>
      </c>
      <c r="B47" s="4">
        <v>1958637641.1900001</v>
      </c>
      <c r="C47" s="6">
        <v>153990631.50999999</v>
      </c>
      <c r="D47" s="9"/>
      <c r="E47" s="9"/>
      <c r="F47" s="9"/>
      <c r="G47" s="9"/>
      <c r="H47" s="9"/>
      <c r="I47" s="9"/>
      <c r="J47" s="9">
        <f t="shared" si="0"/>
        <v>1804647009.6800001</v>
      </c>
      <c r="K47" s="7">
        <f t="shared" si="3"/>
        <v>21975936652.91</v>
      </c>
      <c r="L47" s="7">
        <f t="shared" si="2"/>
        <v>20674032563.949997</v>
      </c>
      <c r="M47">
        <v>20334348893.38192</v>
      </c>
    </row>
    <row r="48" spans="1:13" x14ac:dyDescent="0.25">
      <c r="A48" s="3">
        <v>43405</v>
      </c>
      <c r="B48" s="4">
        <v>1814209684.8800001</v>
      </c>
      <c r="C48" s="6">
        <v>148150396.31</v>
      </c>
      <c r="D48" s="9"/>
      <c r="E48" s="9"/>
      <c r="F48" s="9"/>
      <c r="G48" s="9"/>
      <c r="H48" s="9"/>
      <c r="I48" s="9"/>
      <c r="J48" s="9">
        <f t="shared" si="0"/>
        <v>1666059288.5700002</v>
      </c>
      <c r="K48" s="7">
        <f t="shared" si="3"/>
        <v>21835634881.889999</v>
      </c>
      <c r="L48" s="7">
        <f t="shared" si="2"/>
        <v>20489695013.529999</v>
      </c>
      <c r="M48">
        <v>20460379856.421989</v>
      </c>
    </row>
    <row r="49" spans="1:13" x14ac:dyDescent="0.25">
      <c r="A49" s="3">
        <v>43435</v>
      </c>
      <c r="B49" s="4">
        <v>1982789626.6199999</v>
      </c>
      <c r="C49" s="6">
        <v>148267236.50999999</v>
      </c>
      <c r="D49" s="9"/>
      <c r="E49" s="9"/>
      <c r="F49" s="9"/>
      <c r="G49" s="9"/>
      <c r="H49" s="9"/>
      <c r="I49" s="9"/>
      <c r="J49" s="9">
        <f t="shared" si="0"/>
        <v>1834522390.1099999</v>
      </c>
      <c r="K49" s="7">
        <f t="shared" si="3"/>
        <v>21298254079.91</v>
      </c>
      <c r="L49" s="7">
        <f t="shared" si="2"/>
        <v>19906780273.890003</v>
      </c>
      <c r="M49">
        <v>20590123870.44875</v>
      </c>
    </row>
    <row r="50" spans="1:13" x14ac:dyDescent="0.25">
      <c r="A50" s="3">
        <v>43466</v>
      </c>
      <c r="B50" s="4">
        <v>1863227087.5899999</v>
      </c>
      <c r="C50" s="6">
        <v>60695660.789999999</v>
      </c>
      <c r="D50" s="9"/>
      <c r="E50" s="9"/>
      <c r="F50" s="9"/>
      <c r="G50" s="9"/>
      <c r="H50" s="9"/>
      <c r="I50" s="9"/>
      <c r="J50" s="9">
        <f t="shared" si="0"/>
        <v>1802531426.8</v>
      </c>
      <c r="K50" s="7">
        <f t="shared" si="3"/>
        <v>21480809299.349998</v>
      </c>
      <c r="L50" s="7">
        <f t="shared" si="2"/>
        <v>20136194556.099998</v>
      </c>
      <c r="M50">
        <v>20724050773.061821</v>
      </c>
    </row>
    <row r="51" spans="1:13" x14ac:dyDescent="0.25">
      <c r="A51" s="3">
        <v>43497</v>
      </c>
      <c r="B51" s="4">
        <v>1934108887.05</v>
      </c>
      <c r="C51" s="6">
        <v>123435678.12</v>
      </c>
      <c r="D51" s="9"/>
      <c r="E51" s="9"/>
      <c r="F51" s="9"/>
      <c r="G51" s="9"/>
      <c r="H51" s="9"/>
      <c r="I51" s="9"/>
      <c r="J51" s="9">
        <f t="shared" si="0"/>
        <v>1810673208.9299998</v>
      </c>
      <c r="K51" s="7">
        <f t="shared" si="3"/>
        <v>21745250020.809998</v>
      </c>
      <c r="L51" s="7">
        <f t="shared" si="2"/>
        <v>20383129810.720001</v>
      </c>
      <c r="M51">
        <v>20862582947.444408</v>
      </c>
    </row>
    <row r="52" spans="1:13" x14ac:dyDescent="0.25">
      <c r="A52" s="3">
        <v>43525</v>
      </c>
      <c r="B52" s="4">
        <v>1743245202.1099999</v>
      </c>
      <c r="C52" s="6">
        <v>130948195.81</v>
      </c>
      <c r="D52" s="9"/>
      <c r="E52" s="9"/>
      <c r="F52" s="9"/>
      <c r="G52" s="9"/>
      <c r="H52" s="9"/>
      <c r="I52" s="9"/>
      <c r="J52" s="9">
        <f t="shared" si="0"/>
        <v>1612297006.3</v>
      </c>
      <c r="K52" s="7">
        <f t="shared" si="3"/>
        <v>21844349614.079998</v>
      </c>
      <c r="L52" s="7">
        <f t="shared" si="2"/>
        <v>20454245161.239998</v>
      </c>
      <c r="M52">
        <v>21006101953.43132</v>
      </c>
    </row>
    <row r="53" spans="1:13" x14ac:dyDescent="0.25">
      <c r="A53" s="3">
        <v>43556</v>
      </c>
      <c r="B53" s="4">
        <v>1986892740.72</v>
      </c>
      <c r="C53" s="6">
        <v>138681675.59</v>
      </c>
      <c r="D53" s="9"/>
      <c r="E53" s="9"/>
      <c r="F53" s="9"/>
      <c r="G53" s="9"/>
      <c r="H53" s="9"/>
      <c r="I53" s="9"/>
      <c r="J53" s="9">
        <f t="shared" si="0"/>
        <v>1848211065.1300001</v>
      </c>
      <c r="K53" s="7">
        <f t="shared" si="3"/>
        <v>22070039186.470001</v>
      </c>
      <c r="L53" s="7">
        <f t="shared" si="2"/>
        <v>20651108319.879997</v>
      </c>
      <c r="M53">
        <v>21154956055.50071</v>
      </c>
    </row>
    <row r="54" spans="1:13" x14ac:dyDescent="0.25">
      <c r="A54" s="3">
        <v>43586</v>
      </c>
      <c r="B54" s="4">
        <v>2146720580.45</v>
      </c>
      <c r="C54" s="6">
        <v>136707216.69999999</v>
      </c>
      <c r="D54" s="9"/>
      <c r="E54" s="9"/>
      <c r="F54" s="9"/>
      <c r="G54" s="9"/>
      <c r="H54" s="9"/>
      <c r="I54" s="9"/>
      <c r="J54" s="9">
        <f t="shared" si="0"/>
        <v>2010013363.75</v>
      </c>
      <c r="K54" s="7">
        <f t="shared" si="3"/>
        <v>22468777328.880001</v>
      </c>
      <c r="L54" s="7">
        <f t="shared" si="2"/>
        <v>21025354821.07</v>
      </c>
      <c r="M54">
        <v>21309455194.742229</v>
      </c>
    </row>
    <row r="55" spans="1:13" x14ac:dyDescent="0.25">
      <c r="A55" s="3">
        <v>43617</v>
      </c>
      <c r="B55" s="4">
        <v>1895570572.71</v>
      </c>
      <c r="C55" s="6">
        <v>135578031.43000001</v>
      </c>
      <c r="D55" s="9"/>
      <c r="E55" s="9"/>
      <c r="F55" s="9"/>
      <c r="G55" s="9"/>
      <c r="H55" s="9"/>
      <c r="I55" s="9"/>
      <c r="J55" s="9">
        <f t="shared" si="0"/>
        <v>1759992541.28</v>
      </c>
      <c r="K55" s="7">
        <f t="shared" si="3"/>
        <v>22662885807.260002</v>
      </c>
      <c r="L55" s="7">
        <f t="shared" si="2"/>
        <v>21167615887.09</v>
      </c>
      <c r="M55">
        <v>21469874322.81966</v>
      </c>
    </row>
    <row r="56" spans="1:13" x14ac:dyDescent="0.25">
      <c r="A56" s="3">
        <v>43647</v>
      </c>
      <c r="B56" s="4">
        <v>1956609157.54</v>
      </c>
      <c r="C56" s="6">
        <v>139241110.96000001</v>
      </c>
      <c r="D56" s="9"/>
      <c r="E56" s="9"/>
      <c r="F56" s="9"/>
      <c r="G56" s="9"/>
      <c r="H56" s="9"/>
      <c r="I56" s="9"/>
      <c r="J56" s="9">
        <f t="shared" si="0"/>
        <v>1817368046.5799999</v>
      </c>
      <c r="K56" s="7">
        <f t="shared" si="3"/>
        <v>22800204477.540001</v>
      </c>
      <c r="L56" s="7">
        <f t="shared" si="2"/>
        <v>21296316677.809998</v>
      </c>
      <c r="M56">
        <v>21636468662.203899</v>
      </c>
    </row>
    <row r="57" spans="1:13" x14ac:dyDescent="0.25">
      <c r="A57" s="3">
        <v>43678</v>
      </c>
      <c r="B57" s="4">
        <v>2006025045.55</v>
      </c>
      <c r="C57" s="6">
        <v>146817418.72</v>
      </c>
      <c r="D57" s="9"/>
      <c r="E57" s="9"/>
      <c r="F57" s="9"/>
      <c r="G57" s="9"/>
      <c r="H57" s="9"/>
      <c r="I57" s="9"/>
      <c r="J57" s="9">
        <f t="shared" si="0"/>
        <v>1859207626.8299999</v>
      </c>
      <c r="K57" s="7">
        <f t="shared" si="3"/>
        <v>23022461678.34</v>
      </c>
      <c r="L57" s="7">
        <f t="shared" si="2"/>
        <v>21455972732.809998</v>
      </c>
      <c r="M57">
        <v>21809472445.197029</v>
      </c>
    </row>
    <row r="58" spans="1:13" x14ac:dyDescent="0.25">
      <c r="A58" s="3">
        <v>43709</v>
      </c>
      <c r="B58" s="4">
        <v>2056924423.4200001</v>
      </c>
      <c r="C58" s="6">
        <v>164577230.53999999</v>
      </c>
      <c r="D58" s="9"/>
      <c r="E58" s="9"/>
      <c r="F58" s="9"/>
      <c r="G58" s="9"/>
      <c r="H58" s="9"/>
      <c r="I58" s="9"/>
      <c r="J58" s="9">
        <f t="shared" si="0"/>
        <v>1892347192.8800001</v>
      </c>
      <c r="K58" s="7">
        <f t="shared" si="3"/>
        <v>23344960649.830002</v>
      </c>
      <c r="L58" s="7">
        <f t="shared" si="2"/>
        <v>21717870166.84</v>
      </c>
      <c r="M58">
        <v>21989096282.435268</v>
      </c>
    </row>
    <row r="59" spans="1:13" x14ac:dyDescent="0.25">
      <c r="A59" s="3">
        <v>43739</v>
      </c>
      <c r="B59" s="4">
        <v>2138344942.55</v>
      </c>
      <c r="C59" s="6">
        <v>152453349.83000001</v>
      </c>
      <c r="D59" s="9"/>
      <c r="E59" s="9"/>
      <c r="F59" s="9"/>
      <c r="G59" s="9"/>
      <c r="H59" s="9"/>
      <c r="I59" s="9"/>
      <c r="J59" s="9">
        <f t="shared" si="0"/>
        <v>1985891592.72</v>
      </c>
      <c r="K59" s="7">
        <f t="shared" si="3"/>
        <v>23524667951.189999</v>
      </c>
      <c r="L59" s="7">
        <f t="shared" si="2"/>
        <v>21899114749.880001</v>
      </c>
      <c r="M59">
        <v>22175526235.96384</v>
      </c>
    </row>
    <row r="60" spans="1:13" x14ac:dyDescent="0.25">
      <c r="A60" s="3">
        <v>43770</v>
      </c>
      <c r="B60" s="4">
        <v>2217676379.6900001</v>
      </c>
      <c r="C60" s="6">
        <v>217009420.59</v>
      </c>
      <c r="D60" s="9"/>
      <c r="E60" s="9"/>
      <c r="F60" s="9"/>
      <c r="G60" s="9"/>
      <c r="H60" s="9"/>
      <c r="I60" s="9"/>
      <c r="J60" s="9">
        <f t="shared" si="0"/>
        <v>2000666959.1000001</v>
      </c>
      <c r="K60" s="7">
        <f t="shared" si="3"/>
        <v>23928134646</v>
      </c>
      <c r="L60" s="7">
        <f t="shared" si="2"/>
        <v>22233722420.41</v>
      </c>
      <c r="M60">
        <v>22368929532.680981</v>
      </c>
    </row>
    <row r="61" spans="1:13" x14ac:dyDescent="0.25">
      <c r="A61" s="3">
        <v>43800</v>
      </c>
      <c r="B61" s="4">
        <v>2593276297.25</v>
      </c>
      <c r="C61" s="6">
        <v>194128512.52000001</v>
      </c>
      <c r="D61" s="9"/>
      <c r="E61" s="9"/>
      <c r="F61" s="9"/>
      <c r="G61" s="9"/>
      <c r="H61" s="9"/>
      <c r="I61" s="9"/>
      <c r="J61" s="9">
        <f t="shared" si="0"/>
        <v>2399147784.73</v>
      </c>
      <c r="K61" s="7">
        <f t="shared" si="3"/>
        <v>24538621316.629997</v>
      </c>
      <c r="L61" s="7">
        <f t="shared" si="2"/>
        <v>22798347815.029999</v>
      </c>
      <c r="M61">
        <v>22569454204.242821</v>
      </c>
    </row>
    <row r="62" spans="1:13" x14ac:dyDescent="0.25">
      <c r="A62" s="3">
        <v>43831</v>
      </c>
      <c r="B62" s="4">
        <v>2035086928.6700001</v>
      </c>
      <c r="C62" s="6">
        <v>101105508.34</v>
      </c>
      <c r="D62" s="9"/>
      <c r="E62" s="9"/>
      <c r="F62" s="9"/>
      <c r="G62" s="9"/>
      <c r="H62" s="9"/>
      <c r="I62" s="9"/>
      <c r="J62" s="9">
        <f t="shared" si="0"/>
        <v>1933981420.3300002</v>
      </c>
      <c r="K62" s="7">
        <f t="shared" si="3"/>
        <v>24710481157.709999</v>
      </c>
      <c r="L62" s="7">
        <f t="shared" si="2"/>
        <v>22929797808.560001</v>
      </c>
      <c r="M62">
        <v>22777238892.92281</v>
      </c>
    </row>
    <row r="63" spans="1:13" x14ac:dyDescent="0.25">
      <c r="A63" s="3">
        <v>43862</v>
      </c>
      <c r="B63" s="4">
        <v>2018955265.77</v>
      </c>
      <c r="C63" s="6">
        <v>147331124.02000001</v>
      </c>
      <c r="D63" s="9"/>
      <c r="E63" s="9"/>
      <c r="F63" s="9"/>
      <c r="G63" s="9"/>
      <c r="H63" s="9"/>
      <c r="I63" s="9"/>
      <c r="J63" s="9">
        <f t="shared" si="0"/>
        <v>1871624141.75</v>
      </c>
      <c r="K63" s="7">
        <f t="shared" si="3"/>
        <v>24795327536.429996</v>
      </c>
      <c r="L63" s="7">
        <f t="shared" si="2"/>
        <v>22990748741.380001</v>
      </c>
      <c r="M63">
        <v>22992438136.3839</v>
      </c>
    </row>
    <row r="64" spans="1:13" x14ac:dyDescent="0.25">
      <c r="A64" s="3">
        <v>43891</v>
      </c>
      <c r="B64" s="4">
        <v>1929361276.1300001</v>
      </c>
      <c r="C64" s="6">
        <v>154836415.53999999</v>
      </c>
      <c r="D64" s="9"/>
      <c r="E64" s="9"/>
      <c r="F64" s="9"/>
      <c r="G64" s="9"/>
      <c r="H64" s="9"/>
      <c r="I64" s="9"/>
      <c r="J64" s="9">
        <f t="shared" si="0"/>
        <v>1774524860.5900002</v>
      </c>
      <c r="K64" s="7">
        <f t="shared" si="3"/>
        <v>24981443610.449997</v>
      </c>
      <c r="L64" s="7">
        <f t="shared" si="2"/>
        <v>23152976595.670002</v>
      </c>
      <c r="M64">
        <v>23215217066.65823</v>
      </c>
    </row>
    <row r="65" spans="1:13" x14ac:dyDescent="0.25">
      <c r="A65" s="3">
        <v>43922</v>
      </c>
      <c r="B65" s="4">
        <v>1661630169.24</v>
      </c>
      <c r="C65" s="6">
        <v>133820989.89</v>
      </c>
      <c r="D65" s="9"/>
      <c r="E65" s="9"/>
      <c r="F65" s="9"/>
      <c r="G65" s="9"/>
      <c r="H65" s="9"/>
      <c r="I65" s="9"/>
      <c r="J65" s="9">
        <f t="shared" si="0"/>
        <v>1527809179.3499999</v>
      </c>
      <c r="K65" s="7">
        <f t="shared" si="3"/>
        <v>24656181038.970005</v>
      </c>
      <c r="L65" s="7">
        <f t="shared" si="2"/>
        <v>22832574709.889999</v>
      </c>
      <c r="M65">
        <v>23445740698.458981</v>
      </c>
    </row>
    <row r="66" spans="1:13" x14ac:dyDescent="0.25">
      <c r="A66" s="3">
        <v>43952</v>
      </c>
      <c r="B66" s="4">
        <v>1723077997.3699999</v>
      </c>
      <c r="C66" s="6">
        <v>141756878.97999999</v>
      </c>
      <c r="D66" s="9"/>
      <c r="E66" s="9"/>
      <c r="F66" s="9"/>
      <c r="G66" s="9"/>
      <c r="H66" s="9"/>
      <c r="I66" s="9"/>
      <c r="J66" s="9">
        <f t="shared" si="0"/>
        <v>1581321118.3899999</v>
      </c>
      <c r="K66" s="7">
        <f t="shared" si="3"/>
        <v>24232538455.890003</v>
      </c>
      <c r="L66" s="7">
        <f t="shared" si="2"/>
        <v>22403882464.529995</v>
      </c>
      <c r="M66">
        <v>23684169724.244202</v>
      </c>
    </row>
    <row r="67" spans="1:13" x14ac:dyDescent="0.25">
      <c r="A67" s="3">
        <v>43983</v>
      </c>
      <c r="B67" s="4">
        <v>2243754083.3800001</v>
      </c>
      <c r="C67" s="6">
        <v>146463499.72999999</v>
      </c>
      <c r="D67" s="9"/>
      <c r="E67" s="9"/>
      <c r="F67" s="9"/>
      <c r="G67" s="9"/>
      <c r="H67" s="9"/>
      <c r="I67" s="9"/>
      <c r="J67" s="9">
        <f t="shared" ref="J67:J121" si="4">B67-C67-D67-E67-F67-G67-H67-I67</f>
        <v>2097290583.6500001</v>
      </c>
      <c r="K67" s="7">
        <f t="shared" si="3"/>
        <v>24580721966.560001</v>
      </c>
      <c r="L67" s="7">
        <f t="shared" si="2"/>
        <v>22741180506.900002</v>
      </c>
      <c r="M67">
        <v>23930622255.50058</v>
      </c>
    </row>
    <row r="68" spans="1:13" x14ac:dyDescent="0.25">
      <c r="A68" s="3">
        <v>44013</v>
      </c>
      <c r="B68" s="4">
        <v>2344722342.3899999</v>
      </c>
      <c r="C68" s="6">
        <v>147432480.66999999</v>
      </c>
      <c r="D68" s="9"/>
      <c r="E68" s="9"/>
      <c r="F68" s="9"/>
      <c r="G68" s="9"/>
      <c r="H68" s="9"/>
      <c r="I68" s="9"/>
      <c r="J68" s="9">
        <f t="shared" si="4"/>
        <v>2197289861.7199998</v>
      </c>
      <c r="K68" s="7">
        <f t="shared" si="3"/>
        <v>24968835151.410004</v>
      </c>
      <c r="L68" s="7">
        <f t="shared" si="2"/>
        <v>23121102322.040001</v>
      </c>
      <c r="M68">
        <v>24185127494.877369</v>
      </c>
    </row>
    <row r="69" spans="1:13" x14ac:dyDescent="0.25">
      <c r="A69" s="3">
        <v>44044</v>
      </c>
      <c r="B69" s="4">
        <v>2664436745.8800001</v>
      </c>
      <c r="C69" s="6">
        <v>145287411.53</v>
      </c>
      <c r="D69" s="9"/>
      <c r="E69" s="9"/>
      <c r="F69" s="9"/>
      <c r="G69" s="9"/>
      <c r="H69" s="9"/>
      <c r="I69" s="9"/>
      <c r="J69" s="9">
        <f t="shared" si="4"/>
        <v>2519149334.3499999</v>
      </c>
      <c r="K69" s="7">
        <f t="shared" si="3"/>
        <v>25627246851.740002</v>
      </c>
      <c r="L69" s="7">
        <f t="shared" si="2"/>
        <v>23781044029.560001</v>
      </c>
      <c r="M69">
        <v>24447632044.90234</v>
      </c>
    </row>
    <row r="70" spans="1:13" x14ac:dyDescent="0.25">
      <c r="A70" s="3">
        <v>44075</v>
      </c>
      <c r="B70" s="4">
        <v>2369518196.9299998</v>
      </c>
      <c r="C70" s="6">
        <v>148339080.91</v>
      </c>
      <c r="D70" s="9"/>
      <c r="E70" s="9"/>
      <c r="F70" s="9"/>
      <c r="G70" s="9"/>
      <c r="H70" s="9"/>
      <c r="I70" s="9"/>
      <c r="J70" s="9">
        <f t="shared" si="4"/>
        <v>2221179116.02</v>
      </c>
      <c r="K70" s="7">
        <f t="shared" si="3"/>
        <v>25939840625.250004</v>
      </c>
      <c r="L70" s="7">
        <f t="shared" si="2"/>
        <v>24109875952.700001</v>
      </c>
      <c r="M70">
        <v>24718008617.46632</v>
      </c>
    </row>
    <row r="71" spans="1:13" x14ac:dyDescent="0.25">
      <c r="A71" s="3">
        <v>44105</v>
      </c>
      <c r="B71" s="4">
        <v>2387103681.4000001</v>
      </c>
      <c r="C71" s="6">
        <v>147608752.47999999</v>
      </c>
      <c r="D71" s="9"/>
      <c r="E71" s="9"/>
      <c r="F71" s="9"/>
      <c r="G71" s="9"/>
      <c r="H71" s="9"/>
      <c r="I71" s="9"/>
      <c r="J71" s="9">
        <f t="shared" si="4"/>
        <v>2239494928.9200001</v>
      </c>
      <c r="K71" s="7">
        <f t="shared" si="3"/>
        <v>26188599364.100006</v>
      </c>
      <c r="L71" s="7">
        <f t="shared" si="2"/>
        <v>24363479288.900002</v>
      </c>
      <c r="M71">
        <v>24996083633.625671</v>
      </c>
    </row>
    <row r="72" spans="1:13" x14ac:dyDescent="0.25">
      <c r="A72" s="3">
        <v>44136</v>
      </c>
      <c r="B72" s="4">
        <v>2500140888.1799998</v>
      </c>
      <c r="C72" s="6">
        <v>147974706.34</v>
      </c>
      <c r="D72" s="9"/>
      <c r="E72" s="9"/>
      <c r="F72" s="9"/>
      <c r="G72" s="9"/>
      <c r="H72" s="9"/>
      <c r="I72" s="9"/>
      <c r="J72" s="9">
        <f t="shared" si="4"/>
        <v>2352166181.8399997</v>
      </c>
      <c r="K72" s="7">
        <f t="shared" si="3"/>
        <v>26471063872.590004</v>
      </c>
      <c r="L72" s="7">
        <f t="shared" si="2"/>
        <v>24714978511.639996</v>
      </c>
      <c r="M72">
        <v>25281641283.00174</v>
      </c>
    </row>
    <row r="73" spans="1:13" x14ac:dyDescent="0.25">
      <c r="A73" s="3">
        <v>44166</v>
      </c>
      <c r="B73" s="4">
        <v>2445554706.1199999</v>
      </c>
      <c r="C73" s="6">
        <v>199763142.75</v>
      </c>
      <c r="D73" s="9"/>
      <c r="E73" s="9"/>
      <c r="F73" s="9"/>
      <c r="G73" s="9"/>
      <c r="H73" s="9"/>
      <c r="I73" s="9"/>
      <c r="J73" s="9">
        <f t="shared" si="4"/>
        <v>2245791563.3699999</v>
      </c>
      <c r="K73" s="7">
        <f t="shared" si="3"/>
        <v>26323342281.460003</v>
      </c>
      <c r="L73" s="7">
        <f t="shared" si="2"/>
        <v>24561622290.279999</v>
      </c>
      <c r="M73">
        <v>25574421824.358582</v>
      </c>
    </row>
    <row r="74" spans="1:13" x14ac:dyDescent="0.25">
      <c r="A74" s="3">
        <v>44197</v>
      </c>
      <c r="B74" s="8">
        <v>2441211089.3099999</v>
      </c>
      <c r="C74" s="6">
        <v>96992288.819999993</v>
      </c>
      <c r="D74" s="9"/>
      <c r="E74" s="9"/>
      <c r="F74" s="9"/>
      <c r="G74" s="9"/>
      <c r="H74" s="9"/>
      <c r="I74" s="9"/>
      <c r="J74" s="9">
        <f t="shared" si="4"/>
        <v>2344218800.4899998</v>
      </c>
      <c r="K74" s="7">
        <f t="shared" si="3"/>
        <v>26729466442.100002</v>
      </c>
      <c r="L74" s="7">
        <f t="shared" si="2"/>
        <v>24971859670.439995</v>
      </c>
      <c r="M74">
        <v>25874126164.878929</v>
      </c>
    </row>
    <row r="75" spans="1:13" x14ac:dyDescent="0.25">
      <c r="A75" s="3">
        <v>44228</v>
      </c>
      <c r="B75" s="8">
        <v>2409428740.1999998</v>
      </c>
      <c r="C75" s="6">
        <v>147447475.38999999</v>
      </c>
      <c r="D75" s="9"/>
      <c r="E75" s="9"/>
      <c r="F75" s="9"/>
      <c r="G75" s="9"/>
      <c r="H75" s="9"/>
      <c r="I75" s="9"/>
      <c r="J75" s="9">
        <f t="shared" si="4"/>
        <v>2261981264.8099999</v>
      </c>
      <c r="K75" s="7">
        <f t="shared" si="3"/>
        <v>27119939916.530003</v>
      </c>
      <c r="L75" s="7">
        <f t="shared" si="2"/>
        <v>25362216793.499996</v>
      </c>
      <c r="M75">
        <v>26180384878.444481</v>
      </c>
    </row>
    <row r="76" spans="1:13" x14ac:dyDescent="0.25">
      <c r="A76" s="3">
        <v>44256</v>
      </c>
      <c r="B76" s="8">
        <v>2341766418.7199998</v>
      </c>
      <c r="C76" s="6">
        <v>152082815.91999999</v>
      </c>
      <c r="D76" s="9"/>
      <c r="E76" s="9"/>
      <c r="F76" s="9"/>
      <c r="G76" s="9"/>
      <c r="H76" s="9"/>
      <c r="I76" s="9"/>
      <c r="J76" s="9">
        <f t="shared" si="4"/>
        <v>2189683602.7999997</v>
      </c>
      <c r="K76" s="7">
        <f t="shared" si="3"/>
        <v>27532345059.119999</v>
      </c>
      <c r="L76" s="7">
        <f t="shared" si="2"/>
        <v>25777375535.709999</v>
      </c>
      <c r="M76">
        <v>26492765881.541569</v>
      </c>
    </row>
    <row r="77" spans="1:13" x14ac:dyDescent="0.25">
      <c r="A77" s="3">
        <v>44287</v>
      </c>
      <c r="B77" s="8">
        <v>2400860782.6799998</v>
      </c>
      <c r="C77" s="6">
        <v>146681471.58000001</v>
      </c>
      <c r="D77" s="9"/>
      <c r="E77" s="9"/>
      <c r="F77" s="9"/>
      <c r="G77" s="9"/>
      <c r="H77" s="9"/>
      <c r="I77" s="9"/>
      <c r="J77" s="9">
        <f t="shared" si="4"/>
        <v>2254179311.0999999</v>
      </c>
      <c r="K77" s="7">
        <f t="shared" si="3"/>
        <v>28271575672.560005</v>
      </c>
      <c r="L77" s="7">
        <f t="shared" si="2"/>
        <v>26503745667.459999</v>
      </c>
      <c r="M77">
        <v>26810780273.428329</v>
      </c>
    </row>
    <row r="78" spans="1:13" x14ac:dyDescent="0.25">
      <c r="A78" s="3">
        <v>44317</v>
      </c>
      <c r="B78" s="8">
        <v>2426583701.4699998</v>
      </c>
      <c r="C78" s="6">
        <v>149265023.91999999</v>
      </c>
      <c r="D78" s="9"/>
      <c r="E78" s="9"/>
      <c r="F78" s="9"/>
      <c r="G78" s="9"/>
      <c r="H78" s="9"/>
      <c r="I78" s="9"/>
      <c r="J78" s="9">
        <f t="shared" si="4"/>
        <v>2277318677.5499997</v>
      </c>
      <c r="K78" s="7">
        <f t="shared" si="3"/>
        <v>28975081376.660004</v>
      </c>
      <c r="L78" s="7">
        <f t="shared" ref="L78:L114" si="5">SUM(J67:J78)</f>
        <v>27199743226.619999</v>
      </c>
      <c r="M78">
        <v>27133889473.477821</v>
      </c>
    </row>
    <row r="79" spans="1:13" x14ac:dyDescent="0.25">
      <c r="A79" s="3">
        <v>44348</v>
      </c>
      <c r="B79" s="8">
        <v>2546505096.3699999</v>
      </c>
      <c r="C79" s="6">
        <v>152140642.43000001</v>
      </c>
      <c r="D79" s="9"/>
      <c r="E79" s="9"/>
      <c r="F79" s="9"/>
      <c r="G79" s="9"/>
      <c r="H79" s="9"/>
      <c r="I79" s="9"/>
      <c r="J79" s="9">
        <f t="shared" si="4"/>
        <v>2394364453.9400001</v>
      </c>
      <c r="K79" s="7">
        <f t="shared" ref="K79:K114" si="6">SUM(B68:B79)</f>
        <v>29277832389.650002</v>
      </c>
      <c r="L79" s="7">
        <f t="shared" si="5"/>
        <v>27496817096.909996</v>
      </c>
      <c r="M79">
        <v>27461533579.215481</v>
      </c>
    </row>
    <row r="80" spans="1:13" x14ac:dyDescent="0.25">
      <c r="A80" s="3">
        <v>44378</v>
      </c>
      <c r="B80" s="8">
        <v>2567046364.8499999</v>
      </c>
      <c r="C80" s="6">
        <v>150289799.58000001</v>
      </c>
      <c r="D80" s="9"/>
      <c r="E80" s="9"/>
      <c r="F80" s="9"/>
      <c r="G80" s="9"/>
      <c r="H80" s="9"/>
      <c r="I80" s="9"/>
      <c r="J80" s="9">
        <f t="shared" si="4"/>
        <v>2416756565.27</v>
      </c>
      <c r="K80" s="7">
        <f t="shared" si="6"/>
        <v>29500156412.109997</v>
      </c>
      <c r="L80" s="7">
        <f t="shared" si="5"/>
        <v>27716283800.459995</v>
      </c>
      <c r="M80">
        <v>27793157261.344028</v>
      </c>
    </row>
    <row r="81" spans="1:13" x14ac:dyDescent="0.25">
      <c r="A81" s="3">
        <v>44409</v>
      </c>
      <c r="B81" s="8">
        <v>2871093197.1999998</v>
      </c>
      <c r="C81" s="6">
        <v>152100055.75999999</v>
      </c>
      <c r="D81" s="9"/>
      <c r="E81" s="9"/>
      <c r="F81" s="9"/>
      <c r="G81" s="9"/>
      <c r="H81" s="9"/>
      <c r="I81" s="9"/>
      <c r="J81" s="9">
        <f t="shared" si="4"/>
        <v>2718993141.4399996</v>
      </c>
      <c r="K81" s="7">
        <f t="shared" si="6"/>
        <v>29706812863.429996</v>
      </c>
      <c r="L81" s="7">
        <f t="shared" si="5"/>
        <v>27916127607.549995</v>
      </c>
      <c r="M81">
        <v>28128207640.81044</v>
      </c>
    </row>
    <row r="82" spans="1:13" x14ac:dyDescent="0.25">
      <c r="A82" s="3">
        <v>44440</v>
      </c>
      <c r="B82" s="8">
        <v>2701416978.5799999</v>
      </c>
      <c r="C82" s="6">
        <v>146945467.5</v>
      </c>
      <c r="D82" s="9"/>
      <c r="E82" s="9"/>
      <c r="F82" s="9"/>
      <c r="G82" s="9"/>
      <c r="H82" s="9"/>
      <c r="I82" s="9"/>
      <c r="J82" s="9">
        <f t="shared" si="4"/>
        <v>2554471511.0799999</v>
      </c>
      <c r="K82" s="7">
        <f t="shared" si="6"/>
        <v>30038711645.079994</v>
      </c>
      <c r="L82" s="7">
        <f t="shared" si="5"/>
        <v>28249420002.609993</v>
      </c>
      <c r="M82">
        <v>28466126500.126911</v>
      </c>
    </row>
    <row r="83" spans="1:13" x14ac:dyDescent="0.25">
      <c r="A83" s="3">
        <v>44470</v>
      </c>
      <c r="B83" s="8">
        <v>2819425550.4400001</v>
      </c>
      <c r="C83" s="6">
        <v>137352622.34</v>
      </c>
      <c r="D83" s="9"/>
      <c r="E83" s="9"/>
      <c r="F83" s="9"/>
      <c r="G83" s="9"/>
      <c r="H83" s="9"/>
      <c r="I83" s="9"/>
      <c r="J83" s="9">
        <f t="shared" si="4"/>
        <v>2682072928.0999999</v>
      </c>
      <c r="K83" s="7">
        <f t="shared" si="6"/>
        <v>30471033514.119991</v>
      </c>
      <c r="L83" s="7">
        <f t="shared" si="5"/>
        <v>28691998001.789993</v>
      </c>
      <c r="M83">
        <v>28806340894.025539</v>
      </c>
    </row>
    <row r="84" spans="1:13" x14ac:dyDescent="0.25">
      <c r="A84" s="3">
        <v>44501</v>
      </c>
      <c r="B84" s="8">
        <v>2974653509.8600001</v>
      </c>
      <c r="C84" s="6">
        <v>141673210.37</v>
      </c>
      <c r="D84" s="9"/>
      <c r="E84" s="9"/>
      <c r="F84" s="9"/>
      <c r="G84" s="9"/>
      <c r="H84" s="9"/>
      <c r="I84" s="9"/>
      <c r="J84" s="9">
        <f t="shared" si="4"/>
        <v>2832980299.4900002</v>
      </c>
      <c r="K84" s="7">
        <f t="shared" si="6"/>
        <v>30945546135.799999</v>
      </c>
      <c r="L84" s="7">
        <f t="shared" si="5"/>
        <v>29172812119.439999</v>
      </c>
      <c r="M84">
        <v>29148262828.176159</v>
      </c>
    </row>
    <row r="85" spans="1:13" x14ac:dyDescent="0.25">
      <c r="A85" s="3">
        <v>44531</v>
      </c>
      <c r="B85" s="8">
        <v>3045328590.52</v>
      </c>
      <c r="C85" s="6">
        <v>180125367.56</v>
      </c>
      <c r="D85" s="9"/>
      <c r="E85" s="9"/>
      <c r="F85" s="9"/>
      <c r="G85" s="9"/>
      <c r="H85" s="9"/>
      <c r="I85" s="9"/>
      <c r="J85" s="9">
        <f t="shared" si="4"/>
        <v>2865203222.96</v>
      </c>
      <c r="K85" s="7">
        <f t="shared" si="6"/>
        <v>31545320020.199997</v>
      </c>
      <c r="L85" s="7">
        <f t="shared" si="5"/>
        <v>29792223779.029995</v>
      </c>
      <c r="M85">
        <v>29491296367.76992</v>
      </c>
    </row>
    <row r="86" spans="1:13" x14ac:dyDescent="0.25">
      <c r="A86" s="3">
        <v>44562</v>
      </c>
      <c r="B86" s="8">
        <v>2725779456.5700002</v>
      </c>
      <c r="C86" s="6">
        <v>103935798.72</v>
      </c>
      <c r="D86" s="9"/>
      <c r="E86" s="9"/>
      <c r="F86" s="9"/>
      <c r="G86" s="9"/>
      <c r="H86" s="9"/>
      <c r="I86" s="9"/>
      <c r="J86" s="9">
        <f t="shared" si="4"/>
        <v>2621843657.8500004</v>
      </c>
      <c r="K86" s="7">
        <f t="shared" si="6"/>
        <v>31829888387.459999</v>
      </c>
      <c r="L86" s="7">
        <f t="shared" si="5"/>
        <v>30069848636.389999</v>
      </c>
      <c r="M86">
        <v>29834847282.809898</v>
      </c>
    </row>
    <row r="87" spans="1:13" x14ac:dyDescent="0.25">
      <c r="A87" s="3">
        <v>44593</v>
      </c>
      <c r="B87" s="8">
        <v>2913451377.3499999</v>
      </c>
      <c r="C87" s="6">
        <v>171721459.78999999</v>
      </c>
      <c r="D87" s="9"/>
      <c r="E87" s="9"/>
      <c r="F87" s="9"/>
      <c r="G87" s="9"/>
      <c r="H87" s="9"/>
      <c r="I87" s="9"/>
      <c r="J87" s="9">
        <f t="shared" si="4"/>
        <v>2741729917.5599999</v>
      </c>
      <c r="K87" s="7">
        <f t="shared" si="6"/>
        <v>32333911024.609993</v>
      </c>
      <c r="L87" s="7">
        <f t="shared" si="5"/>
        <v>30549597289.140003</v>
      </c>
      <c r="M87">
        <v>30178342241.036041</v>
      </c>
    </row>
    <row r="88" spans="1:13" x14ac:dyDescent="0.25">
      <c r="A88" s="3">
        <v>44621</v>
      </c>
      <c r="B88" s="8">
        <v>2821217037.48</v>
      </c>
      <c r="C88" s="6">
        <v>147444237</v>
      </c>
      <c r="D88" s="9"/>
      <c r="E88" s="9"/>
      <c r="F88" s="9"/>
      <c r="G88" s="9"/>
      <c r="H88" s="9"/>
      <c r="I88" s="9"/>
      <c r="J88" s="9">
        <f t="shared" si="4"/>
        <v>2673772800.48</v>
      </c>
      <c r="K88" s="7">
        <f t="shared" si="6"/>
        <v>32813361643.369999</v>
      </c>
      <c r="L88" s="7">
        <f t="shared" si="5"/>
        <v>31033686486.82</v>
      </c>
      <c r="M88">
        <v>30521224229.726742</v>
      </c>
    </row>
    <row r="89" spans="1:13" x14ac:dyDescent="0.25">
      <c r="A89" s="3">
        <v>44652</v>
      </c>
      <c r="B89" s="8">
        <v>2959859412.5700002</v>
      </c>
      <c r="C89" s="6">
        <v>146282126.06</v>
      </c>
      <c r="D89" s="9"/>
      <c r="E89" s="9"/>
      <c r="F89" s="9"/>
      <c r="G89" s="9"/>
      <c r="H89" s="9"/>
      <c r="I89" s="9"/>
      <c r="J89" s="9">
        <f t="shared" si="4"/>
        <v>2813577286.5100002</v>
      </c>
      <c r="K89" s="7">
        <f t="shared" si="6"/>
        <v>33372360273.259998</v>
      </c>
      <c r="L89" s="7">
        <f t="shared" si="5"/>
        <v>31593084462.230003</v>
      </c>
      <c r="M89">
        <v>30862962017.760971</v>
      </c>
    </row>
    <row r="90" spans="1:13" x14ac:dyDescent="0.25">
      <c r="A90" s="3">
        <v>44682</v>
      </c>
      <c r="B90" s="8">
        <v>3307385307.3899999</v>
      </c>
      <c r="C90" s="6">
        <v>147223946.94999999</v>
      </c>
      <c r="D90" s="9"/>
      <c r="E90" s="9"/>
      <c r="F90" s="9"/>
      <c r="G90" s="9"/>
      <c r="H90" s="9"/>
      <c r="I90" s="9"/>
      <c r="J90" s="9">
        <f t="shared" si="4"/>
        <v>3160161360.4400001</v>
      </c>
      <c r="K90" s="7">
        <f t="shared" si="6"/>
        <v>34253161879.179996</v>
      </c>
      <c r="L90" s="7">
        <f t="shared" si="5"/>
        <v>32475927145.119999</v>
      </c>
      <c r="M90">
        <v>31203059961.674461</v>
      </c>
    </row>
    <row r="91" spans="1:13" x14ac:dyDescent="0.25">
      <c r="A91" s="3">
        <v>44713</v>
      </c>
      <c r="B91" s="8">
        <v>3190823236.29</v>
      </c>
      <c r="C91" s="6">
        <v>144445920.28999999</v>
      </c>
      <c r="D91" s="9"/>
      <c r="E91" s="9"/>
      <c r="F91" s="9"/>
      <c r="G91" s="9"/>
      <c r="H91" s="9"/>
      <c r="I91" s="9"/>
      <c r="J91" s="9">
        <f t="shared" si="4"/>
        <v>3046377316</v>
      </c>
      <c r="K91" s="7">
        <f t="shared" si="6"/>
        <v>34897480019.099998</v>
      </c>
      <c r="L91" s="7">
        <f t="shared" si="5"/>
        <v>33127940007.180004</v>
      </c>
      <c r="M91">
        <v>31541073120.95039</v>
      </c>
    </row>
    <row r="92" spans="1:13" x14ac:dyDescent="0.25">
      <c r="A92" s="3">
        <v>44743</v>
      </c>
      <c r="B92" s="8">
        <v>4102698297.7199998</v>
      </c>
      <c r="C92" s="6">
        <v>145051129.09</v>
      </c>
      <c r="D92" s="9">
        <v>1179645000</v>
      </c>
      <c r="E92" s="9"/>
      <c r="F92" s="9"/>
      <c r="G92" s="9"/>
      <c r="H92" s="9"/>
      <c r="I92" s="9"/>
      <c r="J92" s="9">
        <f t="shared" si="4"/>
        <v>2778002168.6299996</v>
      </c>
      <c r="K92" s="7">
        <f t="shared" si="6"/>
        <v>36433131951.970001</v>
      </c>
      <c r="L92" s="7">
        <f t="shared" si="5"/>
        <v>33489185610.540001</v>
      </c>
      <c r="M92">
        <v>31876644948.626431</v>
      </c>
    </row>
    <row r="93" spans="1:13" x14ac:dyDescent="0.25">
      <c r="A93" s="3">
        <v>44774</v>
      </c>
      <c r="B93" s="8">
        <v>2859544442.0799999</v>
      </c>
      <c r="C93" s="6">
        <v>146145864.91</v>
      </c>
      <c r="D93" s="9"/>
      <c r="E93" s="9"/>
      <c r="F93" s="9"/>
      <c r="G93" s="9"/>
      <c r="H93" s="9"/>
      <c r="I93" s="9"/>
      <c r="J93" s="9">
        <f t="shared" si="4"/>
        <v>2713398577.1700001</v>
      </c>
      <c r="K93" s="7">
        <f t="shared" si="6"/>
        <v>36421583196.849998</v>
      </c>
      <c r="L93" s="7">
        <f t="shared" si="5"/>
        <v>33483591046.269997</v>
      </c>
      <c r="M93">
        <v>32209529096.829529</v>
      </c>
    </row>
    <row r="94" spans="1:13" x14ac:dyDescent="0.25">
      <c r="A94" s="3">
        <v>44805</v>
      </c>
      <c r="B94" s="8">
        <v>2891344567.5</v>
      </c>
      <c r="C94" s="6">
        <v>144523284.69999999</v>
      </c>
      <c r="D94" s="9"/>
      <c r="E94" s="9"/>
      <c r="F94" s="9"/>
      <c r="G94" s="9"/>
      <c r="H94" s="9"/>
      <c r="I94" s="9"/>
      <c r="J94" s="9">
        <f t="shared" si="4"/>
        <v>2746821282.8000002</v>
      </c>
      <c r="K94" s="7">
        <f t="shared" si="6"/>
        <v>36611510785.770004</v>
      </c>
      <c r="L94" s="7">
        <f t="shared" si="5"/>
        <v>33675940817.990002</v>
      </c>
      <c r="M94">
        <v>32539591199.677109</v>
      </c>
    </row>
    <row r="95" spans="1:13" x14ac:dyDescent="0.25">
      <c r="A95" s="3">
        <v>44835</v>
      </c>
      <c r="B95" s="8">
        <v>3098584551.7399998</v>
      </c>
      <c r="C95" s="6">
        <v>148123723.63999999</v>
      </c>
      <c r="D95" s="9"/>
      <c r="E95" s="9"/>
      <c r="F95" s="9"/>
      <c r="G95" s="9"/>
      <c r="H95" s="9"/>
      <c r="I95" s="9"/>
      <c r="J95" s="9">
        <f t="shared" si="4"/>
        <v>2950460828.0999999</v>
      </c>
      <c r="K95" s="7">
        <f t="shared" si="6"/>
        <v>36890669787.07</v>
      </c>
      <c r="L95" s="7">
        <f t="shared" si="5"/>
        <v>33944328717.990002</v>
      </c>
      <c r="M95">
        <v>32866785367.810749</v>
      </c>
    </row>
    <row r="96" spans="1:13" x14ac:dyDescent="0.25">
      <c r="A96" s="3">
        <v>44866</v>
      </c>
      <c r="B96" s="8">
        <v>3063440287.79</v>
      </c>
      <c r="C96" s="6">
        <v>142669827.12</v>
      </c>
      <c r="D96" s="9"/>
      <c r="E96" s="9"/>
      <c r="F96" s="9"/>
      <c r="G96" s="9"/>
      <c r="H96" s="9"/>
      <c r="I96" s="9"/>
      <c r="J96" s="9">
        <f t="shared" si="4"/>
        <v>2920770460.6700001</v>
      </c>
      <c r="K96" s="7">
        <f t="shared" si="6"/>
        <v>36979456565</v>
      </c>
      <c r="L96" s="7">
        <f t="shared" si="5"/>
        <v>34032118879.170006</v>
      </c>
      <c r="M96">
        <v>33191144625.04007</v>
      </c>
    </row>
    <row r="97" spans="1:16" x14ac:dyDescent="0.25">
      <c r="A97" s="3">
        <v>44896</v>
      </c>
      <c r="B97" s="8">
        <v>3274221159.8400002</v>
      </c>
      <c r="C97" s="6">
        <v>148396738.13999999</v>
      </c>
      <c r="D97" s="9"/>
      <c r="E97" s="9"/>
      <c r="F97" s="9"/>
      <c r="G97" s="9"/>
      <c r="H97" s="9"/>
      <c r="I97" s="9"/>
      <c r="J97" s="9">
        <f t="shared" si="4"/>
        <v>3125824421.7000003</v>
      </c>
      <c r="K97" s="7">
        <f t="shared" si="6"/>
        <v>37208349134.319992</v>
      </c>
      <c r="L97" s="7">
        <f t="shared" si="5"/>
        <v>34292740077.91</v>
      </c>
      <c r="M97">
        <v>33512776824.573952</v>
      </c>
    </row>
    <row r="98" spans="1:16" x14ac:dyDescent="0.25">
      <c r="A98" s="3">
        <v>44927</v>
      </c>
      <c r="B98" s="8">
        <v>2901304768.6300001</v>
      </c>
      <c r="C98" s="6">
        <v>144505600.25999999</v>
      </c>
      <c r="D98" s="9"/>
      <c r="E98" s="9"/>
      <c r="F98" s="9"/>
      <c r="G98" s="9"/>
      <c r="H98" s="9"/>
      <c r="I98" s="9"/>
      <c r="J98" s="9">
        <f t="shared" si="4"/>
        <v>2756799168.3699999</v>
      </c>
      <c r="K98" s="7">
        <f t="shared" si="6"/>
        <v>37383874446.379997</v>
      </c>
      <c r="L98" s="7">
        <f t="shared" si="5"/>
        <v>34427695588.43</v>
      </c>
      <c r="M98">
        <v>33831848220.611149</v>
      </c>
      <c r="N98">
        <v>34575610222.333923</v>
      </c>
      <c r="O98">
        <v>34590404760.147522</v>
      </c>
      <c r="P98">
        <v>34404243055.69973</v>
      </c>
    </row>
    <row r="99" spans="1:16" x14ac:dyDescent="0.25">
      <c r="A99" s="3">
        <v>44958</v>
      </c>
      <c r="B99" s="8">
        <v>2915375378.4000001</v>
      </c>
      <c r="C99" s="6">
        <v>130910211.37</v>
      </c>
      <c r="D99" s="9"/>
      <c r="E99" s="9"/>
      <c r="F99" s="9"/>
      <c r="G99" s="9"/>
      <c r="H99" s="9"/>
      <c r="I99" s="9"/>
      <c r="J99" s="9">
        <f t="shared" si="4"/>
        <v>2784465167.0300002</v>
      </c>
      <c r="K99" s="7">
        <f t="shared" si="6"/>
        <v>37385798447.43</v>
      </c>
      <c r="L99" s="7">
        <f t="shared" si="5"/>
        <v>34470430837.899994</v>
      </c>
      <c r="M99">
        <v>34148579231.465271</v>
      </c>
      <c r="N99">
        <v>34860810455.000092</v>
      </c>
      <c r="O99">
        <v>34888064876.929123</v>
      </c>
      <c r="P99">
        <v>34709474405.637627</v>
      </c>
    </row>
    <row r="100" spans="1:16" x14ac:dyDescent="0.25">
      <c r="A100" s="3">
        <v>44986</v>
      </c>
      <c r="B100" s="8">
        <v>3054741894.6399999</v>
      </c>
      <c r="C100" s="6">
        <v>170529568.03999999</v>
      </c>
      <c r="D100" s="9"/>
      <c r="E100" s="9"/>
      <c r="F100" s="9"/>
      <c r="G100" s="9"/>
      <c r="H100" s="9"/>
      <c r="I100" s="4">
        <v>21109680.162</v>
      </c>
      <c r="J100" s="9">
        <f t="shared" si="4"/>
        <v>2863102646.4379997</v>
      </c>
      <c r="K100" s="7">
        <f t="shared" si="6"/>
        <v>37619323304.590004</v>
      </c>
      <c r="L100" s="7">
        <f t="shared" si="5"/>
        <v>34659760683.858002</v>
      </c>
      <c r="M100">
        <v>34463231653.739319</v>
      </c>
      <c r="N100">
        <v>35142303297.689079</v>
      </c>
      <c r="O100">
        <v>35185724993.710709</v>
      </c>
      <c r="P100">
        <v>35070488688.775421</v>
      </c>
    </row>
    <row r="101" spans="1:16" x14ac:dyDescent="0.25">
      <c r="A101" s="3">
        <v>45017</v>
      </c>
      <c r="B101" s="8">
        <v>3201771691.8899999</v>
      </c>
      <c r="C101" s="6">
        <v>164076068.09</v>
      </c>
      <c r="D101" s="9"/>
      <c r="E101" s="9"/>
      <c r="F101" s="9"/>
      <c r="G101" s="9"/>
      <c r="H101" s="9"/>
      <c r="I101" s="4">
        <v>21591732.276000001</v>
      </c>
      <c r="J101" s="9">
        <f t="shared" si="4"/>
        <v>3016103891.5239997</v>
      </c>
      <c r="K101" s="7">
        <f t="shared" si="6"/>
        <v>37861235583.910004</v>
      </c>
      <c r="L101" s="7">
        <f t="shared" si="5"/>
        <v>34862287288.871994</v>
      </c>
      <c r="M101">
        <v>34776089634.8423</v>
      </c>
      <c r="N101">
        <v>35420089546.715599</v>
      </c>
      <c r="O101">
        <v>35483385110.492302</v>
      </c>
      <c r="P101">
        <v>35420950599.036507</v>
      </c>
    </row>
    <row r="102" spans="1:16" x14ac:dyDescent="0.25">
      <c r="A102" s="3">
        <v>45047</v>
      </c>
      <c r="B102" s="8">
        <v>3079470281.02</v>
      </c>
      <c r="I102" s="4">
        <v>22142119.662</v>
      </c>
      <c r="J102" s="9">
        <f t="shared" si="4"/>
        <v>3057328161.3579998</v>
      </c>
      <c r="K102" s="7">
        <f t="shared" si="6"/>
        <v>37633320557.540001</v>
      </c>
      <c r="L102" s="7">
        <f t="shared" si="5"/>
        <v>34759454089.789993</v>
      </c>
      <c r="M102">
        <v>35087450970.03257</v>
      </c>
      <c r="N102">
        <v>35694172225.696861</v>
      </c>
      <c r="O102">
        <v>35781045227.273903</v>
      </c>
      <c r="P102">
        <v>35794759224.624947</v>
      </c>
    </row>
    <row r="103" spans="1:16" x14ac:dyDescent="0.25">
      <c r="A103" s="3">
        <v>45078</v>
      </c>
      <c r="B103" s="8">
        <v>2974059131.3800001</v>
      </c>
      <c r="I103" s="4">
        <v>22632321.786000002</v>
      </c>
      <c r="J103" s="9">
        <f t="shared" si="4"/>
        <v>2951426809.5940003</v>
      </c>
      <c r="K103" s="7">
        <f t="shared" si="6"/>
        <v>37416556452.629997</v>
      </c>
      <c r="L103" s="7">
        <f t="shared" si="5"/>
        <v>34664503583.383995</v>
      </c>
      <c r="M103">
        <v>35397619440.516632</v>
      </c>
      <c r="N103">
        <v>35964556494.688988</v>
      </c>
      <c r="O103">
        <v>36078705344.055489</v>
      </c>
      <c r="P103">
        <v>36118965208.145248</v>
      </c>
    </row>
    <row r="104" spans="1:16" x14ac:dyDescent="0.25">
      <c r="A104" s="3">
        <v>45108</v>
      </c>
      <c r="B104" s="8">
        <v>3098410551.8600001</v>
      </c>
      <c r="I104" s="4">
        <v>32575413.318</v>
      </c>
      <c r="J104" s="9">
        <f t="shared" si="4"/>
        <v>3065835138.5420003</v>
      </c>
      <c r="K104" s="7">
        <f t="shared" si="6"/>
        <v>36412268706.770004</v>
      </c>
      <c r="L104" s="7">
        <f t="shared" si="5"/>
        <v>34952336553.295998</v>
      </c>
      <c r="M104">
        <v>35706876049.939903</v>
      </c>
      <c r="N104">
        <v>36231249560.743019</v>
      </c>
      <c r="O104">
        <v>36376365460.837082</v>
      </c>
      <c r="P104">
        <v>36376390917.837959</v>
      </c>
    </row>
    <row r="105" spans="1:16" x14ac:dyDescent="0.25">
      <c r="A105" s="3">
        <v>45139</v>
      </c>
      <c r="B105" s="8">
        <v>3068000923.02</v>
      </c>
      <c r="I105" s="4">
        <v>42509218.188000001</v>
      </c>
      <c r="J105" s="9">
        <f t="shared" si="4"/>
        <v>3025491704.8319998</v>
      </c>
      <c r="K105" s="7">
        <f t="shared" si="6"/>
        <v>36620725187.709999</v>
      </c>
      <c r="L105" s="7">
        <f t="shared" si="5"/>
        <v>35264429680.958</v>
      </c>
      <c r="M105">
        <v>36015450891.124359</v>
      </c>
      <c r="N105">
        <v>36494260589.96479</v>
      </c>
      <c r="O105">
        <v>36674025577.618683</v>
      </c>
      <c r="P105">
        <v>36669034441.018257</v>
      </c>
    </row>
    <row r="106" spans="1:16" x14ac:dyDescent="0.25">
      <c r="A106" s="3">
        <v>45170</v>
      </c>
      <c r="B106" s="8">
        <v>3190626981.0799999</v>
      </c>
      <c r="I106" s="4">
        <v>33696843.185999997</v>
      </c>
      <c r="J106" s="9">
        <f t="shared" si="4"/>
        <v>3156930137.8940001</v>
      </c>
      <c r="K106" s="7">
        <f t="shared" si="6"/>
        <v>36920007601.290001</v>
      </c>
      <c r="L106" s="7">
        <f t="shared" si="5"/>
        <v>35674538536.051994</v>
      </c>
      <c r="M106">
        <v>36323521658.315826</v>
      </c>
      <c r="N106">
        <v>36753600621.153702</v>
      </c>
      <c r="O106">
        <v>36971685694.400269</v>
      </c>
      <c r="P106">
        <v>37008657830.220917</v>
      </c>
    </row>
    <row r="107" spans="1:16" x14ac:dyDescent="0.25">
      <c r="A107" s="3">
        <v>45200</v>
      </c>
      <c r="B107" s="8">
        <v>3628394123.96</v>
      </c>
      <c r="I107" s="4">
        <v>34273909.067999996</v>
      </c>
      <c r="J107" s="9">
        <f t="shared" si="4"/>
        <v>3594120214.8920002</v>
      </c>
      <c r="K107" s="7">
        <f t="shared" si="6"/>
        <v>37449817173.510002</v>
      </c>
      <c r="L107" s="7">
        <f t="shared" si="5"/>
        <v>36318197922.844009</v>
      </c>
      <c r="M107">
        <v>36631213891.509453</v>
      </c>
      <c r="N107">
        <v>37009282481.087273</v>
      </c>
      <c r="O107">
        <v>37269345811.181862</v>
      </c>
      <c r="P107">
        <v>37351589760.11528</v>
      </c>
    </row>
    <row r="108" spans="1:16" x14ac:dyDescent="0.25">
      <c r="A108" s="3">
        <v>45231</v>
      </c>
      <c r="B108" s="8">
        <v>3734729127.46</v>
      </c>
      <c r="I108" s="4">
        <v>243855201.43799999</v>
      </c>
      <c r="J108" s="9">
        <f t="shared" si="4"/>
        <v>3490873926.0219998</v>
      </c>
      <c r="K108" s="7">
        <f t="shared" si="6"/>
        <v>38121106013.18</v>
      </c>
      <c r="L108" s="7">
        <f t="shared" si="5"/>
        <v>36888301388.196007</v>
      </c>
      <c r="M108">
        <v>36938608062.427948</v>
      </c>
      <c r="N108">
        <v>37261320701.509781</v>
      </c>
      <c r="O108">
        <v>37567005927.963463</v>
      </c>
      <c r="P108">
        <v>37705345059.474007</v>
      </c>
    </row>
    <row r="109" spans="1:16" x14ac:dyDescent="0.25">
      <c r="A109" s="3">
        <v>45261</v>
      </c>
      <c r="B109" s="8">
        <v>3560244022.0100002</v>
      </c>
      <c r="I109" s="4">
        <v>270789560.91000003</v>
      </c>
      <c r="J109" s="9">
        <f t="shared" si="4"/>
        <v>3289454461.1000004</v>
      </c>
      <c r="K109" s="7">
        <f t="shared" si="6"/>
        <v>38407128875.349998</v>
      </c>
      <c r="L109" s="7">
        <f t="shared" si="5"/>
        <v>37051931427.596001</v>
      </c>
      <c r="M109">
        <v>37245762905.574028</v>
      </c>
      <c r="N109">
        <v>37509731437.876007</v>
      </c>
      <c r="O109">
        <v>37864666044.745049</v>
      </c>
      <c r="P109">
        <v>38130704738.352364</v>
      </c>
    </row>
    <row r="110" spans="1:16" x14ac:dyDescent="0.25">
      <c r="A110" s="3">
        <v>45292</v>
      </c>
      <c r="B110" s="8">
        <v>3244267366.0999999</v>
      </c>
      <c r="J110" s="9">
        <f t="shared" si="4"/>
        <v>3244267366.0999999</v>
      </c>
      <c r="K110" s="7">
        <f t="shared" si="6"/>
        <v>38750091472.82</v>
      </c>
      <c r="L110" s="7">
        <f t="shared" si="5"/>
        <v>37539399625.326004</v>
      </c>
      <c r="M110">
        <v>37552733661.931351</v>
      </c>
      <c r="N110">
        <v>37754532389.893227</v>
      </c>
      <c r="O110">
        <v>38162326161.526642</v>
      </c>
      <c r="P110">
        <v>38242207680.152512</v>
      </c>
    </row>
    <row r="111" spans="1:16" x14ac:dyDescent="0.25">
      <c r="A111" s="3">
        <v>45323</v>
      </c>
      <c r="B111" s="8">
        <v>3194053860.8800001</v>
      </c>
      <c r="E111"/>
      <c r="F111"/>
      <c r="G111"/>
      <c r="H111"/>
      <c r="I111"/>
      <c r="J111" s="9">
        <f t="shared" si="4"/>
        <v>3194053860.8800001</v>
      </c>
      <c r="K111" s="7">
        <f t="shared" si="6"/>
        <v>39028769955.299995</v>
      </c>
      <c r="L111" s="7">
        <f t="shared" si="5"/>
        <v>37948988319.175995</v>
      </c>
      <c r="M111">
        <v>37859562111.964272</v>
      </c>
      <c r="N111">
        <v>37995742723.898499</v>
      </c>
      <c r="O111">
        <v>38459986278.308228</v>
      </c>
      <c r="P111">
        <v>38547439030.090408</v>
      </c>
    </row>
    <row r="112" spans="1:16" x14ac:dyDescent="0.25">
      <c r="A112" s="3">
        <v>45352</v>
      </c>
      <c r="B112" s="8">
        <v>2925237849.8099999</v>
      </c>
      <c r="E112"/>
      <c r="F112"/>
      <c r="G112"/>
      <c r="H112"/>
      <c r="I112"/>
      <c r="J112" s="9">
        <f t="shared" si="4"/>
        <v>2925237849.8099999</v>
      </c>
      <c r="K112" s="7">
        <f t="shared" si="6"/>
        <v>38899265910.469994</v>
      </c>
      <c r="L112" s="7">
        <f t="shared" si="5"/>
        <v>38011123522.547997</v>
      </c>
      <c r="M112">
        <v>38166289110.162369</v>
      </c>
      <c r="N112">
        <v>38233382997.101059</v>
      </c>
      <c r="O112">
        <v>38757646395.089828</v>
      </c>
      <c r="P112">
        <v>38908453313.228203</v>
      </c>
    </row>
    <row r="113" spans="1:16" x14ac:dyDescent="0.25">
      <c r="A113" s="3">
        <v>45383</v>
      </c>
      <c r="B113" s="8">
        <v>3347740718.0100002</v>
      </c>
      <c r="E113" s="4">
        <v>97763968.085999995</v>
      </c>
      <c r="F113" s="4">
        <v>18983312.252002843</v>
      </c>
      <c r="G113" s="4">
        <v>15006322.69599992</v>
      </c>
      <c r="J113" s="9">
        <f t="shared" si="4"/>
        <v>3215987114.9759974</v>
      </c>
      <c r="K113" s="7">
        <f t="shared" si="6"/>
        <v>39045234936.590004</v>
      </c>
      <c r="L113" s="7">
        <f t="shared" si="5"/>
        <v>38211006746</v>
      </c>
      <c r="M113">
        <v>38472961721.16851</v>
      </c>
      <c r="N113">
        <v>38467475083.714218</v>
      </c>
      <c r="O113">
        <v>39055306511.871407</v>
      </c>
      <c r="P113">
        <v>39258915223.489304</v>
      </c>
    </row>
    <row r="114" spans="1:16" x14ac:dyDescent="0.25">
      <c r="A114" s="3">
        <v>45413</v>
      </c>
      <c r="B114" s="8">
        <v>3634893744.9099998</v>
      </c>
      <c r="E114" s="4">
        <v>61371440.964000598</v>
      </c>
      <c r="F114" s="4">
        <v>15108271.5960014</v>
      </c>
      <c r="G114" s="4">
        <v>18086677.240000002</v>
      </c>
      <c r="H114" s="4">
        <v>175000000</v>
      </c>
      <c r="J114" s="9">
        <f t="shared" si="4"/>
        <v>3365327355.1099977</v>
      </c>
      <c r="K114" s="7">
        <f t="shared" si="6"/>
        <v>39600658400.479996</v>
      </c>
      <c r="L114" s="7">
        <f t="shared" si="5"/>
        <v>38519005939.751999</v>
      </c>
      <c r="M114">
        <v>38779616234.237534</v>
      </c>
      <c r="N114">
        <v>38698042102.994797</v>
      </c>
      <c r="O114">
        <v>39352966628.653008</v>
      </c>
      <c r="P114">
        <v>39632723849.077721</v>
      </c>
    </row>
    <row r="115" spans="1:16" x14ac:dyDescent="0.25">
      <c r="A115" s="3">
        <v>45444</v>
      </c>
      <c r="B115" s="8"/>
      <c r="E115" s="4">
        <v>15961344.239999998</v>
      </c>
      <c r="F115" s="4">
        <v>7608368.6359998807</v>
      </c>
      <c r="G115" s="4">
        <v>3993069.4720000001</v>
      </c>
      <c r="J115" s="9">
        <f t="shared" si="4"/>
        <v>-27562782.347999878</v>
      </c>
      <c r="K115" s="7"/>
      <c r="L115" s="7"/>
    </row>
    <row r="116" spans="1:16" x14ac:dyDescent="0.25">
      <c r="A116" s="3"/>
      <c r="B116" s="8">
        <v>0</v>
      </c>
      <c r="E116"/>
      <c r="F116"/>
      <c r="G116"/>
      <c r="H116"/>
      <c r="I116"/>
      <c r="J116" s="9">
        <f t="shared" si="4"/>
        <v>0</v>
      </c>
    </row>
    <row r="117" spans="1:16" x14ac:dyDescent="0.25">
      <c r="A117" s="3"/>
      <c r="B117" s="8">
        <v>0</v>
      </c>
      <c r="J117" s="9">
        <f t="shared" si="4"/>
        <v>0</v>
      </c>
    </row>
    <row r="118" spans="1:16" x14ac:dyDescent="0.25">
      <c r="A118" s="3"/>
      <c r="B118" s="8">
        <v>0</v>
      </c>
      <c r="J118" s="9">
        <f t="shared" si="4"/>
        <v>0</v>
      </c>
    </row>
    <row r="119" spans="1:16" x14ac:dyDescent="0.25">
      <c r="A119" s="3"/>
      <c r="B119" s="8">
        <v>0</v>
      </c>
      <c r="J119" s="9">
        <f t="shared" si="4"/>
        <v>0</v>
      </c>
    </row>
    <row r="120" spans="1:16" x14ac:dyDescent="0.25">
      <c r="A120" s="3"/>
      <c r="B120" s="8">
        <v>0</v>
      </c>
      <c r="J120" s="9">
        <f t="shared" si="4"/>
        <v>0</v>
      </c>
    </row>
    <row r="121" spans="1:16" x14ac:dyDescent="0.25">
      <c r="A121" s="3"/>
      <c r="B121" s="8">
        <v>0</v>
      </c>
      <c r="J121" s="9">
        <f t="shared" si="4"/>
        <v>0</v>
      </c>
    </row>
  </sheetData>
  <mergeCells count="10">
    <mergeCell ref="S14:T14"/>
    <mergeCell ref="S15:T15"/>
    <mergeCell ref="S13:T13"/>
    <mergeCell ref="U10:X10"/>
    <mergeCell ref="Y10:AA10"/>
    <mergeCell ref="S2:S3"/>
    <mergeCell ref="T2:T3"/>
    <mergeCell ref="V2:V3"/>
    <mergeCell ref="W2:W3"/>
    <mergeCell ref="S12:T12"/>
  </mergeCells>
  <conditionalFormatting sqref="U14:U15">
    <cfRule type="cellIs" dxfId="1" priority="2" operator="lessThan">
      <formula>0</formula>
    </cfRule>
  </conditionalFormatting>
  <conditionalFormatting sqref="T4:W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Soares Leite</dc:creator>
  <cp:lastModifiedBy>Raphael Maciel de Lima</cp:lastModifiedBy>
  <dcterms:created xsi:type="dcterms:W3CDTF">2024-06-19T19:43:59Z</dcterms:created>
  <dcterms:modified xsi:type="dcterms:W3CDTF">2024-06-21T19:03:43Z</dcterms:modified>
</cp:coreProperties>
</file>